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200" windowHeight="2835" activeTab="3"/>
  </bookViews>
  <sheets>
    <sheet name="Readme" sheetId="4" r:id="rId1"/>
    <sheet name="SetCalculatingCashToClose" sheetId="5" r:id="rId2"/>
    <sheet name="SetLEDateIssue" sheetId="6" r:id="rId3"/>
    <sheet name="SetReasons" sheetId="7" r:id="rId4"/>
    <sheet name="OthersConsiderations" sheetId="17" r:id="rId5"/>
    <sheet name="SetComparisons" sheetId="9" r:id="rId6"/>
    <sheet name="VerifySectionJ" sheetId="10" r:id="rId7"/>
    <sheet name="SetLenderInfo" sheetId="11" r:id="rId8"/>
    <sheet name="SetMortgageInfo" sheetId="12" r:id="rId9"/>
    <sheet name="LoanTermsTable" sheetId="13" r:id="rId10"/>
    <sheet name="VerifyEstimatedEscrow" sheetId="15" r:id="rId11"/>
    <sheet name="ProjectedPayments" sheetId="16" r:id="rId12"/>
    <sheet name="ProjectedPayments_ExecutionFlag" sheetId="18" r:id="rId13"/>
  </sheets>
  <calcPr calcId="152511"/>
</workbook>
</file>

<file path=xl/calcChain.xml><?xml version="1.0" encoding="utf-8"?>
<calcChain xmlns="http://schemas.openxmlformats.org/spreadsheetml/2006/main">
  <c r="C6" i="15" l="1"/>
  <c r="I5" i="15" l="1"/>
  <c r="G5" i="15"/>
  <c r="E5" i="15"/>
  <c r="C5" i="15"/>
  <c r="I4" i="15"/>
  <c r="G4" i="15"/>
  <c r="E4" i="15"/>
  <c r="G3" i="15"/>
  <c r="E3" i="15"/>
  <c r="G2" i="15"/>
  <c r="E2" i="15"/>
  <c r="C2" i="15"/>
  <c r="B10" i="6" l="1"/>
  <c r="B9" i="6" l="1"/>
  <c r="O5" i="13" l="1"/>
  <c r="B8" i="6" l="1"/>
  <c r="B7" i="6" l="1"/>
  <c r="B6" i="6" l="1"/>
  <c r="B5" i="6" l="1"/>
  <c r="B4" i="6" l="1"/>
  <c r="B3" i="6" l="1"/>
</calcChain>
</file>

<file path=xl/sharedStrings.xml><?xml version="1.0" encoding="utf-8"?>
<sst xmlns="http://schemas.openxmlformats.org/spreadsheetml/2006/main" count="262" uniqueCount="185">
  <si>
    <t>Note:</t>
  </si>
  <si>
    <t>RowID</t>
  </si>
  <si>
    <t>Please use "Shared_RowID" as much as possible, and if your data is specific, naming conventions and style should be "Story_XXXXX"</t>
  </si>
  <si>
    <t>Deposit</t>
  </si>
  <si>
    <t>26600_Deposit</t>
  </si>
  <si>
    <t>LEDate</t>
  </si>
  <si>
    <t>25004_LEDate</t>
  </si>
  <si>
    <t>26004_Reason</t>
  </si>
  <si>
    <t>CCSettlementCharges</t>
  </si>
  <si>
    <t>CCEligbility</t>
  </si>
  <si>
    <t>RevisionsRequest</t>
  </si>
  <si>
    <t>InterestRate</t>
  </si>
  <si>
    <t>Expiration</t>
  </si>
  <si>
    <t>DelayedSettlement</t>
  </si>
  <si>
    <t>Other</t>
  </si>
  <si>
    <t>OtherContent</t>
  </si>
  <si>
    <t>25593_LEDate</t>
  </si>
  <si>
    <t>27251_SetValue1</t>
  </si>
  <si>
    <t>In5yearsTotalyouwillhavepaid</t>
  </si>
  <si>
    <t>In5yearsPrincipalyouwillhavepaid</t>
  </si>
  <si>
    <t>AnnualPercentageRate(APR)</t>
  </si>
  <si>
    <t>TotalInterestPercentage(TIP)</t>
  </si>
  <si>
    <t>50,000</t>
  </si>
  <si>
    <t>0.500</t>
  </si>
  <si>
    <t>SubTotal</t>
  </si>
  <si>
    <t>D+I</t>
  </si>
  <si>
    <t>LenderCredits</t>
  </si>
  <si>
    <t>27202_27406</t>
  </si>
  <si>
    <t>27202_27438</t>
  </si>
  <si>
    <t>27202_27503</t>
  </si>
  <si>
    <t>27202_27505</t>
  </si>
  <si>
    <t>26825_TC13</t>
  </si>
  <si>
    <t>27386_LEDate</t>
  </si>
  <si>
    <t>28531_SetIssuedDate</t>
  </si>
  <si>
    <t>LE3X24_LoanOfficerLicenseID</t>
  </si>
  <si>
    <t>CBIZ_1390_TC3</t>
  </si>
  <si>
    <t>LE3X25_LoanOfficerLicenseID</t>
  </si>
  <si>
    <t>CBIZ_1390_TC4</t>
  </si>
  <si>
    <t>CBIZ_1390_TC5</t>
  </si>
  <si>
    <t>LE2X30_UseActualDownPayment</t>
  </si>
  <si>
    <t>ON</t>
  </si>
  <si>
    <t>CBIZ2797_Deposit</t>
  </si>
  <si>
    <t>DisclosureTracking_LEDate</t>
  </si>
  <si>
    <t>E2E_SendeConsent_LEDate</t>
  </si>
  <si>
    <t>E2E_SendeDisclosure_LEDate</t>
  </si>
  <si>
    <t>LE1X2_LoanTermYears</t>
  </si>
  <si>
    <t>LE1X3_LoanTermMonths</t>
  </si>
  <si>
    <t>PTAC-1873_LoanTerms</t>
  </si>
  <si>
    <t>LE1X3_LoanTermMonths_Blank</t>
  </si>
  <si>
    <t>E2E_FHAPURARM</t>
  </si>
  <si>
    <t>LoanTerms_Customize</t>
  </si>
  <si>
    <t>PTAC-2002</t>
  </si>
  <si>
    <t>LoanAmount</t>
  </si>
  <si>
    <t>LoanAmount_DropDownStatus</t>
  </si>
  <si>
    <t>LoanAmount_DropDownVal</t>
  </si>
  <si>
    <t>Yes</t>
  </si>
  <si>
    <t>NEWHUD.X7</t>
  </si>
  <si>
    <t>3169_ChangedCircumstanceDesc</t>
  </si>
  <si>
    <t>3168_ChangedCircumstance</t>
  </si>
  <si>
    <t>2145_Alerts</t>
  </si>
  <si>
    <t>PTAC-1997</t>
  </si>
  <si>
    <t>E2E_FHANoCHOTRefiFix</t>
  </si>
  <si>
    <t>E2E_ConvNoRefiARM</t>
  </si>
  <si>
    <t>PTAC-1960</t>
  </si>
  <si>
    <t>PTAC-1485</t>
  </si>
  <si>
    <t>Monthly</t>
  </si>
  <si>
    <t>LE1X46_EstEscrow1Year</t>
  </si>
  <si>
    <t>LE1X55_EstEscrow2Years</t>
  </si>
  <si>
    <t>LE1X64_EstEscrow3Years</t>
  </si>
  <si>
    <t>LE1X73_EstEscrow4Years</t>
  </si>
  <si>
    <t>1352_ConstrPerm_EstEscrow_1164</t>
  </si>
  <si>
    <t>1352_ConstrPerm_EstEscrow_1161</t>
  </si>
  <si>
    <t>1352_ConstrPerm_EstEscrow_1156</t>
  </si>
  <si>
    <t>1352_ConstrPerm_EstEscrow_864</t>
  </si>
  <si>
    <t>1352_ConstrPerm_Fixed_CD4_672</t>
  </si>
  <si>
    <t xml:space="preserve">-             </t>
  </si>
  <si>
    <t>1352_ConstrPerm_Fixed_CD4_763</t>
  </si>
  <si>
    <t>LE1.X41_Year</t>
  </si>
  <si>
    <t>LE1.X42_MinPI</t>
  </si>
  <si>
    <t>LE1.X43_MaxPI</t>
  </si>
  <si>
    <t>LE1.X44_InterestOnly</t>
  </si>
  <si>
    <t>LE1.X45_Mort.Insurance</t>
  </si>
  <si>
    <t>LE1.X46_Est.Escrow</t>
  </si>
  <si>
    <t>LE1.X47_MinEst.BiWeeklyorMonPay.</t>
  </si>
  <si>
    <t>LE1.X48_MaxEst.BiWeeklyorMonPay.</t>
  </si>
  <si>
    <t>LE1.X49_Year</t>
  </si>
  <si>
    <t>LE1.X50_Year</t>
  </si>
  <si>
    <t>LE1.X51_MinPI</t>
  </si>
  <si>
    <t>LE1.X52_MaxPI</t>
  </si>
  <si>
    <t>LE1.X53_InterestOnly</t>
  </si>
  <si>
    <t>LE1.X54_Mort.Insurance</t>
  </si>
  <si>
    <t>LE1.X55_Est.Escrow</t>
  </si>
  <si>
    <t>LE1.X56_MinEst.BiWeekMon</t>
  </si>
  <si>
    <t>LE1.X57_MaxEst.BiWeekMon</t>
  </si>
  <si>
    <t>LE1.X58_Years</t>
  </si>
  <si>
    <t>LE1.X59_Years</t>
  </si>
  <si>
    <t>LE1.X60_MinPI</t>
  </si>
  <si>
    <t>LE1.X61_MaxPI</t>
  </si>
  <si>
    <t>LE1.X62_InterestOnly</t>
  </si>
  <si>
    <t>LE1.X63_Mort.Insurance</t>
  </si>
  <si>
    <t>LE1.X64_Est.Escrow</t>
  </si>
  <si>
    <t>LE1.X65_MinEstBiweekMonPay</t>
  </si>
  <si>
    <t>LE1.X66_EstBiweekMonPay</t>
  </si>
  <si>
    <t>TotalPayment</t>
  </si>
  <si>
    <t>LE1.X67_Years</t>
  </si>
  <si>
    <t>LE1.X68_Years</t>
  </si>
  <si>
    <t>LE1.X69_MinEst.BiWeekMon</t>
  </si>
  <si>
    <t>LE1.X70_MaxEst.BiWeekMon</t>
  </si>
  <si>
    <t>LE1.X71__InterestOnly</t>
  </si>
  <si>
    <t>LE1.X72_Mort.Insurance</t>
  </si>
  <si>
    <t>LE1.X73_Est.Escrow</t>
  </si>
  <si>
    <t>LE1.X74_MinEstBiweekMonPay</t>
  </si>
  <si>
    <t>LE1.X75_MaxEstBiweekMonPay</t>
  </si>
  <si>
    <t>PrepaymentMayorWillnot</t>
  </si>
  <si>
    <t>3291_PaymentFrequency</t>
  </si>
  <si>
    <t>PTAC-1577</t>
  </si>
  <si>
    <t>PTAC-1578</t>
  </si>
  <si>
    <t>PTAC-1583</t>
  </si>
  <si>
    <t>E2E_VAPURARM</t>
  </si>
  <si>
    <t>LoanPaymentCharge</t>
  </si>
  <si>
    <t>ListofLoanPayment</t>
  </si>
  <si>
    <t>PTAC-2278</t>
  </si>
  <si>
    <t>of the payment</t>
  </si>
  <si>
    <t>E2E_VANoCORefiARM</t>
  </si>
  <si>
    <t>1555_LoanTermsOverride</t>
  </si>
  <si>
    <t>675_PrepaymentPenalty</t>
  </si>
  <si>
    <t>1659_BalloonPayment</t>
  </si>
  <si>
    <t>NEWHUD.X6LoanAmount</t>
  </si>
  <si>
    <t>NEWHUD.X5InterestRate</t>
  </si>
  <si>
    <t>NEWHUD.X8MonthlyPrincipalInt</t>
  </si>
  <si>
    <t>E2E_FHANOCHOTREFIFIX</t>
  </si>
  <si>
    <t>E2E_FHACORefiARM</t>
  </si>
  <si>
    <t>PTAC-1439</t>
  </si>
  <si>
    <t>Start</t>
  </si>
  <si>
    <t>Years 1 -</t>
  </si>
  <si>
    <t>E2E_FHAPURCASHFIX</t>
  </si>
  <si>
    <t>PTAC-1566</t>
  </si>
  <si>
    <t>PTAC-1567</t>
  </si>
  <si>
    <t>End</t>
  </si>
  <si>
    <t>Final Payment</t>
  </si>
  <si>
    <t>strNewDataTemplate</t>
  </si>
  <si>
    <t>PTAC-3100</t>
  </si>
  <si>
    <t>CCLA</t>
  </si>
  <si>
    <t>E2E_CONVCASHOUTREFIFIX</t>
  </si>
  <si>
    <t>PTAC-3103</t>
  </si>
  <si>
    <t>1352_ConstrMgmt_EscrowMI78_3229</t>
  </si>
  <si>
    <t>1352_ConstrMgmt_EscrowMI78_3207</t>
  </si>
  <si>
    <t>1352_ConstrMgmt_EscrowMI78_3228</t>
  </si>
  <si>
    <t>1352_ConstrMgmt_EscrowMI78_3210</t>
  </si>
  <si>
    <t>1352_ConstrMgmt_EscrowMI78_3196</t>
  </si>
  <si>
    <t>1352_ConstrMgmt_EscrowMI78_3230</t>
  </si>
  <si>
    <t>1352_ConstrMgmt_EscrowMI78_3204</t>
  </si>
  <si>
    <t>1352_LEandCD_AfterDisclose</t>
  </si>
  <si>
    <t>PTAC-994</t>
  </si>
  <si>
    <t>PTAC-981</t>
  </si>
  <si>
    <t>PTAC-988</t>
  </si>
  <si>
    <t>PTAC-1074</t>
  </si>
  <si>
    <t>3720_Reason</t>
  </si>
  <si>
    <t>3720_Reason_02</t>
  </si>
  <si>
    <t>3720_Reason_03</t>
  </si>
  <si>
    <t>3720_Reason_04</t>
  </si>
  <si>
    <t>3720_Reason_05</t>
  </si>
  <si>
    <t>3720_Reason_06</t>
  </si>
  <si>
    <t>3720_Reason_07</t>
  </si>
  <si>
    <t>100</t>
  </si>
  <si>
    <t>strRowID</t>
  </si>
  <si>
    <t>ExecutionFlag</t>
  </si>
  <si>
    <t>ARM_LoanType_InterestOnly</t>
  </si>
  <si>
    <t>ARM_LoanType_BalloonInterestOnly</t>
  </si>
  <si>
    <t>Fixed_LoanType_InterestOnly</t>
  </si>
  <si>
    <t>Fixed_LoanType_BalloonInterestOnly</t>
  </si>
  <si>
    <t>E2E_CoCLE_Reason</t>
  </si>
  <si>
    <t>LE1X45_MortgageInsurance</t>
  </si>
  <si>
    <t>LE1X54_MortgageInsurance</t>
  </si>
  <si>
    <t>LE1X63_MortgageInsurance</t>
  </si>
  <si>
    <t>LE1X72_MortgageInsurance</t>
  </si>
  <si>
    <t>E2E_CashTOClose_Refinance</t>
  </si>
  <si>
    <t>674_LatePayment</t>
  </si>
  <si>
    <t>1719_OfthePayment</t>
  </si>
  <si>
    <t>LE2X28_UseAlternate</t>
  </si>
  <si>
    <t>E2E_CashTOClose_Purchase</t>
  </si>
  <si>
    <t>InvalidReason_CD</t>
  </si>
  <si>
    <t>ValidReason_LE</t>
  </si>
  <si>
    <t>ValidReason_CD</t>
  </si>
  <si>
    <t>InvalidReason_LE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</si>
</sst>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" fillId="0" borderId="0" xfId="0" applyFont="1"/>
    <xf numFmtId="2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0" borderId="0" xfId="0" applyFill="1" applyBorder="1"/>
    <xf numFmtId="0" fontId="2" fillId="0" borderId="0" xfId="0" applyFont="1" applyAlignment="1"/>
    <xf numFmtId="0" fontId="0" fillId="0" borderId="0" xfId="0" applyAlignment="1"/>
    <xf numFmtId="0" fontId="5" fillId="0" borderId="0" xfId="0" applyFont="1"/>
    <xf numFmtId="0" fontId="6" fillId="0" borderId="0" xfId="0" applyFont="1"/>
    <xf numFmtId="0" fontId="2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>
      <selection activeCell="H17" sqref="H17"/>
    </sheetView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1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7" sqref="A7"/>
    </sheetView>
  </sheetViews>
  <sheetFormatPr defaultRowHeight="15" x14ac:dyDescent="0.25"/>
  <cols>
    <col min="1" max="1" width="23.85546875" bestFit="1" customWidth="1"/>
    <col min="2" max="2" width="20.85546875" bestFit="1" customWidth="1"/>
    <col min="3" max="3" width="23" bestFit="1" customWidth="1"/>
    <col min="4" max="4" width="29" bestFit="1" customWidth="1"/>
    <col min="5" max="5" width="21.140625" bestFit="1" customWidth="1"/>
    <col min="6" max="6" width="12.28515625" bestFit="1" customWidth="1"/>
    <col min="7" max="7" width="28.7109375" bestFit="1" customWidth="1"/>
    <col min="8" max="8" width="26.140625" bestFit="1" customWidth="1"/>
    <col min="9" max="9" width="12.140625" bestFit="1" customWidth="1"/>
    <col min="10" max="10" width="23.42578125" bestFit="1" customWidth="1"/>
    <col min="11" max="11" width="21.42578125" bestFit="1" customWidth="1"/>
    <col min="12" max="12" width="25" bestFit="1" customWidth="1"/>
    <col min="13" max="13" width="23.5703125" bestFit="1" customWidth="1"/>
    <col min="14" max="14" width="30.5703125" bestFit="1" customWidth="1"/>
  </cols>
  <sheetData>
    <row r="1" spans="1:15" s="2" customFormat="1" x14ac:dyDescent="0.25">
      <c r="A1" s="2" t="s">
        <v>1</v>
      </c>
      <c r="B1" s="2" t="s">
        <v>45</v>
      </c>
      <c r="C1" s="2" t="s">
        <v>46</v>
      </c>
      <c r="D1" s="2" t="s">
        <v>48</v>
      </c>
      <c r="E1" s="2" t="s">
        <v>50</v>
      </c>
      <c r="F1" s="2" t="s">
        <v>52</v>
      </c>
      <c r="G1" s="2" t="s">
        <v>53</v>
      </c>
      <c r="H1" s="2" t="s">
        <v>54</v>
      </c>
      <c r="I1" s="2" t="s">
        <v>56</v>
      </c>
      <c r="J1" s="14" t="s">
        <v>125</v>
      </c>
      <c r="K1" s="14" t="s">
        <v>126</v>
      </c>
      <c r="L1" s="14" t="s">
        <v>127</v>
      </c>
      <c r="M1" s="14" t="s">
        <v>128</v>
      </c>
      <c r="N1" s="14" t="s">
        <v>129</v>
      </c>
      <c r="O1" t="s">
        <v>140</v>
      </c>
    </row>
    <row r="2" spans="1:15" x14ac:dyDescent="0.25">
      <c r="A2" t="s">
        <v>47</v>
      </c>
      <c r="B2">
        <v>30</v>
      </c>
      <c r="C2">
        <v>9</v>
      </c>
    </row>
    <row r="3" spans="1:15" x14ac:dyDescent="0.25">
      <c r="A3" t="s">
        <v>51</v>
      </c>
      <c r="E3" t="s">
        <v>40</v>
      </c>
      <c r="F3" s="7">
        <v>100000</v>
      </c>
      <c r="G3">
        <v>0</v>
      </c>
      <c r="H3" t="s">
        <v>55</v>
      </c>
      <c r="I3" s="8">
        <v>105500</v>
      </c>
    </row>
    <row r="4" spans="1:15" x14ac:dyDescent="0.25">
      <c r="A4" t="s">
        <v>60</v>
      </c>
      <c r="E4" t="s">
        <v>40</v>
      </c>
      <c r="F4" s="7">
        <v>100000</v>
      </c>
      <c r="G4">
        <v>0</v>
      </c>
      <c r="H4" t="s">
        <v>55</v>
      </c>
      <c r="I4" s="8">
        <v>105500</v>
      </c>
    </row>
    <row r="5" spans="1:15" x14ac:dyDescent="0.25">
      <c r="A5" t="s">
        <v>63</v>
      </c>
      <c r="E5" t="s">
        <v>40</v>
      </c>
      <c r="F5" s="7">
        <v>105500</v>
      </c>
      <c r="G5">
        <v>0</v>
      </c>
      <c r="H5" t="s">
        <v>55</v>
      </c>
      <c r="I5" s="8">
        <v>105500</v>
      </c>
      <c r="O5" t="str">
        <f ca="1">"DataTemplate"&amp;DAY(NOW())&amp;HOUR(NOW())&amp;MINUTE(NOW())&amp;SECOND(NOW())</f>
        <v>DataTemplate27152614</v>
      </c>
    </row>
    <row r="6" spans="1:15" x14ac:dyDescent="0.25">
      <c r="A6" s="10" t="s">
        <v>124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</row>
  </sheetData>
  <pageMargins left="0.7" right="0.7" top="0.75" bottom="0.75" header="0.3" footer="0.3"/>
  <pageSetup orientation="portrait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"/>
    </sheetView>
  </sheetViews>
  <sheetFormatPr defaultRowHeight="15" x14ac:dyDescent="0.25"/>
  <cols>
    <col min="1" max="1" width="31.85546875" bestFit="1" customWidth="1"/>
    <col min="2" max="2" width="25.7109375" bestFit="1" customWidth="1"/>
    <col min="3" max="3" width="15.42578125" customWidth="1"/>
    <col min="4" max="4" width="12.28515625" customWidth="1"/>
    <col min="5" max="5" width="13.5703125" customWidth="1"/>
    <col min="6" max="6" width="12.28515625" customWidth="1"/>
    <col min="7" max="7" width="14.85546875" customWidth="1"/>
    <col min="8" max="8" width="16.85546875" customWidth="1"/>
    <col min="9" max="9" width="12.7109375" customWidth="1"/>
    <col min="10" max="10" width="14.28515625" customWidth="1"/>
  </cols>
  <sheetData>
    <row r="1" spans="1:9" x14ac:dyDescent="0.25">
      <c r="A1" s="2" t="s">
        <v>1</v>
      </c>
      <c r="B1" s="2" t="s">
        <v>172</v>
      </c>
      <c r="C1" s="9" t="s">
        <v>66</v>
      </c>
      <c r="D1" s="2" t="s">
        <v>173</v>
      </c>
      <c r="E1" s="9" t="s">
        <v>67</v>
      </c>
      <c r="F1" s="2" t="s">
        <v>174</v>
      </c>
      <c r="G1" s="9" t="s">
        <v>68</v>
      </c>
      <c r="H1" s="2" t="s">
        <v>175</v>
      </c>
      <c r="I1" s="9" t="s">
        <v>69</v>
      </c>
    </row>
    <row r="2" spans="1:9" x14ac:dyDescent="0.25">
      <c r="A2" t="s">
        <v>70</v>
      </c>
      <c r="B2">
        <v>0</v>
      </c>
      <c r="C2">
        <f>B2+283</f>
        <v>283</v>
      </c>
      <c r="D2">
        <v>0</v>
      </c>
      <c r="E2">
        <f>D2+283</f>
        <v>283</v>
      </c>
      <c r="F2">
        <v>0</v>
      </c>
      <c r="G2">
        <f>F2+283</f>
        <v>283</v>
      </c>
    </row>
    <row r="3" spans="1:9" x14ac:dyDescent="0.25">
      <c r="A3" t="s">
        <v>71</v>
      </c>
      <c r="D3">
        <v>0</v>
      </c>
      <c r="E3">
        <f>D3+283</f>
        <v>283</v>
      </c>
      <c r="F3">
        <v>0</v>
      </c>
      <c r="G3">
        <f>F3+283</f>
        <v>283</v>
      </c>
    </row>
    <row r="4" spans="1:9" x14ac:dyDescent="0.25">
      <c r="A4" t="s">
        <v>72</v>
      </c>
      <c r="D4">
        <v>0</v>
      </c>
      <c r="E4">
        <f>D4+283</f>
        <v>283</v>
      </c>
      <c r="F4">
        <v>0</v>
      </c>
      <c r="G4">
        <f>F4+283</f>
        <v>283</v>
      </c>
      <c r="H4">
        <v>0</v>
      </c>
      <c r="I4">
        <f>H4+283</f>
        <v>283</v>
      </c>
    </row>
    <row r="5" spans="1:9" x14ac:dyDescent="0.25">
      <c r="A5" t="s">
        <v>73</v>
      </c>
      <c r="B5">
        <v>0</v>
      </c>
      <c r="C5">
        <f>B5+283</f>
        <v>283</v>
      </c>
      <c r="D5">
        <v>0</v>
      </c>
      <c r="E5">
        <f>D5+283</f>
        <v>283</v>
      </c>
      <c r="F5">
        <v>0</v>
      </c>
      <c r="G5">
        <f>F5+283</f>
        <v>283</v>
      </c>
      <c r="H5">
        <v>0</v>
      </c>
      <c r="I5">
        <f>H5+283</f>
        <v>283</v>
      </c>
    </row>
    <row r="6" spans="1:9" x14ac:dyDescent="0.25">
      <c r="A6" s="10" t="s">
        <v>74</v>
      </c>
      <c r="B6" s="10">
        <v>0</v>
      </c>
      <c r="C6">
        <f>B6+296</f>
        <v>296</v>
      </c>
      <c r="D6" s="10"/>
      <c r="E6" t="s">
        <v>75</v>
      </c>
      <c r="F6" s="10"/>
      <c r="H6" s="10"/>
    </row>
    <row r="7" spans="1:9" x14ac:dyDescent="0.25">
      <c r="A7" s="10" t="s">
        <v>76</v>
      </c>
      <c r="B7" s="10"/>
      <c r="C7">
        <v>341.66</v>
      </c>
      <c r="D7" s="10"/>
      <c r="E7" t="s">
        <v>75</v>
      </c>
      <c r="F7" s="10"/>
      <c r="H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E12" sqref="E12"/>
    </sheetView>
  </sheetViews>
  <sheetFormatPr defaultRowHeight="15" x14ac:dyDescent="0.25"/>
  <cols>
    <col min="1" max="1" width="34.140625" bestFit="1" customWidth="1"/>
    <col min="2" max="2" width="12.5703125" bestFit="1" customWidth="1"/>
    <col min="3" max="3" width="14" bestFit="1" customWidth="1"/>
    <col min="4" max="4" width="14.28515625" bestFit="1" customWidth="1"/>
    <col min="5" max="5" width="20" bestFit="1" customWidth="1"/>
    <col min="6" max="6" width="22.5703125" bestFit="1" customWidth="1"/>
    <col min="7" max="7" width="18.140625" bestFit="1" customWidth="1"/>
    <col min="8" max="8" width="34.42578125" bestFit="1" customWidth="1"/>
    <col min="9" max="9" width="34.7109375" bestFit="1" customWidth="1"/>
    <col min="10" max="11" width="12.5703125" bestFit="1" customWidth="1"/>
    <col min="12" max="12" width="14" bestFit="1" customWidth="1"/>
    <col min="13" max="13" width="14.28515625" bestFit="1" customWidth="1"/>
    <col min="14" max="14" width="20" bestFit="1" customWidth="1"/>
    <col min="15" max="15" width="22.5703125" bestFit="1" customWidth="1"/>
    <col min="16" max="16" width="18.140625" bestFit="1" customWidth="1"/>
    <col min="17" max="17" width="27" bestFit="1" customWidth="1"/>
    <col min="18" max="18" width="27.28515625" bestFit="1" customWidth="1"/>
    <col min="19" max="20" width="13.5703125" bestFit="1" customWidth="1"/>
    <col min="21" max="21" width="14" bestFit="1" customWidth="1"/>
    <col min="22" max="22" width="14.28515625" bestFit="1" customWidth="1"/>
    <col min="23" max="23" width="20" bestFit="1" customWidth="1"/>
    <col min="24" max="24" width="22.5703125" bestFit="1" customWidth="1"/>
    <col min="25" max="25" width="18.140625" bestFit="1" customWidth="1"/>
    <col min="26" max="26" width="29.140625" bestFit="1" customWidth="1"/>
    <col min="28" max="28" width="13.42578125" bestFit="1" customWidth="1"/>
    <col min="29" max="30" width="13.5703125" bestFit="1" customWidth="1"/>
    <col min="31" max="31" width="27" bestFit="1" customWidth="1"/>
    <col min="32" max="32" width="27.28515625" bestFit="1" customWidth="1"/>
    <col min="33" max="33" width="21" bestFit="1" customWidth="1"/>
    <col min="34" max="34" width="22.5703125" bestFit="1" customWidth="1"/>
    <col min="35" max="35" width="18.140625" bestFit="1" customWidth="1"/>
    <col min="39" max="39" width="23.5703125" bestFit="1" customWidth="1"/>
    <col min="41" max="41" width="13.7109375" bestFit="1" customWidth="1"/>
  </cols>
  <sheetData>
    <row r="1" spans="1:41" s="11" customFormat="1" ht="16.5" customHeight="1" x14ac:dyDescent="0.25">
      <c r="A1" s="11" t="s">
        <v>1</v>
      </c>
      <c r="B1" s="11" t="s">
        <v>77</v>
      </c>
      <c r="C1" s="11" t="s">
        <v>78</v>
      </c>
      <c r="D1" s="11" t="s">
        <v>79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  <c r="K1" s="11" t="s">
        <v>86</v>
      </c>
      <c r="L1" s="11" t="s">
        <v>87</v>
      </c>
      <c r="M1" s="11" t="s">
        <v>88</v>
      </c>
      <c r="N1" s="11" t="s">
        <v>89</v>
      </c>
      <c r="O1" s="11" t="s">
        <v>90</v>
      </c>
      <c r="P1" s="11" t="s">
        <v>91</v>
      </c>
      <c r="Q1" s="11" t="s">
        <v>92</v>
      </c>
      <c r="R1" s="11" t="s">
        <v>93</v>
      </c>
      <c r="S1" s="11" t="s">
        <v>94</v>
      </c>
      <c r="T1" s="11" t="s">
        <v>95</v>
      </c>
      <c r="U1" s="11" t="s">
        <v>96</v>
      </c>
      <c r="V1" s="11" t="s">
        <v>97</v>
      </c>
      <c r="W1" s="11" t="s">
        <v>98</v>
      </c>
      <c r="X1" s="11" t="s">
        <v>99</v>
      </c>
      <c r="Y1" s="11" t="s">
        <v>100</v>
      </c>
      <c r="Z1" s="11" t="s">
        <v>101</v>
      </c>
      <c r="AA1" s="11" t="s">
        <v>102</v>
      </c>
      <c r="AB1" s="11" t="s">
        <v>103</v>
      </c>
      <c r="AC1" s="11" t="s">
        <v>104</v>
      </c>
      <c r="AD1" s="11" t="s">
        <v>105</v>
      </c>
      <c r="AE1" s="11" t="s">
        <v>106</v>
      </c>
      <c r="AF1" s="11" t="s">
        <v>107</v>
      </c>
      <c r="AG1" s="11" t="s">
        <v>108</v>
      </c>
      <c r="AH1" s="11" t="s">
        <v>109</v>
      </c>
      <c r="AI1" s="11" t="s">
        <v>110</v>
      </c>
      <c r="AJ1" s="11" t="s">
        <v>111</v>
      </c>
      <c r="AK1" s="11" t="s">
        <v>112</v>
      </c>
      <c r="AL1" s="11" t="s">
        <v>113</v>
      </c>
      <c r="AM1" s="11" t="s">
        <v>114</v>
      </c>
      <c r="AN1" s="11" t="s">
        <v>133</v>
      </c>
      <c r="AO1" s="11" t="s">
        <v>138</v>
      </c>
    </row>
    <row r="2" spans="1:41" s="12" customFormat="1" ht="16.5" customHeight="1" x14ac:dyDescent="0.25">
      <c r="A2" s="12" t="s">
        <v>115</v>
      </c>
      <c r="B2" s="12">
        <v>1</v>
      </c>
      <c r="C2" s="12">
        <v>500</v>
      </c>
      <c r="D2" s="12">
        <v>833</v>
      </c>
      <c r="E2" s="12">
        <v>1</v>
      </c>
      <c r="F2" s="12">
        <v>0</v>
      </c>
      <c r="G2" s="12">
        <v>100</v>
      </c>
      <c r="H2" s="12">
        <v>600</v>
      </c>
      <c r="I2" s="12">
        <v>933</v>
      </c>
      <c r="J2" s="12">
        <v>2</v>
      </c>
      <c r="L2" s="12">
        <v>375</v>
      </c>
      <c r="M2" s="12">
        <v>1167</v>
      </c>
      <c r="N2" s="12">
        <v>1</v>
      </c>
      <c r="O2" s="12">
        <v>0</v>
      </c>
      <c r="P2" s="12">
        <v>100</v>
      </c>
      <c r="Q2" s="12">
        <v>475</v>
      </c>
      <c r="R2" s="12">
        <v>1267</v>
      </c>
      <c r="S2" s="12">
        <v>3</v>
      </c>
      <c r="U2" s="12">
        <v>375</v>
      </c>
      <c r="V2" s="12">
        <v>1500</v>
      </c>
      <c r="W2" s="12">
        <v>1</v>
      </c>
      <c r="X2" s="12">
        <v>0</v>
      </c>
      <c r="Y2" s="12">
        <v>100</v>
      </c>
      <c r="Z2" s="12">
        <v>475</v>
      </c>
      <c r="AA2" s="12">
        <v>1600</v>
      </c>
      <c r="AC2" s="12">
        <v>4</v>
      </c>
      <c r="AD2" s="12">
        <v>30</v>
      </c>
      <c r="AE2" s="12">
        <v>375</v>
      </c>
      <c r="AF2" s="12">
        <v>2408</v>
      </c>
      <c r="AG2" s="12">
        <v>1</v>
      </c>
      <c r="AH2" s="12">
        <v>0</v>
      </c>
      <c r="AI2" s="12">
        <v>100</v>
      </c>
      <c r="AJ2" s="12">
        <v>475</v>
      </c>
      <c r="AK2" s="12">
        <v>2508</v>
      </c>
      <c r="AM2" s="12" t="s">
        <v>65</v>
      </c>
    </row>
    <row r="3" spans="1:41" x14ac:dyDescent="0.25">
      <c r="A3" t="s">
        <v>64</v>
      </c>
      <c r="B3">
        <v>1</v>
      </c>
      <c r="C3">
        <v>845</v>
      </c>
      <c r="D3">
        <v>1072</v>
      </c>
      <c r="E3">
        <v>0</v>
      </c>
      <c r="F3">
        <v>0</v>
      </c>
      <c r="G3">
        <v>0</v>
      </c>
      <c r="H3">
        <v>845</v>
      </c>
      <c r="I3">
        <v>1072</v>
      </c>
      <c r="J3">
        <v>2</v>
      </c>
      <c r="L3">
        <v>768</v>
      </c>
      <c r="M3">
        <v>1321</v>
      </c>
      <c r="N3">
        <v>0</v>
      </c>
      <c r="O3">
        <v>0</v>
      </c>
      <c r="P3">
        <v>0</v>
      </c>
      <c r="Q3">
        <v>768</v>
      </c>
      <c r="R3">
        <v>1321</v>
      </c>
      <c r="S3">
        <v>3</v>
      </c>
      <c r="U3">
        <v>768</v>
      </c>
      <c r="V3">
        <v>1585</v>
      </c>
      <c r="W3">
        <v>0</v>
      </c>
      <c r="X3">
        <v>0</v>
      </c>
      <c r="Y3">
        <v>0</v>
      </c>
      <c r="Z3">
        <v>768</v>
      </c>
      <c r="AA3">
        <v>1585</v>
      </c>
      <c r="AC3">
        <v>4</v>
      </c>
      <c r="AD3">
        <v>30</v>
      </c>
      <c r="AE3">
        <v>768</v>
      </c>
      <c r="AF3">
        <v>2290</v>
      </c>
      <c r="AG3">
        <v>0</v>
      </c>
      <c r="AH3">
        <v>0</v>
      </c>
      <c r="AI3">
        <v>0</v>
      </c>
      <c r="AJ3">
        <v>768</v>
      </c>
      <c r="AK3">
        <v>2290</v>
      </c>
      <c r="AM3" t="s">
        <v>65</v>
      </c>
    </row>
    <row r="4" spans="1:41" x14ac:dyDescent="0.25">
      <c r="A4" t="s">
        <v>116</v>
      </c>
      <c r="B4">
        <v>1</v>
      </c>
      <c r="C4">
        <v>845</v>
      </c>
      <c r="D4">
        <v>1072</v>
      </c>
      <c r="E4">
        <v>0</v>
      </c>
      <c r="F4">
        <v>166.67</v>
      </c>
      <c r="G4">
        <v>100</v>
      </c>
      <c r="H4">
        <v>1112</v>
      </c>
      <c r="I4">
        <v>1339</v>
      </c>
      <c r="J4">
        <v>2</v>
      </c>
      <c r="L4">
        <v>768</v>
      </c>
      <c r="M4">
        <v>1321</v>
      </c>
      <c r="N4">
        <v>0</v>
      </c>
      <c r="O4">
        <v>166.67</v>
      </c>
      <c r="P4">
        <v>100</v>
      </c>
      <c r="Q4">
        <v>1035</v>
      </c>
      <c r="R4">
        <v>1588</v>
      </c>
      <c r="S4">
        <v>3</v>
      </c>
      <c r="T4">
        <v>15</v>
      </c>
      <c r="U4">
        <v>768</v>
      </c>
      <c r="V4">
        <v>2290</v>
      </c>
      <c r="W4">
        <v>0</v>
      </c>
      <c r="X4">
        <v>166.67</v>
      </c>
      <c r="Y4">
        <v>100</v>
      </c>
      <c r="Z4">
        <v>1035</v>
      </c>
      <c r="AA4">
        <v>2557</v>
      </c>
      <c r="AC4" t="s">
        <v>139</v>
      </c>
      <c r="AE4">
        <v>117990</v>
      </c>
      <c r="AF4">
        <v>174234</v>
      </c>
      <c r="AG4">
        <v>0</v>
      </c>
      <c r="AH4">
        <v>0</v>
      </c>
      <c r="AI4">
        <v>0</v>
      </c>
      <c r="AJ4">
        <v>117990</v>
      </c>
      <c r="AK4">
        <v>174234</v>
      </c>
      <c r="AM4" t="s">
        <v>65</v>
      </c>
    </row>
    <row r="5" spans="1:41" x14ac:dyDescent="0.25">
      <c r="A5" t="s">
        <v>117</v>
      </c>
      <c r="B5">
        <v>1</v>
      </c>
      <c r="C5">
        <v>1474</v>
      </c>
      <c r="D5">
        <v>1760</v>
      </c>
      <c r="E5">
        <v>1</v>
      </c>
      <c r="F5">
        <v>166.67</v>
      </c>
      <c r="G5">
        <v>100</v>
      </c>
      <c r="H5">
        <v>1741</v>
      </c>
      <c r="I5">
        <v>2027</v>
      </c>
      <c r="J5">
        <v>2</v>
      </c>
      <c r="L5">
        <v>1210</v>
      </c>
      <c r="M5">
        <v>2058</v>
      </c>
      <c r="N5">
        <v>0</v>
      </c>
      <c r="O5">
        <v>166.67</v>
      </c>
      <c r="P5">
        <v>100</v>
      </c>
      <c r="Q5">
        <v>1477</v>
      </c>
      <c r="R5">
        <v>2325</v>
      </c>
      <c r="S5">
        <v>3</v>
      </c>
      <c r="T5">
        <v>20</v>
      </c>
      <c r="U5">
        <v>797</v>
      </c>
      <c r="V5">
        <v>3146</v>
      </c>
      <c r="W5">
        <v>0</v>
      </c>
      <c r="X5">
        <v>166.67</v>
      </c>
      <c r="Y5">
        <v>100</v>
      </c>
      <c r="Z5">
        <v>1064</v>
      </c>
      <c r="AA5">
        <v>3413</v>
      </c>
      <c r="AC5" t="s">
        <v>139</v>
      </c>
      <c r="AE5">
        <v>86376</v>
      </c>
      <c r="AF5">
        <v>171662</v>
      </c>
      <c r="AG5">
        <v>0</v>
      </c>
      <c r="AH5">
        <v>0</v>
      </c>
      <c r="AI5">
        <v>0</v>
      </c>
      <c r="AJ5">
        <v>86376</v>
      </c>
      <c r="AK5">
        <v>171662</v>
      </c>
      <c r="AM5" t="s">
        <v>65</v>
      </c>
    </row>
    <row r="6" spans="1:41" x14ac:dyDescent="0.25">
      <c r="A6" t="s">
        <v>132</v>
      </c>
      <c r="B6">
        <v>30</v>
      </c>
      <c r="AN6" t="s">
        <v>134</v>
      </c>
    </row>
    <row r="7" spans="1:41" x14ac:dyDescent="0.25">
      <c r="A7" t="s">
        <v>136</v>
      </c>
      <c r="B7">
        <v>5</v>
      </c>
      <c r="J7">
        <v>6</v>
      </c>
      <c r="K7">
        <v>30</v>
      </c>
      <c r="AN7" t="s">
        <v>134</v>
      </c>
    </row>
    <row r="8" spans="1:41" x14ac:dyDescent="0.25">
      <c r="A8" t="s">
        <v>137</v>
      </c>
      <c r="B8">
        <v>10</v>
      </c>
      <c r="J8">
        <v>11</v>
      </c>
      <c r="K8">
        <v>15</v>
      </c>
      <c r="X8" t="s">
        <v>75</v>
      </c>
      <c r="Y8" t="s">
        <v>75</v>
      </c>
      <c r="AN8" t="s">
        <v>134</v>
      </c>
      <c r="AO8" t="s">
        <v>139</v>
      </c>
    </row>
    <row r="9" spans="1:41" x14ac:dyDescent="0.25">
      <c r="A9" s="6" t="s">
        <v>145</v>
      </c>
      <c r="F9">
        <v>256</v>
      </c>
      <c r="G9">
        <v>100</v>
      </c>
      <c r="O9">
        <v>171</v>
      </c>
      <c r="P9">
        <v>100</v>
      </c>
      <c r="X9" t="s">
        <v>75</v>
      </c>
      <c r="Y9">
        <v>100</v>
      </c>
      <c r="AH9" t="s">
        <v>75</v>
      </c>
      <c r="AI9">
        <v>100</v>
      </c>
    </row>
    <row r="10" spans="1:41" x14ac:dyDescent="0.25">
      <c r="A10" s="6" t="s">
        <v>146</v>
      </c>
      <c r="F10">
        <v>256</v>
      </c>
      <c r="G10">
        <v>100</v>
      </c>
      <c r="O10">
        <v>171</v>
      </c>
      <c r="P10">
        <v>100</v>
      </c>
      <c r="X10" t="s">
        <v>75</v>
      </c>
      <c r="Y10">
        <v>100</v>
      </c>
      <c r="AH10" t="s">
        <v>75</v>
      </c>
      <c r="AI10">
        <v>100</v>
      </c>
    </row>
    <row r="11" spans="1:41" x14ac:dyDescent="0.25">
      <c r="A11" s="6" t="s">
        <v>147</v>
      </c>
      <c r="F11">
        <v>0</v>
      </c>
      <c r="G11" t="s">
        <v>75</v>
      </c>
      <c r="O11">
        <v>256</v>
      </c>
      <c r="P11" s="4" t="s">
        <v>164</v>
      </c>
      <c r="X11">
        <v>171</v>
      </c>
      <c r="Y11" s="4" t="s">
        <v>164</v>
      </c>
      <c r="AH11" t="s">
        <v>75</v>
      </c>
      <c r="AI11" s="4" t="s">
        <v>164</v>
      </c>
    </row>
    <row r="12" spans="1:41" x14ac:dyDescent="0.25">
      <c r="A12" s="6" t="s">
        <v>148</v>
      </c>
      <c r="F12">
        <v>0</v>
      </c>
      <c r="G12" t="s">
        <v>75</v>
      </c>
      <c r="O12">
        <v>256</v>
      </c>
      <c r="P12" s="4" t="s">
        <v>164</v>
      </c>
      <c r="X12">
        <v>171</v>
      </c>
      <c r="Y12" s="4" t="s">
        <v>164</v>
      </c>
      <c r="AH12">
        <v>171</v>
      </c>
      <c r="AI12" s="4" t="s">
        <v>164</v>
      </c>
    </row>
    <row r="13" spans="1:41" x14ac:dyDescent="0.25">
      <c r="A13" s="6" t="s">
        <v>149</v>
      </c>
      <c r="F13">
        <v>0</v>
      </c>
      <c r="G13">
        <v>0</v>
      </c>
      <c r="O13">
        <v>0</v>
      </c>
      <c r="P13">
        <v>0</v>
      </c>
      <c r="X13">
        <v>0</v>
      </c>
      <c r="Y13">
        <v>0</v>
      </c>
      <c r="AH13">
        <v>0</v>
      </c>
      <c r="AI13">
        <v>0</v>
      </c>
    </row>
    <row r="14" spans="1:41" x14ac:dyDescent="0.25">
      <c r="A14" s="6" t="s">
        <v>150</v>
      </c>
      <c r="F14">
        <v>256</v>
      </c>
      <c r="G14">
        <v>100</v>
      </c>
      <c r="O14">
        <v>171</v>
      </c>
      <c r="P14">
        <v>100</v>
      </c>
      <c r="X14" t="s">
        <v>75</v>
      </c>
      <c r="Y14">
        <v>100</v>
      </c>
      <c r="AH14" t="s">
        <v>75</v>
      </c>
      <c r="AI14" t="s">
        <v>75</v>
      </c>
    </row>
    <row r="15" spans="1:41" x14ac:dyDescent="0.25">
      <c r="A15" s="6" t="s">
        <v>151</v>
      </c>
      <c r="F15">
        <v>256</v>
      </c>
      <c r="G15">
        <v>100</v>
      </c>
      <c r="O15">
        <v>171</v>
      </c>
      <c r="P15">
        <v>100</v>
      </c>
      <c r="X15">
        <v>171</v>
      </c>
      <c r="Y15">
        <v>100</v>
      </c>
      <c r="AH15">
        <v>171</v>
      </c>
      <c r="AI15">
        <v>100</v>
      </c>
    </row>
    <row r="16" spans="1:41" x14ac:dyDescent="0.25">
      <c r="A16" s="6" t="s">
        <v>153</v>
      </c>
      <c r="B16">
        <v>5</v>
      </c>
      <c r="D16">
        <v>666.66</v>
      </c>
      <c r="E16">
        <v>1</v>
      </c>
      <c r="F16">
        <v>42</v>
      </c>
      <c r="G16">
        <v>45</v>
      </c>
      <c r="I16">
        <v>754</v>
      </c>
      <c r="J16">
        <v>6</v>
      </c>
      <c r="K16">
        <v>12</v>
      </c>
      <c r="M16">
        <v>1055.67</v>
      </c>
      <c r="N16">
        <v>0</v>
      </c>
      <c r="O16">
        <v>25</v>
      </c>
      <c r="P16">
        <v>45</v>
      </c>
      <c r="R16">
        <v>1126</v>
      </c>
      <c r="S16">
        <v>13</v>
      </c>
      <c r="T16">
        <v>30</v>
      </c>
      <c r="V16">
        <v>1055.67</v>
      </c>
      <c r="W16">
        <v>0</v>
      </c>
      <c r="X16">
        <v>0</v>
      </c>
      <c r="Y16">
        <v>45</v>
      </c>
      <c r="AA16">
        <v>1101</v>
      </c>
      <c r="AM16" t="s">
        <v>65</v>
      </c>
      <c r="AN16" t="s">
        <v>134</v>
      </c>
      <c r="AO16" t="s">
        <v>139</v>
      </c>
    </row>
    <row r="17" spans="1:41" x14ac:dyDescent="0.25">
      <c r="A17" s="6" t="s">
        <v>154</v>
      </c>
      <c r="B17">
        <v>12</v>
      </c>
      <c r="D17">
        <v>954.83</v>
      </c>
      <c r="E17">
        <v>0</v>
      </c>
      <c r="F17">
        <v>42</v>
      </c>
      <c r="G17">
        <v>45</v>
      </c>
      <c r="I17">
        <v>1042</v>
      </c>
      <c r="J17">
        <v>13</v>
      </c>
      <c r="K17">
        <v>30</v>
      </c>
      <c r="M17">
        <v>954.83</v>
      </c>
      <c r="N17">
        <v>0</v>
      </c>
      <c r="O17">
        <v>0</v>
      </c>
      <c r="P17">
        <v>45</v>
      </c>
      <c r="R17">
        <v>1000</v>
      </c>
      <c r="AM17" t="s">
        <v>65</v>
      </c>
      <c r="AN17" t="s">
        <v>134</v>
      </c>
      <c r="AO17" t="s">
        <v>139</v>
      </c>
    </row>
    <row r="18" spans="1:41" x14ac:dyDescent="0.25">
      <c r="A18" s="6" t="s">
        <v>155</v>
      </c>
      <c r="B18">
        <v>5</v>
      </c>
      <c r="D18">
        <v>954.83</v>
      </c>
      <c r="E18">
        <v>0</v>
      </c>
      <c r="F18">
        <v>42</v>
      </c>
      <c r="G18">
        <v>45</v>
      </c>
      <c r="I18">
        <v>1042</v>
      </c>
      <c r="J18">
        <v>6</v>
      </c>
      <c r="K18">
        <v>12</v>
      </c>
      <c r="L18">
        <v>681</v>
      </c>
      <c r="M18">
        <v>1154</v>
      </c>
      <c r="N18">
        <v>0</v>
      </c>
      <c r="O18">
        <v>25</v>
      </c>
      <c r="P18">
        <v>45</v>
      </c>
      <c r="Q18">
        <v>751</v>
      </c>
      <c r="R18">
        <v>1224</v>
      </c>
      <c r="S18">
        <v>13</v>
      </c>
      <c r="T18">
        <v>19</v>
      </c>
      <c r="U18">
        <v>681</v>
      </c>
      <c r="V18">
        <v>1154</v>
      </c>
      <c r="W18">
        <v>0</v>
      </c>
      <c r="X18">
        <v>0</v>
      </c>
      <c r="Y18">
        <v>45</v>
      </c>
      <c r="Z18">
        <v>726</v>
      </c>
      <c r="AA18">
        <v>1199</v>
      </c>
      <c r="AC18">
        <v>20</v>
      </c>
      <c r="AD18">
        <v>30</v>
      </c>
      <c r="AE18">
        <v>681</v>
      </c>
      <c r="AF18">
        <v>1154</v>
      </c>
      <c r="AG18">
        <v>0</v>
      </c>
      <c r="AH18">
        <v>0</v>
      </c>
      <c r="AI18">
        <v>45</v>
      </c>
      <c r="AJ18">
        <v>726</v>
      </c>
      <c r="AK18">
        <v>1199</v>
      </c>
      <c r="AM18" t="s">
        <v>65</v>
      </c>
      <c r="AN18" t="s">
        <v>134</v>
      </c>
      <c r="AO18" t="s">
        <v>139</v>
      </c>
    </row>
    <row r="19" spans="1:41" x14ac:dyDescent="0.25">
      <c r="A19" s="6" t="s">
        <v>156</v>
      </c>
      <c r="B19">
        <v>5</v>
      </c>
      <c r="D19">
        <v>666.66</v>
      </c>
      <c r="E19">
        <v>1</v>
      </c>
      <c r="F19">
        <v>42</v>
      </c>
      <c r="G19">
        <v>45</v>
      </c>
      <c r="I19">
        <v>754</v>
      </c>
      <c r="J19">
        <v>6</v>
      </c>
      <c r="K19">
        <v>12</v>
      </c>
      <c r="L19">
        <v>753</v>
      </c>
      <c r="M19">
        <v>1276</v>
      </c>
      <c r="N19">
        <v>0</v>
      </c>
      <c r="O19">
        <v>25</v>
      </c>
      <c r="P19">
        <v>45</v>
      </c>
      <c r="Q19">
        <v>823</v>
      </c>
      <c r="R19">
        <v>1346</v>
      </c>
      <c r="S19">
        <v>13</v>
      </c>
      <c r="T19">
        <v>19</v>
      </c>
      <c r="U19">
        <v>753</v>
      </c>
      <c r="V19">
        <v>1276</v>
      </c>
      <c r="W19">
        <v>0</v>
      </c>
      <c r="X19">
        <v>0</v>
      </c>
      <c r="Y19">
        <v>45</v>
      </c>
      <c r="Z19">
        <v>798</v>
      </c>
      <c r="AA19">
        <v>1321</v>
      </c>
      <c r="AC19">
        <v>20</v>
      </c>
      <c r="AD19">
        <v>30</v>
      </c>
      <c r="AE19">
        <v>753</v>
      </c>
      <c r="AF19">
        <v>1276</v>
      </c>
      <c r="AG19">
        <v>0</v>
      </c>
      <c r="AH19">
        <v>0</v>
      </c>
      <c r="AI19">
        <v>45</v>
      </c>
      <c r="AJ19">
        <v>798</v>
      </c>
      <c r="AK19">
        <v>1321</v>
      </c>
      <c r="AM19" t="s">
        <v>65</v>
      </c>
      <c r="AN19" t="s">
        <v>134</v>
      </c>
      <c r="AO19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30.85546875" customWidth="1"/>
    <col min="2" max="2" width="25.28515625" customWidth="1"/>
  </cols>
  <sheetData>
    <row r="1" spans="1:2" x14ac:dyDescent="0.25">
      <c r="A1" s="15" t="s">
        <v>165</v>
      </c>
      <c r="B1" s="15" t="s">
        <v>166</v>
      </c>
    </row>
    <row r="2" spans="1:2" x14ac:dyDescent="0.25">
      <c r="A2" s="6" t="s">
        <v>167</v>
      </c>
      <c r="B2" s="16" t="s">
        <v>55</v>
      </c>
    </row>
    <row r="3" spans="1:2" x14ac:dyDescent="0.25">
      <c r="A3" s="6" t="s">
        <v>168</v>
      </c>
      <c r="B3" s="16" t="s">
        <v>55</v>
      </c>
    </row>
    <row r="4" spans="1:2" x14ac:dyDescent="0.25">
      <c r="A4" s="6" t="s">
        <v>169</v>
      </c>
      <c r="B4" s="16" t="s">
        <v>55</v>
      </c>
    </row>
    <row r="5" spans="1:2" x14ac:dyDescent="0.25">
      <c r="A5" s="6" t="s">
        <v>170</v>
      </c>
      <c r="B5" s="1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C9" sqref="C9"/>
    </sheetView>
  </sheetViews>
  <sheetFormatPr defaultRowHeight="15" x14ac:dyDescent="0.25"/>
  <cols>
    <col min="1" max="1" width="26.85546875" bestFit="1" customWidth="1"/>
    <col min="2" max="2" width="14" customWidth="1"/>
    <col min="3" max="3" width="8.5703125" bestFit="1" customWidth="1"/>
    <col min="4" max="4" width="20.140625" bestFit="1" customWidth="1"/>
    <col min="5" max="5" width="13.140625" bestFit="1" customWidth="1"/>
    <col min="6" max="6" width="16" customWidth="1"/>
    <col min="7" max="7" width="27.5703125" customWidth="1"/>
  </cols>
  <sheetData>
    <row r="1" spans="1:5" x14ac:dyDescent="0.25">
      <c r="A1" s="2" t="s">
        <v>1</v>
      </c>
      <c r="B1" s="2" t="s">
        <v>39</v>
      </c>
      <c r="C1" s="2" t="s">
        <v>3</v>
      </c>
      <c r="D1" s="2" t="s">
        <v>179</v>
      </c>
      <c r="E1" s="2"/>
    </row>
    <row r="2" spans="1:5" x14ac:dyDescent="0.25">
      <c r="A2" t="s">
        <v>4</v>
      </c>
      <c r="C2">
        <v>10000</v>
      </c>
    </row>
    <row r="3" spans="1:5" x14ac:dyDescent="0.25">
      <c r="A3" t="s">
        <v>31</v>
      </c>
      <c r="C3">
        <v>230</v>
      </c>
    </row>
    <row r="4" spans="1:5" x14ac:dyDescent="0.25">
      <c r="A4" t="s">
        <v>41</v>
      </c>
      <c r="B4" t="s">
        <v>40</v>
      </c>
      <c r="C4">
        <v>1000</v>
      </c>
    </row>
    <row r="5" spans="1:5" x14ac:dyDescent="0.25">
      <c r="A5" t="s">
        <v>176</v>
      </c>
      <c r="D5" t="s">
        <v>40</v>
      </c>
    </row>
    <row r="6" spans="1:5" x14ac:dyDescent="0.25">
      <c r="A6" t="s">
        <v>180</v>
      </c>
      <c r="D6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pane xSplit="1" ySplit="1" topLeftCell="B3" activePane="bottomRight" state="frozen"/>
      <selection activeCell="E17" sqref="E17"/>
      <selection pane="topRight" activeCell="E17" sqref="E17"/>
      <selection pane="bottomLeft" activeCell="E17" sqref="E17"/>
      <selection pane="bottomRight" activeCell="G34" sqref="G34:G35"/>
    </sheetView>
  </sheetViews>
  <sheetFormatPr defaultRowHeight="15" x14ac:dyDescent="0.25"/>
  <cols>
    <col min="1" max="1" width="27.28515625" bestFit="1" customWidth="1"/>
    <col min="2" max="2" width="10.7109375" bestFit="1" customWidth="1"/>
    <col min="3" max="3" width="21.42578125" bestFit="1" customWidth="1"/>
    <col min="4" max="4" width="13.140625" bestFit="1" customWidth="1"/>
    <col min="5" max="5" width="16" customWidth="1"/>
    <col min="6" max="6" width="27.5703125" customWidth="1"/>
  </cols>
  <sheetData>
    <row r="1" spans="1:4" x14ac:dyDescent="0.25">
      <c r="A1" s="2" t="s">
        <v>1</v>
      </c>
      <c r="B1" s="2" t="s">
        <v>5</v>
      </c>
      <c r="C1" s="2"/>
      <c r="D1" s="2"/>
    </row>
    <row r="2" spans="1:4" x14ac:dyDescent="0.25">
      <c r="A2" t="s">
        <v>6</v>
      </c>
      <c r="B2" s="3">
        <v>42009</v>
      </c>
    </row>
    <row r="3" spans="1:4" x14ac:dyDescent="0.25">
      <c r="A3" t="s">
        <v>16</v>
      </c>
      <c r="B3" s="3">
        <f ca="1">TODAY()-1</f>
        <v>43307</v>
      </c>
    </row>
    <row r="4" spans="1:4" x14ac:dyDescent="0.25">
      <c r="A4" t="s">
        <v>32</v>
      </c>
      <c r="B4" s="3">
        <f t="shared" ref="B4:B10" ca="1" si="0">TODAY()</f>
        <v>43308</v>
      </c>
    </row>
    <row r="5" spans="1:4" x14ac:dyDescent="0.25">
      <c r="A5" t="s">
        <v>33</v>
      </c>
      <c r="B5" s="3">
        <f t="shared" ca="1" si="0"/>
        <v>43308</v>
      </c>
    </row>
    <row r="6" spans="1:4" x14ac:dyDescent="0.25">
      <c r="A6" t="s">
        <v>42</v>
      </c>
      <c r="B6" s="3">
        <f t="shared" ca="1" si="0"/>
        <v>43308</v>
      </c>
    </row>
    <row r="7" spans="1:4" x14ac:dyDescent="0.25">
      <c r="A7" t="s">
        <v>43</v>
      </c>
      <c r="B7" s="3">
        <f t="shared" ca="1" si="0"/>
        <v>43308</v>
      </c>
    </row>
    <row r="8" spans="1:4" x14ac:dyDescent="0.25">
      <c r="A8" t="s">
        <v>44</v>
      </c>
      <c r="B8" s="3">
        <f t="shared" ca="1" si="0"/>
        <v>43308</v>
      </c>
    </row>
    <row r="9" spans="1:4" x14ac:dyDescent="0.25">
      <c r="A9" t="s">
        <v>141</v>
      </c>
      <c r="B9" s="3">
        <f t="shared" ca="1" si="0"/>
        <v>43308</v>
      </c>
    </row>
    <row r="10" spans="1:4" x14ac:dyDescent="0.25">
      <c r="A10" t="s">
        <v>144</v>
      </c>
      <c r="B10" s="3">
        <f t="shared" ca="1" si="0"/>
        <v>43308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1" ySplit="1" topLeftCell="B17" activePane="bottomRight" state="frozen"/>
      <selection activeCell="E17" sqref="E17"/>
      <selection pane="topRight" activeCell="E17" sqref="E17"/>
      <selection pane="bottomLeft" activeCell="E17" sqref="E17"/>
      <selection pane="bottomRight" activeCell="H23" sqref="H23"/>
    </sheetView>
  </sheetViews>
  <sheetFormatPr defaultRowHeight="15" x14ac:dyDescent="0.25"/>
  <cols>
    <col min="1" max="1" width="24.28515625" bestFit="1" customWidth="1"/>
    <col min="2" max="2" width="20.5703125" bestFit="1" customWidth="1"/>
    <col min="3" max="3" width="11" bestFit="1" customWidth="1"/>
    <col min="4" max="4" width="16.85546875" bestFit="1" customWidth="1"/>
    <col min="5" max="5" width="12" bestFit="1" customWidth="1"/>
    <col min="6" max="6" width="10" bestFit="1" customWidth="1"/>
    <col min="7" max="7" width="18.5703125" bestFit="1" customWidth="1"/>
    <col min="8" max="8" width="6.140625" bestFit="1" customWidth="1"/>
    <col min="9" max="9" width="13.42578125" bestFit="1" customWidth="1"/>
    <col min="10" max="10" width="26.140625" bestFit="1" customWidth="1"/>
    <col min="11" max="11" width="37.140625" customWidth="1"/>
  </cols>
  <sheetData>
    <row r="1" spans="1:11" x14ac:dyDescent="0.25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58</v>
      </c>
      <c r="K1" s="2" t="s">
        <v>57</v>
      </c>
    </row>
    <row r="2" spans="1:11" x14ac:dyDescent="0.25">
      <c r="A2" t="s">
        <v>7</v>
      </c>
      <c r="B2" s="3" t="b">
        <v>1</v>
      </c>
      <c r="C2" s="3" t="b">
        <v>1</v>
      </c>
      <c r="D2" s="3" t="b">
        <v>1</v>
      </c>
      <c r="E2" s="3" t="b">
        <v>1</v>
      </c>
      <c r="F2" s="3" t="b">
        <v>1</v>
      </c>
      <c r="G2" s="3" t="b">
        <v>1</v>
      </c>
      <c r="H2" s="3" t="b">
        <v>1</v>
      </c>
    </row>
    <row r="3" spans="1:11" x14ac:dyDescent="0.25">
      <c r="A3" t="s">
        <v>49</v>
      </c>
      <c r="D3" s="3" t="b">
        <v>1</v>
      </c>
      <c r="J3" s="3" t="b">
        <v>1</v>
      </c>
    </row>
    <row r="4" spans="1:11" x14ac:dyDescent="0.25">
      <c r="A4" t="s">
        <v>59</v>
      </c>
      <c r="B4" t="s">
        <v>40</v>
      </c>
      <c r="J4" t="s">
        <v>40</v>
      </c>
      <c r="K4" t="s">
        <v>14</v>
      </c>
    </row>
    <row r="5" spans="1:11" x14ac:dyDescent="0.25">
      <c r="A5" t="s">
        <v>61</v>
      </c>
      <c r="D5" s="3" t="b">
        <v>1</v>
      </c>
      <c r="J5" s="3" t="b">
        <v>1</v>
      </c>
    </row>
    <row r="6" spans="1:11" x14ac:dyDescent="0.25">
      <c r="A6" t="s">
        <v>62</v>
      </c>
      <c r="D6" s="3" t="b">
        <v>1</v>
      </c>
      <c r="J6" s="3" t="b">
        <v>1</v>
      </c>
    </row>
    <row r="7" spans="1:11" x14ac:dyDescent="0.25">
      <c r="A7" t="s">
        <v>130</v>
      </c>
      <c r="D7" s="3" t="b">
        <v>1</v>
      </c>
      <c r="J7" s="3" t="b">
        <v>1</v>
      </c>
      <c r="K7" t="s">
        <v>142</v>
      </c>
    </row>
    <row r="8" spans="1:11" x14ac:dyDescent="0.25">
      <c r="A8" t="s">
        <v>118</v>
      </c>
      <c r="D8" s="3" t="s">
        <v>40</v>
      </c>
      <c r="J8" s="3" t="s">
        <v>40</v>
      </c>
    </row>
    <row r="9" spans="1:11" x14ac:dyDescent="0.25">
      <c r="A9" s="13" t="s">
        <v>123</v>
      </c>
      <c r="D9" s="3" t="s">
        <v>40</v>
      </c>
      <c r="J9" s="3" t="s">
        <v>40</v>
      </c>
    </row>
    <row r="10" spans="1:11" x14ac:dyDescent="0.25">
      <c r="A10" t="s">
        <v>131</v>
      </c>
      <c r="D10" s="3" t="b">
        <v>1</v>
      </c>
      <c r="J10" s="3" t="b">
        <v>1</v>
      </c>
      <c r="K10" t="s">
        <v>142</v>
      </c>
    </row>
    <row r="11" spans="1:11" x14ac:dyDescent="0.25">
      <c r="A11" s="6" t="s">
        <v>135</v>
      </c>
      <c r="D11" s="3" t="b">
        <v>1</v>
      </c>
      <c r="J11" s="3" t="b">
        <v>1</v>
      </c>
    </row>
    <row r="12" spans="1:11" x14ac:dyDescent="0.25">
      <c r="A12" s="6" t="s">
        <v>143</v>
      </c>
      <c r="D12" s="3" t="b">
        <v>1</v>
      </c>
      <c r="J12" s="3" t="b">
        <v>1</v>
      </c>
    </row>
    <row r="13" spans="1:11" x14ac:dyDescent="0.25">
      <c r="A13" t="s">
        <v>157</v>
      </c>
      <c r="H13" t="b">
        <v>1</v>
      </c>
      <c r="J13" s="3" t="b">
        <v>1</v>
      </c>
    </row>
    <row r="14" spans="1:11" x14ac:dyDescent="0.25">
      <c r="A14" t="s">
        <v>158</v>
      </c>
      <c r="B14" t="b">
        <v>1</v>
      </c>
      <c r="J14" s="3" t="b">
        <v>1</v>
      </c>
    </row>
    <row r="15" spans="1:11" x14ac:dyDescent="0.25">
      <c r="A15" t="s">
        <v>159</v>
      </c>
      <c r="C15" t="b">
        <v>1</v>
      </c>
      <c r="J15" s="3" t="b">
        <v>1</v>
      </c>
    </row>
    <row r="16" spans="1:11" x14ac:dyDescent="0.25">
      <c r="A16" t="s">
        <v>160</v>
      </c>
      <c r="E16" t="b">
        <v>1</v>
      </c>
      <c r="J16" s="3" t="b">
        <v>1</v>
      </c>
    </row>
    <row r="17" spans="1:10" x14ac:dyDescent="0.25">
      <c r="A17" t="s">
        <v>161</v>
      </c>
      <c r="D17" t="b">
        <v>1</v>
      </c>
      <c r="J17" s="3" t="b">
        <v>1</v>
      </c>
    </row>
    <row r="18" spans="1:10" x14ac:dyDescent="0.25">
      <c r="A18" t="s">
        <v>162</v>
      </c>
      <c r="F18" t="b">
        <v>1</v>
      </c>
      <c r="J18" s="3" t="b">
        <v>1</v>
      </c>
    </row>
    <row r="19" spans="1:10" x14ac:dyDescent="0.25">
      <c r="A19" t="s">
        <v>163</v>
      </c>
      <c r="G19" t="b">
        <v>1</v>
      </c>
      <c r="J19" s="3" t="b">
        <v>1</v>
      </c>
    </row>
    <row r="20" spans="1:10" x14ac:dyDescent="0.25">
      <c r="A20" s="6" t="s">
        <v>171</v>
      </c>
      <c r="B20" t="b">
        <v>1</v>
      </c>
    </row>
    <row r="21" spans="1:10" x14ac:dyDescent="0.25">
      <c r="A21" t="s">
        <v>184</v>
      </c>
      <c r="H21" t="b">
        <v>1</v>
      </c>
      <c r="J21" s="3" t="b">
        <v>1</v>
      </c>
    </row>
    <row r="22" spans="1:10" x14ac:dyDescent="0.25">
      <c r="A22" t="s">
        <v>182</v>
      </c>
      <c r="D22" s="3" t="b">
        <v>1</v>
      </c>
      <c r="J22" s="3" t="b">
        <v>1</v>
      </c>
    </row>
    <row r="23" spans="1:10" x14ac:dyDescent="0.25">
      <c r="A23" t="s">
        <v>181</v>
      </c>
      <c r="H23" t="b">
        <v>1</v>
      </c>
      <c r="J23" s="3" t="b">
        <v>1</v>
      </c>
    </row>
    <row r="24" spans="1:10" x14ac:dyDescent="0.25">
      <c r="A24" t="s">
        <v>183</v>
      </c>
      <c r="D24" t="b">
        <v>1</v>
      </c>
      <c r="J24" s="3" t="b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1" max="1" width="27" bestFit="1" customWidth="1"/>
    <col min="2" max="2" width="19.42578125" bestFit="1" customWidth="1"/>
    <col min="3" max="3" width="18.140625" bestFit="1" customWidth="1"/>
  </cols>
  <sheetData>
    <row r="1" spans="1:3" s="2" customFormat="1" x14ac:dyDescent="0.25">
      <c r="A1" s="2" t="s">
        <v>1</v>
      </c>
      <c r="B1" s="2" t="s">
        <v>119</v>
      </c>
      <c r="C1" s="2" t="s">
        <v>120</v>
      </c>
    </row>
    <row r="2" spans="1:3" x14ac:dyDescent="0.25">
      <c r="A2" t="s">
        <v>121</v>
      </c>
      <c r="B2">
        <v>1</v>
      </c>
      <c r="C2" t="s">
        <v>122</v>
      </c>
    </row>
    <row r="3" spans="1:3" x14ac:dyDescent="0.25">
      <c r="A3" t="s">
        <v>152</v>
      </c>
      <c r="B3">
        <v>5</v>
      </c>
      <c r="C3" t="s">
        <v>122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F6" sqref="F6"/>
    </sheetView>
  </sheetViews>
  <sheetFormatPr defaultRowHeight="15" x14ac:dyDescent="0.25"/>
  <cols>
    <col min="1" max="1" width="26.85546875" bestFit="1" customWidth="1"/>
    <col min="2" max="2" width="28.140625" bestFit="1" customWidth="1"/>
    <col min="3" max="3" width="31.5703125" bestFit="1" customWidth="1"/>
    <col min="4" max="4" width="28.140625" bestFit="1" customWidth="1"/>
    <col min="5" max="5" width="28.42578125" bestFit="1" customWidth="1"/>
    <col min="6" max="6" width="16.7109375" bestFit="1" customWidth="1"/>
    <col min="7" max="7" width="19.28515625" bestFit="1" customWidth="1"/>
  </cols>
  <sheetData>
    <row r="1" spans="1:7" x14ac:dyDescent="0.25">
      <c r="A1" s="2" t="s">
        <v>1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177</v>
      </c>
      <c r="G1" s="2" t="s">
        <v>178</v>
      </c>
    </row>
    <row r="2" spans="1:7" x14ac:dyDescent="0.25">
      <c r="A2" s="3" t="s">
        <v>17</v>
      </c>
      <c r="B2" s="4" t="s">
        <v>22</v>
      </c>
      <c r="C2" s="4" t="s">
        <v>22</v>
      </c>
      <c r="E2" s="4" t="s">
        <v>23</v>
      </c>
    </row>
    <row r="3" spans="1:7" x14ac:dyDescent="0.25">
      <c r="A3" t="s">
        <v>176</v>
      </c>
      <c r="F3">
        <v>5</v>
      </c>
      <c r="G3" t="s">
        <v>122</v>
      </c>
    </row>
    <row r="4" spans="1:7" x14ac:dyDescent="0.25">
      <c r="A4" t="s">
        <v>180</v>
      </c>
      <c r="F4">
        <v>5</v>
      </c>
      <c r="G4" t="s">
        <v>122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A6" sqref="A6"/>
    </sheetView>
  </sheetViews>
  <sheetFormatPr defaultRowHeight="15" x14ac:dyDescent="0.25"/>
  <cols>
    <col min="1" max="1" width="16.140625" bestFit="1" customWidth="1"/>
    <col min="2" max="2" width="28.140625" bestFit="1" customWidth="1"/>
    <col min="3" max="3" width="31.5703125" bestFit="1" customWidth="1"/>
    <col min="4" max="4" width="28.140625" bestFit="1" customWidth="1"/>
  </cols>
  <sheetData>
    <row r="1" spans="1:6" x14ac:dyDescent="0.25">
      <c r="A1" s="2" t="s">
        <v>1</v>
      </c>
      <c r="B1" s="2" t="s">
        <v>24</v>
      </c>
      <c r="C1" s="2" t="s">
        <v>25</v>
      </c>
      <c r="D1" s="2" t="s">
        <v>26</v>
      </c>
      <c r="E1" s="2"/>
      <c r="F1" s="2"/>
    </row>
    <row r="2" spans="1:6" x14ac:dyDescent="0.25">
      <c r="A2" s="3" t="s">
        <v>27</v>
      </c>
      <c r="B2" s="4"/>
      <c r="C2" s="4"/>
      <c r="D2" s="5">
        <v>2200</v>
      </c>
    </row>
    <row r="3" spans="1:6" x14ac:dyDescent="0.25">
      <c r="A3" s="3" t="s">
        <v>28</v>
      </c>
      <c r="D3">
        <v>1900</v>
      </c>
    </row>
    <row r="4" spans="1:6" x14ac:dyDescent="0.25">
      <c r="A4" t="s">
        <v>29</v>
      </c>
      <c r="D4">
        <v>2500</v>
      </c>
    </row>
    <row r="5" spans="1:6" x14ac:dyDescent="0.25">
      <c r="A5" t="s">
        <v>30</v>
      </c>
      <c r="D5">
        <v>2650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2" t="s">
        <v>1</v>
      </c>
      <c r="B1" s="2" t="s">
        <v>34</v>
      </c>
    </row>
    <row r="2" spans="1:2" x14ac:dyDescent="0.25">
      <c r="A2" s="6" t="s">
        <v>35</v>
      </c>
      <c r="B2">
        <v>1234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s="2" t="s">
        <v>1</v>
      </c>
      <c r="B1" s="2" t="s">
        <v>36</v>
      </c>
    </row>
    <row r="2" spans="1:2" x14ac:dyDescent="0.25">
      <c r="A2" s="6" t="s">
        <v>37</v>
      </c>
      <c r="B2">
        <v>567</v>
      </c>
    </row>
    <row r="3" spans="1:2" x14ac:dyDescent="0.25">
      <c r="A3" t="s">
        <v>38</v>
      </c>
      <c r="B3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SetCalculatingCashToClose</vt:lpstr>
      <vt:lpstr>SetLEDateIssue</vt:lpstr>
      <vt:lpstr>SetReasons</vt:lpstr>
      <vt:lpstr>OthersConsiderations</vt:lpstr>
      <vt:lpstr>SetComparisons</vt:lpstr>
      <vt:lpstr>VerifySectionJ</vt:lpstr>
      <vt:lpstr>SetLenderInfo</vt:lpstr>
      <vt:lpstr>SetMortgageInfo</vt:lpstr>
      <vt:lpstr>LoanTermsTable</vt:lpstr>
      <vt:lpstr>VerifyEstimatedEscrow</vt:lpstr>
      <vt:lpstr>ProjectedPayments</vt:lpstr>
      <vt:lpstr>ProjectedPayments_ExecutionFlag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2018-07-27T09:56:17Z</dcterms:modified>
</cp:coreProperties>
</file>