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re2P-Rel\Core2P-18.4\Test Data\"/>
    </mc:Choice>
  </mc:AlternateContent>
  <bookViews>
    <workbookView xWindow="0" yWindow="0" windowWidth="16485" windowHeight="8820" tabRatio="964" firstSheet="4" activeTab="6"/>
  </bookViews>
  <sheets>
    <sheet name="DefaultInputForm" sheetId="1" r:id="rId1"/>
    <sheet name="Forms" sheetId="2" r:id="rId2"/>
    <sheet name="LoanDuplicationTemplate" sheetId="20" r:id="rId3"/>
    <sheet name="SetTrusteeList" sheetId="12" r:id="rId4"/>
    <sheet name="Log" sheetId="15" r:id="rId5"/>
    <sheet name="ZipCode" sheetId="13" r:id="rId6"/>
    <sheet name="CustomFields" sheetId="5" r:id="rId7"/>
    <sheet name="ComplianceCalendar" sheetId="22" r:id="rId8"/>
    <sheet name="FormBuilderFields" sheetId="19" r:id="rId9"/>
    <sheet name="MersMinNumbering" sheetId="17" r:id="rId10"/>
    <sheet name="AddLoanFolder" sheetId="3" r:id="rId11"/>
    <sheet name="SetSyncTemplate" sheetId="23" r:id="rId12"/>
    <sheet name="Task" sheetId="21" r:id="rId13"/>
    <sheet name="ChangedCircumstances" sheetId="6" r:id="rId14"/>
    <sheet name="PrivacyPolicy" sheetId="7" r:id="rId15"/>
    <sheet name="VerificationSetup" sheetId="8" r:id="rId16"/>
    <sheet name="LockDeskSetup" sheetId="9" r:id="rId17"/>
    <sheet name="DisclosureTracking" sheetId="10" r:id="rId18"/>
    <sheet name="PiggybackLoanSynchronization" sheetId="11" r:id="rId19"/>
    <sheet name="ChannelOptions" sheetId="16" r:id="rId20"/>
    <sheet name="Alerts" sheetId="14" r:id="rId21"/>
    <sheet name="CreateNewAlert" sheetId="18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E20" i="3" l="1"/>
  <c r="E19" i="3" l="1"/>
  <c r="B18" i="5" l="1"/>
  <c r="B2" i="5"/>
  <c r="C28" i="2" l="1"/>
  <c r="C27" i="2"/>
  <c r="B22" i="21" l="1"/>
  <c r="B21" i="21"/>
  <c r="F22" i="21"/>
  <c r="F21" i="21"/>
  <c r="C26" i="2" l="1"/>
  <c r="B3" i="18" l="1"/>
  <c r="B2" i="21"/>
  <c r="C2" i="2" l="1"/>
  <c r="F6" i="6" l="1"/>
  <c r="F4" i="6"/>
  <c r="B5" i="13" l="1"/>
  <c r="B2" i="13"/>
  <c r="C25" i="2" l="1"/>
  <c r="C23" i="2" l="1"/>
  <c r="E17" i="3" l="1"/>
  <c r="C18" i="2" l="1"/>
  <c r="B17" i="5" l="1"/>
  <c r="B16" i="5"/>
  <c r="B15" i="5" l="1"/>
  <c r="B14" i="5"/>
  <c r="B13" i="5"/>
  <c r="B12" i="5"/>
  <c r="B11" i="5"/>
  <c r="V10" i="5"/>
  <c r="B10" i="5"/>
  <c r="B9" i="5"/>
  <c r="B8" i="5"/>
  <c r="B7" i="5"/>
  <c r="B6" i="5"/>
  <c r="B5" i="5"/>
  <c r="B3" i="5"/>
  <c r="C22" i="2" l="1"/>
  <c r="E16" i="3" l="1"/>
  <c r="C2" i="17" l="1"/>
  <c r="B2" i="17"/>
  <c r="E2" i="6" l="1"/>
  <c r="B5" i="12" l="1"/>
  <c r="B4" i="12"/>
  <c r="B3" i="13" l="1"/>
  <c r="E7" i="3" l="1"/>
  <c r="B3" i="12" l="1"/>
  <c r="B2" i="12"/>
  <c r="C7" i="2" l="1"/>
  <c r="C8" i="2" l="1"/>
  <c r="C9" i="2" l="1"/>
  <c r="F2" i="6" l="1"/>
  <c r="C10" i="2" l="1"/>
</calcChain>
</file>

<file path=xl/sharedStrings.xml><?xml version="1.0" encoding="utf-8"?>
<sst xmlns="http://schemas.openxmlformats.org/spreadsheetml/2006/main" count="1266" uniqueCount="623">
  <si>
    <t>RowID</t>
  </si>
  <si>
    <t>FormName</t>
  </si>
  <si>
    <t>TC1_Loansetup_DefaultInputform</t>
  </si>
  <si>
    <t>NonDefaultFormNames</t>
  </si>
  <si>
    <t>ConditionFormName</t>
  </si>
  <si>
    <t>StaticMsg</t>
  </si>
  <si>
    <t>The selected item cannot be renamed because an item in this folder already exists with the specified name.</t>
  </si>
  <si>
    <t>Loansetup_EditConditionform</t>
  </si>
  <si>
    <t>Loansetup_CustomPrintForm</t>
  </si>
  <si>
    <t>FolderName</t>
  </si>
  <si>
    <t>CustomFormFolder</t>
  </si>
  <si>
    <t>LoanFolderCreation_001</t>
  </si>
  <si>
    <t>ON</t>
  </si>
  <si>
    <t>LoanFolderCreation_002</t>
  </si>
  <si>
    <t>OFF</t>
  </si>
  <si>
    <t>LoanFolderCreation_003</t>
  </si>
  <si>
    <t>LoanFolderCreation_004</t>
  </si>
  <si>
    <t>LoanFolder</t>
  </si>
  <si>
    <t>TemplateDupName</t>
  </si>
  <si>
    <t>LoanDupTemp_001</t>
  </si>
  <si>
    <t>CreateFolder</t>
  </si>
  <si>
    <t>AvailableCF</t>
  </si>
  <si>
    <t>LoansetUp_DeleteIcon</t>
  </si>
  <si>
    <t>Are you sure you want to delete</t>
  </si>
  <si>
    <t>DelStatMsg</t>
  </si>
  <si>
    <t>LoanDupTempName</t>
  </si>
  <si>
    <t>StaticMessage</t>
  </si>
  <si>
    <t>To help ensure optimum Pipeline performance, loan alert details are not provided in the &lt;All Folders&gt; or Archive folder views.</t>
  </si>
  <si>
    <t>DefaultList</t>
  </si>
  <si>
    <t>No</t>
  </si>
  <si>
    <t>Borrower Summary - OriginationBorrower Summary - ProcessingBorrower Information - Vesting</t>
  </si>
  <si>
    <t>Condition Due (PTA, PTD, PTF, PTC);Category (Assets, Liabilities, etc);Condition Owner's Name;</t>
  </si>
  <si>
    <t>Personal Custom Forms</t>
  </si>
  <si>
    <t>DefaultFormname</t>
  </si>
  <si>
    <t>LoanFolder_Edit</t>
  </si>
  <si>
    <t>LoanFolder139</t>
  </si>
  <si>
    <t>LoanFolder619</t>
  </si>
  <si>
    <t>LoanFolder891</t>
  </si>
  <si>
    <t>LoanFolder922</t>
  </si>
  <si>
    <t>Auto ConditionForm889</t>
  </si>
  <si>
    <t>Auto ConditionForm981848</t>
  </si>
  <si>
    <t>Public Custom Forms</t>
  </si>
  <si>
    <t>New Custom Form</t>
  </si>
  <si>
    <t>CP</t>
  </si>
  <si>
    <t>New Folder (4)</t>
  </si>
  <si>
    <t>New Folder (11)</t>
  </si>
  <si>
    <t>AlertMsg</t>
  </si>
  <si>
    <t>Field ID</t>
  </si>
  <si>
    <t>Description</t>
  </si>
  <si>
    <t>Format</t>
  </si>
  <si>
    <t>Personal Forms Groups</t>
  </si>
  <si>
    <t>Public Forms Groups</t>
  </si>
  <si>
    <t>Loansetup_ChannelOptions</t>
  </si>
  <si>
    <t>You have to display at least one option.</t>
  </si>
  <si>
    <t>New Form Group</t>
  </si>
  <si>
    <t>Reason</t>
  </si>
  <si>
    <t>Comments</t>
  </si>
  <si>
    <t>Test Comments</t>
  </si>
  <si>
    <t>Change in APR [CD only]</t>
  </si>
  <si>
    <t>Test Comments Edited</t>
  </si>
  <si>
    <t>DuplicateMsg</t>
  </si>
  <si>
    <t>Standard Forms</t>
  </si>
  <si>
    <t>General Forms</t>
  </si>
  <si>
    <t>DisclosureTrackingSettings</t>
  </si>
  <si>
    <t>LoanSetup_PrivacyPolicy_01</t>
  </si>
  <si>
    <t>Field01</t>
  </si>
  <si>
    <t>Affiliate No Opt-Out</t>
  </si>
  <si>
    <t>Assets</t>
  </si>
  <si>
    <t>Field02</t>
  </si>
  <si>
    <t>Field03</t>
  </si>
  <si>
    <t>Field05</t>
  </si>
  <si>
    <t>Field04</t>
  </si>
  <si>
    <t>Members</t>
  </si>
  <si>
    <t>LoanSetup_VerificationContact_01</t>
  </si>
  <si>
    <t>PhoneNumber</t>
  </si>
  <si>
    <t>FaxNumber</t>
  </si>
  <si>
    <t>You are editing your own user information. Please log out and log in again to have a consistent environment.</t>
  </si>
  <si>
    <t>FormCode</t>
  </si>
  <si>
    <t>LoanSetup_VerificationContact_02</t>
  </si>
  <si>
    <t>LockDate</t>
  </si>
  <si>
    <t>NoOfDays</t>
  </si>
  <si>
    <t>LockExpiry</t>
  </si>
  <si>
    <t>LoanSetup_FormName</t>
  </si>
  <si>
    <t>New Loan Duplication Template (17)</t>
  </si>
  <si>
    <t>Test</t>
  </si>
  <si>
    <t>LoanDuplicationTemplate</t>
  </si>
  <si>
    <t>StaticMsg1</t>
  </si>
  <si>
    <t>StaticMsg2</t>
  </si>
  <si>
    <t>LoanSetup_DisclosureTracking_01</t>
  </si>
  <si>
    <t>One or more disclosures were selected.  If these are disclosures that you are sending to the borrower, you must add a disclosure history entry in the Disclosure Tracking tool.</t>
  </si>
  <si>
    <t>Do you want to add an entry now?</t>
  </si>
  <si>
    <t>Condition Forms</t>
  </si>
  <si>
    <t>The loan has been successfully duplicated. Would you like to open the loan now?</t>
  </si>
  <si>
    <t>LoanSetup_LockDeskSetup_01</t>
  </si>
  <si>
    <t>LoanSetup_LockDeskSetup_02</t>
  </si>
  <si>
    <t>Form</t>
  </si>
  <si>
    <t>Disclosure Tracking Summary</t>
  </si>
  <si>
    <t>Loansetup_CPF_Folder_Public</t>
  </si>
  <si>
    <t>Loansetup_CPF_Folder_Personal</t>
  </si>
  <si>
    <t>PiggybackLoanSynchronization</t>
  </si>
  <si>
    <t>NMLSReportSetup</t>
  </si>
  <si>
    <t>Borrower First Name</t>
  </si>
  <si>
    <t>FHA</t>
  </si>
  <si>
    <t>First</t>
  </si>
  <si>
    <t>Second</t>
  </si>
  <si>
    <t>XML - Standard</t>
  </si>
  <si>
    <t>DisclosureFormName</t>
  </si>
  <si>
    <t>1003 Page 4 Real Estate Owned</t>
  </si>
  <si>
    <t>Unable to perform paste operation because the destination is the same as the source.</t>
  </si>
  <si>
    <t>AL;CA</t>
  </si>
  <si>
    <t>RowId</t>
  </si>
  <si>
    <t>TrusteeName</t>
  </si>
  <si>
    <t>Address</t>
  </si>
  <si>
    <t>ZipCode</t>
  </si>
  <si>
    <t>Date</t>
  </si>
  <si>
    <t>OrgState</t>
  </si>
  <si>
    <t>OrgType</t>
  </si>
  <si>
    <t>Auto Trustee</t>
  </si>
  <si>
    <t>Alabama</t>
  </si>
  <si>
    <t>An Alabama Trust</t>
  </si>
  <si>
    <t>ipc</t>
  </si>
  <si>
    <t>City</t>
  </si>
  <si>
    <t>State</t>
  </si>
  <si>
    <t>Country</t>
  </si>
  <si>
    <t>Closing Vendor Information</t>
  </si>
  <si>
    <t>Washington</t>
  </si>
  <si>
    <t>DC</t>
  </si>
  <si>
    <t>Default_NonDefaultFormName</t>
  </si>
  <si>
    <t>Loan Submission;VOD;VOE</t>
  </si>
  <si>
    <t>LoanFolder_DashboardE2E</t>
  </si>
  <si>
    <t>AlertsName</t>
  </si>
  <si>
    <t>Add_FieldTriggers</t>
  </si>
  <si>
    <t>Remove_FieldTriggers</t>
  </si>
  <si>
    <t>EnableAlert</t>
  </si>
  <si>
    <t>SelectMilestone</t>
  </si>
  <si>
    <t>TriggerDate</t>
  </si>
  <si>
    <t>Settings_Alerts</t>
  </si>
  <si>
    <t>Send Initial Disclosures</t>
  </si>
  <si>
    <t>Yes</t>
  </si>
  <si>
    <t>Started;Qualification</t>
  </si>
  <si>
    <t>Alerts_RemoveField</t>
  </si>
  <si>
    <t>Borr DOB</t>
  </si>
  <si>
    <t>Alerts_eConsent</t>
  </si>
  <si>
    <t>eConsent Not Yet Received</t>
  </si>
  <si>
    <t>FileStartedDate</t>
  </si>
  <si>
    <t>Alerts_eConsent_01</t>
  </si>
  <si>
    <t>ApplicationDate</t>
  </si>
  <si>
    <t>Alerts_ClosingDate</t>
  </si>
  <si>
    <t>Closing Date Violation</t>
  </si>
  <si>
    <t>Alerts_GoodFaithFeeVariance</t>
  </si>
  <si>
    <t>Good Faith Fee Variance Violated</t>
  </si>
  <si>
    <t>Alerts_SendInitialDisc</t>
  </si>
  <si>
    <t>Alerts_RedisloseCDRateLock</t>
  </si>
  <si>
    <t>Redisclose Closing Disclosure (Rate Lock)</t>
  </si>
  <si>
    <t>Borrower Information;Property Address;Borrower Employer Information</t>
  </si>
  <si>
    <t>By</t>
  </si>
  <si>
    <t>Admin User(admin)</t>
  </si>
  <si>
    <t>PTAC-846_525_CreateZipcodeSetup</t>
  </si>
  <si>
    <t>Austin</t>
  </si>
  <si>
    <t>Anaheim</t>
  </si>
  <si>
    <t>TX</t>
  </si>
  <si>
    <t>CA</t>
  </si>
  <si>
    <t>Orange</t>
  </si>
  <si>
    <t>PTAC-846_526_EditZipcodeSetup</t>
  </si>
  <si>
    <t>Change in Loan Product [CD only]</t>
  </si>
  <si>
    <t>Action</t>
  </si>
  <si>
    <t>Create</t>
  </si>
  <si>
    <t>Edit</t>
  </si>
  <si>
    <t>PTAC-846_527_InvalidZipcodeSetup</t>
  </si>
  <si>
    <t>PTAC846_TrusteeList_Create</t>
  </si>
  <si>
    <t>PTAC846_TrusteeList_Edit</t>
  </si>
  <si>
    <t>PrintingLog</t>
  </si>
  <si>
    <t>LogDataSecurity</t>
  </si>
  <si>
    <t>ConvLogName</t>
  </si>
  <si>
    <t>ConvLogCompanyName</t>
  </si>
  <si>
    <t>On</t>
  </si>
  <si>
    <t>1003 Page 1</t>
  </si>
  <si>
    <t>LoanOfficer</t>
  </si>
  <si>
    <t>TestCompany</t>
  </si>
  <si>
    <t>Off</t>
  </si>
  <si>
    <t>EditLoanOfficer</t>
  </si>
  <si>
    <t>EditTestCompany</t>
  </si>
  <si>
    <t>LoanFolderCreation_005</t>
  </si>
  <si>
    <t>E2E_LoanSetup_RESPA1</t>
  </si>
  <si>
    <t>RESPA Servicing Disclosure</t>
  </si>
  <si>
    <t>Loan Officer</t>
  </si>
  <si>
    <t>Default</t>
  </si>
  <si>
    <t>We May assign, sell or transfer the servicing while loan is outstanding.</t>
  </si>
  <si>
    <t>E2E_LoanSetup_RESPA2</t>
  </si>
  <si>
    <t>We do not service mortgage loans of the type for which you applied.</t>
  </si>
  <si>
    <t>E2E_LoanSetup_RESPA3</t>
  </si>
  <si>
    <t>The loan for which you have applied will be serviced at this financial institution</t>
  </si>
  <si>
    <t>PersonaName</t>
  </si>
  <si>
    <t>DefaultNoDefault</t>
  </si>
  <si>
    <t>OptionToCheck</t>
  </si>
  <si>
    <t>DefaultTemplateName</t>
  </si>
  <si>
    <t>LoanSetupType</t>
  </si>
  <si>
    <t>LoanProgram</t>
  </si>
  <si>
    <t>FieldID</t>
  </si>
  <si>
    <t>1stLien_LienPosition</t>
  </si>
  <si>
    <t>2ndLien_LienPosition</t>
  </si>
  <si>
    <t>PTAC-1798_ChannelOptions</t>
  </si>
  <si>
    <t>PTAC-1797_ChannelOptions</t>
  </si>
  <si>
    <t>SearchFieldID</t>
  </si>
  <si>
    <t>PreReqFieldID</t>
  </si>
  <si>
    <t>CheckON</t>
  </si>
  <si>
    <t>CheckOFF</t>
  </si>
  <si>
    <t>Banked - Retail;Banked - Wholesale;Brokered;Correspondent</t>
  </si>
  <si>
    <t>Brokered;Correspondent</t>
  </si>
  <si>
    <t>Banked - Retail;Banked - Wholesale</t>
  </si>
  <si>
    <t>Banked - Retail</t>
  </si>
  <si>
    <t>Banked - Wholesale</t>
  </si>
  <si>
    <t>Brokered</t>
  </si>
  <si>
    <t>Correspondent</t>
  </si>
  <si>
    <t>PTAC-1842_TrusteeList_Create</t>
  </si>
  <si>
    <t>PTAC-1854_TrusteeList_Edit</t>
  </si>
  <si>
    <t>PTAC-1800_ChangedCircumstances_Edit</t>
  </si>
  <si>
    <t>TestChangedCirumstances</t>
  </si>
  <si>
    <t>TestChangedCirumstancesEdit</t>
  </si>
  <si>
    <t>PTAC-1799_ChangedCircumstances</t>
  </si>
  <si>
    <t>PTAC-1553_LoanFolder</t>
  </si>
  <si>
    <t>PTAC-1624_Loansetup_DefaultInputForms</t>
  </si>
  <si>
    <t>PTAC-1839_CustomPrintForms</t>
  </si>
  <si>
    <t>Loan</t>
  </si>
  <si>
    <t>Subject Property City</t>
  </si>
  <si>
    <t>PTAC-1840_PrintFormGroup</t>
  </si>
  <si>
    <t>1003 Page 2</t>
  </si>
  <si>
    <t>Category</t>
  </si>
  <si>
    <t>FieldName</t>
  </si>
  <si>
    <t>PropertyCity</t>
  </si>
  <si>
    <t>LoanSetupDescription</t>
  </si>
  <si>
    <t>GeneralForm1</t>
  </si>
  <si>
    <t>GeneralForm2</t>
  </si>
  <si>
    <t>PTAC-1801_LoanDuplicationEdit</t>
  </si>
  <si>
    <t>Borrower Information;Co-Borrower Information</t>
  </si>
  <si>
    <t>PTAC-1755_LoanSetup_EditLog</t>
  </si>
  <si>
    <t>Borrower Information</t>
  </si>
  <si>
    <t>PTAC-446_LoanDuplication_Edit</t>
  </si>
  <si>
    <t>Co-Borrower Information</t>
  </si>
  <si>
    <t>PTAC-445_LoanDuplication</t>
  </si>
  <si>
    <t>PTAC-846_LoanDuplication_Create</t>
  </si>
  <si>
    <t>PTAC-449_LoanDuplication_Edit</t>
  </si>
  <si>
    <t>Borrower's Present Address</t>
  </si>
  <si>
    <t>FieldID1</t>
  </si>
  <si>
    <t>LoanSetup_ChangedCircumstances</t>
  </si>
  <si>
    <t>LoanSetup_ChangedCircumstances_Edit</t>
  </si>
  <si>
    <t>ExistingCustomField</t>
  </si>
  <si>
    <t>INTEGER</t>
  </si>
  <si>
    <t>PTAC-485_CreateCustom</t>
  </si>
  <si>
    <t>OrganizationID</t>
  </si>
  <si>
    <t>NextNumber</t>
  </si>
  <si>
    <t>AutoCreateMERS</t>
  </si>
  <si>
    <t>GenerateOrgMERSMin</t>
  </si>
  <si>
    <t>PTAC-1540_AutoMersMin</t>
  </si>
  <si>
    <t>PTAC-1540_PreReq</t>
  </si>
  <si>
    <t>Loansetup_PrintFormGroups_Public</t>
  </si>
  <si>
    <t>Loansetup_PrintFormGroups_Personal</t>
  </si>
  <si>
    <t>UserGroups</t>
  </si>
  <si>
    <t>LoanTab</t>
  </si>
  <si>
    <t>All Users</t>
  </si>
  <si>
    <t>Loans</t>
  </si>
  <si>
    <t>PTAC-486_CreateCustom_Edit</t>
  </si>
  <si>
    <t>Create Custom Field</t>
  </si>
  <si>
    <t>Edit Custom Field</t>
  </si>
  <si>
    <t>2145_AbilityToRepay</t>
  </si>
  <si>
    <t>Ability-To-Repay Loan Type Not Determined</t>
  </si>
  <si>
    <t>2145_QMType</t>
  </si>
  <si>
    <t>Qualified Mortgage Type Not Determined</t>
  </si>
  <si>
    <t>2145_QMSafeHarbor</t>
  </si>
  <si>
    <t>QM Safe Harbor Eligibility Not Determined</t>
  </si>
  <si>
    <t>2145_ResidualIncome</t>
  </si>
  <si>
    <t>Residual Income Assessment Recommended</t>
  </si>
  <si>
    <t>2145_GeneralQMDTI</t>
  </si>
  <si>
    <t>General QM DTI Exceeded</t>
  </si>
  <si>
    <t>2145_QMLoanFeatureViolation</t>
  </si>
  <si>
    <t>General QM Loan Feature Violation</t>
  </si>
  <si>
    <t>2145_ARExemption</t>
  </si>
  <si>
    <t>Ability-to-Repay Exemption Reason Not Determined</t>
  </si>
  <si>
    <t>2145_eConsentAlertEnable</t>
  </si>
  <si>
    <t>2145_RediscloseLECC</t>
  </si>
  <si>
    <t>Redisclose Loan Estimate (Changed Circumstance)</t>
  </si>
  <si>
    <t>2145_RediscloseCDCC</t>
  </si>
  <si>
    <t>Redisclose Closing Disclosure (Changed Circumstance)</t>
  </si>
  <si>
    <t>2145_LEExpires</t>
  </si>
  <si>
    <t>Loan Estimate Expires</t>
  </si>
  <si>
    <t>2145_RediscloseLERateLock</t>
  </si>
  <si>
    <t>Redisclose Loan Estimate (Rate Lock)</t>
  </si>
  <si>
    <t>2145_RediscloseCD</t>
  </si>
  <si>
    <t>Redisclose Closing Disclosure (APR, Product, Prepay)</t>
  </si>
  <si>
    <t>Message</t>
  </si>
  <si>
    <t>TriggerRadiobox</t>
  </si>
  <si>
    <t>TriggerDateFieldID</t>
  </si>
  <si>
    <t>Field_NewConditions</t>
  </si>
  <si>
    <t>Operator_NewConditions</t>
  </si>
  <si>
    <t>Value_NewConditions</t>
  </si>
  <si>
    <t>ShowAlert?</t>
  </si>
  <si>
    <t>2145_RegressionAlert</t>
  </si>
  <si>
    <t>E2E Regression</t>
  </si>
  <si>
    <t>A sample regression alert</t>
  </si>
  <si>
    <t>Date Field &amp;&amp; Condition</t>
  </si>
  <si>
    <t>Is (Exact)</t>
  </si>
  <si>
    <t>Regression</t>
  </si>
  <si>
    <t>PTAC-1624_LoanSetup_LoanFolder</t>
  </si>
  <si>
    <t>MaxLength</t>
  </si>
  <si>
    <t>TextBox</t>
  </si>
  <si>
    <t>Email</t>
  </si>
  <si>
    <t>IntVal</t>
  </si>
  <si>
    <t>StrTextBox</t>
  </si>
  <si>
    <t>Password</t>
  </si>
  <si>
    <t>PTAC-488_PreCustomFields</t>
  </si>
  <si>
    <t>Precustom Field</t>
  </si>
  <si>
    <t>STRING</t>
  </si>
  <si>
    <t>CUST01FV</t>
  </si>
  <si>
    <t>Text Box</t>
  </si>
  <si>
    <t>test@Ellieame.com</t>
  </si>
  <si>
    <t>PTAC-489_UserDefined</t>
  </si>
  <si>
    <t>User Defined Field</t>
  </si>
  <si>
    <t>CustomFormName</t>
  </si>
  <si>
    <t>CustomFormName1</t>
  </si>
  <si>
    <t>CustomFormName2</t>
  </si>
  <si>
    <t>CheckedValue</t>
  </si>
  <si>
    <t>UnCheckedValue</t>
  </si>
  <si>
    <t>RPM</t>
  </si>
  <si>
    <t>CustomForm_ValidateFields</t>
  </si>
  <si>
    <t>CustomForm_ValidateString</t>
  </si>
  <si>
    <t>CustomForm_PackageWizard</t>
  </si>
  <si>
    <t>X</t>
  </si>
  <si>
    <t>(Empty)</t>
  </si>
  <si>
    <t>RPM.EncompassCustomForms</t>
  </si>
  <si>
    <t>password</t>
  </si>
  <si>
    <t>PTAC-2108_LoanSetup</t>
  </si>
  <si>
    <t>strvalDialog</t>
  </si>
  <si>
    <t>Package import completed successfully.</t>
  </si>
  <si>
    <t>PTAC-1630_Integer</t>
  </si>
  <si>
    <t>PTAC-1632_String</t>
  </si>
  <si>
    <t>PTAC-1634_Zipcode</t>
  </si>
  <si>
    <t>PTAC-1635_SSN</t>
  </si>
  <si>
    <t>PTAC-1638_Date</t>
  </si>
  <si>
    <t>PTAC-1639_Phone</t>
  </si>
  <si>
    <t>PTAC-1640_Decimal</t>
  </si>
  <si>
    <t>PTAC-1641_YesorNo</t>
  </si>
  <si>
    <t>PTAC-1642_DropDown</t>
  </si>
  <si>
    <t>PTAC-1643_CheckBox</t>
  </si>
  <si>
    <t>Create Integer Field</t>
  </si>
  <si>
    <t>Create String Field</t>
  </si>
  <si>
    <t>IntegerMessage</t>
  </si>
  <si>
    <t>The value 'Text Box' cannot be converted to a numeric value.</t>
  </si>
  <si>
    <t>UserID</t>
  </si>
  <si>
    <t>FirstName</t>
  </si>
  <si>
    <t>LastName</t>
  </si>
  <si>
    <t>Officer</t>
  </si>
  <si>
    <t>Create Zipcode Field</t>
  </si>
  <si>
    <t>ZIPCODE</t>
  </si>
  <si>
    <t>Create SSN Field</t>
  </si>
  <si>
    <t>SSN</t>
  </si>
  <si>
    <t>Palo Alto</t>
  </si>
  <si>
    <t>Create Date Field</t>
  </si>
  <si>
    <t>DATE (mm/dd/yy)</t>
  </si>
  <si>
    <t>Create Phone Field</t>
  </si>
  <si>
    <t>PHONE</t>
  </si>
  <si>
    <t>Create Decimal Field</t>
  </si>
  <si>
    <t>DECIMAL_2 (x,xxx.xx)</t>
  </si>
  <si>
    <t>Create YN Field</t>
  </si>
  <si>
    <t>Y/N</t>
  </si>
  <si>
    <t>Create DropDown Field</t>
  </si>
  <si>
    <t>DROPDOWN</t>
  </si>
  <si>
    <t>Create CheckBox Field</t>
  </si>
  <si>
    <t>CHECK BOX</t>
  </si>
  <si>
    <t>InputType1</t>
  </si>
  <si>
    <t>InputType2</t>
  </si>
  <si>
    <t>test1</t>
  </si>
  <si>
    <t>test2</t>
  </si>
  <si>
    <t>DropDown</t>
  </si>
  <si>
    <t>Dropdown Box</t>
  </si>
  <si>
    <t>CheckBox</t>
  </si>
  <si>
    <t>Check Box</t>
  </si>
  <si>
    <t>Calculation</t>
  </si>
  <si>
    <t>ChkEditLogEntry</t>
  </si>
  <si>
    <t>PTAC-1605_LoanSetup_CheckLog</t>
  </si>
  <si>
    <t>PTAC-1606_LoanSetup_UnCheckLog</t>
  </si>
  <si>
    <t>Test1</t>
  </si>
  <si>
    <t>PTAC-2693_Decimal</t>
  </si>
  <si>
    <t>321.2</t>
  </si>
  <si>
    <t>DropDownList</t>
  </si>
  <si>
    <t>strCheckValue</t>
  </si>
  <si>
    <t>DROPDOWNLIST</t>
  </si>
  <si>
    <t>PTAC-1624_LoanDuplication_Create</t>
  </si>
  <si>
    <t>PTAC-2109_LoanSetup</t>
  </si>
  <si>
    <t>SecondaryMarket_SecondaryUser</t>
  </si>
  <si>
    <t>Market</t>
  </si>
  <si>
    <t>Secondary Marketing</t>
  </si>
  <si>
    <t>SecondaryMarket_LoanOfficer</t>
  </si>
  <si>
    <t xml:space="preserve">Secondary </t>
  </si>
  <si>
    <t>prosec</t>
  </si>
  <si>
    <t>testlo</t>
  </si>
  <si>
    <t>Condition Due (PTA, PTD, PTF, PTC)</t>
  </si>
  <si>
    <t>Condition Due (PTA, PTD, PTF, PTC);Category (Assets, Liabilities, etc)</t>
  </si>
  <si>
    <t>LetterTypeFolder</t>
  </si>
  <si>
    <t>Internal</t>
  </si>
  <si>
    <t>PTAC-1841_PrintFormGroup</t>
  </si>
  <si>
    <t>PTAC-846_LoanSetup_LoanFolder</t>
  </si>
  <si>
    <t>PTAC-439_LoanSetup_EditLoanFolder</t>
  </si>
  <si>
    <t>strSelectField</t>
  </si>
  <si>
    <t>UserDefined</t>
  </si>
  <si>
    <t>YesOrNo</t>
  </si>
  <si>
    <t>Decimal</t>
  </si>
  <si>
    <t>String</t>
  </si>
  <si>
    <t>SettingsSync_LoanDuplicationTemplate</t>
  </si>
  <si>
    <t>InfoCheckBoxes</t>
  </si>
  <si>
    <t>Check</t>
  </si>
  <si>
    <t>PropertyAddress</t>
  </si>
  <si>
    <t>BorrowerAddress</t>
  </si>
  <si>
    <t>CoBorrowerAddress</t>
  </si>
  <si>
    <t>Field</t>
  </si>
  <si>
    <t>StarLDt Description</t>
  </si>
  <si>
    <t>Borrower Information;Co-Borrower Information;Borrower Employer Information;Co-Borrower Employer Information;Property Address;Borrower Present Address;Co-Borrower Present Address</t>
  </si>
  <si>
    <t>Borrower's Prior Residence</t>
  </si>
  <si>
    <t>Co-Borrower's Prior Residence</t>
  </si>
  <si>
    <t>abcde</t>
  </si>
  <si>
    <t>SettingsSync_ConditionForms</t>
  </si>
  <si>
    <t>IncludeConditions</t>
  </si>
  <si>
    <t>AvailableData</t>
  </si>
  <si>
    <t>SortConditionBy</t>
  </si>
  <si>
    <t>All Conditions</t>
  </si>
  <si>
    <t>Condition Status</t>
  </si>
  <si>
    <t>Condition Owner's Name</t>
  </si>
  <si>
    <t>FL</t>
  </si>
  <si>
    <t>New York</t>
  </si>
  <si>
    <t>SettingsSync_ZipcodeSetup</t>
  </si>
  <si>
    <t>Green Description</t>
  </si>
  <si>
    <t>GD Comments</t>
  </si>
  <si>
    <t>Other [LE &amp; CD]</t>
  </si>
  <si>
    <t>SettingsSync_ChangedCircumSetup</t>
  </si>
  <si>
    <t>PTAC-2426_LoanFolderCreation</t>
  </si>
  <si>
    <t>SettingsSync_TaskSetup</t>
  </si>
  <si>
    <t>TaskName</t>
  </si>
  <si>
    <t>DaysToComplete</t>
  </si>
  <si>
    <t>Priority</t>
  </si>
  <si>
    <t>Star Task Message</t>
  </si>
  <si>
    <t>High</t>
  </si>
  <si>
    <t>SettingsSync_Alert</t>
  </si>
  <si>
    <t>Star Alert Message</t>
  </si>
  <si>
    <t>Condition</t>
  </si>
  <si>
    <t>Starts with</t>
  </si>
  <si>
    <t>a</t>
  </si>
  <si>
    <t>SettingsSync_CustomPrintForm</t>
  </si>
  <si>
    <t>Borrowers</t>
  </si>
  <si>
    <t>Borrower Present Address City</t>
  </si>
  <si>
    <t>FR0106</t>
  </si>
  <si>
    <t>AddReqTasks1</t>
  </si>
  <si>
    <t>AddReqTasks2</t>
  </si>
  <si>
    <t>AddReqTasks3</t>
  </si>
  <si>
    <t>AddReqTasks4</t>
  </si>
  <si>
    <t>AddLoanAction1</t>
  </si>
  <si>
    <t>AddLoanAction2</t>
  </si>
  <si>
    <t>LoanActionValues</t>
  </si>
  <si>
    <t>LoanActioLabel</t>
  </si>
  <si>
    <t>Register Loan,Import Additional Data,Order/Reissue Credit,Disclosures,Submit Loan,Change of Circumstance,Lock Request,Run DU Underwriting,Run LP Underwriting,Re-submit Loan,Lock Extension</t>
  </si>
  <si>
    <t>For Loan Action:</t>
  </si>
  <si>
    <t xml:space="preserve"> </t>
  </si>
  <si>
    <t>TC-01-AddReqTask</t>
  </si>
  <si>
    <t>Obtain Refi Authorization</t>
  </si>
  <si>
    <t>Disclosures</t>
  </si>
  <si>
    <t>TC-02-AddMultipleTasks</t>
  </si>
  <si>
    <t>Conduct LDP/GSA Search</t>
  </si>
  <si>
    <t>Submit Loan</t>
  </si>
  <si>
    <t>TC-01-AddTaskLoanSetup</t>
  </si>
  <si>
    <t>AutomationTask</t>
  </si>
  <si>
    <t>TC-02-EditTaskLoanSetup</t>
  </si>
  <si>
    <t>EditAutomationTask</t>
  </si>
  <si>
    <t>TC-03-DeleteTaskLoanSetup</t>
  </si>
  <si>
    <t>TC-01-AddTaskfromLoanSetup</t>
  </si>
  <si>
    <t>TC-01-AddEditedTaskfromLoanSetup</t>
  </si>
  <si>
    <t>TC-01-RequiredTasksUI</t>
  </si>
  <si>
    <t>TC-01-AddRequiredTasksForRemoval</t>
  </si>
  <si>
    <t>TC-02-RemoveSingleTask</t>
  </si>
  <si>
    <t>TC-01-AddMultipleTasksForRemoval</t>
  </si>
  <si>
    <t>Log Appraisal</t>
  </si>
  <si>
    <t>Establish EEM Escrow Account</t>
  </si>
  <si>
    <t>TC-02-RemoveMultipleTask</t>
  </si>
  <si>
    <t>TC-01-AddTasksLoanAction</t>
  </si>
  <si>
    <t>TC-01-AddTasksChangeLoanAction</t>
  </si>
  <si>
    <t>TC-01-CancelRequiredTask</t>
  </si>
  <si>
    <t>TC-646-AddRequiredTask</t>
  </si>
  <si>
    <t>Import Additional Data</t>
  </si>
  <si>
    <t>TC-646-AddRequiredTask2</t>
  </si>
  <si>
    <t>Register Loan</t>
  </si>
  <si>
    <t>TC-646-ValidateTasks</t>
  </si>
  <si>
    <t>PTAC-1615-AddTaskToMilestone</t>
  </si>
  <si>
    <t>PTAC-1617-AddEdittedTaskToMilestone</t>
  </si>
  <si>
    <t>DeleteTask</t>
  </si>
  <si>
    <t>AutoEdittedTask20179122151</t>
  </si>
  <si>
    <t>This is for Automation Testing</t>
  </si>
  <si>
    <t>Description about the task</t>
  </si>
  <si>
    <t>Editted Description about the task</t>
  </si>
  <si>
    <t>Low</t>
  </si>
  <si>
    <t>SettingsSync_PrintFormGroup</t>
  </si>
  <si>
    <t>StarPFG_Description</t>
  </si>
  <si>
    <t>LookIn</t>
  </si>
  <si>
    <t>FormType</t>
  </si>
  <si>
    <t>SettingsSync_PiggyBack</t>
  </si>
  <si>
    <t>SettingsSync_LoanCustomFields</t>
  </si>
  <si>
    <t>ValidateCalculation</t>
  </si>
  <si>
    <t>Y</t>
  </si>
  <si>
    <t>FolderID</t>
  </si>
  <si>
    <t>ArchiveFolder</t>
  </si>
  <si>
    <t>DuplicateLoanCheck</t>
  </si>
  <si>
    <t>ExcludeSaturdays</t>
  </si>
  <si>
    <t>ExcludeSundays</t>
  </si>
  <si>
    <t>IncludeApplicationDateInTheDateCalculation</t>
  </si>
  <si>
    <t>IncludeChangedCircumstanceDatesInTheDateCalculation</t>
  </si>
  <si>
    <t>Year</t>
  </si>
  <si>
    <t>HolidayDate</t>
  </si>
  <si>
    <t>ActualDueDate1</t>
  </si>
  <si>
    <t>ExpectedDueDate1</t>
  </si>
  <si>
    <t>ActualDueDate2</t>
  </si>
  <si>
    <t>ExpectedDueDate2</t>
  </si>
  <si>
    <t>WorkingDays</t>
  </si>
  <si>
    <t>ChangedCircumstance</t>
  </si>
  <si>
    <t>01/16/2017</t>
  </si>
  <si>
    <t>01/11/2017</t>
  </si>
  <si>
    <t>01/13/2017</t>
  </si>
  <si>
    <t>01/12/2017</t>
  </si>
  <si>
    <t>01/17/2017</t>
  </si>
  <si>
    <t>01/10/2017</t>
  </si>
  <si>
    <t>01/14/2017</t>
  </si>
  <si>
    <t>01/15/2017</t>
  </si>
  <si>
    <t>PTAC_1667_LEDueDate_OurCompanyCalendar</t>
  </si>
  <si>
    <t>PTAC_1741_LEDueDate_OurCompanyCalendar</t>
  </si>
  <si>
    <t>PTAC_1742_LEDueDate_OurCompanyCalendar</t>
  </si>
  <si>
    <t>PTAC_1743_CDDueDate_OurCompanyCalendar</t>
  </si>
  <si>
    <t>PTAC_1744_CDDueDate_OurCompanyCalendar</t>
  </si>
  <si>
    <t>PTAC_1745_CDDueDate_OurCompanyCalendar</t>
  </si>
  <si>
    <t>PTAC_1746_CDDueDate_OurCompanyCalendar</t>
  </si>
  <si>
    <t>PTAC_1747_CDDueDate_OurCompanyCalendar</t>
  </si>
  <si>
    <t>PTAC_1748_CDDueDate_OurCompanyCalendar</t>
  </si>
  <si>
    <t>PTAC_1749_CDDueDate_OurCompanyCalendar</t>
  </si>
  <si>
    <t>PTAC_1750_CDDueDate_OurCompanyCalendar</t>
  </si>
  <si>
    <t>RegZBusinessDayCalendar</t>
  </si>
  <si>
    <t>USPostalCalendar</t>
  </si>
  <si>
    <t>OurCompanyCalendar</t>
  </si>
  <si>
    <t>PTAC_1668_LEDueDate_OurCompanyCalendar</t>
  </si>
  <si>
    <t>PTAC_1669_LEDueDate_OurCompanyCalendar</t>
  </si>
  <si>
    <t>PTAC_1670_LEDueDate_OurCompanyCalendar</t>
  </si>
  <si>
    <t>PTAC_1671_LEDueDate_OurCompanyCalendar</t>
  </si>
  <si>
    <t>PTAC_1672_LEDueDate_OurCompanyCalendar</t>
  </si>
  <si>
    <t>PTAC-693</t>
  </si>
  <si>
    <t>PTAC_1590_RegZBusinessDayCalendarVerifyCDReceiptDate</t>
  </si>
  <si>
    <t>PTAC_1591_RegZBusinessDayCalendarVerifyLEReceiptDate</t>
  </si>
  <si>
    <t>SecondaryMarket_LoanSetup_LoanFolder</t>
  </si>
  <si>
    <t>Secondary Folder</t>
  </si>
  <si>
    <t>HMDA_LoanSetup_LoanFolder</t>
  </si>
  <si>
    <t>HMDA</t>
  </si>
  <si>
    <t>PTAC2693_BR_CustomCalculation</t>
  </si>
  <si>
    <t>BR_CustomForm_ValidateFields</t>
  </si>
  <si>
    <t>LoanAmount</t>
  </si>
  <si>
    <t>[#1109]*2</t>
  </si>
  <si>
    <t>officer</t>
  </si>
  <si>
    <t>Password$1</t>
  </si>
  <si>
    <t>111officer</t>
  </si>
  <si>
    <t>Automation</t>
  </si>
  <si>
    <t>CBIZ-1488_LE1.XD28</t>
  </si>
  <si>
    <t>CBIZ-1488_LE1.XD8</t>
  </si>
  <si>
    <t>CBIZ-1488_LE1.XD9</t>
  </si>
  <si>
    <t>LE1.XD28</t>
  </si>
  <si>
    <t>LE1.XD8</t>
  </si>
  <si>
    <t>LE1.XD9</t>
  </si>
  <si>
    <t>Create Time Field</t>
  </si>
  <si>
    <t>Create Time zone Field</t>
  </si>
  <si>
    <t>Time</t>
  </si>
  <si>
    <t>Timezone</t>
  </si>
  <si>
    <t>CBIZ-14188_Form</t>
  </si>
  <si>
    <t>Type</t>
  </si>
  <si>
    <t>Standard</t>
  </si>
  <si>
    <t>Custom</t>
  </si>
  <si>
    <t>E2E_DisclosureTracking</t>
  </si>
  <si>
    <t>KBYO.XD4113</t>
  </si>
  <si>
    <t>CBIZ-12556_KBYO.XD4113</t>
  </si>
  <si>
    <t>CBIZ-12556_KBYO.NEWHUDXD555</t>
  </si>
  <si>
    <t>KBYO.NEWHUDXD555</t>
  </si>
  <si>
    <t>CBIZ-12556_KBYO.XD799</t>
  </si>
  <si>
    <t>KBYO.XD799</t>
  </si>
  <si>
    <t>CBIZ-12556_KBYO.LE3XD16</t>
  </si>
  <si>
    <t>KBYO.LE3XD16</t>
  </si>
  <si>
    <t>CBIZ-12556_KBYO.XD689</t>
  </si>
  <si>
    <t>KBYO.XD689</t>
  </si>
  <si>
    <t>CBIZ-12556_KBYO.XD3</t>
  </si>
  <si>
    <t>KBYO.XD3</t>
  </si>
  <si>
    <t>CBIZ-12556_KBYO.XD1699</t>
  </si>
  <si>
    <t>KBYO.XD1699</t>
  </si>
  <si>
    <t>KBYO.XD2625</t>
  </si>
  <si>
    <t>CBIZ-12556_KBYO.XD2625</t>
  </si>
  <si>
    <t>KBYO.XD697</t>
  </si>
  <si>
    <t>CBIZ-12556_KBYO.XD697</t>
  </si>
  <si>
    <t>KBYO.XD695</t>
  </si>
  <si>
    <t>CBIZ-12556_KBYO.XD695</t>
  </si>
  <si>
    <t>NMLSReport_3524</t>
  </si>
  <si>
    <t>LoanFolderCreation_006</t>
  </si>
  <si>
    <t>NMLSReport_3583</t>
  </si>
  <si>
    <t>LoanFolderCreation_007</t>
  </si>
  <si>
    <t>NMLSReport_3526</t>
  </si>
  <si>
    <t>ExecutionFlag</t>
  </si>
  <si>
    <t>N</t>
  </si>
  <si>
    <t>LoanFolderCreation_008</t>
  </si>
  <si>
    <t>NC_1834</t>
  </si>
  <si>
    <t>LoanFolderCreation_009</t>
  </si>
  <si>
    <t>NC_2103</t>
  </si>
  <si>
    <t>LoanFolderCreation_010</t>
  </si>
  <si>
    <t>NC_2172</t>
  </si>
  <si>
    <t>LoanFolderCreation_011</t>
  </si>
  <si>
    <t>NC_2127</t>
  </si>
  <si>
    <t>LoanFolderCreation_AuditTrail</t>
  </si>
  <si>
    <t>TemplateName</t>
  </si>
  <si>
    <t>1352_ConstrBtn_NewPermBtn</t>
  </si>
  <si>
    <t>Const-to-Perm Sync</t>
  </si>
  <si>
    <t>Const-to-Perm Sync Template</t>
  </si>
  <si>
    <t>LoanFolderAuditTest</t>
  </si>
  <si>
    <t>AutomationAuditTest</t>
  </si>
  <si>
    <t>NICE-5216</t>
  </si>
  <si>
    <t>custom field for DDM fee and field rule</t>
  </si>
  <si>
    <t>Calulation</t>
  </si>
  <si>
    <t>[#1402]</t>
  </si>
  <si>
    <t>AUTO5216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</si>
</sst>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1"/>
    <xf numFmtId="38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4" fontId="0" fillId="0" borderId="0" xfId="0" quotePrefix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Ellieame.com" TargetMode="External"/><Relationship Id="rId13" Type="http://schemas.openxmlformats.org/officeDocument/2006/relationships/hyperlink" Target="mailto:test@Ellieame.com" TargetMode="External"/><Relationship Id="rId3" Type="http://schemas.openxmlformats.org/officeDocument/2006/relationships/hyperlink" Target="mailto:test@Ellieame.com" TargetMode="External"/><Relationship Id="rId7" Type="http://schemas.openxmlformats.org/officeDocument/2006/relationships/hyperlink" Target="mailto:test@Ellieame.com" TargetMode="External"/><Relationship Id="rId12" Type="http://schemas.openxmlformats.org/officeDocument/2006/relationships/hyperlink" Target="mailto:test@Ellieame.com" TargetMode="External"/><Relationship Id="rId2" Type="http://schemas.openxmlformats.org/officeDocument/2006/relationships/hyperlink" Target="mailto:test@Ellieame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test@Ellieame.com" TargetMode="External"/><Relationship Id="rId6" Type="http://schemas.openxmlformats.org/officeDocument/2006/relationships/hyperlink" Target="mailto:test@Ellieame.com" TargetMode="External"/><Relationship Id="rId11" Type="http://schemas.openxmlformats.org/officeDocument/2006/relationships/hyperlink" Target="mailto:test@Ellieame.com" TargetMode="External"/><Relationship Id="rId5" Type="http://schemas.openxmlformats.org/officeDocument/2006/relationships/hyperlink" Target="mailto:test@Ellieame.com" TargetMode="External"/><Relationship Id="rId15" Type="http://schemas.openxmlformats.org/officeDocument/2006/relationships/hyperlink" Target="mailto:test@Ellieame.com" TargetMode="External"/><Relationship Id="rId10" Type="http://schemas.openxmlformats.org/officeDocument/2006/relationships/hyperlink" Target="mailto:test@Ellieame.com" TargetMode="External"/><Relationship Id="rId4" Type="http://schemas.openxmlformats.org/officeDocument/2006/relationships/hyperlink" Target="mailto:test@Ellieame.com" TargetMode="External"/><Relationship Id="rId9" Type="http://schemas.openxmlformats.org/officeDocument/2006/relationships/hyperlink" Target="mailto:test@Ellieame.com" TargetMode="External"/><Relationship Id="rId14" Type="http://schemas.openxmlformats.org/officeDocument/2006/relationships/hyperlink" Target="mailto:test@Elliea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11" sqref="C11"/>
    </sheetView>
  </sheetViews>
  <sheetFormatPr defaultRowHeight="15" x14ac:dyDescent="0.25"/>
  <cols>
    <col min="1" max="1" width="31.5703125" bestFit="1" customWidth="1"/>
    <col min="2" max="2" width="23.7109375" bestFit="1" customWidth="1"/>
    <col min="3" max="4" width="51.28515625" bestFit="1" customWidth="1"/>
    <col min="5" max="5" width="18.28515625" bestFit="1" customWidth="1"/>
    <col min="6" max="6" width="9.7109375" bestFit="1" customWidth="1"/>
    <col min="7" max="7" width="12.42578125" bestFit="1" customWidth="1"/>
    <col min="8" max="8" width="15.5703125" bestFit="1" customWidth="1"/>
    <col min="9" max="9" width="65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127</v>
      </c>
      <c r="D1" s="1" t="s">
        <v>3</v>
      </c>
      <c r="E1" s="1" t="s">
        <v>4</v>
      </c>
      <c r="F1" s="1" t="s">
        <v>28</v>
      </c>
      <c r="G1" s="1" t="s">
        <v>192</v>
      </c>
      <c r="H1" s="1" t="s">
        <v>193</v>
      </c>
      <c r="I1" s="1" t="s">
        <v>194</v>
      </c>
    </row>
    <row r="2" spans="1:10" x14ac:dyDescent="0.25">
      <c r="A2" t="s">
        <v>2</v>
      </c>
      <c r="B2" t="s">
        <v>124</v>
      </c>
      <c r="C2" t="s">
        <v>128</v>
      </c>
      <c r="D2" t="s">
        <v>30</v>
      </c>
      <c r="F2" t="s">
        <v>29</v>
      </c>
    </row>
    <row r="3" spans="1:10" s="6" customFormat="1" x14ac:dyDescent="0.25">
      <c r="A3" s="6" t="s">
        <v>183</v>
      </c>
      <c r="B3" s="6" t="s">
        <v>184</v>
      </c>
      <c r="G3" s="6" t="s">
        <v>185</v>
      </c>
      <c r="H3" s="6" t="s">
        <v>186</v>
      </c>
      <c r="I3" s="6" t="s">
        <v>187</v>
      </c>
      <c r="J3" s="1"/>
    </row>
    <row r="4" spans="1:10" s="6" customFormat="1" x14ac:dyDescent="0.25">
      <c r="A4" s="6" t="s">
        <v>188</v>
      </c>
      <c r="B4" s="6" t="s">
        <v>184</v>
      </c>
      <c r="I4" s="6" t="s">
        <v>189</v>
      </c>
      <c r="J4" s="1"/>
    </row>
    <row r="5" spans="1:10" s="6" customFormat="1" x14ac:dyDescent="0.25">
      <c r="A5" s="6" t="s">
        <v>190</v>
      </c>
      <c r="B5" s="6" t="s">
        <v>184</v>
      </c>
      <c r="I5" s="6" t="s">
        <v>191</v>
      </c>
      <c r="J5" s="1"/>
    </row>
    <row r="6" spans="1:10" s="6" customFormat="1" x14ac:dyDescent="0.25">
      <c r="A6" s="6" t="s">
        <v>221</v>
      </c>
      <c r="B6" s="6" t="s">
        <v>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26" sqref="I26"/>
    </sheetView>
  </sheetViews>
  <sheetFormatPr defaultRowHeight="15" x14ac:dyDescent="0.25"/>
  <cols>
    <col min="1" max="1" width="26.7109375" bestFit="1" customWidth="1"/>
    <col min="2" max="2" width="13.5703125" bestFit="1" customWidth="1"/>
    <col min="3" max="3" width="11.7109375" bestFit="1" customWidth="1"/>
    <col min="4" max="4" width="15.5703125" bestFit="1" customWidth="1"/>
    <col min="5" max="5" width="20.140625" bestFit="1" customWidth="1"/>
  </cols>
  <sheetData>
    <row r="1" spans="1:5" x14ac:dyDescent="0.25">
      <c r="A1" s="1" t="s">
        <v>0</v>
      </c>
      <c r="B1" s="1" t="s">
        <v>249</v>
      </c>
      <c r="C1" s="1" t="s">
        <v>250</v>
      </c>
      <c r="D1" s="1" t="s">
        <v>251</v>
      </c>
      <c r="E1" s="1" t="s">
        <v>252</v>
      </c>
    </row>
    <row r="2" spans="1:5" x14ac:dyDescent="0.25">
      <c r="A2" s="6" t="s">
        <v>253</v>
      </c>
      <c r="B2" s="6" t="str">
        <f ca="1">"895611"&amp;RANDBETWEEN(0,9)</f>
        <v>8956115</v>
      </c>
      <c r="C2" s="2" t="str">
        <f ca="1">"01234567"&amp;RANDBETWEEN(0,9)&amp;RANDBETWEEN(0,9)</f>
        <v>0123456749</v>
      </c>
      <c r="D2" s="2" t="s">
        <v>12</v>
      </c>
      <c r="E2" s="6" t="s">
        <v>12</v>
      </c>
    </row>
    <row r="3" spans="1:5" x14ac:dyDescent="0.25">
      <c r="A3" s="6" t="s">
        <v>254</v>
      </c>
      <c r="B3" s="6"/>
      <c r="C3" s="6"/>
      <c r="D3" s="6"/>
      <c r="E3" s="6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workbookViewId="0">
      <selection activeCell="A29" sqref="A29"/>
    </sheetView>
  </sheetViews>
  <sheetFormatPr defaultRowHeight="15" x14ac:dyDescent="0.25"/>
  <cols>
    <col min="1" max="1" width="33.7109375" customWidth="1"/>
    <col min="2" max="2" width="18.85546875" customWidth="1"/>
    <col min="3" max="3" width="14" bestFit="1" customWidth="1"/>
    <col min="4" max="4" width="20" bestFit="1" customWidth="1"/>
    <col min="5" max="5" width="27.7109375" customWidth="1"/>
    <col min="7" max="7" width="11.5703125" bestFit="1" customWidth="1"/>
    <col min="8" max="8" width="31.85546875" customWidth="1"/>
  </cols>
  <sheetData>
    <row r="1" spans="1:8" s="1" customFormat="1" x14ac:dyDescent="0.25">
      <c r="A1" s="1" t="s">
        <v>0</v>
      </c>
      <c r="B1" s="1" t="s">
        <v>504</v>
      </c>
      <c r="C1" s="1" t="s">
        <v>505</v>
      </c>
      <c r="D1" s="1" t="s">
        <v>506</v>
      </c>
      <c r="E1" s="1" t="s">
        <v>9</v>
      </c>
      <c r="F1" s="1" t="s">
        <v>26</v>
      </c>
      <c r="G1" s="1" t="s">
        <v>257</v>
      </c>
      <c r="H1" s="1" t="s">
        <v>258</v>
      </c>
    </row>
    <row r="2" spans="1:8" x14ac:dyDescent="0.25">
      <c r="A2" t="s">
        <v>11</v>
      </c>
      <c r="B2" t="s">
        <v>35</v>
      </c>
      <c r="C2" t="s">
        <v>12</v>
      </c>
      <c r="D2" t="s">
        <v>12</v>
      </c>
      <c r="E2" t="s">
        <v>17</v>
      </c>
    </row>
    <row r="3" spans="1:8" x14ac:dyDescent="0.25">
      <c r="A3" t="s">
        <v>13</v>
      </c>
      <c r="B3" t="s">
        <v>36</v>
      </c>
      <c r="C3" t="s">
        <v>12</v>
      </c>
      <c r="D3" t="s">
        <v>14</v>
      </c>
      <c r="E3" t="s">
        <v>17</v>
      </c>
      <c r="F3" t="s">
        <v>27</v>
      </c>
    </row>
    <row r="4" spans="1:8" x14ac:dyDescent="0.25">
      <c r="A4" t="s">
        <v>15</v>
      </c>
      <c r="B4" t="s">
        <v>37</v>
      </c>
      <c r="C4" t="s">
        <v>14</v>
      </c>
      <c r="D4" t="s">
        <v>12</v>
      </c>
      <c r="E4" t="s">
        <v>17</v>
      </c>
    </row>
    <row r="5" spans="1:8" x14ac:dyDescent="0.25">
      <c r="A5" t="s">
        <v>16</v>
      </c>
      <c r="B5" t="s">
        <v>38</v>
      </c>
      <c r="C5" t="s">
        <v>14</v>
      </c>
      <c r="D5" t="s">
        <v>14</v>
      </c>
      <c r="E5" t="s">
        <v>17</v>
      </c>
    </row>
    <row r="6" spans="1:8" x14ac:dyDescent="0.25">
      <c r="A6" t="s">
        <v>34</v>
      </c>
    </row>
    <row r="7" spans="1:8" x14ac:dyDescent="0.25">
      <c r="A7" t="s">
        <v>129</v>
      </c>
      <c r="E7" t="str">
        <f ca="1">"TestDashboardFolder"&amp;MINUTE(NOW())&amp;SECOND(NOW())</f>
        <v>TestDashboardFolder2544</v>
      </c>
    </row>
    <row r="8" spans="1:8" s="6" customFormat="1" x14ac:dyDescent="0.25">
      <c r="A8" s="6" t="s">
        <v>182</v>
      </c>
      <c r="B8" s="6" t="s">
        <v>38</v>
      </c>
      <c r="C8" s="6" t="s">
        <v>14</v>
      </c>
      <c r="D8" s="6" t="s">
        <v>14</v>
      </c>
      <c r="E8" s="6" t="s">
        <v>596</v>
      </c>
    </row>
    <row r="9" spans="1:8" s="6" customFormat="1" x14ac:dyDescent="0.25">
      <c r="A9" s="6" t="s">
        <v>597</v>
      </c>
      <c r="B9" s="6" t="s">
        <v>38</v>
      </c>
      <c r="C9" s="6" t="s">
        <v>14</v>
      </c>
      <c r="D9" s="6" t="s">
        <v>14</v>
      </c>
      <c r="E9" s="6" t="s">
        <v>598</v>
      </c>
    </row>
    <row r="10" spans="1:8" s="6" customFormat="1" x14ac:dyDescent="0.25">
      <c r="A10" s="6" t="s">
        <v>599</v>
      </c>
      <c r="B10" s="6" t="s">
        <v>38</v>
      </c>
      <c r="C10" s="6" t="s">
        <v>14</v>
      </c>
      <c r="D10" s="6" t="s">
        <v>14</v>
      </c>
      <c r="E10" s="6" t="s">
        <v>600</v>
      </c>
    </row>
    <row r="11" spans="1:8" s="6" customFormat="1" x14ac:dyDescent="0.25">
      <c r="A11" s="6" t="s">
        <v>603</v>
      </c>
      <c r="B11" s="6" t="s">
        <v>38</v>
      </c>
      <c r="C11" s="6" t="s">
        <v>14</v>
      </c>
      <c r="D11" s="6" t="s">
        <v>14</v>
      </c>
      <c r="E11" s="6" t="s">
        <v>604</v>
      </c>
    </row>
    <row r="12" spans="1:8" s="6" customFormat="1" x14ac:dyDescent="0.25">
      <c r="A12" s="6" t="s">
        <v>605</v>
      </c>
      <c r="B12" s="6" t="s">
        <v>38</v>
      </c>
      <c r="C12" s="6" t="s">
        <v>14</v>
      </c>
      <c r="D12" s="6" t="s">
        <v>14</v>
      </c>
      <c r="E12" s="6" t="s">
        <v>606</v>
      </c>
    </row>
    <row r="13" spans="1:8" s="6" customFormat="1" x14ac:dyDescent="0.25">
      <c r="A13" s="6" t="s">
        <v>607</v>
      </c>
      <c r="B13" s="6" t="s">
        <v>38</v>
      </c>
      <c r="C13" s="6" t="s">
        <v>14</v>
      </c>
      <c r="D13" s="6" t="s">
        <v>14</v>
      </c>
      <c r="E13" s="6" t="s">
        <v>608</v>
      </c>
    </row>
    <row r="14" spans="1:8" s="6" customFormat="1" x14ac:dyDescent="0.25">
      <c r="A14" s="6" t="s">
        <v>609</v>
      </c>
      <c r="B14" s="6" t="s">
        <v>38</v>
      </c>
      <c r="C14" s="6" t="s">
        <v>14</v>
      </c>
      <c r="D14" s="6" t="s">
        <v>14</v>
      </c>
      <c r="E14" s="6" t="s">
        <v>610</v>
      </c>
    </row>
    <row r="15" spans="1:8" x14ac:dyDescent="0.25">
      <c r="A15" t="s">
        <v>220</v>
      </c>
      <c r="C15" t="s">
        <v>14</v>
      </c>
      <c r="D15" t="s">
        <v>14</v>
      </c>
      <c r="E15" t="s">
        <v>560</v>
      </c>
      <c r="G15" s="8" t="s">
        <v>259</v>
      </c>
      <c r="H15" s="8" t="s">
        <v>260</v>
      </c>
    </row>
    <row r="16" spans="1:8" x14ac:dyDescent="0.25">
      <c r="A16" t="s">
        <v>302</v>
      </c>
      <c r="C16" t="s">
        <v>14</v>
      </c>
      <c r="D16" t="s">
        <v>12</v>
      </c>
      <c r="E16" t="str">
        <f ca="1">"AutoLoanFolder"&amp;YEAR(NOW())&amp;DAY(NOW())&amp;HOUR(NOW())&amp;MINUTE(NOW())&amp;SECOND(NOW())</f>
        <v>AutoLoanFolder20181222544</v>
      </c>
    </row>
    <row r="17" spans="1:8" s="6" customFormat="1" x14ac:dyDescent="0.25">
      <c r="A17" s="6" t="s">
        <v>400</v>
      </c>
      <c r="C17" s="6" t="s">
        <v>14</v>
      </c>
      <c r="D17" s="6" t="s">
        <v>12</v>
      </c>
      <c r="E17" s="6" t="str">
        <f ca="1">"AutoLoanFolder"&amp;YEAR(NOW())&amp;DAY(NOW())&amp;HOUR(NOW())&amp;MINUTE(NOW())&amp;SECOND(NOW())</f>
        <v>AutoLoanFolder20181222544</v>
      </c>
    </row>
    <row r="18" spans="1:8" s="6" customFormat="1" x14ac:dyDescent="0.25">
      <c r="A18" s="6" t="s">
        <v>401</v>
      </c>
      <c r="C18" s="6" t="s">
        <v>12</v>
      </c>
      <c r="D18" s="6" t="s">
        <v>12</v>
      </c>
    </row>
    <row r="19" spans="1:8" s="6" customFormat="1" x14ac:dyDescent="0.25">
      <c r="A19" s="6" t="s">
        <v>433</v>
      </c>
      <c r="B19" s="6" t="s">
        <v>38</v>
      </c>
      <c r="C19" s="6" t="s">
        <v>14</v>
      </c>
      <c r="D19" s="6" t="s">
        <v>14</v>
      </c>
      <c r="E19" s="6" t="str">
        <f ca="1">"TestFol_"&amp;RANDBETWEEN(1,9999)</f>
        <v>TestFol_3062</v>
      </c>
    </row>
    <row r="20" spans="1:8" x14ac:dyDescent="0.25">
      <c r="A20" t="s">
        <v>546</v>
      </c>
      <c r="C20" t="s">
        <v>14</v>
      </c>
      <c r="D20" t="s">
        <v>14</v>
      </c>
      <c r="E20" s="6" t="str">
        <f ca="1">"TestFolder"&amp;MINUTE(NOW())&amp;SECOND(NOW())</f>
        <v>TestFolder2544</v>
      </c>
    </row>
    <row r="21" spans="1:8" x14ac:dyDescent="0.25">
      <c r="A21" s="8" t="s">
        <v>549</v>
      </c>
      <c r="B21" t="s">
        <v>550</v>
      </c>
      <c r="C21" t="s">
        <v>179</v>
      </c>
      <c r="D21" t="s">
        <v>12</v>
      </c>
      <c r="E21" s="6" t="s">
        <v>550</v>
      </c>
    </row>
    <row r="22" spans="1:8" s="6" customFormat="1" x14ac:dyDescent="0.25">
      <c r="A22" s="8" t="s">
        <v>551</v>
      </c>
      <c r="B22" s="6" t="s">
        <v>552</v>
      </c>
      <c r="C22" s="6" t="s">
        <v>179</v>
      </c>
      <c r="D22" s="6" t="s">
        <v>12</v>
      </c>
      <c r="E22" s="6" t="s">
        <v>552</v>
      </c>
    </row>
    <row r="23" spans="1:8" s="6" customFormat="1" x14ac:dyDescent="0.25">
      <c r="A23" s="6" t="s">
        <v>560</v>
      </c>
      <c r="B23" s="6" t="s">
        <v>560</v>
      </c>
      <c r="C23" s="6" t="s">
        <v>14</v>
      </c>
      <c r="D23" s="6" t="s">
        <v>12</v>
      </c>
      <c r="E23" s="6" t="s">
        <v>560</v>
      </c>
      <c r="G23" s="8" t="s">
        <v>259</v>
      </c>
      <c r="H23" s="8" t="s">
        <v>260</v>
      </c>
    </row>
    <row r="24" spans="1:8" s="6" customFormat="1" x14ac:dyDescent="0.25">
      <c r="A24" s="6" t="s">
        <v>611</v>
      </c>
      <c r="B24" s="6" t="s">
        <v>616</v>
      </c>
      <c r="C24" s="6" t="s">
        <v>14</v>
      </c>
      <c r="D24" s="6" t="s">
        <v>14</v>
      </c>
      <c r="E24" s="6" t="s">
        <v>617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s="1" t="s">
        <v>0</v>
      </c>
      <c r="B1" s="1" t="s">
        <v>612</v>
      </c>
      <c r="C1" s="1" t="s">
        <v>48</v>
      </c>
      <c r="D1" s="1" t="s">
        <v>28</v>
      </c>
      <c r="E1" s="6"/>
    </row>
    <row r="2" spans="1:5" x14ac:dyDescent="0.25">
      <c r="A2" s="6" t="s">
        <v>613</v>
      </c>
      <c r="B2" s="6" t="s">
        <v>614</v>
      </c>
      <c r="C2" s="6" t="s">
        <v>615</v>
      </c>
      <c r="D2" s="6" t="s">
        <v>138</v>
      </c>
      <c r="E2" s="6"/>
    </row>
    <row r="3" spans="1:5" x14ac:dyDescent="0.25">
      <c r="A3" s="6"/>
      <c r="B3" s="6"/>
      <c r="C3" s="6"/>
      <c r="D3" s="6"/>
      <c r="E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21" sqref="E21"/>
    </sheetView>
  </sheetViews>
  <sheetFormatPr defaultRowHeight="15" x14ac:dyDescent="0.25"/>
  <cols>
    <col min="1" max="1" width="34" bestFit="1" customWidth="1"/>
    <col min="2" max="2" width="25.7109375" bestFit="1" customWidth="1"/>
    <col min="3" max="3" width="29" bestFit="1" customWidth="1"/>
    <col min="4" max="4" width="16.140625" bestFit="1" customWidth="1"/>
    <col min="6" max="6" width="25.7109375" bestFit="1" customWidth="1"/>
    <col min="7" max="7" width="21.85546875" bestFit="1" customWidth="1"/>
    <col min="8" max="9" width="26.140625" bestFit="1" customWidth="1"/>
    <col min="10" max="10" width="19.7109375" bestFit="1" customWidth="1"/>
    <col min="11" max="11" width="15.140625" bestFit="1" customWidth="1"/>
    <col min="12" max="12" width="18" style="6" customWidth="1"/>
    <col min="13" max="13" width="14.42578125" style="6" bestFit="1" customWidth="1"/>
  </cols>
  <sheetData>
    <row r="1" spans="1:13" s="1" customFormat="1" x14ac:dyDescent="0.25">
      <c r="A1" s="1" t="s">
        <v>0</v>
      </c>
      <c r="B1" s="1" t="s">
        <v>435</v>
      </c>
      <c r="C1" s="1" t="s">
        <v>48</v>
      </c>
      <c r="D1" s="1" t="s">
        <v>436</v>
      </c>
      <c r="E1" s="1" t="s">
        <v>437</v>
      </c>
      <c r="F1" s="1" t="s">
        <v>449</v>
      </c>
      <c r="G1" s="1" t="s">
        <v>450</v>
      </c>
      <c r="H1" s="1" t="s">
        <v>451</v>
      </c>
      <c r="I1" s="1" t="s">
        <v>452</v>
      </c>
      <c r="J1" s="1" t="s">
        <v>453</v>
      </c>
      <c r="K1" s="1" t="s">
        <v>454</v>
      </c>
      <c r="L1" s="1" t="s">
        <v>455</v>
      </c>
      <c r="M1" s="1" t="s">
        <v>456</v>
      </c>
    </row>
    <row r="2" spans="1:13" x14ac:dyDescent="0.25">
      <c r="A2" t="s">
        <v>434</v>
      </c>
      <c r="B2" t="str">
        <f ca="1">"StarTask"&amp;HOUR(NOW())&amp;MINUTE(NOW())&amp;SECOND(NOW())</f>
        <v>StarTask222544</v>
      </c>
      <c r="C2" t="s">
        <v>438</v>
      </c>
      <c r="D2">
        <v>30</v>
      </c>
      <c r="E2" t="s">
        <v>439</v>
      </c>
    </row>
    <row r="3" spans="1:13" s="6" customFormat="1" x14ac:dyDescent="0.25">
      <c r="A3" s="6" t="s">
        <v>460</v>
      </c>
      <c r="B3" s="6" t="s">
        <v>461</v>
      </c>
      <c r="F3" s="6" t="s">
        <v>461</v>
      </c>
      <c r="J3" s="8" t="s">
        <v>462</v>
      </c>
    </row>
    <row r="4" spans="1:13" x14ac:dyDescent="0.25">
      <c r="A4" s="6" t="s">
        <v>463</v>
      </c>
      <c r="B4" s="6" t="s">
        <v>461</v>
      </c>
      <c r="C4" s="6"/>
      <c r="D4" s="6"/>
      <c r="E4" s="6"/>
      <c r="F4" s="6" t="s">
        <v>461</v>
      </c>
      <c r="G4" s="6" t="s">
        <v>464</v>
      </c>
      <c r="H4" s="6"/>
      <c r="I4" s="6"/>
      <c r="J4" s="6" t="s">
        <v>465</v>
      </c>
    </row>
    <row r="5" spans="1:13" x14ac:dyDescent="0.25">
      <c r="A5" s="6" t="s">
        <v>466</v>
      </c>
      <c r="B5" s="6" t="s">
        <v>467</v>
      </c>
      <c r="C5" s="6" t="s">
        <v>492</v>
      </c>
      <c r="D5" s="6">
        <v>7</v>
      </c>
      <c r="E5" s="6"/>
      <c r="F5" s="6" t="s">
        <v>467</v>
      </c>
      <c r="G5" s="6"/>
      <c r="H5" s="6"/>
      <c r="I5" s="6"/>
      <c r="J5" s="6"/>
    </row>
    <row r="6" spans="1:13" x14ac:dyDescent="0.25">
      <c r="A6" s="6" t="s">
        <v>468</v>
      </c>
      <c r="B6" s="6" t="s">
        <v>469</v>
      </c>
      <c r="C6" s="6" t="s">
        <v>492</v>
      </c>
      <c r="D6" s="6">
        <v>7</v>
      </c>
      <c r="E6" s="6"/>
      <c r="F6" s="6" t="s">
        <v>469</v>
      </c>
      <c r="G6" s="6" t="s">
        <v>467</v>
      </c>
      <c r="H6" s="6"/>
      <c r="I6" s="6"/>
      <c r="J6" s="6"/>
    </row>
    <row r="7" spans="1:13" x14ac:dyDescent="0.25">
      <c r="A7" s="6" t="s">
        <v>470</v>
      </c>
      <c r="B7" s="6" t="s">
        <v>469</v>
      </c>
      <c r="C7" s="6"/>
      <c r="D7" s="6"/>
      <c r="E7" s="6"/>
      <c r="F7" s="6" t="s">
        <v>469</v>
      </c>
      <c r="G7" s="6"/>
      <c r="H7" s="6"/>
      <c r="I7" s="6"/>
      <c r="J7" s="6"/>
    </row>
    <row r="8" spans="1:13" x14ac:dyDescent="0.25">
      <c r="A8" s="6" t="s">
        <v>471</v>
      </c>
      <c r="B8" s="6" t="s">
        <v>467</v>
      </c>
      <c r="C8" s="6"/>
      <c r="D8" s="6"/>
      <c r="E8" s="6"/>
      <c r="F8" s="6" t="s">
        <v>467</v>
      </c>
      <c r="G8" s="6"/>
      <c r="H8" s="6"/>
      <c r="I8" s="6"/>
      <c r="J8" s="6" t="s">
        <v>462</v>
      </c>
    </row>
    <row r="9" spans="1:13" x14ac:dyDescent="0.25">
      <c r="A9" s="6" t="s">
        <v>472</v>
      </c>
      <c r="B9" s="6" t="s">
        <v>469</v>
      </c>
      <c r="C9" s="6"/>
      <c r="D9" s="6"/>
      <c r="E9" s="6"/>
      <c r="F9" s="6" t="s">
        <v>469</v>
      </c>
      <c r="G9" s="6"/>
      <c r="H9" s="6"/>
      <c r="I9" s="6"/>
      <c r="J9" s="6" t="s">
        <v>465</v>
      </c>
    </row>
    <row r="10" spans="1:13" x14ac:dyDescent="0.25">
      <c r="A10" s="6" t="s">
        <v>473</v>
      </c>
      <c r="B10" s="6"/>
      <c r="C10" s="6"/>
      <c r="D10" s="6"/>
      <c r="E10" s="6"/>
      <c r="F10" s="6"/>
      <c r="G10" s="6"/>
      <c r="H10" s="6"/>
      <c r="I10" s="6"/>
      <c r="J10" s="6"/>
      <c r="L10" s="6" t="s">
        <v>457</v>
      </c>
      <c r="M10" s="6" t="s">
        <v>458</v>
      </c>
    </row>
    <row r="11" spans="1:13" x14ac:dyDescent="0.25">
      <c r="A11" s="6" t="s">
        <v>474</v>
      </c>
      <c r="B11" s="6" t="s">
        <v>461</v>
      </c>
      <c r="C11" s="6"/>
      <c r="D11" s="6"/>
      <c r="E11" s="6" t="s">
        <v>459</v>
      </c>
      <c r="F11" s="6" t="s">
        <v>461</v>
      </c>
      <c r="G11" s="6" t="s">
        <v>464</v>
      </c>
      <c r="H11" s="6"/>
      <c r="I11" s="6"/>
      <c r="J11" s="6" t="s">
        <v>465</v>
      </c>
    </row>
    <row r="12" spans="1:13" x14ac:dyDescent="0.25">
      <c r="A12" s="6" t="s">
        <v>475</v>
      </c>
      <c r="B12" s="13" t="s">
        <v>464</v>
      </c>
      <c r="C12" s="6"/>
      <c r="D12" s="6"/>
      <c r="E12" s="6"/>
      <c r="F12" s="13" t="s">
        <v>464</v>
      </c>
      <c r="G12" s="6"/>
      <c r="H12" s="6"/>
      <c r="I12" s="6"/>
      <c r="J12" s="6"/>
    </row>
    <row r="13" spans="1:13" x14ac:dyDescent="0.25">
      <c r="A13" s="6" t="s">
        <v>476</v>
      </c>
      <c r="B13" s="6" t="s">
        <v>461</v>
      </c>
      <c r="C13" s="6" t="s">
        <v>465</v>
      </c>
      <c r="D13" s="6" t="s">
        <v>465</v>
      </c>
      <c r="E13" s="6"/>
      <c r="F13" s="6" t="s">
        <v>461</v>
      </c>
      <c r="G13" s="6" t="s">
        <v>464</v>
      </c>
      <c r="H13" s="6" t="s">
        <v>477</v>
      </c>
      <c r="I13" s="6" t="s">
        <v>478</v>
      </c>
      <c r="J13" s="6" t="s">
        <v>465</v>
      </c>
    </row>
    <row r="14" spans="1:13" x14ac:dyDescent="0.25">
      <c r="A14" s="6" t="s">
        <v>479</v>
      </c>
      <c r="B14" s="6" t="s">
        <v>464</v>
      </c>
      <c r="C14" s="6"/>
      <c r="D14" s="6"/>
      <c r="E14" s="6" t="s">
        <v>459</v>
      </c>
      <c r="F14" s="6" t="s">
        <v>464</v>
      </c>
      <c r="G14" s="6" t="s">
        <v>477</v>
      </c>
      <c r="H14" s="6" t="s">
        <v>478</v>
      </c>
      <c r="I14" s="6"/>
      <c r="J14" s="6"/>
      <c r="L14" s="6" t="s">
        <v>459</v>
      </c>
      <c r="M14" s="6" t="s">
        <v>459</v>
      </c>
    </row>
    <row r="15" spans="1:13" x14ac:dyDescent="0.25">
      <c r="A15" s="6" t="s">
        <v>480</v>
      </c>
      <c r="B15" s="6" t="s">
        <v>461</v>
      </c>
      <c r="C15" s="6"/>
      <c r="D15" s="6"/>
      <c r="E15" s="6"/>
      <c r="F15" s="6" t="s">
        <v>461</v>
      </c>
      <c r="G15" s="6" t="s">
        <v>464</v>
      </c>
      <c r="H15" s="6"/>
      <c r="I15" s="6"/>
      <c r="J15" s="8" t="s">
        <v>462</v>
      </c>
      <c r="L15" s="6" t="s">
        <v>459</v>
      </c>
      <c r="M15" s="6" t="s">
        <v>459</v>
      </c>
    </row>
    <row r="16" spans="1:13" x14ac:dyDescent="0.25">
      <c r="A16" s="6" t="s">
        <v>481</v>
      </c>
      <c r="B16" s="6" t="s">
        <v>461</v>
      </c>
      <c r="C16" s="8"/>
      <c r="D16" s="8"/>
      <c r="E16" s="6"/>
      <c r="F16" s="6" t="s">
        <v>461</v>
      </c>
      <c r="G16" s="6" t="s">
        <v>464</v>
      </c>
      <c r="H16" s="6"/>
      <c r="I16" s="6"/>
      <c r="J16" s="8" t="s">
        <v>462</v>
      </c>
      <c r="L16" s="6" t="s">
        <v>459</v>
      </c>
      <c r="M16" s="6" t="s">
        <v>459</v>
      </c>
    </row>
    <row r="17" spans="1:12" x14ac:dyDescent="0.25">
      <c r="A17" s="6" t="s">
        <v>482</v>
      </c>
      <c r="B17" s="6" t="s">
        <v>461</v>
      </c>
      <c r="C17" s="6"/>
      <c r="D17" s="6"/>
      <c r="E17" s="6"/>
      <c r="F17" s="6" t="s">
        <v>461</v>
      </c>
      <c r="G17" s="6" t="s">
        <v>464</v>
      </c>
      <c r="H17" s="6"/>
      <c r="I17" s="6"/>
      <c r="J17" s="6" t="s">
        <v>462</v>
      </c>
      <c r="L17" s="6" t="s">
        <v>459</v>
      </c>
    </row>
    <row r="18" spans="1:12" x14ac:dyDescent="0.25">
      <c r="A18" s="6" t="s">
        <v>483</v>
      </c>
      <c r="B18" s="6" t="s">
        <v>464</v>
      </c>
      <c r="C18" s="6"/>
      <c r="D18" s="6"/>
      <c r="E18" s="6"/>
      <c r="F18" s="6" t="s">
        <v>464</v>
      </c>
      <c r="G18" s="6"/>
      <c r="H18" s="6"/>
      <c r="I18" s="6"/>
      <c r="J18" s="6" t="s">
        <v>484</v>
      </c>
    </row>
    <row r="19" spans="1:12" x14ac:dyDescent="0.25">
      <c r="A19" s="6" t="s">
        <v>485</v>
      </c>
      <c r="B19" s="6" t="s">
        <v>461</v>
      </c>
      <c r="C19" s="6"/>
      <c r="D19" s="6"/>
      <c r="E19" s="6"/>
      <c r="F19" s="6" t="s">
        <v>461</v>
      </c>
      <c r="G19" s="6"/>
      <c r="H19" s="6"/>
      <c r="I19" s="6"/>
      <c r="J19" s="6" t="s">
        <v>486</v>
      </c>
    </row>
    <row r="20" spans="1:12" x14ac:dyDescent="0.25">
      <c r="A20" s="6" t="s">
        <v>487</v>
      </c>
      <c r="B20" s="6" t="s">
        <v>464</v>
      </c>
      <c r="C20" s="6"/>
      <c r="D20" s="6"/>
      <c r="E20" s="6"/>
      <c r="F20" s="6" t="s">
        <v>464</v>
      </c>
      <c r="G20" s="6" t="s">
        <v>461</v>
      </c>
      <c r="H20" s="6"/>
      <c r="I20" s="6"/>
      <c r="J20" s="6" t="s">
        <v>484</v>
      </c>
    </row>
    <row r="21" spans="1:12" x14ac:dyDescent="0.25">
      <c r="A21" s="6" t="s">
        <v>488</v>
      </c>
      <c r="B21" s="6" t="str">
        <f ca="1">"AutoTask"&amp;YEAR(NOW())&amp;DAY(NOW())&amp;HOUR(NOW())&amp;MINUTE(NOW())&amp;SECOND(NOW())</f>
        <v>AutoTask20181222544</v>
      </c>
      <c r="C21" s="6" t="s">
        <v>493</v>
      </c>
      <c r="D21" s="6">
        <v>10</v>
      </c>
      <c r="E21" s="6" t="s">
        <v>495</v>
      </c>
      <c r="F21" s="6" t="str">
        <f ca="1">"AutoTask"&amp;YEAR(NOW())&amp;DAY(NOW())&amp;HOUR(NOW())&amp;MINUTE(NOW())&amp;SECOND(NOW())</f>
        <v>AutoTask20181222544</v>
      </c>
      <c r="G21" s="6"/>
      <c r="H21" s="6"/>
      <c r="I21" s="6"/>
      <c r="J21" s="6"/>
    </row>
    <row r="22" spans="1:12" x14ac:dyDescent="0.25">
      <c r="A22" s="6" t="s">
        <v>489</v>
      </c>
      <c r="B22" s="6" t="str">
        <f ca="1">"AutoEdittedTask"&amp;YEAR(NOW())&amp;DAY(NOW())&amp;HOUR(NOW())&amp;MINUTE(NOW())&amp;SECOND(NOW())</f>
        <v>AutoEdittedTask20181222544</v>
      </c>
      <c r="C22" s="6" t="s">
        <v>494</v>
      </c>
      <c r="D22" s="6">
        <v>5</v>
      </c>
      <c r="E22" s="6" t="s">
        <v>439</v>
      </c>
      <c r="F22" s="6" t="str">
        <f ca="1">"AutoEdittedTask"&amp;YEAR(NOW())&amp;DAY(NOW())&amp;HOUR(NOW())&amp;MINUTE(NOW())&amp;SECOND(NOW())</f>
        <v>AutoEdittedTask20181222544</v>
      </c>
      <c r="G22" s="6"/>
      <c r="H22" s="6"/>
      <c r="I22" s="6"/>
      <c r="J22" s="6"/>
    </row>
    <row r="23" spans="1:12" x14ac:dyDescent="0.25">
      <c r="A23" s="6" t="s">
        <v>490</v>
      </c>
      <c r="B23" s="6" t="s">
        <v>491</v>
      </c>
      <c r="F23" s="6" t="s">
        <v>491</v>
      </c>
      <c r="G23" s="6"/>
      <c r="H23" s="6"/>
      <c r="I23" s="6"/>
      <c r="J23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3" sqref="E23"/>
    </sheetView>
  </sheetViews>
  <sheetFormatPr defaultRowHeight="15" x14ac:dyDescent="0.25"/>
  <cols>
    <col min="1" max="1" width="37" bestFit="1" customWidth="1"/>
    <col min="2" max="2" width="6.85546875" bestFit="1" customWidth="1"/>
    <col min="3" max="3" width="28.5703125" bestFit="1" customWidth="1"/>
    <col min="4" max="4" width="26.85546875" customWidth="1"/>
    <col min="5" max="5" width="51.85546875" customWidth="1"/>
    <col min="6" max="6" width="16.7109375" bestFit="1" customWidth="1"/>
  </cols>
  <sheetData>
    <row r="1" spans="1:7" s="1" customFormat="1" x14ac:dyDescent="0.25">
      <c r="A1" s="1" t="s">
        <v>0</v>
      </c>
      <c r="B1" s="1" t="s">
        <v>165</v>
      </c>
      <c r="C1" s="1" t="s">
        <v>55</v>
      </c>
      <c r="D1" s="1" t="s">
        <v>56</v>
      </c>
      <c r="E1" s="1" t="s">
        <v>1</v>
      </c>
      <c r="F1" s="1" t="s">
        <v>77</v>
      </c>
    </row>
    <row r="2" spans="1:7" ht="30" x14ac:dyDescent="0.25">
      <c r="A2" t="s">
        <v>244</v>
      </c>
      <c r="B2" s="2" t="s">
        <v>166</v>
      </c>
      <c r="C2" s="3" t="s">
        <v>164</v>
      </c>
      <c r="D2" t="s">
        <v>57</v>
      </c>
      <c r="E2" t="str">
        <f ca="1">"ChangedCirumstances"&amp;YEAR(NOW())&amp;DAY(NOW())&amp;HOUR(NOW())&amp;MINUTE(NOW())&amp;SECOND(NOW())</f>
        <v>ChangedCirumstances20181222544</v>
      </c>
      <c r="F2" t="str">
        <f ca="1">"Code"&amp;YEAR(NOW())&amp;DAY(NOW())&amp;HOUR(NOW())&amp;MINUTE(NOW())&amp;SECOND(NOW())</f>
        <v>Code20181222544</v>
      </c>
    </row>
    <row r="3" spans="1:7" x14ac:dyDescent="0.25">
      <c r="A3" t="s">
        <v>245</v>
      </c>
      <c r="B3" t="s">
        <v>167</v>
      </c>
      <c r="C3" t="s">
        <v>58</v>
      </c>
      <c r="D3" t="s">
        <v>59</v>
      </c>
    </row>
    <row r="4" spans="1:7" ht="30" x14ac:dyDescent="0.25">
      <c r="A4" s="6" t="s">
        <v>219</v>
      </c>
      <c r="B4" s="2"/>
      <c r="C4" s="3" t="s">
        <v>164</v>
      </c>
      <c r="D4" s="6" t="s">
        <v>57</v>
      </c>
      <c r="E4" s="6" t="s">
        <v>217</v>
      </c>
      <c r="F4" s="6" t="str">
        <f ca="1">"Code"&amp;YEAR(NOW())&amp;DAY(NOW())&amp;HOUR(NOW())&amp;MINUTE(NOW())&amp;SECOND(NOW())</f>
        <v>Code20181222544</v>
      </c>
      <c r="G4" s="6"/>
    </row>
    <row r="5" spans="1:7" x14ac:dyDescent="0.25">
      <c r="A5" s="6" t="s">
        <v>216</v>
      </c>
      <c r="B5" s="6"/>
      <c r="C5" s="6" t="s">
        <v>58</v>
      </c>
      <c r="D5" s="6" t="s">
        <v>59</v>
      </c>
      <c r="E5" s="6" t="s">
        <v>218</v>
      </c>
      <c r="F5" s="6"/>
      <c r="G5" s="6"/>
    </row>
    <row r="6" spans="1:7" x14ac:dyDescent="0.25">
      <c r="A6" s="8" t="s">
        <v>432</v>
      </c>
      <c r="C6" t="s">
        <v>431</v>
      </c>
      <c r="D6" t="s">
        <v>430</v>
      </c>
      <c r="E6" t="s">
        <v>429</v>
      </c>
      <c r="F6" t="str">
        <f ca="1">"GD"&amp;HOUR(NOW())&amp;MINUTE(NOW())&amp;SECOND(NOW())</f>
        <v>GD222544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0" sqref="C10"/>
    </sheetView>
  </sheetViews>
  <sheetFormatPr defaultColWidth="29" defaultRowHeight="15" x14ac:dyDescent="0.25"/>
  <cols>
    <col min="2" max="2" width="26.42578125" customWidth="1"/>
    <col min="3" max="4" width="29.7109375" customWidth="1"/>
    <col min="5" max="5" width="33.7109375" customWidth="1"/>
    <col min="6" max="6" width="17.42578125" customWidth="1"/>
    <col min="7" max="7" width="22.28515625" customWidth="1"/>
  </cols>
  <sheetData>
    <row r="1" spans="1:8" x14ac:dyDescent="0.25">
      <c r="A1" s="1" t="s">
        <v>0</v>
      </c>
      <c r="B1" s="1" t="s">
        <v>65</v>
      </c>
      <c r="C1" s="1" t="s">
        <v>68</v>
      </c>
      <c r="D1" s="1" t="s">
        <v>69</v>
      </c>
      <c r="E1" s="1" t="s">
        <v>71</v>
      </c>
      <c r="F1" s="1" t="s">
        <v>70</v>
      </c>
      <c r="G1" s="1"/>
      <c r="H1" s="1"/>
    </row>
    <row r="2" spans="1:8" x14ac:dyDescent="0.25">
      <c r="A2" t="s">
        <v>64</v>
      </c>
      <c r="B2" t="s">
        <v>66</v>
      </c>
      <c r="C2" t="s">
        <v>67</v>
      </c>
      <c r="D2" t="s">
        <v>72</v>
      </c>
      <c r="E2" t="s">
        <v>29</v>
      </c>
      <c r="F2" t="s">
        <v>29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8" sqref="C18"/>
    </sheetView>
  </sheetViews>
  <sheetFormatPr defaultColWidth="29" defaultRowHeight="15" x14ac:dyDescent="0.25"/>
  <cols>
    <col min="1" max="1" width="32.140625" bestFit="1" customWidth="1"/>
    <col min="2" max="2" width="26.42578125" customWidth="1"/>
    <col min="3" max="3" width="29.7109375" customWidth="1"/>
    <col min="4" max="4" width="99.42578125" bestFit="1" customWidth="1"/>
    <col min="5" max="5" width="33.7109375" customWidth="1"/>
    <col min="6" max="6" width="17.42578125" customWidth="1"/>
    <col min="7" max="7" width="22.28515625" customWidth="1"/>
  </cols>
  <sheetData>
    <row r="1" spans="1:8" x14ac:dyDescent="0.25">
      <c r="A1" s="1" t="s">
        <v>0</v>
      </c>
      <c r="B1" s="1" t="s">
        <v>74</v>
      </c>
      <c r="C1" s="1" t="s">
        <v>75</v>
      </c>
      <c r="D1" s="1" t="s">
        <v>5</v>
      </c>
      <c r="E1" s="1"/>
      <c r="F1" s="1"/>
      <c r="G1" s="1"/>
      <c r="H1" s="1"/>
    </row>
    <row r="2" spans="1:8" x14ac:dyDescent="0.25">
      <c r="A2" t="s">
        <v>73</v>
      </c>
      <c r="B2">
        <v>8822664422</v>
      </c>
      <c r="C2">
        <v>7766994488</v>
      </c>
      <c r="D2" t="s">
        <v>76</v>
      </c>
    </row>
    <row r="3" spans="1:8" x14ac:dyDescent="0.25">
      <c r="A3" t="s">
        <v>78</v>
      </c>
      <c r="B3">
        <v>7722773311</v>
      </c>
      <c r="C3">
        <v>9911448866</v>
      </c>
      <c r="D3" t="s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defaultColWidth="29" defaultRowHeight="15" x14ac:dyDescent="0.25"/>
  <cols>
    <col min="1" max="1" width="32.140625" bestFit="1" customWidth="1"/>
    <col min="2" max="2" width="32.140625" customWidth="1"/>
    <col min="3" max="3" width="33.7109375" customWidth="1"/>
    <col min="4" max="4" width="17.42578125" customWidth="1"/>
    <col min="5" max="5" width="22.28515625" customWidth="1"/>
  </cols>
  <sheetData>
    <row r="1" spans="1:6" x14ac:dyDescent="0.25">
      <c r="A1" s="1" t="s">
        <v>0</v>
      </c>
      <c r="B1" s="1" t="s">
        <v>79</v>
      </c>
      <c r="C1" s="1" t="s">
        <v>80</v>
      </c>
      <c r="D1" s="1" t="s">
        <v>81</v>
      </c>
      <c r="E1" s="1"/>
      <c r="F1" s="1"/>
    </row>
    <row r="2" spans="1:6" x14ac:dyDescent="0.25">
      <c r="A2" t="s">
        <v>93</v>
      </c>
      <c r="B2" s="4">
        <v>42705</v>
      </c>
      <c r="C2">
        <v>20</v>
      </c>
      <c r="D2" s="4">
        <v>42724</v>
      </c>
    </row>
    <row r="3" spans="1:6" x14ac:dyDescent="0.25">
      <c r="A3" t="s">
        <v>94</v>
      </c>
      <c r="B3" s="4">
        <v>42705</v>
      </c>
      <c r="C3" s="6">
        <v>20</v>
      </c>
      <c r="D3" s="4">
        <v>42725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29" defaultRowHeight="15" x14ac:dyDescent="0.25"/>
  <cols>
    <col min="1" max="1" width="32.140625" bestFit="1" customWidth="1"/>
    <col min="2" max="2" width="157.85546875" bestFit="1" customWidth="1"/>
    <col min="3" max="3" width="31.7109375" bestFit="1" customWidth="1"/>
  </cols>
  <sheetData>
    <row r="1" spans="1:5" x14ac:dyDescent="0.25">
      <c r="A1" s="1" t="s">
        <v>0</v>
      </c>
      <c r="B1" s="1" t="s">
        <v>86</v>
      </c>
      <c r="C1" s="1" t="s">
        <v>87</v>
      </c>
      <c r="D1" s="1" t="s">
        <v>95</v>
      </c>
      <c r="E1" s="1" t="s">
        <v>155</v>
      </c>
    </row>
    <row r="2" spans="1:5" x14ac:dyDescent="0.25">
      <c r="A2" t="s">
        <v>88</v>
      </c>
      <c r="B2" t="s">
        <v>89</v>
      </c>
      <c r="C2" t="s">
        <v>90</v>
      </c>
      <c r="D2" s="5" t="s">
        <v>96</v>
      </c>
      <c r="E2" t="s">
        <v>156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9" sqref="A9"/>
    </sheetView>
  </sheetViews>
  <sheetFormatPr defaultRowHeight="15" x14ac:dyDescent="0.25"/>
  <cols>
    <col min="1" max="1" width="26.28515625" bestFit="1" customWidth="1"/>
    <col min="3" max="3" width="18.28515625" bestFit="1" customWidth="1"/>
    <col min="4" max="4" width="12.28515625" bestFit="1" customWidth="1"/>
    <col min="5" max="5" width="12.7109375" bestFit="1" customWidth="1"/>
    <col min="6" max="6" width="18.28515625" bestFit="1" customWidth="1"/>
    <col min="7" max="7" width="19.140625" bestFit="1" customWidth="1"/>
  </cols>
  <sheetData>
    <row r="1" spans="1:8" x14ac:dyDescent="0.25">
      <c r="A1" s="1" t="s">
        <v>0</v>
      </c>
      <c r="B1" s="1" t="s">
        <v>198</v>
      </c>
      <c r="C1" s="1" t="s">
        <v>48</v>
      </c>
      <c r="D1" s="1" t="s">
        <v>203</v>
      </c>
      <c r="E1" s="1" t="s">
        <v>197</v>
      </c>
      <c r="F1" s="1" t="s">
        <v>199</v>
      </c>
      <c r="G1" s="1" t="s">
        <v>200</v>
      </c>
      <c r="H1" s="1" t="s">
        <v>204</v>
      </c>
    </row>
    <row r="2" spans="1:8" x14ac:dyDescent="0.25">
      <c r="A2" t="s">
        <v>99</v>
      </c>
      <c r="B2">
        <v>4000</v>
      </c>
      <c r="C2" s="6" t="s">
        <v>101</v>
      </c>
      <c r="D2" s="6">
        <v>1109</v>
      </c>
      <c r="E2" s="6" t="s">
        <v>102</v>
      </c>
      <c r="F2" s="6" t="s">
        <v>103</v>
      </c>
      <c r="G2" s="6" t="s">
        <v>104</v>
      </c>
      <c r="H2">
        <v>1401</v>
      </c>
    </row>
    <row r="3" spans="1:8" x14ac:dyDescent="0.25">
      <c r="A3" s="8" t="s">
        <v>500</v>
      </c>
      <c r="B3">
        <v>1014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opLeftCell="Q1" workbookViewId="0">
      <selection activeCell="AG1" sqref="AG1:AG1048576"/>
    </sheetView>
  </sheetViews>
  <sheetFormatPr defaultRowHeight="15" x14ac:dyDescent="0.25"/>
  <cols>
    <col min="1" max="1" width="36.7109375" bestFit="1" customWidth="1"/>
    <col min="2" max="2" width="25.28515625" customWidth="1"/>
    <col min="3" max="4" width="30.85546875" customWidth="1"/>
    <col min="5" max="5" width="30.85546875" style="6" customWidth="1"/>
    <col min="6" max="6" width="56" bestFit="1" customWidth="1"/>
    <col min="7" max="7" width="26" customWidth="1"/>
    <col min="8" max="8" width="99" bestFit="1" customWidth="1"/>
    <col min="9" max="9" width="77" customWidth="1"/>
    <col min="10" max="10" width="16.85546875" customWidth="1"/>
    <col min="11" max="11" width="78.85546875" bestFit="1" customWidth="1"/>
    <col min="12" max="12" width="18.5703125" bestFit="1" customWidth="1"/>
    <col min="13" max="13" width="30" bestFit="1" customWidth="1"/>
    <col min="14" max="14" width="74.5703125" bestFit="1" customWidth="1"/>
    <col min="16" max="16" width="20.28515625" bestFit="1" customWidth="1"/>
    <col min="17" max="17" width="14.28515625" bestFit="1" customWidth="1"/>
    <col min="19" max="19" width="28.5703125" bestFit="1" customWidth="1"/>
    <col min="20" max="20" width="12.140625" bestFit="1" customWidth="1"/>
    <col min="21" max="21" width="24.140625" customWidth="1"/>
    <col min="22" max="22" width="13.85546875" bestFit="1" customWidth="1"/>
    <col min="23" max="23" width="13.42578125" customWidth="1"/>
    <col min="24" max="24" width="24.140625" customWidth="1"/>
    <col min="26" max="26" width="16" customWidth="1"/>
    <col min="27" max="27" width="17.42578125" bestFit="1" customWidth="1"/>
    <col min="28" max="28" width="15.7109375" bestFit="1" customWidth="1"/>
    <col min="29" max="29" width="23.5703125" bestFit="1" customWidth="1"/>
    <col min="31" max="31" width="14" bestFit="1" customWidth="1"/>
    <col min="32" max="32" width="14.85546875" bestFit="1" customWidth="1"/>
  </cols>
  <sheetData>
    <row r="1" spans="1:32" s="1" customFormat="1" x14ac:dyDescent="0.25">
      <c r="A1" s="1" t="s">
        <v>0</v>
      </c>
      <c r="B1" s="1" t="s">
        <v>33</v>
      </c>
      <c r="C1" s="1" t="s">
        <v>1</v>
      </c>
      <c r="D1" s="1" t="s">
        <v>48</v>
      </c>
      <c r="E1" s="1" t="s">
        <v>106</v>
      </c>
      <c r="F1" s="1" t="s">
        <v>85</v>
      </c>
      <c r="G1" s="1" t="s">
        <v>9</v>
      </c>
      <c r="H1" s="1" t="s">
        <v>5</v>
      </c>
      <c r="I1" s="1" t="s">
        <v>46</v>
      </c>
      <c r="J1" s="1" t="s">
        <v>47</v>
      </c>
      <c r="K1" s="1" t="s">
        <v>21</v>
      </c>
      <c r="L1" s="1" t="s">
        <v>18</v>
      </c>
      <c r="M1" s="1" t="s">
        <v>24</v>
      </c>
      <c r="N1" s="1" t="s">
        <v>60</v>
      </c>
      <c r="O1" s="1" t="s">
        <v>49</v>
      </c>
      <c r="P1" s="1" t="s">
        <v>195</v>
      </c>
      <c r="Q1" s="1" t="s">
        <v>196</v>
      </c>
      <c r="R1" s="1" t="s">
        <v>227</v>
      </c>
      <c r="S1" s="1" t="s">
        <v>228</v>
      </c>
      <c r="T1" s="1" t="s">
        <v>229</v>
      </c>
      <c r="U1" s="1" t="s">
        <v>230</v>
      </c>
      <c r="V1" s="1" t="s">
        <v>231</v>
      </c>
      <c r="W1" s="1" t="s">
        <v>232</v>
      </c>
      <c r="X1" s="1" t="s">
        <v>112</v>
      </c>
      <c r="Y1" s="1" t="s">
        <v>243</v>
      </c>
      <c r="Z1" s="1" t="s">
        <v>397</v>
      </c>
      <c r="AA1" s="1" t="s">
        <v>420</v>
      </c>
      <c r="AB1" s="1" t="s">
        <v>421</v>
      </c>
      <c r="AC1" s="1" t="s">
        <v>422</v>
      </c>
      <c r="AD1" s="1" t="s">
        <v>198</v>
      </c>
      <c r="AE1" s="1" t="s">
        <v>498</v>
      </c>
      <c r="AF1" s="1" t="s">
        <v>499</v>
      </c>
    </row>
    <row r="2" spans="1:32" x14ac:dyDescent="0.25">
      <c r="A2" t="s">
        <v>82</v>
      </c>
      <c r="B2" t="s">
        <v>83</v>
      </c>
      <c r="C2" t="str">
        <f ca="1">"AutoForm"&amp;YEAR(NOW())&amp;DAY(NOW())&amp;HOUR(NOW())&amp;MINUTE(NOW())&amp;SECOND(NOW())</f>
        <v>AutoForm20181222544</v>
      </c>
      <c r="D2" t="s">
        <v>84</v>
      </c>
      <c r="F2" t="s">
        <v>154</v>
      </c>
      <c r="G2" t="s">
        <v>91</v>
      </c>
      <c r="H2" t="s">
        <v>6</v>
      </c>
      <c r="K2" t="s">
        <v>31</v>
      </c>
      <c r="M2" t="s">
        <v>23</v>
      </c>
    </row>
    <row r="3" spans="1:32" x14ac:dyDescent="0.25">
      <c r="A3" t="s">
        <v>7</v>
      </c>
      <c r="C3" t="s">
        <v>39</v>
      </c>
      <c r="H3" t="s">
        <v>6</v>
      </c>
      <c r="K3" t="s">
        <v>31</v>
      </c>
    </row>
    <row r="4" spans="1:32" x14ac:dyDescent="0.25">
      <c r="A4" t="s">
        <v>8</v>
      </c>
      <c r="B4" t="s">
        <v>42</v>
      </c>
      <c r="C4" t="s">
        <v>43</v>
      </c>
      <c r="G4" t="s">
        <v>10</v>
      </c>
      <c r="H4" t="s">
        <v>6</v>
      </c>
    </row>
    <row r="5" spans="1:32" x14ac:dyDescent="0.25">
      <c r="A5" t="s">
        <v>22</v>
      </c>
      <c r="C5" t="s">
        <v>40</v>
      </c>
      <c r="H5" t="s">
        <v>23</v>
      </c>
    </row>
    <row r="6" spans="1:32" x14ac:dyDescent="0.25">
      <c r="A6" t="s">
        <v>19</v>
      </c>
      <c r="C6" t="s">
        <v>25</v>
      </c>
      <c r="H6" t="s">
        <v>6</v>
      </c>
      <c r="I6" t="s">
        <v>27</v>
      </c>
      <c r="J6">
        <v>136</v>
      </c>
      <c r="L6" t="s">
        <v>20</v>
      </c>
      <c r="M6" t="s">
        <v>23</v>
      </c>
      <c r="N6" t="s">
        <v>92</v>
      </c>
    </row>
    <row r="7" spans="1:32" x14ac:dyDescent="0.25">
      <c r="A7" t="s">
        <v>97</v>
      </c>
      <c r="B7" t="s">
        <v>44</v>
      </c>
      <c r="C7" t="str">
        <f ca="1">"AutoCustomPrintForm"&amp;YEAR(NOW())&amp;DAY(NOW())&amp;HOUR(NOW())&amp;MINUTE(NOW())&amp;SECOND(NOW())</f>
        <v>AutoCustomPrintForm20181222544</v>
      </c>
      <c r="G7" t="s">
        <v>41</v>
      </c>
      <c r="H7" t="s">
        <v>6</v>
      </c>
      <c r="I7" t="s">
        <v>108</v>
      </c>
      <c r="M7" t="s">
        <v>23</v>
      </c>
      <c r="P7" t="s">
        <v>42</v>
      </c>
    </row>
    <row r="8" spans="1:32" x14ac:dyDescent="0.25">
      <c r="A8" t="s">
        <v>98</v>
      </c>
      <c r="B8" t="s">
        <v>45</v>
      </c>
      <c r="C8" t="str">
        <f ca="1">"AutoCustomPrintForm"&amp;YEAR(NOW())&amp;DAY(NOW())&amp;HOUR(NOW())&amp;MINUTE(NOW())&amp;SECOND(NOW())</f>
        <v>AutoCustomPrintForm20181222544</v>
      </c>
      <c r="G8" t="s">
        <v>32</v>
      </c>
      <c r="H8" t="s">
        <v>6</v>
      </c>
      <c r="I8" t="s">
        <v>108</v>
      </c>
      <c r="M8" t="s">
        <v>23</v>
      </c>
    </row>
    <row r="9" spans="1:32" x14ac:dyDescent="0.25">
      <c r="A9" t="s">
        <v>255</v>
      </c>
      <c r="B9" t="s">
        <v>54</v>
      </c>
      <c r="C9" t="str">
        <f ca="1">C2</f>
        <v>AutoForm20181222544</v>
      </c>
      <c r="G9" t="s">
        <v>51</v>
      </c>
      <c r="H9" t="s">
        <v>6</v>
      </c>
      <c r="I9" t="s">
        <v>108</v>
      </c>
      <c r="M9" t="s">
        <v>23</v>
      </c>
    </row>
    <row r="10" spans="1:32" x14ac:dyDescent="0.25">
      <c r="A10" t="s">
        <v>256</v>
      </c>
      <c r="B10" t="s">
        <v>54</v>
      </c>
      <c r="C10" t="str">
        <f ca="1">"AutoPrintForm"&amp;YEAR(NOW())&amp;DAY(NOW())&amp;HOUR(NOW())&amp;MINUTE(NOW())&amp;SECOND(NOW())</f>
        <v>AutoPrintForm20181222544</v>
      </c>
      <c r="G10" t="s">
        <v>50</v>
      </c>
      <c r="H10" t="s">
        <v>6</v>
      </c>
      <c r="I10" s="6" t="s">
        <v>108</v>
      </c>
      <c r="M10" t="s">
        <v>23</v>
      </c>
    </row>
    <row r="11" spans="1:32" x14ac:dyDescent="0.25">
      <c r="A11" t="s">
        <v>52</v>
      </c>
      <c r="H11" t="s">
        <v>53</v>
      </c>
    </row>
    <row r="12" spans="1:32" x14ac:dyDescent="0.25">
      <c r="A12" s="6" t="s">
        <v>63</v>
      </c>
      <c r="B12" s="6" t="s">
        <v>61</v>
      </c>
      <c r="C12" s="6" t="s">
        <v>62</v>
      </c>
      <c r="D12" s="6"/>
      <c r="E12" s="6" t="s">
        <v>107</v>
      </c>
      <c r="F12" s="6"/>
      <c r="G12" s="6"/>
      <c r="H12" s="6"/>
      <c r="I12" s="6"/>
      <c r="J12" s="6"/>
      <c r="K12" s="6"/>
      <c r="L12" s="6"/>
      <c r="M12" s="6"/>
      <c r="N12" s="6"/>
    </row>
    <row r="13" spans="1:32" x14ac:dyDescent="0.25">
      <c r="A13" s="6" t="s">
        <v>100</v>
      </c>
      <c r="J13" t="s">
        <v>109</v>
      </c>
      <c r="O13" s="6" t="s">
        <v>105</v>
      </c>
    </row>
    <row r="14" spans="1:32" s="6" customFormat="1" x14ac:dyDescent="0.25">
      <c r="A14" s="6" t="s">
        <v>222</v>
      </c>
      <c r="R14" s="6" t="s">
        <v>223</v>
      </c>
      <c r="S14" s="6" t="s">
        <v>224</v>
      </c>
      <c r="T14" s="6" t="s">
        <v>125</v>
      </c>
    </row>
    <row r="15" spans="1:32" s="6" customFormat="1" x14ac:dyDescent="0.25">
      <c r="A15" s="6" t="s">
        <v>225</v>
      </c>
      <c r="D15" s="6" t="s">
        <v>84</v>
      </c>
      <c r="G15" s="6" t="s">
        <v>51</v>
      </c>
      <c r="U15" s="6" t="s">
        <v>84</v>
      </c>
      <c r="V15" s="6" t="s">
        <v>176</v>
      </c>
      <c r="W15" s="6" t="s">
        <v>226</v>
      </c>
    </row>
    <row r="16" spans="1:32" s="6" customFormat="1" x14ac:dyDescent="0.25">
      <c r="A16" s="6" t="s">
        <v>399</v>
      </c>
      <c r="D16" s="6" t="s">
        <v>84</v>
      </c>
      <c r="G16" s="6" t="s">
        <v>50</v>
      </c>
      <c r="U16" s="6" t="s">
        <v>84</v>
      </c>
      <c r="V16" s="6" t="s">
        <v>176</v>
      </c>
      <c r="W16" s="6" t="s">
        <v>226</v>
      </c>
    </row>
    <row r="17" spans="1:32" x14ac:dyDescent="0.25">
      <c r="A17" t="s">
        <v>233</v>
      </c>
      <c r="D17" t="s">
        <v>84</v>
      </c>
      <c r="F17" t="s">
        <v>234</v>
      </c>
      <c r="G17" s="6"/>
      <c r="N17" s="6"/>
    </row>
    <row r="18" spans="1:32" s="6" customFormat="1" x14ac:dyDescent="0.25">
      <c r="A18" s="6" t="s">
        <v>240</v>
      </c>
      <c r="C18" s="6" t="str">
        <f ca="1">"AutoLoanDuplicationTemplate"&amp;YEAR(NOW())&amp;DAY(NOW())&amp;HOUR(NOW())&amp;MINUTE(NOW())&amp;SECOND(NOW())</f>
        <v>AutoLoanDuplicationTemplate20181222544</v>
      </c>
      <c r="G18" s="6" t="s">
        <v>91</v>
      </c>
      <c r="H18" s="6" t="s">
        <v>6</v>
      </c>
    </row>
    <row r="19" spans="1:32" x14ac:dyDescent="0.25">
      <c r="A19" t="s">
        <v>239</v>
      </c>
      <c r="D19" t="s">
        <v>84</v>
      </c>
      <c r="F19" t="s">
        <v>236</v>
      </c>
    </row>
    <row r="20" spans="1:32" x14ac:dyDescent="0.25">
      <c r="A20" t="s">
        <v>237</v>
      </c>
      <c r="D20" t="s">
        <v>380</v>
      </c>
      <c r="F20" t="s">
        <v>238</v>
      </c>
    </row>
    <row r="21" spans="1:32" x14ac:dyDescent="0.25">
      <c r="A21" t="s">
        <v>241</v>
      </c>
      <c r="D21" t="s">
        <v>84</v>
      </c>
      <c r="F21" t="s">
        <v>154</v>
      </c>
      <c r="X21" t="s">
        <v>242</v>
      </c>
      <c r="Y21">
        <v>136</v>
      </c>
    </row>
    <row r="22" spans="1:32" s="6" customFormat="1" x14ac:dyDescent="0.25">
      <c r="A22" s="6" t="s">
        <v>330</v>
      </c>
      <c r="B22" s="6" t="s">
        <v>83</v>
      </c>
      <c r="C22" s="6" t="str">
        <f ca="1">"AutoForm"&amp;YEAR(NOW())&amp;DAY(NOW())&amp;HOUR(NOW())&amp;MINUTE(NOW())&amp;SECOND(NOW())</f>
        <v>AutoForm20181222544</v>
      </c>
      <c r="D22" s="6" t="s">
        <v>84</v>
      </c>
      <c r="G22" s="6" t="s">
        <v>91</v>
      </c>
      <c r="K22" s="6" t="s">
        <v>395</v>
      </c>
      <c r="M22" s="6" t="s">
        <v>23</v>
      </c>
      <c r="Z22" s="6" t="s">
        <v>398</v>
      </c>
    </row>
    <row r="23" spans="1:32" s="6" customFormat="1" x14ac:dyDescent="0.25">
      <c r="A23" s="6" t="s">
        <v>386</v>
      </c>
      <c r="C23" s="6" t="str">
        <f ca="1">"AutoLoanDuplicationTemplate"&amp;YEAR(NOW())&amp;DAY(NOW())&amp;HOUR(NOW())&amp;MINUTE(NOW())&amp;SECOND(NOW())</f>
        <v>AutoLoanDuplicationTemplate20181222544</v>
      </c>
      <c r="F23" s="6" t="s">
        <v>154</v>
      </c>
      <c r="G23" s="6" t="s">
        <v>91</v>
      </c>
    </row>
    <row r="24" spans="1:32" x14ac:dyDescent="0.25">
      <c r="A24" s="6" t="s">
        <v>387</v>
      </c>
      <c r="F24" s="6"/>
      <c r="K24" s="6" t="s">
        <v>396</v>
      </c>
      <c r="M24" s="6" t="s">
        <v>23</v>
      </c>
      <c r="Z24" t="s">
        <v>398</v>
      </c>
    </row>
    <row r="25" spans="1:32" s="6" customFormat="1" x14ac:dyDescent="0.25">
      <c r="A25" s="6" t="s">
        <v>407</v>
      </c>
      <c r="C25" s="6" t="str">
        <f ca="1">"StarLDT"&amp;HOUR(NOW())&amp;MINUTE(NOW())&amp;SECOND(NOW())</f>
        <v>StarLDT222544</v>
      </c>
      <c r="H25" s="10"/>
      <c r="I25" s="12"/>
    </row>
    <row r="26" spans="1:32" s="6" customFormat="1" x14ac:dyDescent="0.25">
      <c r="A26" s="8" t="s">
        <v>419</v>
      </c>
      <c r="C26" s="6" t="str">
        <f ca="1">"StarCondition Form"&amp;HOUR(NOW())&amp;MINUTE(NOW())&amp;SECOND(NOW())</f>
        <v>StarCondition Form222544</v>
      </c>
      <c r="H26" s="10"/>
      <c r="I26" s="12"/>
      <c r="AA26" s="6" t="s">
        <v>423</v>
      </c>
      <c r="AB26" s="6" t="s">
        <v>424</v>
      </c>
      <c r="AC26" s="6" t="s">
        <v>425</v>
      </c>
    </row>
    <row r="27" spans="1:32" x14ac:dyDescent="0.25">
      <c r="A27" t="s">
        <v>445</v>
      </c>
      <c r="C27" t="str">
        <f ca="1">"StarCPF"&amp;HOUR(NOW())&amp;MINUTE(NOW())&amp;SECOND(NOW())</f>
        <v>StarCPF222544</v>
      </c>
      <c r="G27" t="s">
        <v>41</v>
      </c>
      <c r="R27" t="s">
        <v>446</v>
      </c>
      <c r="S27" t="s">
        <v>447</v>
      </c>
      <c r="AD27" t="s">
        <v>448</v>
      </c>
    </row>
    <row r="28" spans="1:32" x14ac:dyDescent="0.25">
      <c r="A28" s="8" t="s">
        <v>496</v>
      </c>
      <c r="C28" t="str">
        <f ca="1">"StarPFG"&amp;HOUR(NOW())&amp;MINUTE(NOW())&amp;SECOND(NOW())</f>
        <v>StarPFG222544</v>
      </c>
      <c r="D28" t="s">
        <v>497</v>
      </c>
      <c r="V28" t="s">
        <v>176</v>
      </c>
      <c r="AE28" t="s">
        <v>62</v>
      </c>
      <c r="AF28" t="s">
        <v>61</v>
      </c>
    </row>
    <row r="30" spans="1:32" x14ac:dyDescent="0.25">
      <c r="A30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9" sqref="C9"/>
    </sheetView>
  </sheetViews>
  <sheetFormatPr defaultRowHeight="15" x14ac:dyDescent="0.25"/>
  <cols>
    <col min="1" max="1" width="27.5703125" customWidth="1"/>
    <col min="2" max="2" width="69.7109375" customWidth="1"/>
    <col min="3" max="3" width="37.28515625" customWidth="1"/>
  </cols>
  <sheetData>
    <row r="1" spans="1:9" s="6" customFormat="1" x14ac:dyDescent="0.25">
      <c r="A1" s="1" t="s">
        <v>0</v>
      </c>
      <c r="B1" s="1" t="s">
        <v>205</v>
      </c>
      <c r="C1" s="1" t="s">
        <v>206</v>
      </c>
      <c r="D1" s="1" t="s">
        <v>210</v>
      </c>
      <c r="E1" s="1" t="s">
        <v>211</v>
      </c>
      <c r="F1" s="1" t="s">
        <v>212</v>
      </c>
      <c r="G1" s="1" t="s">
        <v>213</v>
      </c>
      <c r="H1" s="1"/>
      <c r="I1" s="1"/>
    </row>
    <row r="2" spans="1:9" x14ac:dyDescent="0.25">
      <c r="A2" t="s">
        <v>201</v>
      </c>
      <c r="B2" s="6" t="s">
        <v>207</v>
      </c>
      <c r="C2" s="6"/>
      <c r="D2" s="6" t="s">
        <v>12</v>
      </c>
      <c r="E2" s="6" t="s">
        <v>12</v>
      </c>
      <c r="F2" s="6" t="s">
        <v>12</v>
      </c>
      <c r="G2" s="6" t="s">
        <v>12</v>
      </c>
    </row>
    <row r="3" spans="1:9" x14ac:dyDescent="0.25">
      <c r="A3" t="s">
        <v>202</v>
      </c>
      <c r="B3" s="6" t="s">
        <v>208</v>
      </c>
      <c r="C3" s="6" t="s">
        <v>209</v>
      </c>
      <c r="D3" s="6" t="s">
        <v>14</v>
      </c>
      <c r="E3" s="6" t="s">
        <v>14</v>
      </c>
      <c r="F3" s="6" t="s">
        <v>12</v>
      </c>
      <c r="G3" s="6" t="s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1" sqref="H21"/>
    </sheetView>
  </sheetViews>
  <sheetFormatPr defaultRowHeight="15" x14ac:dyDescent="0.25"/>
  <cols>
    <col min="1" max="1" width="25.5703125" customWidth="1"/>
    <col min="2" max="2" width="29" customWidth="1"/>
    <col min="3" max="3" width="17.28515625" customWidth="1"/>
    <col min="4" max="4" width="19.140625" customWidth="1"/>
    <col min="5" max="5" width="17.5703125" customWidth="1"/>
    <col min="6" max="6" width="21.5703125" customWidth="1"/>
    <col min="7" max="7" width="17.140625" customWidth="1"/>
    <col min="8" max="8" width="13.42578125" bestFit="1" customWidth="1"/>
  </cols>
  <sheetData>
    <row r="1" spans="1:8" x14ac:dyDescent="0.25">
      <c r="A1" s="1" t="s">
        <v>0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601</v>
      </c>
    </row>
    <row r="2" spans="1:8" x14ac:dyDescent="0.25">
      <c r="A2" s="6" t="s">
        <v>136</v>
      </c>
      <c r="B2" s="6" t="s">
        <v>137</v>
      </c>
      <c r="C2" s="6">
        <v>1402</v>
      </c>
      <c r="D2" s="6"/>
      <c r="E2" s="6" t="s">
        <v>138</v>
      </c>
      <c r="F2" s="6" t="s">
        <v>139</v>
      </c>
      <c r="G2" s="6"/>
      <c r="H2" s="15" t="s">
        <v>602</v>
      </c>
    </row>
    <row r="3" spans="1:8" x14ac:dyDescent="0.25">
      <c r="A3" s="6" t="s">
        <v>140</v>
      </c>
      <c r="B3" s="6" t="s">
        <v>137</v>
      </c>
      <c r="C3" s="6"/>
      <c r="D3" s="6" t="s">
        <v>141</v>
      </c>
      <c r="E3" s="6"/>
      <c r="F3" s="6"/>
      <c r="G3" s="6"/>
      <c r="H3" s="15" t="s">
        <v>602</v>
      </c>
    </row>
    <row r="4" spans="1:8" x14ac:dyDescent="0.25">
      <c r="A4" s="6" t="s">
        <v>142</v>
      </c>
      <c r="B4" s="6" t="s">
        <v>143</v>
      </c>
      <c r="C4" s="6"/>
      <c r="D4" s="6"/>
      <c r="E4" s="6"/>
      <c r="F4" s="6"/>
      <c r="G4" s="6" t="s">
        <v>144</v>
      </c>
      <c r="H4" s="15" t="s">
        <v>602</v>
      </c>
    </row>
    <row r="5" spans="1:8" x14ac:dyDescent="0.25">
      <c r="A5" s="6" t="s">
        <v>145</v>
      </c>
      <c r="B5" s="6" t="s">
        <v>143</v>
      </c>
      <c r="C5" s="6"/>
      <c r="D5" s="6"/>
      <c r="E5" s="6"/>
      <c r="F5" s="6"/>
      <c r="G5" s="6" t="s">
        <v>146</v>
      </c>
      <c r="H5" s="15" t="s">
        <v>602</v>
      </c>
    </row>
    <row r="6" spans="1:8" x14ac:dyDescent="0.25">
      <c r="A6" s="6" t="s">
        <v>147</v>
      </c>
      <c r="B6" s="6" t="s">
        <v>148</v>
      </c>
      <c r="C6" s="6"/>
      <c r="D6" s="6"/>
      <c r="E6" s="6" t="s">
        <v>138</v>
      </c>
      <c r="F6" s="6" t="s">
        <v>139</v>
      </c>
      <c r="G6" s="6"/>
      <c r="H6" s="15" t="s">
        <v>602</v>
      </c>
    </row>
    <row r="7" spans="1:8" x14ac:dyDescent="0.25">
      <c r="A7" s="6" t="s">
        <v>149</v>
      </c>
      <c r="B7" s="6" t="s">
        <v>150</v>
      </c>
      <c r="C7" s="6"/>
      <c r="D7" s="6"/>
      <c r="E7" s="6" t="s">
        <v>138</v>
      </c>
      <c r="F7" s="6" t="s">
        <v>139</v>
      </c>
      <c r="G7" s="6"/>
      <c r="H7" s="15" t="s">
        <v>503</v>
      </c>
    </row>
    <row r="8" spans="1:8" x14ac:dyDescent="0.25">
      <c r="A8" s="6" t="s">
        <v>151</v>
      </c>
      <c r="B8" s="6" t="s">
        <v>137</v>
      </c>
      <c r="C8" s="6"/>
      <c r="D8" s="6"/>
      <c r="E8" s="6" t="s">
        <v>138</v>
      </c>
      <c r="F8" s="6" t="s">
        <v>139</v>
      </c>
      <c r="G8" s="6"/>
      <c r="H8" s="15" t="s">
        <v>602</v>
      </c>
    </row>
    <row r="9" spans="1:8" x14ac:dyDescent="0.25">
      <c r="A9" s="6" t="s">
        <v>152</v>
      </c>
      <c r="B9" s="6" t="s">
        <v>153</v>
      </c>
      <c r="C9" s="6"/>
      <c r="D9" s="6"/>
      <c r="E9" s="6" t="s">
        <v>138</v>
      </c>
      <c r="F9" s="6" t="s">
        <v>139</v>
      </c>
      <c r="G9" s="6"/>
      <c r="H9" s="15" t="s">
        <v>602</v>
      </c>
    </row>
    <row r="10" spans="1:8" x14ac:dyDescent="0.25">
      <c r="A10" s="6" t="s">
        <v>264</v>
      </c>
      <c r="B10" s="6" t="s">
        <v>265</v>
      </c>
      <c r="C10" s="6"/>
      <c r="D10" s="6"/>
      <c r="E10" s="6" t="s">
        <v>138</v>
      </c>
      <c r="F10" s="6" t="s">
        <v>139</v>
      </c>
      <c r="G10" s="6"/>
      <c r="H10" s="15" t="s">
        <v>602</v>
      </c>
    </row>
    <row r="11" spans="1:8" x14ac:dyDescent="0.25">
      <c r="A11" s="6" t="s">
        <v>266</v>
      </c>
      <c r="B11" s="9" t="s">
        <v>267</v>
      </c>
      <c r="C11" s="6"/>
      <c r="D11" s="6"/>
      <c r="E11" s="6" t="s">
        <v>138</v>
      </c>
      <c r="F11" s="6" t="s">
        <v>139</v>
      </c>
      <c r="G11" s="6"/>
      <c r="H11" s="15" t="s">
        <v>602</v>
      </c>
    </row>
    <row r="12" spans="1:8" x14ac:dyDescent="0.25">
      <c r="A12" s="6" t="s">
        <v>268</v>
      </c>
      <c r="B12" s="9" t="s">
        <v>269</v>
      </c>
      <c r="C12" s="6"/>
      <c r="D12" s="6"/>
      <c r="E12" s="6" t="s">
        <v>138</v>
      </c>
      <c r="F12" s="6" t="s">
        <v>139</v>
      </c>
      <c r="G12" s="6"/>
      <c r="H12" s="15" t="s">
        <v>602</v>
      </c>
    </row>
    <row r="13" spans="1:8" x14ac:dyDescent="0.25">
      <c r="A13" s="6" t="s">
        <v>270</v>
      </c>
      <c r="B13" s="9" t="s">
        <v>271</v>
      </c>
      <c r="C13" s="6"/>
      <c r="D13" s="6"/>
      <c r="E13" s="6" t="s">
        <v>138</v>
      </c>
      <c r="F13" s="6" t="s">
        <v>139</v>
      </c>
      <c r="G13" s="6"/>
      <c r="H13" s="15" t="s">
        <v>503</v>
      </c>
    </row>
    <row r="14" spans="1:8" x14ac:dyDescent="0.25">
      <c r="A14" s="6" t="s">
        <v>272</v>
      </c>
      <c r="B14" s="9" t="s">
        <v>273</v>
      </c>
      <c r="C14" s="6"/>
      <c r="D14" s="6"/>
      <c r="E14" s="6" t="s">
        <v>138</v>
      </c>
      <c r="F14" s="6" t="s">
        <v>139</v>
      </c>
      <c r="G14" s="6"/>
      <c r="H14" s="15" t="s">
        <v>602</v>
      </c>
    </row>
    <row r="15" spans="1:8" x14ac:dyDescent="0.25">
      <c r="A15" s="6" t="s">
        <v>274</v>
      </c>
      <c r="B15" s="9" t="s">
        <v>275</v>
      </c>
      <c r="C15" s="6"/>
      <c r="D15" s="6"/>
      <c r="E15" s="6" t="s">
        <v>138</v>
      </c>
      <c r="F15" s="6" t="s">
        <v>139</v>
      </c>
      <c r="G15" s="6"/>
      <c r="H15" s="15" t="s">
        <v>602</v>
      </c>
    </row>
    <row r="16" spans="1:8" x14ac:dyDescent="0.25">
      <c r="A16" s="6" t="s">
        <v>276</v>
      </c>
      <c r="B16" s="9" t="s">
        <v>277</v>
      </c>
      <c r="C16" s="6"/>
      <c r="D16" s="6"/>
      <c r="E16" s="6" t="s">
        <v>138</v>
      </c>
      <c r="F16" s="6" t="s">
        <v>139</v>
      </c>
      <c r="G16" s="6"/>
      <c r="H16" s="15" t="s">
        <v>602</v>
      </c>
    </row>
    <row r="17" spans="1:8" x14ac:dyDescent="0.25">
      <c r="A17" s="6" t="s">
        <v>278</v>
      </c>
      <c r="B17" s="9" t="s">
        <v>143</v>
      </c>
      <c r="C17" s="6"/>
      <c r="D17" s="6"/>
      <c r="E17" s="6" t="s">
        <v>138</v>
      </c>
      <c r="F17" s="6" t="s">
        <v>139</v>
      </c>
      <c r="G17" s="6" t="s">
        <v>144</v>
      </c>
      <c r="H17" s="15" t="s">
        <v>602</v>
      </c>
    </row>
    <row r="18" spans="1:8" x14ac:dyDescent="0.25">
      <c r="A18" s="6" t="s">
        <v>279</v>
      </c>
      <c r="B18" s="9" t="s">
        <v>280</v>
      </c>
      <c r="C18" s="6"/>
      <c r="D18" s="6"/>
      <c r="E18" s="6" t="s">
        <v>138</v>
      </c>
      <c r="F18" s="6" t="s">
        <v>139</v>
      </c>
      <c r="G18" s="6"/>
      <c r="H18" s="15" t="s">
        <v>602</v>
      </c>
    </row>
    <row r="19" spans="1:8" x14ac:dyDescent="0.25">
      <c r="A19" s="6" t="s">
        <v>281</v>
      </c>
      <c r="B19" s="9" t="s">
        <v>282</v>
      </c>
      <c r="C19" s="6"/>
      <c r="D19" s="6"/>
      <c r="E19" s="6" t="s">
        <v>138</v>
      </c>
      <c r="F19" s="6" t="s">
        <v>139</v>
      </c>
      <c r="G19" s="6"/>
      <c r="H19" s="15" t="s">
        <v>602</v>
      </c>
    </row>
    <row r="20" spans="1:8" x14ac:dyDescent="0.25">
      <c r="A20" s="6" t="s">
        <v>283</v>
      </c>
      <c r="B20" s="9" t="s">
        <v>284</v>
      </c>
      <c r="C20" s="6"/>
      <c r="D20" s="6"/>
      <c r="E20" s="6" t="s">
        <v>138</v>
      </c>
      <c r="F20" s="6" t="s">
        <v>139</v>
      </c>
      <c r="G20" s="6"/>
      <c r="H20" s="15" t="s">
        <v>602</v>
      </c>
    </row>
    <row r="21" spans="1:8" x14ac:dyDescent="0.25">
      <c r="A21" s="6" t="s">
        <v>285</v>
      </c>
      <c r="B21" s="6" t="s">
        <v>286</v>
      </c>
      <c r="C21" s="6"/>
      <c r="D21" s="6"/>
      <c r="E21" s="6" t="s">
        <v>138</v>
      </c>
      <c r="F21" s="6" t="s">
        <v>139</v>
      </c>
      <c r="G21" s="6"/>
      <c r="H21" s="15" t="s">
        <v>602</v>
      </c>
    </row>
    <row r="22" spans="1:8" x14ac:dyDescent="0.25">
      <c r="A22" s="6" t="s">
        <v>287</v>
      </c>
      <c r="B22" s="9" t="s">
        <v>288</v>
      </c>
      <c r="C22" s="6"/>
      <c r="D22" s="6"/>
      <c r="E22" s="6" t="s">
        <v>138</v>
      </c>
      <c r="F22" s="6" t="s">
        <v>139</v>
      </c>
      <c r="G22" s="6"/>
      <c r="H22" s="15" t="s">
        <v>602</v>
      </c>
    </row>
  </sheetData>
  <dataValidations count="2">
    <dataValidation type="list" allowBlank="1" showInputMessage="1" showErrorMessage="1" sqref="E1:E53">
      <formula1>"Yes, No"</formula1>
    </dataValidation>
    <dataValidation type="list" allowBlank="1" showInputMessage="1" showErrorMessage="1" sqref="G2:G38">
      <formula1>"ApplicationDate,FileStartedDate"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F1" workbookViewId="0">
      <selection activeCell="J1" sqref="J1:J2"/>
    </sheetView>
  </sheetViews>
  <sheetFormatPr defaultRowHeight="15" x14ac:dyDescent="0.25"/>
  <cols>
    <col min="1" max="1" width="20.42578125" bestFit="1" customWidth="1"/>
    <col min="2" max="2" width="14.28515625" bestFit="1" customWidth="1"/>
    <col min="3" max="3" width="23.85546875" bestFit="1" customWidth="1"/>
    <col min="4" max="4" width="22.85546875" bestFit="1" customWidth="1"/>
    <col min="5" max="5" width="17.85546875" bestFit="1" customWidth="1"/>
    <col min="6" max="6" width="19.42578125" customWidth="1"/>
    <col min="7" max="7" width="24.140625" bestFit="1" customWidth="1"/>
    <col min="8" max="8" width="21.1406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130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  <c r="H1" s="1" t="s">
        <v>294</v>
      </c>
      <c r="I1" s="1" t="s">
        <v>295</v>
      </c>
      <c r="J1" s="1" t="s">
        <v>601</v>
      </c>
    </row>
    <row r="2" spans="1:10" x14ac:dyDescent="0.25">
      <c r="A2" s="6" t="s">
        <v>296</v>
      </c>
      <c r="B2" s="6" t="s">
        <v>297</v>
      </c>
      <c r="C2" s="6" t="s">
        <v>298</v>
      </c>
      <c r="D2" s="6" t="s">
        <v>299</v>
      </c>
      <c r="E2" s="6">
        <v>1402</v>
      </c>
      <c r="F2" s="6">
        <v>4000</v>
      </c>
      <c r="G2" s="6" t="s">
        <v>300</v>
      </c>
      <c r="H2" s="6" t="s">
        <v>301</v>
      </c>
      <c r="I2" s="6">
        <v>1</v>
      </c>
      <c r="J2" s="15" t="s">
        <v>503</v>
      </c>
    </row>
    <row r="3" spans="1:10" x14ac:dyDescent="0.25">
      <c r="A3" s="6" t="s">
        <v>440</v>
      </c>
      <c r="B3" t="str">
        <f ca="1">"StarAlert"&amp;HOUR(NOW())&amp;MINUTE(NOW())&amp;SECOND(NOW())</f>
        <v>StarAlert222544</v>
      </c>
      <c r="C3" t="s">
        <v>441</v>
      </c>
      <c r="D3" t="s">
        <v>442</v>
      </c>
      <c r="F3">
        <v>4000</v>
      </c>
      <c r="G3" t="s">
        <v>443</v>
      </c>
      <c r="H3" t="s">
        <v>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36.7109375" bestFit="1" customWidth="1"/>
    <col min="2" max="2" width="18.140625" bestFit="1" customWidth="1"/>
    <col min="3" max="3" width="175.5703125" bestFit="1" customWidth="1"/>
    <col min="5" max="5" width="26" bestFit="1" customWidth="1"/>
    <col min="6" max="6" width="25.28515625" bestFit="1" customWidth="1"/>
    <col min="7" max="7" width="28.42578125" bestFit="1" customWidth="1"/>
    <col min="8" max="8" width="9" customWidth="1"/>
  </cols>
  <sheetData>
    <row r="1" spans="1:8" s="1" customFormat="1" x14ac:dyDescent="0.25">
      <c r="A1" s="1" t="s">
        <v>0</v>
      </c>
      <c r="B1" s="1" t="s">
        <v>48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</row>
    <row r="2" spans="1:8" x14ac:dyDescent="0.25">
      <c r="A2" t="s">
        <v>407</v>
      </c>
      <c r="B2" t="s">
        <v>414</v>
      </c>
      <c r="C2" s="8" t="s">
        <v>415</v>
      </c>
      <c r="D2" t="s">
        <v>175</v>
      </c>
      <c r="E2" t="s">
        <v>242</v>
      </c>
      <c r="F2" t="s">
        <v>416</v>
      </c>
      <c r="G2" t="s">
        <v>417</v>
      </c>
      <c r="H2">
        <v>1179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4" sqref="B4"/>
    </sheetView>
  </sheetViews>
  <sheetFormatPr defaultRowHeight="15" x14ac:dyDescent="0.25"/>
  <cols>
    <col min="1" max="1" width="24.85546875" bestFit="1" customWidth="1"/>
    <col min="2" max="2" width="27.28515625" bestFit="1" customWidth="1"/>
    <col min="3" max="3" width="12.42578125" bestFit="1" customWidth="1"/>
    <col min="4" max="4" width="8.28515625" bestFit="1" customWidth="1"/>
    <col min="5" max="5" width="14.140625" bestFit="1" customWidth="1"/>
    <col min="6" max="6" width="10.7109375" bestFit="1" customWidth="1"/>
    <col min="9" max="9" width="11.5703125" bestFit="1" customWidth="1"/>
    <col min="10" max="10" width="13.28515625" customWidth="1"/>
  </cols>
  <sheetData>
    <row r="1" spans="1:10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74</v>
      </c>
      <c r="F1" s="1" t="s">
        <v>114</v>
      </c>
      <c r="G1" s="1" t="s">
        <v>115</v>
      </c>
      <c r="H1" s="1" t="s">
        <v>116</v>
      </c>
      <c r="I1" s="1" t="s">
        <v>121</v>
      </c>
      <c r="J1" s="1" t="s">
        <v>122</v>
      </c>
    </row>
    <row r="2" spans="1:10" x14ac:dyDescent="0.25">
      <c r="A2" s="5" t="s">
        <v>169</v>
      </c>
      <c r="B2" s="7" t="str">
        <f ca="1">"AutoTrustee"&amp;YEAR(NOW())&amp;DAY(NOW())&amp;HOUR(NOW())&amp;MINUTE(NOW())&amp;SECOND(NOW())</f>
        <v>AutoTrustee20181222544</v>
      </c>
      <c r="C2" s="6" t="s">
        <v>117</v>
      </c>
      <c r="D2" s="6">
        <v>20012</v>
      </c>
      <c r="E2" s="6">
        <v>12306</v>
      </c>
      <c r="F2" s="4">
        <v>42695</v>
      </c>
      <c r="G2" s="6" t="s">
        <v>118</v>
      </c>
      <c r="H2" s="6" t="s">
        <v>119</v>
      </c>
      <c r="I2" t="s">
        <v>125</v>
      </c>
      <c r="J2" t="s">
        <v>126</v>
      </c>
    </row>
    <row r="3" spans="1:10" x14ac:dyDescent="0.25">
      <c r="A3" s="5" t="s">
        <v>170</v>
      </c>
      <c r="B3" s="7" t="str">
        <f ca="1">"AutoTrusteeEdit"&amp;YEAR(NOW())&amp;DAY(NOW())&amp;HOUR(NOW())&amp;MINUTE(NOW())&amp;SECOND(NOW())</f>
        <v>AutoTrusteeEdit20181222544</v>
      </c>
      <c r="F3" s="4"/>
    </row>
    <row r="4" spans="1:10" x14ac:dyDescent="0.25">
      <c r="A4" s="5" t="s">
        <v>214</v>
      </c>
      <c r="B4" s="7" t="str">
        <f ca="1">"AutoTrustee"&amp;YEAR(NOW())&amp;DAY(NOW())&amp;HOUR(NOW())&amp;MINUTE(NOW())&amp;SECOND(NOW())</f>
        <v>AutoTrustee20181222544</v>
      </c>
      <c r="C4" s="6" t="s">
        <v>117</v>
      </c>
      <c r="D4" s="6">
        <v>20012</v>
      </c>
      <c r="E4" s="6">
        <v>12306</v>
      </c>
      <c r="F4" s="4">
        <v>42695</v>
      </c>
      <c r="G4" s="6" t="s">
        <v>118</v>
      </c>
      <c r="H4" s="6" t="s">
        <v>119</v>
      </c>
      <c r="I4" s="6" t="s">
        <v>125</v>
      </c>
      <c r="J4" s="6" t="s">
        <v>126</v>
      </c>
    </row>
    <row r="5" spans="1:10" x14ac:dyDescent="0.25">
      <c r="A5" s="5" t="s">
        <v>215</v>
      </c>
      <c r="B5" s="7" t="str">
        <f ca="1">"AutoTrusteeEdit"&amp;YEAR(NOW())&amp;DAY(NOW())&amp;HOUR(NOW())&amp;MINUTE(NOW())&amp;SECOND(NOW())</f>
        <v>AutoTrusteeEdit20181222544</v>
      </c>
      <c r="C5" s="6"/>
      <c r="D5" s="6"/>
      <c r="E5" s="6"/>
      <c r="F5" s="4"/>
      <c r="G5" s="6"/>
      <c r="H5" s="6"/>
      <c r="I5" s="6"/>
      <c r="J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 x14ac:dyDescent="0.25"/>
  <cols>
    <col min="1" max="1" width="31.140625" bestFit="1" customWidth="1"/>
    <col min="2" max="2" width="10.5703125" bestFit="1" customWidth="1"/>
    <col min="3" max="3" width="14.7109375" bestFit="1" customWidth="1"/>
    <col min="4" max="4" width="10.7109375" bestFit="1" customWidth="1"/>
    <col min="5" max="5" width="13.85546875" bestFit="1" customWidth="1"/>
    <col min="6" max="6" width="21.7109375" bestFit="1" customWidth="1"/>
    <col min="7" max="7" width="15" bestFit="1" customWidth="1"/>
  </cols>
  <sheetData>
    <row r="1" spans="1:7" s="6" customFormat="1" x14ac:dyDescent="0.25">
      <c r="A1" s="1" t="s">
        <v>0</v>
      </c>
      <c r="B1" s="1" t="s">
        <v>171</v>
      </c>
      <c r="C1" s="1" t="s">
        <v>172</v>
      </c>
      <c r="D1" s="1" t="s">
        <v>1</v>
      </c>
      <c r="E1" s="1" t="s">
        <v>173</v>
      </c>
      <c r="F1" s="1" t="s">
        <v>174</v>
      </c>
      <c r="G1" s="1" t="s">
        <v>377</v>
      </c>
    </row>
    <row r="2" spans="1:7" s="6" customFormat="1" x14ac:dyDescent="0.25">
      <c r="A2" s="5" t="s">
        <v>378</v>
      </c>
      <c r="B2" s="6" t="s">
        <v>175</v>
      </c>
      <c r="C2" s="6" t="s">
        <v>175</v>
      </c>
      <c r="D2" s="6" t="s">
        <v>176</v>
      </c>
      <c r="E2" s="6" t="s">
        <v>177</v>
      </c>
      <c r="F2" s="6" t="s">
        <v>178</v>
      </c>
    </row>
    <row r="3" spans="1:7" s="6" customFormat="1" x14ac:dyDescent="0.25">
      <c r="A3" s="6" t="s">
        <v>379</v>
      </c>
      <c r="B3" s="6" t="s">
        <v>179</v>
      </c>
      <c r="C3" s="6" t="s">
        <v>179</v>
      </c>
      <c r="D3" s="6" t="s">
        <v>176</v>
      </c>
      <c r="E3" s="6" t="s">
        <v>177</v>
      </c>
      <c r="F3" s="6" t="s">
        <v>178</v>
      </c>
      <c r="G3" s="6" t="s">
        <v>12</v>
      </c>
    </row>
    <row r="4" spans="1:7" s="6" customFormat="1" x14ac:dyDescent="0.25">
      <c r="A4" s="6" t="s">
        <v>235</v>
      </c>
      <c r="E4" s="6" t="s">
        <v>180</v>
      </c>
      <c r="F4" s="6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E1" sqref="E1"/>
    </sheetView>
  </sheetViews>
  <sheetFormatPr defaultRowHeight="15" x14ac:dyDescent="0.25"/>
  <cols>
    <col min="1" max="1" width="36.7109375" bestFit="1" customWidth="1"/>
    <col min="2" max="2" width="13.85546875" bestFit="1" customWidth="1"/>
    <col min="3" max="3" width="9.42578125" bestFit="1" customWidth="1"/>
    <col min="4" max="4" width="5.28515625" bestFit="1" customWidth="1"/>
    <col min="5" max="5" width="7.7109375" bestFit="1" customWidth="1"/>
  </cols>
  <sheetData>
    <row r="1" spans="1:5" x14ac:dyDescent="0.25">
      <c r="A1" s="1" t="s">
        <v>110</v>
      </c>
      <c r="B1" s="1" t="s">
        <v>113</v>
      </c>
      <c r="C1" s="1" t="s">
        <v>121</v>
      </c>
      <c r="D1" s="1" t="s">
        <v>122</v>
      </c>
      <c r="E1" s="1" t="s">
        <v>123</v>
      </c>
    </row>
    <row r="2" spans="1:5" x14ac:dyDescent="0.25">
      <c r="A2" t="s">
        <v>157</v>
      </c>
      <c r="B2" s="7">
        <f ca="1">RANDBETWEEN(11111,99999)</f>
        <v>67040</v>
      </c>
      <c r="C2" t="s">
        <v>158</v>
      </c>
      <c r="D2" t="s">
        <v>160</v>
      </c>
      <c r="E2" t="s">
        <v>160</v>
      </c>
    </row>
    <row r="3" spans="1:5" s="6" customFormat="1" x14ac:dyDescent="0.25">
      <c r="A3" s="6" t="s">
        <v>163</v>
      </c>
      <c r="B3" s="7">
        <f ca="1">RANDBETWEEN(11111,99999)</f>
        <v>93232</v>
      </c>
      <c r="C3" s="6" t="s">
        <v>159</v>
      </c>
      <c r="D3" s="6" t="s">
        <v>161</v>
      </c>
      <c r="E3" s="6" t="s">
        <v>162</v>
      </c>
    </row>
    <row r="4" spans="1:5" x14ac:dyDescent="0.25">
      <c r="A4" t="s">
        <v>168</v>
      </c>
      <c r="B4">
        <v>20085</v>
      </c>
    </row>
    <row r="5" spans="1:5" x14ac:dyDescent="0.25">
      <c r="A5" s="8" t="s">
        <v>428</v>
      </c>
      <c r="B5" t="str">
        <f ca="1">"32256-11"&amp;RANDBETWEEN(10,99)</f>
        <v>32256-1143</v>
      </c>
      <c r="C5" t="s">
        <v>427</v>
      </c>
      <c r="D5" t="s">
        <v>426</v>
      </c>
      <c r="E5" t="s">
        <v>162</v>
      </c>
    </row>
    <row r="21" spans="22:22" x14ac:dyDescent="0.25">
      <c r="V21" t="s">
        <v>120</v>
      </c>
    </row>
  </sheetData>
  <pageMargins left="0.7" right="0.7" top="0.75" bottom="0.75" header="0.3" footer="0.3"/>
  <pageSetup orientation="portrait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A22" workbookViewId="0">
      <selection activeCell="A33" sqref="A33"/>
    </sheetView>
  </sheetViews>
  <sheetFormatPr defaultColWidth="28.28515625" defaultRowHeight="15" x14ac:dyDescent="0.25"/>
  <cols>
    <col min="1" max="1" width="28.140625" style="6" bestFit="1" customWidth="1"/>
    <col min="2" max="2" width="17" style="6" customWidth="1"/>
    <col min="3" max="3" width="19.140625" style="6" bestFit="1" customWidth="1"/>
    <col min="4" max="4" width="17" style="6" bestFit="1" customWidth="1"/>
    <col min="5" max="5" width="17" style="6" customWidth="1"/>
    <col min="6" max="6" width="10.7109375" style="6" bestFit="1" customWidth="1"/>
    <col min="7" max="7" width="19.28515625" style="6" bestFit="1" customWidth="1"/>
    <col min="8" max="8" width="10.28515625" style="6" customWidth="1"/>
    <col min="9" max="9" width="18.5703125" style="6" bestFit="1" customWidth="1"/>
    <col min="10" max="10" width="11" style="6" bestFit="1" customWidth="1"/>
    <col min="11" max="11" width="11.5703125" style="6" bestFit="1" customWidth="1"/>
    <col min="12" max="12" width="55.85546875" style="6" bestFit="1" customWidth="1"/>
    <col min="13" max="13" width="13.140625" style="6" customWidth="1"/>
    <col min="14" max="14" width="11.42578125" style="6" bestFit="1" customWidth="1"/>
    <col min="15" max="15" width="10.140625" style="6" bestFit="1" customWidth="1"/>
    <col min="16" max="16" width="9.7109375" style="6" bestFit="1" customWidth="1"/>
    <col min="17" max="17" width="13.5703125" style="6" bestFit="1" customWidth="1"/>
    <col min="18" max="18" width="4" style="6" bestFit="1" customWidth="1"/>
    <col min="19" max="19" width="4" style="6" customWidth="1"/>
    <col min="20" max="20" width="8.28515625" style="6" bestFit="1" customWidth="1"/>
    <col min="21" max="21" width="9" style="6" bestFit="1" customWidth="1"/>
    <col min="22" max="22" width="9.7109375" style="6" bestFit="1" customWidth="1"/>
    <col min="23" max="24" width="11" style="6" bestFit="1" customWidth="1"/>
    <col min="25" max="25" width="14.140625" style="6" bestFit="1" customWidth="1"/>
    <col min="26" max="26" width="9.5703125" style="6" bestFit="1" customWidth="1"/>
    <col min="27" max="30" width="28.28515625" style="6"/>
    <col min="31" max="31" width="17.5703125" style="6" bestFit="1" customWidth="1"/>
    <col min="32" max="16384" width="28.28515625" style="6"/>
  </cols>
  <sheetData>
    <row r="1" spans="1:35" x14ac:dyDescent="0.25">
      <c r="A1" s="1" t="s">
        <v>0</v>
      </c>
      <c r="B1" s="8" t="s">
        <v>198</v>
      </c>
      <c r="C1" s="8" t="s">
        <v>48</v>
      </c>
      <c r="D1" s="8" t="s">
        <v>49</v>
      </c>
      <c r="E1" s="8" t="s">
        <v>620</v>
      </c>
      <c r="F1" s="8" t="s">
        <v>303</v>
      </c>
      <c r="G1" s="8" t="s">
        <v>246</v>
      </c>
      <c r="H1" s="8" t="s">
        <v>304</v>
      </c>
      <c r="I1" s="8" t="s">
        <v>305</v>
      </c>
      <c r="J1" s="8" t="s">
        <v>306</v>
      </c>
      <c r="K1" s="8" t="s">
        <v>307</v>
      </c>
      <c r="L1" s="8" t="s">
        <v>345</v>
      </c>
      <c r="M1" s="1" t="s">
        <v>347</v>
      </c>
      <c r="N1" s="8" t="s">
        <v>308</v>
      </c>
      <c r="O1" s="8" t="s">
        <v>348</v>
      </c>
      <c r="P1" s="8" t="s">
        <v>349</v>
      </c>
      <c r="Q1" s="8" t="s">
        <v>192</v>
      </c>
      <c r="R1" s="8" t="s">
        <v>138</v>
      </c>
      <c r="S1" s="8" t="s">
        <v>29</v>
      </c>
      <c r="T1" s="8" t="s">
        <v>113</v>
      </c>
      <c r="U1" s="8" t="s">
        <v>121</v>
      </c>
      <c r="V1" s="8" t="s">
        <v>114</v>
      </c>
      <c r="W1" s="8" t="s">
        <v>368</v>
      </c>
      <c r="X1" s="8" t="s">
        <v>369</v>
      </c>
      <c r="Y1" s="8" t="s">
        <v>372</v>
      </c>
      <c r="Z1" s="8" t="s">
        <v>374</v>
      </c>
      <c r="AA1" s="8" t="s">
        <v>376</v>
      </c>
      <c r="AB1" s="8" t="s">
        <v>383</v>
      </c>
      <c r="AC1" s="8" t="s">
        <v>384</v>
      </c>
      <c r="AD1" s="8" t="s">
        <v>320</v>
      </c>
      <c r="AE1" s="8" t="s">
        <v>321</v>
      </c>
      <c r="AF1" s="8" t="s">
        <v>402</v>
      </c>
      <c r="AG1" s="8" t="s">
        <v>502</v>
      </c>
      <c r="AH1" s="8" t="s">
        <v>555</v>
      </c>
      <c r="AI1" s="8" t="s">
        <v>572</v>
      </c>
    </row>
    <row r="2" spans="1:35" x14ac:dyDescent="0.25">
      <c r="A2" s="6" t="s">
        <v>248</v>
      </c>
      <c r="B2" s="3" t="str">
        <f ca="1">"INT"&amp;YEAR(NOW())&amp;DAY(NOW())&amp;HOUR(NOW())&amp;MINUTE(NOW())&amp;SECOND(NOW())</f>
        <v>INT20181222544</v>
      </c>
      <c r="C2" s="6" t="s">
        <v>262</v>
      </c>
      <c r="D2" s="6" t="s">
        <v>247</v>
      </c>
      <c r="AI2" s="6" t="s">
        <v>574</v>
      </c>
    </row>
    <row r="3" spans="1:35" x14ac:dyDescent="0.25">
      <c r="A3" s="6" t="s">
        <v>261</v>
      </c>
      <c r="B3" s="3" t="str">
        <f ca="1">"INT"&amp;YEAR(NOW())&amp;DAY(NOW())&amp;HOUR(NOW())&amp;MINUTE(NOW())&amp;SECOND(NOW())</f>
        <v>INT20181222544</v>
      </c>
      <c r="C3" s="6" t="s">
        <v>263</v>
      </c>
      <c r="D3" s="6" t="s">
        <v>247</v>
      </c>
      <c r="AI3" s="6" t="s">
        <v>574</v>
      </c>
    </row>
    <row r="4" spans="1:35" x14ac:dyDescent="0.25">
      <c r="A4" s="6" t="s">
        <v>309</v>
      </c>
      <c r="C4" s="6" t="s">
        <v>310</v>
      </c>
      <c r="D4" s="6" t="s">
        <v>311</v>
      </c>
      <c r="F4" s="6">
        <v>5</v>
      </c>
      <c r="G4" s="8" t="s">
        <v>312</v>
      </c>
      <c r="H4" s="6" t="s">
        <v>313</v>
      </c>
      <c r="I4" s="10" t="s">
        <v>314</v>
      </c>
      <c r="J4" s="6">
        <v>6544</v>
      </c>
      <c r="K4" s="6" t="s">
        <v>418</v>
      </c>
      <c r="AI4" s="6" t="s">
        <v>574</v>
      </c>
    </row>
    <row r="5" spans="1:35" x14ac:dyDescent="0.25">
      <c r="A5" s="6" t="s">
        <v>315</v>
      </c>
      <c r="B5" s="6" t="str">
        <f ca="1">"INT"&amp;YEAR(NOW())&amp;DAY(NOW())&amp;HOUR(NOW())&amp;MINUTE(NOW())&amp;SECOND(NOW())</f>
        <v>INT20181222544</v>
      </c>
      <c r="C5" s="6" t="s">
        <v>316</v>
      </c>
      <c r="D5" s="6" t="s">
        <v>247</v>
      </c>
      <c r="G5" s="8"/>
      <c r="H5" s="6" t="s">
        <v>313</v>
      </c>
      <c r="I5" s="10" t="s">
        <v>314</v>
      </c>
      <c r="J5" s="11"/>
      <c r="AF5" s="6" t="s">
        <v>403</v>
      </c>
      <c r="AI5" s="6" t="s">
        <v>574</v>
      </c>
    </row>
    <row r="6" spans="1:35" x14ac:dyDescent="0.25">
      <c r="A6" s="6" t="s">
        <v>333</v>
      </c>
      <c r="B6" s="6" t="str">
        <f ca="1">"INT"&amp;YEAR(NOW())&amp;DAY(NOW())&amp;HOUR(NOW())&amp;MINUTE(NOW())&amp;SECOND(NOW())</f>
        <v>INT20181222544</v>
      </c>
      <c r="C6" s="6" t="s">
        <v>343</v>
      </c>
      <c r="D6" s="6" t="s">
        <v>247</v>
      </c>
      <c r="H6" s="6" t="s">
        <v>313</v>
      </c>
      <c r="I6" s="10" t="s">
        <v>314</v>
      </c>
      <c r="J6" s="12">
        <v>1453</v>
      </c>
      <c r="L6" s="6" t="s">
        <v>346</v>
      </c>
      <c r="M6" s="6" t="s">
        <v>559</v>
      </c>
      <c r="N6" s="6" t="s">
        <v>558</v>
      </c>
      <c r="O6" s="6" t="s">
        <v>223</v>
      </c>
      <c r="P6" s="6" t="s">
        <v>350</v>
      </c>
      <c r="Q6" s="6" t="s">
        <v>185</v>
      </c>
      <c r="AI6" s="6" t="s">
        <v>574</v>
      </c>
    </row>
    <row r="7" spans="1:35" x14ac:dyDescent="0.25">
      <c r="A7" s="6" t="s">
        <v>334</v>
      </c>
      <c r="B7" s="3" t="str">
        <f ca="1">"STR"&amp;YEAR(NOW())&amp;DAY(NOW())&amp;HOUR(NOW())&amp;MINUTE(NOW())&amp;SECOND(NOW())</f>
        <v>STR20181222544</v>
      </c>
      <c r="C7" s="6" t="s">
        <v>344</v>
      </c>
      <c r="D7" s="6" t="s">
        <v>311</v>
      </c>
      <c r="F7" s="6">
        <v>5</v>
      </c>
      <c r="H7" s="6" t="s">
        <v>313</v>
      </c>
      <c r="I7" s="10" t="s">
        <v>314</v>
      </c>
      <c r="J7" s="12">
        <v>86532</v>
      </c>
      <c r="K7" s="6">
        <v>86522</v>
      </c>
      <c r="M7" s="6" t="s">
        <v>559</v>
      </c>
      <c r="N7" s="6" t="s">
        <v>558</v>
      </c>
      <c r="O7" s="6" t="s">
        <v>223</v>
      </c>
      <c r="P7" s="6" t="s">
        <v>350</v>
      </c>
      <c r="Q7" s="6" t="s">
        <v>185</v>
      </c>
      <c r="R7" s="6" t="s">
        <v>138</v>
      </c>
      <c r="S7" s="6" t="s">
        <v>29</v>
      </c>
      <c r="AF7" s="6" t="s">
        <v>406</v>
      </c>
      <c r="AI7" s="6" t="s">
        <v>574</v>
      </c>
    </row>
    <row r="8" spans="1:35" x14ac:dyDescent="0.25">
      <c r="A8" s="6" t="s">
        <v>335</v>
      </c>
      <c r="B8" s="6" t="str">
        <f ca="1">"ZIPCODE"&amp;YEAR(NOW())&amp;DAY(NOW())&amp;HOUR(NOW())&amp;MINUTE(NOW())&amp;SECOND(NOW())</f>
        <v>ZIPCODE20181222544</v>
      </c>
      <c r="C8" s="6" t="s">
        <v>351</v>
      </c>
      <c r="D8" s="6" t="s">
        <v>352</v>
      </c>
      <c r="H8" s="6" t="s">
        <v>313</v>
      </c>
      <c r="I8" s="10" t="s">
        <v>314</v>
      </c>
      <c r="K8" s="10"/>
      <c r="M8" s="6" t="s">
        <v>559</v>
      </c>
      <c r="N8" s="6" t="s">
        <v>558</v>
      </c>
      <c r="O8" s="6" t="s">
        <v>223</v>
      </c>
      <c r="P8" s="6" t="s">
        <v>350</v>
      </c>
      <c r="Q8" s="6" t="s">
        <v>185</v>
      </c>
      <c r="T8" s="6">
        <v>94305</v>
      </c>
      <c r="U8" s="6" t="s">
        <v>355</v>
      </c>
      <c r="AI8" s="6" t="s">
        <v>574</v>
      </c>
    </row>
    <row r="9" spans="1:35" x14ac:dyDescent="0.25">
      <c r="A9" s="6" t="s">
        <v>336</v>
      </c>
      <c r="B9" s="6" t="str">
        <f ca="1">"SSN"&amp;YEAR(NOW())&amp;DAY(NOW())&amp;HOUR(NOW())&amp;MINUTE(NOW())&amp;SECOND(NOW())</f>
        <v>SSN20181222544</v>
      </c>
      <c r="C9" s="6" t="s">
        <v>353</v>
      </c>
      <c r="D9" s="6" t="s">
        <v>354</v>
      </c>
      <c r="H9" s="6" t="s">
        <v>313</v>
      </c>
      <c r="I9" s="10" t="s">
        <v>314</v>
      </c>
      <c r="J9" s="6">
        <v>991919991</v>
      </c>
      <c r="K9" s="10"/>
      <c r="M9" s="6" t="s">
        <v>559</v>
      </c>
      <c r="N9" s="6" t="s">
        <v>558</v>
      </c>
      <c r="O9" s="6" t="s">
        <v>223</v>
      </c>
      <c r="P9" s="6" t="s">
        <v>350</v>
      </c>
      <c r="Q9" s="6" t="s">
        <v>185</v>
      </c>
      <c r="AI9" s="6" t="s">
        <v>574</v>
      </c>
    </row>
    <row r="10" spans="1:35" x14ac:dyDescent="0.25">
      <c r="A10" s="6" t="s">
        <v>337</v>
      </c>
      <c r="B10" s="6" t="str">
        <f ca="1">"DATE"&amp;YEAR(NOW())&amp;DAY(NOW())&amp;HOUR(NOW())&amp;MINUTE(NOW())&amp;SECOND(NOW())</f>
        <v>DATE20181222544</v>
      </c>
      <c r="C10" s="6" t="s">
        <v>356</v>
      </c>
      <c r="D10" s="6" t="s">
        <v>357</v>
      </c>
      <c r="H10" s="6" t="s">
        <v>313</v>
      </c>
      <c r="I10" s="10" t="s">
        <v>314</v>
      </c>
      <c r="M10" s="6" t="s">
        <v>559</v>
      </c>
      <c r="N10" s="6" t="s">
        <v>558</v>
      </c>
      <c r="O10" s="6" t="s">
        <v>223</v>
      </c>
      <c r="P10" s="6" t="s">
        <v>350</v>
      </c>
      <c r="Q10" s="6" t="s">
        <v>185</v>
      </c>
      <c r="V10" s="4">
        <f ca="1">TODAY()</f>
        <v>43313</v>
      </c>
      <c r="AF10" s="6" t="s">
        <v>114</v>
      </c>
      <c r="AI10" s="6" t="s">
        <v>574</v>
      </c>
    </row>
    <row r="11" spans="1:35" x14ac:dyDescent="0.25">
      <c r="A11" s="6" t="s">
        <v>338</v>
      </c>
      <c r="B11" s="6" t="str">
        <f ca="1">"PHONE"&amp;YEAR(NOW())&amp;DAY(NOW())&amp;HOUR(NOW())&amp;MINUTE(NOW())&amp;SECOND(NOW())</f>
        <v>PHONE20181222544</v>
      </c>
      <c r="C11" s="6" t="s">
        <v>358</v>
      </c>
      <c r="D11" s="6" t="s">
        <v>359</v>
      </c>
      <c r="H11" s="6" t="s">
        <v>313</v>
      </c>
      <c r="I11" s="10" t="s">
        <v>314</v>
      </c>
      <c r="J11" s="6">
        <v>1234567890</v>
      </c>
      <c r="M11" s="6" t="s">
        <v>559</v>
      </c>
      <c r="N11" s="6" t="s">
        <v>558</v>
      </c>
      <c r="O11" s="6" t="s">
        <v>223</v>
      </c>
      <c r="P11" s="6" t="s">
        <v>350</v>
      </c>
      <c r="Q11" s="6" t="s">
        <v>185</v>
      </c>
      <c r="AI11" s="6" t="s">
        <v>574</v>
      </c>
    </row>
    <row r="12" spans="1:35" x14ac:dyDescent="0.25">
      <c r="A12" s="6" t="s">
        <v>339</v>
      </c>
      <c r="B12" s="6" t="str">
        <f ca="1">"DECIMAL"&amp;YEAR(NOW())&amp;DAY(NOW())&amp;HOUR(NOW())&amp;MINUTE(NOW())&amp;SECOND(NOW())</f>
        <v>DECIMAL20181222544</v>
      </c>
      <c r="C12" s="6" t="s">
        <v>360</v>
      </c>
      <c r="D12" s="6" t="s">
        <v>361</v>
      </c>
      <c r="H12" s="6" t="s">
        <v>313</v>
      </c>
      <c r="I12" s="10" t="s">
        <v>314</v>
      </c>
      <c r="J12" s="2" t="s">
        <v>382</v>
      </c>
      <c r="M12" s="6" t="s">
        <v>559</v>
      </c>
      <c r="N12" s="6" t="s">
        <v>558</v>
      </c>
      <c r="O12" s="6" t="s">
        <v>223</v>
      </c>
      <c r="P12" s="6" t="s">
        <v>350</v>
      </c>
      <c r="Q12" s="6" t="s">
        <v>185</v>
      </c>
      <c r="AF12" s="6" t="s">
        <v>405</v>
      </c>
      <c r="AI12" s="6" t="s">
        <v>574</v>
      </c>
    </row>
    <row r="13" spans="1:35" x14ac:dyDescent="0.25">
      <c r="A13" s="6" t="s">
        <v>340</v>
      </c>
      <c r="B13" s="6" t="str">
        <f ca="1">"YN"&amp;YEAR(NOW())&amp;DAY(NOW())&amp;HOUR(NOW())&amp;MINUTE(NOW())&amp;SECOND(NOW())</f>
        <v>YN20181222544</v>
      </c>
      <c r="C13" s="6" t="s">
        <v>362</v>
      </c>
      <c r="D13" s="6" t="s">
        <v>363</v>
      </c>
      <c r="H13" s="6" t="s">
        <v>313</v>
      </c>
      <c r="I13" s="10" t="s">
        <v>314</v>
      </c>
      <c r="M13" s="6" t="s">
        <v>559</v>
      </c>
      <c r="N13" s="6" t="s">
        <v>558</v>
      </c>
      <c r="O13" s="6" t="s">
        <v>223</v>
      </c>
      <c r="P13" s="6" t="s">
        <v>350</v>
      </c>
      <c r="Q13" s="6" t="s">
        <v>185</v>
      </c>
      <c r="R13" s="6" t="s">
        <v>138</v>
      </c>
      <c r="S13" s="6" t="s">
        <v>29</v>
      </c>
      <c r="Y13" s="6" t="s">
        <v>373</v>
      </c>
      <c r="AF13" s="6" t="s">
        <v>404</v>
      </c>
      <c r="AI13" s="6" t="s">
        <v>574</v>
      </c>
    </row>
    <row r="14" spans="1:35" x14ac:dyDescent="0.25">
      <c r="A14" s="6" t="s">
        <v>341</v>
      </c>
      <c r="B14" s="6" t="str">
        <f ca="1">"DROPDOWN"&amp;YEAR(NOW())&amp;DAY(NOW())&amp;HOUR(NOW())&amp;MINUTE(NOW())&amp;SECOND(NOW())</f>
        <v>DROPDOWN20181222544</v>
      </c>
      <c r="C14" s="6" t="s">
        <v>364</v>
      </c>
      <c r="D14" s="6" t="s">
        <v>365</v>
      </c>
      <c r="H14" s="6" t="s">
        <v>313</v>
      </c>
      <c r="I14" s="10" t="s">
        <v>314</v>
      </c>
      <c r="M14" s="6" t="s">
        <v>559</v>
      </c>
      <c r="N14" s="6" t="s">
        <v>558</v>
      </c>
      <c r="O14" s="6" t="s">
        <v>223</v>
      </c>
      <c r="P14" s="6" t="s">
        <v>350</v>
      </c>
      <c r="Q14" s="6" t="s">
        <v>185</v>
      </c>
      <c r="W14" s="6" t="s">
        <v>370</v>
      </c>
      <c r="X14" s="6" t="s">
        <v>371</v>
      </c>
      <c r="Y14" s="6" t="s">
        <v>373</v>
      </c>
      <c r="AB14" s="8" t="s">
        <v>385</v>
      </c>
      <c r="AF14" s="6" t="s">
        <v>372</v>
      </c>
      <c r="AI14" s="6" t="s">
        <v>574</v>
      </c>
    </row>
    <row r="15" spans="1:35" x14ac:dyDescent="0.25">
      <c r="A15" s="6" t="s">
        <v>342</v>
      </c>
      <c r="B15" s="6" t="str">
        <f ca="1">"CHECKBOX"&amp;YEAR(NOW())&amp;DAY(NOW())&amp;HOUR(NOW())&amp;MINUTE(NOW())&amp;SECOND(NOW())</f>
        <v>CHECKBOX20181222544</v>
      </c>
      <c r="C15" s="6" t="s">
        <v>366</v>
      </c>
      <c r="D15" s="6" t="s">
        <v>367</v>
      </c>
      <c r="H15" s="6" t="s">
        <v>313</v>
      </c>
      <c r="I15" s="10" t="s">
        <v>314</v>
      </c>
      <c r="M15" s="6" t="s">
        <v>559</v>
      </c>
      <c r="N15" s="6" t="s">
        <v>558</v>
      </c>
      <c r="O15" s="6" t="s">
        <v>223</v>
      </c>
      <c r="P15" s="6" t="s">
        <v>350</v>
      </c>
      <c r="Q15" s="6" t="s">
        <v>185</v>
      </c>
      <c r="Z15" s="6" t="s">
        <v>375</v>
      </c>
      <c r="AC15" s="6" t="s">
        <v>326</v>
      </c>
      <c r="AD15" s="6" t="s">
        <v>326</v>
      </c>
      <c r="AE15" s="6" t="s">
        <v>327</v>
      </c>
      <c r="AF15" s="6" t="s">
        <v>374</v>
      </c>
      <c r="AI15" s="6" t="s">
        <v>574</v>
      </c>
    </row>
    <row r="16" spans="1:35" x14ac:dyDescent="0.25">
      <c r="A16" s="6" t="s">
        <v>388</v>
      </c>
      <c r="B16" s="6" t="str">
        <f t="shared" ref="B16:B17" ca="1" si="0">"CHECKBOX"&amp;YEAR(NOW())&amp;DAY(NOW())&amp;HOUR(NOW())&amp;MINUTE(NOW())&amp;SECOND(NOW())</f>
        <v>CHECKBOX20181222544</v>
      </c>
      <c r="C16" s="6" t="s">
        <v>366</v>
      </c>
      <c r="D16" s="6" t="s">
        <v>367</v>
      </c>
      <c r="H16" s="6" t="s">
        <v>313</v>
      </c>
      <c r="I16" s="10" t="s">
        <v>314</v>
      </c>
      <c r="M16" s="6" t="s">
        <v>393</v>
      </c>
      <c r="N16" s="6" t="s">
        <v>558</v>
      </c>
      <c r="O16" s="6" t="s">
        <v>392</v>
      </c>
      <c r="P16" s="6" t="s">
        <v>389</v>
      </c>
      <c r="Q16" s="6" t="s">
        <v>390</v>
      </c>
      <c r="Z16" s="6" t="s">
        <v>375</v>
      </c>
      <c r="AC16" s="6" t="s">
        <v>326</v>
      </c>
      <c r="AD16" s="6" t="s">
        <v>326</v>
      </c>
      <c r="AE16" s="6" t="s">
        <v>327</v>
      </c>
      <c r="AI16" s="6" t="s">
        <v>574</v>
      </c>
    </row>
    <row r="17" spans="1:35" x14ac:dyDescent="0.25">
      <c r="A17" s="6" t="s">
        <v>391</v>
      </c>
      <c r="B17" s="6" t="str">
        <f t="shared" ca="1" si="0"/>
        <v>CHECKBOX20181222544</v>
      </c>
      <c r="C17" s="6" t="s">
        <v>366</v>
      </c>
      <c r="D17" s="6" t="s">
        <v>367</v>
      </c>
      <c r="H17" s="6" t="s">
        <v>313</v>
      </c>
      <c r="I17" s="10" t="s">
        <v>314</v>
      </c>
      <c r="M17" s="6" t="s">
        <v>394</v>
      </c>
      <c r="N17" s="6" t="s">
        <v>558</v>
      </c>
      <c r="O17" s="6" t="s">
        <v>223</v>
      </c>
      <c r="P17" s="6" t="s">
        <v>350</v>
      </c>
      <c r="Q17" s="6" t="s">
        <v>185</v>
      </c>
      <c r="Z17" s="6" t="s">
        <v>375</v>
      </c>
      <c r="AC17" s="6" t="s">
        <v>326</v>
      </c>
      <c r="AD17" s="6" t="s">
        <v>326</v>
      </c>
      <c r="AE17" s="6" t="s">
        <v>327</v>
      </c>
      <c r="AI17" s="6" t="s">
        <v>574</v>
      </c>
    </row>
    <row r="18" spans="1:35" x14ac:dyDescent="0.25">
      <c r="A18" s="8" t="s">
        <v>501</v>
      </c>
      <c r="B18" s="6" t="str">
        <f ca="1">"GREEN"&amp;HOUR(NOW())&amp;MINUTE(NOW())&amp;SECOND(NOW())</f>
        <v>GREEN222544</v>
      </c>
      <c r="C18" s="6" t="s">
        <v>429</v>
      </c>
      <c r="D18" s="6" t="s">
        <v>352</v>
      </c>
      <c r="AA18" s="6">
        <v>1</v>
      </c>
      <c r="AG18" s="6" t="s">
        <v>503</v>
      </c>
      <c r="AI18" s="6" t="s">
        <v>574</v>
      </c>
    </row>
    <row r="19" spans="1:35" x14ac:dyDescent="0.25">
      <c r="A19" s="8" t="s">
        <v>553</v>
      </c>
      <c r="B19" s="6" t="str">
        <f ca="1">"Decimal"&amp;YEAR(NOW())&amp;DAY(NOW())&amp;HOUR(NOW())&amp;MINUTE(NOW())&amp;SECOND(NOW())</f>
        <v>Decimal20181222544</v>
      </c>
      <c r="C19" s="6" t="s">
        <v>360</v>
      </c>
      <c r="D19" s="6" t="s">
        <v>361</v>
      </c>
      <c r="H19" s="6" t="s">
        <v>313</v>
      </c>
      <c r="I19" s="10" t="s">
        <v>314</v>
      </c>
      <c r="J19" s="12"/>
      <c r="M19" s="6" t="s">
        <v>557</v>
      </c>
      <c r="N19" s="6" t="s">
        <v>558</v>
      </c>
      <c r="O19" s="6" t="s">
        <v>223</v>
      </c>
      <c r="P19" s="6" t="s">
        <v>350</v>
      </c>
      <c r="Q19" s="6" t="s">
        <v>185</v>
      </c>
      <c r="AA19" s="6" t="s">
        <v>556</v>
      </c>
      <c r="AH19" s="6">
        <v>2000</v>
      </c>
      <c r="AI19" s="6" t="s">
        <v>574</v>
      </c>
    </row>
    <row r="20" spans="1:35" x14ac:dyDescent="0.25">
      <c r="A20" s="6" t="s">
        <v>561</v>
      </c>
      <c r="B20" s="6" t="s">
        <v>564</v>
      </c>
      <c r="C20" s="6" t="s">
        <v>356</v>
      </c>
      <c r="H20" s="6" t="s">
        <v>313</v>
      </c>
      <c r="I20" s="10" t="s">
        <v>314</v>
      </c>
      <c r="M20" s="6" t="s">
        <v>559</v>
      </c>
      <c r="N20" s="6" t="s">
        <v>558</v>
      </c>
      <c r="O20" s="6" t="s">
        <v>223</v>
      </c>
      <c r="P20" s="6" t="s">
        <v>350</v>
      </c>
      <c r="Q20" s="6" t="s">
        <v>185</v>
      </c>
      <c r="V20" s="4"/>
      <c r="AF20" s="6" t="s">
        <v>114</v>
      </c>
      <c r="AI20" s="6" t="s">
        <v>573</v>
      </c>
    </row>
    <row r="21" spans="1:35" x14ac:dyDescent="0.25">
      <c r="A21" s="6" t="s">
        <v>562</v>
      </c>
      <c r="B21" s="6" t="s">
        <v>565</v>
      </c>
      <c r="C21" s="6" t="s">
        <v>567</v>
      </c>
      <c r="H21" s="6" t="s">
        <v>313</v>
      </c>
      <c r="I21" s="10" t="s">
        <v>314</v>
      </c>
      <c r="M21" s="6" t="s">
        <v>559</v>
      </c>
      <c r="N21" s="6" t="s">
        <v>558</v>
      </c>
      <c r="O21" s="6" t="s">
        <v>223</v>
      </c>
      <c r="P21" s="6" t="s">
        <v>350</v>
      </c>
      <c r="Q21" s="6" t="s">
        <v>185</v>
      </c>
      <c r="V21" s="4"/>
      <c r="AF21" s="6" t="s">
        <v>569</v>
      </c>
      <c r="AI21" s="6" t="s">
        <v>573</v>
      </c>
    </row>
    <row r="22" spans="1:35" x14ac:dyDescent="0.25">
      <c r="A22" s="6" t="s">
        <v>563</v>
      </c>
      <c r="B22" s="6" t="s">
        <v>566</v>
      </c>
      <c r="C22" s="6" t="s">
        <v>568</v>
      </c>
      <c r="H22" s="6" t="s">
        <v>313</v>
      </c>
      <c r="I22" s="10" t="s">
        <v>314</v>
      </c>
      <c r="M22" s="6" t="s">
        <v>559</v>
      </c>
      <c r="N22" s="6" t="s">
        <v>558</v>
      </c>
      <c r="O22" s="6" t="s">
        <v>223</v>
      </c>
      <c r="P22" s="6" t="s">
        <v>350</v>
      </c>
      <c r="Q22" s="6" t="s">
        <v>185</v>
      </c>
      <c r="V22" s="4"/>
      <c r="AF22" s="6" t="s">
        <v>570</v>
      </c>
      <c r="AI22" s="6" t="s">
        <v>573</v>
      </c>
    </row>
    <row r="23" spans="1:35" x14ac:dyDescent="0.25">
      <c r="A23" s="6" t="s">
        <v>577</v>
      </c>
      <c r="B23" s="6" t="s">
        <v>576</v>
      </c>
      <c r="H23" s="6" t="s">
        <v>313</v>
      </c>
      <c r="I23" s="10"/>
      <c r="V23" s="4"/>
      <c r="AI23" s="6" t="s">
        <v>573</v>
      </c>
    </row>
    <row r="24" spans="1:35" x14ac:dyDescent="0.25">
      <c r="A24" s="6" t="s">
        <v>578</v>
      </c>
      <c r="B24" s="6" t="s">
        <v>579</v>
      </c>
      <c r="H24" s="6" t="s">
        <v>313</v>
      </c>
      <c r="I24" s="10"/>
      <c r="V24" s="4"/>
      <c r="AI24" s="6" t="s">
        <v>573</v>
      </c>
    </row>
    <row r="25" spans="1:35" x14ac:dyDescent="0.25">
      <c r="A25" s="6" t="s">
        <v>580</v>
      </c>
      <c r="B25" s="6" t="s">
        <v>581</v>
      </c>
      <c r="H25" s="6" t="s">
        <v>313</v>
      </c>
      <c r="I25" s="10"/>
      <c r="V25" s="4"/>
      <c r="AI25" s="6" t="s">
        <v>573</v>
      </c>
    </row>
    <row r="26" spans="1:35" x14ac:dyDescent="0.25">
      <c r="A26" s="6" t="s">
        <v>582</v>
      </c>
      <c r="B26" s="6" t="s">
        <v>583</v>
      </c>
      <c r="H26" s="6" t="s">
        <v>313</v>
      </c>
      <c r="I26" s="10"/>
      <c r="V26" s="4"/>
      <c r="AI26" s="6" t="s">
        <v>573</v>
      </c>
    </row>
    <row r="27" spans="1:35" x14ac:dyDescent="0.25">
      <c r="A27" s="6" t="s">
        <v>584</v>
      </c>
      <c r="B27" s="6" t="s">
        <v>585</v>
      </c>
      <c r="H27" s="6" t="s">
        <v>313</v>
      </c>
      <c r="I27" s="10"/>
      <c r="V27" s="4"/>
      <c r="AI27" s="6" t="s">
        <v>573</v>
      </c>
    </row>
    <row r="28" spans="1:35" x14ac:dyDescent="0.25">
      <c r="A28" s="6" t="s">
        <v>586</v>
      </c>
      <c r="B28" s="6" t="s">
        <v>587</v>
      </c>
      <c r="H28" s="6" t="s">
        <v>313</v>
      </c>
      <c r="I28" s="10"/>
      <c r="V28" s="4"/>
      <c r="AI28" s="6" t="s">
        <v>573</v>
      </c>
    </row>
    <row r="29" spans="1:35" x14ac:dyDescent="0.25">
      <c r="A29" s="6" t="s">
        <v>588</v>
      </c>
      <c r="B29" s="6" t="s">
        <v>589</v>
      </c>
      <c r="H29" s="6" t="s">
        <v>313</v>
      </c>
      <c r="I29" s="10"/>
      <c r="V29" s="4"/>
      <c r="AI29" s="6" t="s">
        <v>573</v>
      </c>
    </row>
    <row r="30" spans="1:35" x14ac:dyDescent="0.25">
      <c r="A30" s="6" t="s">
        <v>591</v>
      </c>
      <c r="B30" s="6" t="s">
        <v>590</v>
      </c>
      <c r="H30" s="6" t="s">
        <v>313</v>
      </c>
      <c r="I30" s="10"/>
      <c r="V30" s="4"/>
      <c r="AI30" s="6" t="s">
        <v>573</v>
      </c>
    </row>
    <row r="31" spans="1:35" x14ac:dyDescent="0.25">
      <c r="A31" s="6" t="s">
        <v>593</v>
      </c>
      <c r="B31" s="6" t="s">
        <v>592</v>
      </c>
      <c r="H31" s="6" t="s">
        <v>313</v>
      </c>
      <c r="I31" s="10"/>
      <c r="V31" s="4"/>
      <c r="AI31" s="6" t="s">
        <v>573</v>
      </c>
    </row>
    <row r="32" spans="1:35" x14ac:dyDescent="0.25">
      <c r="A32" s="6" t="s">
        <v>595</v>
      </c>
      <c r="B32" s="6" t="s">
        <v>594</v>
      </c>
      <c r="H32" s="6" t="s">
        <v>313</v>
      </c>
      <c r="I32" s="10"/>
      <c r="V32" s="4"/>
      <c r="AI32" s="6" t="s">
        <v>573</v>
      </c>
    </row>
    <row r="33" spans="1:5" x14ac:dyDescent="0.25">
      <c r="A33" s="6" t="s">
        <v>618</v>
      </c>
      <c r="B33" s="6" t="s">
        <v>622</v>
      </c>
      <c r="C33" s="6" t="s">
        <v>619</v>
      </c>
      <c r="D33" s="6" t="s">
        <v>357</v>
      </c>
      <c r="E33" s="6" t="s">
        <v>621</v>
      </c>
    </row>
  </sheetData>
  <hyperlinks>
    <hyperlink ref="I6" r:id="rId1"/>
    <hyperlink ref="I7" r:id="rId2"/>
    <hyperlink ref="I8:I9" r:id="rId3" display="test@Ellieame.com"/>
    <hyperlink ref="I10:I11" r:id="rId4" display="test@Ellieame.com"/>
    <hyperlink ref="I12" r:id="rId5"/>
    <hyperlink ref="I13" r:id="rId6"/>
    <hyperlink ref="I14" r:id="rId7"/>
    <hyperlink ref="I15" r:id="rId8"/>
    <hyperlink ref="I16" r:id="rId9"/>
    <hyperlink ref="I17" r:id="rId10"/>
    <hyperlink ref="I10" r:id="rId11"/>
    <hyperlink ref="I19" r:id="rId12"/>
    <hyperlink ref="I20" r:id="rId13"/>
    <hyperlink ref="I21" r:id="rId14"/>
    <hyperlink ref="I22" r:id="rId15"/>
  </hyperlinks>
  <pageMargins left="0.7" right="0.7" top="0.75" bottom="0.75" header="0.3" footer="0.3"/>
  <pageSetup orientation="portrait" r:id="rId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20" sqref="A20"/>
    </sheetView>
  </sheetViews>
  <sheetFormatPr defaultColWidth="9.140625" defaultRowHeight="15" x14ac:dyDescent="0.25"/>
  <cols>
    <col min="1" max="1" width="54.28515625" style="6" bestFit="1" customWidth="1"/>
    <col min="2" max="2" width="24.7109375" style="6" bestFit="1" customWidth="1"/>
    <col min="3" max="3" width="19.85546875" style="6" bestFit="1" customWidth="1"/>
    <col min="4" max="4" width="20.85546875" style="6" bestFit="1" customWidth="1"/>
    <col min="5" max="5" width="17.42578125" style="6" bestFit="1" customWidth="1"/>
    <col min="6" max="6" width="15.85546875" style="6" customWidth="1"/>
    <col min="7" max="7" width="40.7109375" style="6" bestFit="1" customWidth="1"/>
    <col min="8" max="8" width="52.5703125" style="6" bestFit="1" customWidth="1"/>
    <col min="9" max="9" width="8.5703125" style="6" customWidth="1"/>
    <col min="10" max="10" width="11.85546875" style="6" bestFit="1" customWidth="1"/>
    <col min="11" max="11" width="17.42578125" style="6" bestFit="1" customWidth="1"/>
    <col min="12" max="12" width="20" style="6" bestFit="1" customWidth="1"/>
    <col min="13" max="14" width="20" style="6" customWidth="1"/>
    <col min="15" max="15" width="12.7109375" style="6" bestFit="1" customWidth="1"/>
    <col min="16" max="16" width="15.5703125" style="6" bestFit="1" customWidth="1"/>
    <col min="17" max="16384" width="9.140625" style="6"/>
  </cols>
  <sheetData>
    <row r="1" spans="1:16" x14ac:dyDescent="0.25">
      <c r="A1" s="1" t="s">
        <v>0</v>
      </c>
      <c r="B1" s="1" t="s">
        <v>538</v>
      </c>
      <c r="C1" s="1" t="s">
        <v>539</v>
      </c>
      <c r="D1" s="1" t="s">
        <v>540</v>
      </c>
      <c r="E1" s="1" t="s">
        <v>507</v>
      </c>
      <c r="F1" s="1" t="s">
        <v>508</v>
      </c>
      <c r="G1" s="1" t="s">
        <v>509</v>
      </c>
      <c r="H1" s="1" t="s">
        <v>510</v>
      </c>
      <c r="I1" s="1" t="s">
        <v>511</v>
      </c>
      <c r="J1" s="1" t="s">
        <v>512</v>
      </c>
      <c r="K1" s="1" t="s">
        <v>513</v>
      </c>
      <c r="L1" s="1" t="s">
        <v>514</v>
      </c>
      <c r="M1" s="1" t="s">
        <v>515</v>
      </c>
      <c r="N1" s="1" t="s">
        <v>516</v>
      </c>
      <c r="O1" s="1" t="s">
        <v>517</v>
      </c>
      <c r="P1" s="1" t="s">
        <v>518</v>
      </c>
    </row>
    <row r="2" spans="1:16" x14ac:dyDescent="0.25">
      <c r="A2" s="6" t="s">
        <v>527</v>
      </c>
      <c r="D2" s="6" t="s">
        <v>138</v>
      </c>
      <c r="E2" s="6" t="s">
        <v>138</v>
      </c>
      <c r="F2" s="6" t="s">
        <v>138</v>
      </c>
      <c r="G2" s="6" t="s">
        <v>138</v>
      </c>
      <c r="I2" s="6">
        <v>2017</v>
      </c>
      <c r="J2" s="14" t="s">
        <v>519</v>
      </c>
      <c r="K2" s="14" t="s">
        <v>520</v>
      </c>
      <c r="L2" s="14" t="s">
        <v>521</v>
      </c>
      <c r="M2" s="14" t="s">
        <v>522</v>
      </c>
      <c r="N2" s="14" t="s">
        <v>523</v>
      </c>
      <c r="O2" s="6">
        <v>2</v>
      </c>
    </row>
    <row r="3" spans="1:16" x14ac:dyDescent="0.25">
      <c r="A3" s="6" t="s">
        <v>541</v>
      </c>
      <c r="D3" s="6" t="s">
        <v>138</v>
      </c>
      <c r="E3" s="6" t="s">
        <v>138</v>
      </c>
      <c r="F3" s="6" t="s">
        <v>138</v>
      </c>
      <c r="I3" s="6">
        <v>2017</v>
      </c>
      <c r="J3" s="14" t="s">
        <v>519</v>
      </c>
      <c r="K3" s="14" t="s">
        <v>524</v>
      </c>
      <c r="L3" s="14" t="s">
        <v>521</v>
      </c>
      <c r="M3" s="14" t="s">
        <v>520</v>
      </c>
      <c r="N3" s="14" t="s">
        <v>523</v>
      </c>
      <c r="O3" s="6">
        <v>3</v>
      </c>
    </row>
    <row r="4" spans="1:16" x14ac:dyDescent="0.25">
      <c r="A4" s="6" t="s">
        <v>542</v>
      </c>
      <c r="D4" s="6" t="s">
        <v>138</v>
      </c>
      <c r="F4" s="6" t="s">
        <v>138</v>
      </c>
      <c r="G4" s="6" t="s">
        <v>138</v>
      </c>
      <c r="I4" s="6">
        <v>2017</v>
      </c>
      <c r="J4" s="14" t="s">
        <v>519</v>
      </c>
      <c r="K4" s="14" t="s">
        <v>522</v>
      </c>
      <c r="L4" s="14" t="s">
        <v>525</v>
      </c>
      <c r="M4" s="14" t="s">
        <v>521</v>
      </c>
      <c r="N4" s="14" t="s">
        <v>523</v>
      </c>
      <c r="O4" s="6">
        <v>2</v>
      </c>
    </row>
    <row r="5" spans="1:16" x14ac:dyDescent="0.25">
      <c r="A5" s="6" t="s">
        <v>543</v>
      </c>
      <c r="D5" s="6" t="s">
        <v>138</v>
      </c>
      <c r="F5" s="6" t="s">
        <v>138</v>
      </c>
      <c r="I5" s="6">
        <v>2017</v>
      </c>
      <c r="J5" s="14" t="s">
        <v>519</v>
      </c>
      <c r="K5" s="14" t="s">
        <v>520</v>
      </c>
      <c r="L5" s="14" t="s">
        <v>525</v>
      </c>
      <c r="M5" s="14" t="s">
        <v>522</v>
      </c>
      <c r="N5" s="14" t="s">
        <v>523</v>
      </c>
      <c r="O5" s="6">
        <v>3</v>
      </c>
    </row>
    <row r="6" spans="1:16" x14ac:dyDescent="0.25">
      <c r="A6" s="6" t="s">
        <v>544</v>
      </c>
      <c r="D6" s="6" t="s">
        <v>138</v>
      </c>
      <c r="E6" s="6" t="s">
        <v>138</v>
      </c>
      <c r="G6" s="6" t="s">
        <v>138</v>
      </c>
      <c r="I6" s="6">
        <v>2017</v>
      </c>
      <c r="J6" s="14" t="s">
        <v>519</v>
      </c>
      <c r="K6" s="14" t="s">
        <v>522</v>
      </c>
      <c r="L6" s="14" t="s">
        <v>526</v>
      </c>
      <c r="M6" s="14" t="s">
        <v>521</v>
      </c>
      <c r="N6" s="14" t="s">
        <v>523</v>
      </c>
      <c r="O6" s="6">
        <v>2</v>
      </c>
    </row>
    <row r="7" spans="1:16" x14ac:dyDescent="0.25">
      <c r="A7" s="6" t="s">
        <v>545</v>
      </c>
      <c r="D7" s="6" t="s">
        <v>138</v>
      </c>
      <c r="E7" s="6" t="s">
        <v>138</v>
      </c>
      <c r="I7" s="6">
        <v>2017</v>
      </c>
      <c r="J7" s="14" t="s">
        <v>519</v>
      </c>
      <c r="K7" s="14" t="s">
        <v>520</v>
      </c>
      <c r="L7" s="14" t="s">
        <v>526</v>
      </c>
      <c r="M7" s="14" t="s">
        <v>522</v>
      </c>
      <c r="N7" s="14" t="s">
        <v>523</v>
      </c>
      <c r="O7" s="6">
        <v>3</v>
      </c>
    </row>
    <row r="8" spans="1:16" x14ac:dyDescent="0.25">
      <c r="A8" s="6" t="s">
        <v>528</v>
      </c>
      <c r="D8" s="6" t="s">
        <v>138</v>
      </c>
      <c r="G8" s="6" t="s">
        <v>138</v>
      </c>
      <c r="I8" s="6">
        <v>2017</v>
      </c>
      <c r="J8" s="14" t="s">
        <v>519</v>
      </c>
      <c r="K8" s="14" t="s">
        <v>522</v>
      </c>
      <c r="L8" s="14" t="s">
        <v>525</v>
      </c>
      <c r="M8" s="14" t="s">
        <v>521</v>
      </c>
      <c r="N8" s="14" t="s">
        <v>526</v>
      </c>
      <c r="O8" s="6">
        <v>2</v>
      </c>
    </row>
    <row r="9" spans="1:16" x14ac:dyDescent="0.25">
      <c r="A9" s="6" t="s">
        <v>529</v>
      </c>
      <c r="D9" s="6" t="s">
        <v>138</v>
      </c>
      <c r="I9" s="6">
        <v>2017</v>
      </c>
      <c r="J9" s="14" t="s">
        <v>519</v>
      </c>
      <c r="K9" s="14" t="s">
        <v>522</v>
      </c>
      <c r="L9" s="14" t="s">
        <v>526</v>
      </c>
      <c r="M9" s="14" t="s">
        <v>521</v>
      </c>
      <c r="N9" s="14" t="s">
        <v>523</v>
      </c>
      <c r="O9" s="6">
        <v>2</v>
      </c>
    </row>
    <row r="10" spans="1:16" x14ac:dyDescent="0.25">
      <c r="A10" s="6" t="s">
        <v>530</v>
      </c>
      <c r="D10" s="6" t="s">
        <v>138</v>
      </c>
      <c r="E10" s="6" t="s">
        <v>138</v>
      </c>
      <c r="F10" s="6" t="s">
        <v>138</v>
      </c>
      <c r="H10" s="6" t="s">
        <v>138</v>
      </c>
      <c r="I10" s="6">
        <v>2017</v>
      </c>
      <c r="J10" s="14" t="s">
        <v>519</v>
      </c>
      <c r="K10" s="14" t="s">
        <v>520</v>
      </c>
      <c r="L10" s="14" t="s">
        <v>521</v>
      </c>
      <c r="M10" s="14" t="s">
        <v>522</v>
      </c>
      <c r="N10" s="14" t="s">
        <v>523</v>
      </c>
      <c r="O10" s="6">
        <v>2</v>
      </c>
      <c r="P10" s="4" t="s">
        <v>12</v>
      </c>
    </row>
    <row r="11" spans="1:16" x14ac:dyDescent="0.25">
      <c r="A11" s="6" t="s">
        <v>531</v>
      </c>
      <c r="D11" s="6" t="s">
        <v>138</v>
      </c>
      <c r="E11" s="6" t="s">
        <v>138</v>
      </c>
      <c r="F11" s="6" t="s">
        <v>138</v>
      </c>
      <c r="I11" s="6">
        <v>2017</v>
      </c>
      <c r="J11" s="14" t="s">
        <v>519</v>
      </c>
      <c r="K11" s="14" t="s">
        <v>524</v>
      </c>
      <c r="L11" s="14" t="s">
        <v>521</v>
      </c>
      <c r="M11" s="14" t="s">
        <v>520</v>
      </c>
      <c r="N11" s="14" t="s">
        <v>523</v>
      </c>
      <c r="O11" s="6">
        <v>3</v>
      </c>
      <c r="P11" s="4" t="s">
        <v>12</v>
      </c>
    </row>
    <row r="12" spans="1:16" x14ac:dyDescent="0.25">
      <c r="A12" s="6" t="s">
        <v>532</v>
      </c>
      <c r="D12" s="6" t="s">
        <v>138</v>
      </c>
      <c r="F12" s="6" t="s">
        <v>138</v>
      </c>
      <c r="H12" s="6" t="s">
        <v>138</v>
      </c>
      <c r="I12" s="6">
        <v>2017</v>
      </c>
      <c r="J12" s="14" t="s">
        <v>519</v>
      </c>
      <c r="K12" s="14" t="s">
        <v>522</v>
      </c>
      <c r="L12" s="14" t="s">
        <v>525</v>
      </c>
      <c r="M12" s="14" t="s">
        <v>521</v>
      </c>
      <c r="N12" s="14" t="s">
        <v>523</v>
      </c>
      <c r="O12" s="6">
        <v>2</v>
      </c>
      <c r="P12" s="4" t="s">
        <v>12</v>
      </c>
    </row>
    <row r="13" spans="1:16" x14ac:dyDescent="0.25">
      <c r="A13" s="6" t="s">
        <v>533</v>
      </c>
      <c r="D13" s="6" t="s">
        <v>138</v>
      </c>
      <c r="F13" s="6" t="s">
        <v>138</v>
      </c>
      <c r="I13" s="6">
        <v>2017</v>
      </c>
      <c r="J13" s="14" t="s">
        <v>519</v>
      </c>
      <c r="K13" s="14" t="s">
        <v>520</v>
      </c>
      <c r="L13" s="14" t="s">
        <v>525</v>
      </c>
      <c r="M13" s="14" t="s">
        <v>522</v>
      </c>
      <c r="N13" s="14" t="s">
        <v>523</v>
      </c>
      <c r="O13" s="6">
        <v>3</v>
      </c>
      <c r="P13" s="4" t="s">
        <v>12</v>
      </c>
    </row>
    <row r="14" spans="1:16" x14ac:dyDescent="0.25">
      <c r="A14" s="6" t="s">
        <v>534</v>
      </c>
      <c r="D14" s="6" t="s">
        <v>138</v>
      </c>
      <c r="E14" s="6" t="s">
        <v>138</v>
      </c>
      <c r="H14" s="6" t="s">
        <v>138</v>
      </c>
      <c r="I14" s="6">
        <v>2017</v>
      </c>
      <c r="J14" s="14" t="s">
        <v>519</v>
      </c>
      <c r="K14" s="14" t="s">
        <v>522</v>
      </c>
      <c r="L14" s="14" t="s">
        <v>526</v>
      </c>
      <c r="M14" s="14" t="s">
        <v>521</v>
      </c>
      <c r="N14" s="14" t="s">
        <v>523</v>
      </c>
      <c r="O14" s="6">
        <v>2</v>
      </c>
      <c r="P14" s="4" t="s">
        <v>12</v>
      </c>
    </row>
    <row r="15" spans="1:16" x14ac:dyDescent="0.25">
      <c r="A15" s="6" t="s">
        <v>535</v>
      </c>
      <c r="D15" s="6" t="s">
        <v>138</v>
      </c>
      <c r="E15" s="6" t="s">
        <v>138</v>
      </c>
      <c r="I15" s="6">
        <v>2017</v>
      </c>
      <c r="J15" s="14" t="s">
        <v>519</v>
      </c>
      <c r="K15" s="14" t="s">
        <v>520</v>
      </c>
      <c r="L15" s="14" t="s">
        <v>526</v>
      </c>
      <c r="M15" s="14" t="s">
        <v>522</v>
      </c>
      <c r="N15" s="14" t="s">
        <v>523</v>
      </c>
      <c r="O15" s="6">
        <v>3</v>
      </c>
      <c r="P15" s="4" t="s">
        <v>12</v>
      </c>
    </row>
    <row r="16" spans="1:16" x14ac:dyDescent="0.25">
      <c r="A16" s="6" t="s">
        <v>536</v>
      </c>
      <c r="D16" s="6" t="s">
        <v>138</v>
      </c>
      <c r="H16" s="6" t="s">
        <v>138</v>
      </c>
      <c r="I16" s="6">
        <v>2017</v>
      </c>
      <c r="J16" s="14" t="s">
        <v>519</v>
      </c>
      <c r="K16" s="14" t="s">
        <v>522</v>
      </c>
      <c r="L16" s="14" t="s">
        <v>525</v>
      </c>
      <c r="M16" s="14" t="s">
        <v>521</v>
      </c>
      <c r="N16" s="14" t="s">
        <v>526</v>
      </c>
      <c r="O16" s="6">
        <v>2</v>
      </c>
      <c r="P16" s="4" t="s">
        <v>12</v>
      </c>
    </row>
    <row r="17" spans="1:16" x14ac:dyDescent="0.25">
      <c r="A17" s="6" t="s">
        <v>537</v>
      </c>
      <c r="D17" s="6" t="s">
        <v>138</v>
      </c>
      <c r="I17" s="6">
        <v>2017</v>
      </c>
      <c r="J17" s="14" t="s">
        <v>519</v>
      </c>
      <c r="K17" s="14" t="s">
        <v>522</v>
      </c>
      <c r="L17" s="14" t="s">
        <v>526</v>
      </c>
      <c r="M17" s="14" t="s">
        <v>521</v>
      </c>
      <c r="N17" s="14" t="s">
        <v>523</v>
      </c>
      <c r="O17" s="6">
        <v>2</v>
      </c>
      <c r="P17" s="4" t="s">
        <v>12</v>
      </c>
    </row>
    <row r="18" spans="1:16" x14ac:dyDescent="0.25">
      <c r="A18" s="6" t="s">
        <v>548</v>
      </c>
      <c r="B18" s="6" t="s">
        <v>138</v>
      </c>
      <c r="O18" s="6">
        <v>3</v>
      </c>
    </row>
    <row r="19" spans="1:16" x14ac:dyDescent="0.25">
      <c r="A19" s="6" t="s">
        <v>547</v>
      </c>
      <c r="B19" s="6" t="s">
        <v>138</v>
      </c>
      <c r="O19" s="6">
        <v>3</v>
      </c>
    </row>
    <row r="20" spans="1:16" x14ac:dyDescent="0.25">
      <c r="A20" s="8" t="s">
        <v>575</v>
      </c>
      <c r="D20" s="6" t="s">
        <v>138</v>
      </c>
      <c r="E20" s="6" t="s">
        <v>138</v>
      </c>
      <c r="F20" s="6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G1" workbookViewId="0">
      <selection activeCell="J1" sqref="J1"/>
    </sheetView>
  </sheetViews>
  <sheetFormatPr defaultColWidth="9.140625" defaultRowHeight="15" x14ac:dyDescent="0.25"/>
  <cols>
    <col min="1" max="1" width="31.140625" style="6" bestFit="1" customWidth="1"/>
    <col min="2" max="2" width="30" style="6" bestFit="1" customWidth="1"/>
    <col min="3" max="3" width="26.42578125" style="6" bestFit="1" customWidth="1"/>
    <col min="4" max="4" width="27.140625" style="6" bestFit="1" customWidth="1"/>
    <col min="5" max="5" width="21" style="6" bestFit="1" customWidth="1"/>
    <col min="6" max="6" width="26.5703125" style="6" bestFit="1" customWidth="1"/>
    <col min="7" max="7" width="28" style="6" bestFit="1" customWidth="1"/>
    <col min="8" max="8" width="27.140625" style="6" bestFit="1" customWidth="1"/>
    <col min="9" max="9" width="37" style="6" bestFit="1" customWidth="1"/>
    <col min="10" max="16384" width="9.140625" style="6"/>
  </cols>
  <sheetData>
    <row r="1" spans="1:10" x14ac:dyDescent="0.25">
      <c r="A1" s="6" t="s">
        <v>0</v>
      </c>
      <c r="B1" s="1" t="s">
        <v>317</v>
      </c>
      <c r="C1" s="1" t="s">
        <v>318</v>
      </c>
      <c r="D1" s="1" t="s">
        <v>319</v>
      </c>
      <c r="E1" s="8" t="s">
        <v>320</v>
      </c>
      <c r="F1" s="8" t="s">
        <v>321</v>
      </c>
      <c r="G1" s="8" t="s">
        <v>322</v>
      </c>
      <c r="H1" s="8" t="s">
        <v>308</v>
      </c>
      <c r="I1" s="8" t="s">
        <v>331</v>
      </c>
      <c r="J1" s="8"/>
    </row>
    <row r="2" spans="1:10" x14ac:dyDescent="0.25">
      <c r="A2" s="6" t="s">
        <v>309</v>
      </c>
      <c r="B2" s="6" t="s">
        <v>323</v>
      </c>
      <c r="C2" s="6" t="s">
        <v>324</v>
      </c>
    </row>
    <row r="3" spans="1:10" x14ac:dyDescent="0.25">
      <c r="A3" s="6" t="s">
        <v>315</v>
      </c>
      <c r="D3" s="6" t="s">
        <v>325</v>
      </c>
      <c r="E3" s="6" t="s">
        <v>326</v>
      </c>
      <c r="F3" s="6" t="s">
        <v>327</v>
      </c>
      <c r="G3" s="6" t="s">
        <v>328</v>
      </c>
      <c r="H3" s="6" t="s">
        <v>329</v>
      </c>
      <c r="I3" s="6" t="s">
        <v>332</v>
      </c>
    </row>
    <row r="4" spans="1:10" x14ac:dyDescent="0.25">
      <c r="A4" s="6" t="s">
        <v>333</v>
      </c>
      <c r="B4" s="6" t="s">
        <v>323</v>
      </c>
    </row>
    <row r="5" spans="1:10" x14ac:dyDescent="0.25">
      <c r="A5" s="6" t="s">
        <v>334</v>
      </c>
      <c r="B5" s="6" t="s">
        <v>323</v>
      </c>
    </row>
    <row r="6" spans="1:10" x14ac:dyDescent="0.25">
      <c r="A6" s="6" t="s">
        <v>335</v>
      </c>
      <c r="B6" s="6" t="s">
        <v>323</v>
      </c>
    </row>
    <row r="7" spans="1:10" x14ac:dyDescent="0.25">
      <c r="A7" s="6" t="s">
        <v>336</v>
      </c>
      <c r="B7" s="6" t="s">
        <v>323</v>
      </c>
    </row>
    <row r="8" spans="1:10" x14ac:dyDescent="0.25">
      <c r="A8" s="6" t="s">
        <v>337</v>
      </c>
      <c r="B8" s="6" t="s">
        <v>323</v>
      </c>
    </row>
    <row r="9" spans="1:10" x14ac:dyDescent="0.25">
      <c r="A9" s="6" t="s">
        <v>338</v>
      </c>
      <c r="B9" s="6" t="s">
        <v>323</v>
      </c>
    </row>
    <row r="10" spans="1:10" x14ac:dyDescent="0.25">
      <c r="A10" s="6" t="s">
        <v>339</v>
      </c>
      <c r="B10" s="6" t="s">
        <v>323</v>
      </c>
    </row>
    <row r="11" spans="1:10" x14ac:dyDescent="0.25">
      <c r="A11" s="6" t="s">
        <v>340</v>
      </c>
      <c r="B11" s="6" t="s">
        <v>323</v>
      </c>
    </row>
    <row r="12" spans="1:10" x14ac:dyDescent="0.25">
      <c r="A12" s="6" t="s">
        <v>341</v>
      </c>
      <c r="B12" s="6" t="s">
        <v>323</v>
      </c>
    </row>
    <row r="13" spans="1:10" x14ac:dyDescent="0.25">
      <c r="A13" s="6" t="s">
        <v>342</v>
      </c>
      <c r="B13" s="6" t="s">
        <v>323</v>
      </c>
    </row>
    <row r="14" spans="1:10" x14ac:dyDescent="0.25">
      <c r="A14" s="6" t="s">
        <v>381</v>
      </c>
      <c r="B14" s="6" t="s">
        <v>323</v>
      </c>
    </row>
    <row r="15" spans="1:10" x14ac:dyDescent="0.25">
      <c r="A15" s="8" t="s">
        <v>553</v>
      </c>
      <c r="B15" s="6" t="s">
        <v>554</v>
      </c>
    </row>
    <row r="16" spans="1:10" x14ac:dyDescent="0.25">
      <c r="A16" s="6" t="s">
        <v>571</v>
      </c>
      <c r="B16" s="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DefaultInputForm</vt:lpstr>
      <vt:lpstr>Forms</vt:lpstr>
      <vt:lpstr>LoanDuplicationTemplate</vt:lpstr>
      <vt:lpstr>SetTrusteeList</vt:lpstr>
      <vt:lpstr>Log</vt:lpstr>
      <vt:lpstr>ZipCode</vt:lpstr>
      <vt:lpstr>CustomFields</vt:lpstr>
      <vt:lpstr>ComplianceCalendar</vt:lpstr>
      <vt:lpstr>FormBuilderFields</vt:lpstr>
      <vt:lpstr>MersMinNumbering</vt:lpstr>
      <vt:lpstr>AddLoanFolder</vt:lpstr>
      <vt:lpstr>SetSyncTemplate</vt:lpstr>
      <vt:lpstr>Task</vt:lpstr>
      <vt:lpstr>ChangedCircumstances</vt:lpstr>
      <vt:lpstr>PrivacyPolicy</vt:lpstr>
      <vt:lpstr>VerificationSetup</vt:lpstr>
      <vt:lpstr>LockDeskSetup</vt:lpstr>
      <vt:lpstr>DisclosureTracking</vt:lpstr>
      <vt:lpstr>PiggybackLoanSynchronization</vt:lpstr>
      <vt:lpstr>ChannelOptions</vt:lpstr>
      <vt:lpstr>Alerts</vt:lpstr>
      <vt:lpstr>CreateNewAlert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 Kotha</dc:creator>
  <cp:lastModifiedBy>Abhishek Gupta</cp:lastModifiedBy>
  <dcterms:created xsi:type="dcterms:W3CDTF">2016-12-05T08:47:43Z</dcterms:created>
  <dcterms:modified xsi:type="dcterms:W3CDTF">2018-08-01T16:55:43Z</dcterms:modified>
</cp:coreProperties>
</file>