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Readme" sheetId="4" r:id="rId1"/>
    <sheet name="SetLoanProgram" sheetId="5" r:id="rId2"/>
    <sheet name="SettlementServiceTemplate" sheetId="9" r:id="rId3"/>
    <sheet name="TaskSetTemplate" sheetId="10" r:id="rId4"/>
    <sheet name="InputFormSetTemplate" sheetId="12" r:id="rId5"/>
    <sheet name="LoanTemplateSet" sheetId="13" r:id="rId6"/>
    <sheet name="DocumentSetTemplate" sheetId="11" r:id="rId7"/>
    <sheet name="DataTemplate" sheetId="6" r:id="rId8"/>
    <sheet name="ClosingCost" sheetId="7" r:id="rId9"/>
    <sheet name="AffiliateTemplate" sheetId="8" r:id="rId10"/>
  </sheets>
  <calcPr calcId="152511"/>
</workbook>
</file>

<file path=xl/calcChain.xml><?xml version="1.0" encoding="utf-8"?>
<calcChain xmlns="http://schemas.openxmlformats.org/spreadsheetml/2006/main">
  <c r="AC35" i="5" l="1"/>
  <c r="AB35" i="5"/>
  <c r="Z35" i="5"/>
  <c r="B4" i="13" l="1"/>
  <c r="B9" i="11" l="1"/>
  <c r="B4" i="12"/>
  <c r="B5" i="10"/>
  <c r="M6" i="7" l="1"/>
  <c r="L6" i="7"/>
  <c r="AA33" i="5" l="1"/>
  <c r="AA32" i="5" l="1"/>
  <c r="AA31" i="5"/>
  <c r="B4" i="7" l="1"/>
  <c r="AA30" i="5" l="1"/>
  <c r="AA28" i="5"/>
  <c r="AA19" i="5"/>
  <c r="AA27" i="5"/>
  <c r="AA25" i="5"/>
  <c r="AA14" i="5"/>
  <c r="AA18" i="5"/>
  <c r="AA20" i="5"/>
  <c r="AA22" i="5" l="1"/>
  <c r="AA12" i="5" l="1"/>
  <c r="AA10" i="5"/>
  <c r="AS11" i="5" l="1"/>
  <c r="AR11" i="5"/>
  <c r="Z5" i="5" l="1"/>
  <c r="Z4" i="5"/>
  <c r="AA5" i="5"/>
  <c r="AC5" i="5"/>
  <c r="AC4" i="5" s="1"/>
  <c r="AB5" i="5"/>
  <c r="AB4" i="5" s="1"/>
</calcChain>
</file>

<file path=xl/sharedStrings.xml><?xml version="1.0" encoding="utf-8"?>
<sst xmlns="http://schemas.openxmlformats.org/spreadsheetml/2006/main" count="437" uniqueCount="255">
  <si>
    <t>Note:</t>
  </si>
  <si>
    <t>RowID</t>
  </si>
  <si>
    <t>Please use "Shared_RowID" as much as possible, and if your data is specific, naming conventions and style should be "Story_XXXXX"</t>
  </si>
  <si>
    <t>TC3_CBIZ17_Setdata</t>
  </si>
  <si>
    <t>Purchase</t>
  </si>
  <si>
    <t>LoanPurpose</t>
  </si>
  <si>
    <t>TC4_CBIZ17_Setdata</t>
  </si>
  <si>
    <t>Cash-Out Refi</t>
  </si>
  <si>
    <t>LoanProgramerName</t>
  </si>
  <si>
    <t>RenameLoanProgName</t>
  </si>
  <si>
    <t>TC1_LoanTemplate_Setdata</t>
  </si>
  <si>
    <t>TC2_LoanTemplate_ClosingCost_Setdata</t>
  </si>
  <si>
    <t>ClosingCostName</t>
  </si>
  <si>
    <t>RenameClosingCost</t>
  </si>
  <si>
    <t>CC</t>
  </si>
  <si>
    <t>CCRN</t>
  </si>
  <si>
    <t>LoanProgramFoldername</t>
  </si>
  <si>
    <t>LoanPrgRenameFolder</t>
  </si>
  <si>
    <t>InputFormname</t>
  </si>
  <si>
    <t>RenameInputForm</t>
  </si>
  <si>
    <t>LoanTemplateDescription</t>
  </si>
  <si>
    <t>Test</t>
  </si>
  <si>
    <t>The selected item cannot be renamed because an item in this folder already exists with the specified name.</t>
  </si>
  <si>
    <t>StaticMsg</t>
  </si>
  <si>
    <t>1003 Page 1</t>
  </si>
  <si>
    <t>1003 Page 2</t>
  </si>
  <si>
    <t>InputFormDescription</t>
  </si>
  <si>
    <t>Add/Remove</t>
  </si>
  <si>
    <t>PredefinedInputForm1</t>
  </si>
  <si>
    <t>PredefinedInputForm2</t>
  </si>
  <si>
    <t>LoanPrgExistingFolder</t>
  </si>
  <si>
    <t>InputName</t>
  </si>
  <si>
    <t>LoanTemplateExistingname</t>
  </si>
  <si>
    <t>CC5611802</t>
  </si>
  <si>
    <t>CC5611974</t>
  </si>
  <si>
    <t>DocumentSetDescription</t>
  </si>
  <si>
    <t>DocumentSet1</t>
  </si>
  <si>
    <t>DocumentSet2</t>
  </si>
  <si>
    <t>1008 - Transmittal Summary</t>
  </si>
  <si>
    <t>1084A Cash Flow Analysis</t>
  </si>
  <si>
    <t>TaskSet1</t>
  </si>
  <si>
    <t>TaskSet2</t>
  </si>
  <si>
    <t>Eb Review Underwriting Decision</t>
  </si>
  <si>
    <t>Js Validate Right of Rescission</t>
  </si>
  <si>
    <t>Primary</t>
  </si>
  <si>
    <t>Property</t>
  </si>
  <si>
    <t>TC3_LoanTemplate_Setdata</t>
  </si>
  <si>
    <t>LP4077533811835</t>
  </si>
  <si>
    <t>LPRN43832080198</t>
  </si>
  <si>
    <t>FolderName</t>
  </si>
  <si>
    <t>TemplateName</t>
  </si>
  <si>
    <t>FolderRename</t>
  </si>
  <si>
    <t>TemplateRename</t>
  </si>
  <si>
    <t>LoanTemplate_Inputformset</t>
  </si>
  <si>
    <t>Loantemplate_Documnetset</t>
  </si>
  <si>
    <t>Loantemplate_Taskset</t>
  </si>
  <si>
    <t>Yes</t>
  </si>
  <si>
    <t>1008 - Transmittal Summary;1084A Cash Flow Analysis</t>
  </si>
  <si>
    <t>Milestone</t>
  </si>
  <si>
    <t>AddPredefinedData</t>
  </si>
  <si>
    <t>RemovePredefinedData</t>
  </si>
  <si>
    <t>Eb Review Underwriting Decision;Js Validate Right of Rescission</t>
  </si>
  <si>
    <t>1003 Page 1;1003 Page 2</t>
  </si>
  <si>
    <t>Service Provider</t>
  </si>
  <si>
    <t>LoanTemplate_AffiliatedBusinessArangementDetails</t>
  </si>
  <si>
    <t>LenderName</t>
  </si>
  <si>
    <t>LE1</t>
  </si>
  <si>
    <t>AffiliateName</t>
  </si>
  <si>
    <t>AF1</t>
  </si>
  <si>
    <t>ServiceDescription</t>
  </si>
  <si>
    <t>Charge</t>
  </si>
  <si>
    <t>SD1</t>
  </si>
  <si>
    <t>ClosingCostTables</t>
  </si>
  <si>
    <t>SetLoanProgram</t>
  </si>
  <si>
    <t>LoanOrinationFees</t>
  </si>
  <si>
    <t>DailyIntCharges</t>
  </si>
  <si>
    <t>L228_ApplicationFee</t>
  </si>
  <si>
    <t>1621_UnderwritingFees</t>
  </si>
  <si>
    <t>367_ProcessingFeees</t>
  </si>
  <si>
    <t>903_HomeOwnersIns</t>
  </si>
  <si>
    <t>1002_HomeOwnersIns</t>
  </si>
  <si>
    <t>1003_MortgageIns</t>
  </si>
  <si>
    <t>904_PropertyTaxes</t>
  </si>
  <si>
    <t>1004_PropertyTaxes</t>
  </si>
  <si>
    <t>1005_CityPropertyTax</t>
  </si>
  <si>
    <t>1006_FloodInsReservce</t>
  </si>
  <si>
    <t>1101_AttorneyFees</t>
  </si>
  <si>
    <t>1202_RecordingFees</t>
  </si>
  <si>
    <t>1302_BankruptcyMonitoringFees</t>
  </si>
  <si>
    <t>902_MtgInsPremiu</t>
  </si>
  <si>
    <t>L245_InterestTo</t>
  </si>
  <si>
    <t>L244_InterestFrom</t>
  </si>
  <si>
    <t>PTAC-1376_LoanTemplates_AffiliatedBusinessArangements</t>
  </si>
  <si>
    <t>PTAC-1531_LoanTemplates_settlementServiceProviders</t>
  </si>
  <si>
    <t>Test1</t>
  </si>
  <si>
    <t>SC1</t>
  </si>
  <si>
    <t>SC Corp</t>
  </si>
  <si>
    <t>Fee1</t>
  </si>
  <si>
    <t>Individual</t>
  </si>
  <si>
    <t>BorrowerFirstname</t>
  </si>
  <si>
    <t>BorrowerLastName</t>
  </si>
  <si>
    <t>Borrower Summary - Origination</t>
  </si>
  <si>
    <t>Old GFE and HUD-1</t>
  </si>
  <si>
    <t>RESPA 2010 GFE and HUD-1</t>
  </si>
  <si>
    <t>RESPA-TILA 2015 LE and CD</t>
  </si>
  <si>
    <t>Conventional</t>
  </si>
  <si>
    <t>(F) Full Documentation</t>
  </si>
  <si>
    <t>First</t>
  </si>
  <si>
    <t>Fixed Rate</t>
  </si>
  <si>
    <t>Loantemplate_ApplyDocumnetsetTemplateOnLoan</t>
  </si>
  <si>
    <t>1003 - URLA</t>
  </si>
  <si>
    <t>Description about the template.</t>
  </si>
  <si>
    <t>Qualification</t>
  </si>
  <si>
    <t>Forms</t>
  </si>
  <si>
    <t>Loantemplate_ApplyDocumnetsetTemplateOnLoan1</t>
  </si>
  <si>
    <t>Processing</t>
  </si>
  <si>
    <t>VerifyDocumnetsetTemplateOnLoan</t>
  </si>
  <si>
    <t>VerifyDocumnetsetTemplateOnLoan1</t>
  </si>
  <si>
    <t>VerifyDocumnetsetTemplateOnLoan2</t>
  </si>
  <si>
    <t>Appraisal</t>
  </si>
  <si>
    <t>Approval</t>
  </si>
  <si>
    <t>Borrower Summary - Origination;1003 Page 1;1003 Page 2;2015 Itemization</t>
  </si>
  <si>
    <t>2010 Itemization</t>
  </si>
  <si>
    <t>AdditionalInfo</t>
  </si>
  <si>
    <t>ServiceCategory</t>
  </si>
  <si>
    <t>CompanyName</t>
  </si>
  <si>
    <t>Phone</t>
  </si>
  <si>
    <t>FeeDescription</t>
  </si>
  <si>
    <t>Amount</t>
  </si>
  <si>
    <t>BorrowerType</t>
  </si>
  <si>
    <t>FirstName</t>
  </si>
  <si>
    <t>LastName</t>
  </si>
  <si>
    <t>PurchasePrice</t>
  </si>
  <si>
    <t>LoanType</t>
  </si>
  <si>
    <t>FormsList1</t>
  </si>
  <si>
    <t>FormsList2</t>
  </si>
  <si>
    <t>RESPATILAFormVersion</t>
  </si>
  <si>
    <t>LoanDoc</t>
  </si>
  <si>
    <t>LienPosition</t>
  </si>
  <si>
    <t>AmortizationType</t>
  </si>
  <si>
    <t>NoteRate</t>
  </si>
  <si>
    <t>TermIn</t>
  </si>
  <si>
    <t>DueIn</t>
  </si>
  <si>
    <t>SelectTab</t>
  </si>
  <si>
    <t>SelectItem</t>
  </si>
  <si>
    <t>Itemization</t>
  </si>
  <si>
    <t>PTAC-1375_LoanTemplates_DataTemplates</t>
  </si>
  <si>
    <t>PTAC-1371_LoanTemplates_DataTemplates</t>
  </si>
  <si>
    <t>PTAC-1369_LoanTemplates_DataTemplates</t>
  </si>
  <si>
    <t>PTAC-1379_LoanTemplates_LoanPrograms</t>
  </si>
  <si>
    <t>PTAC-1372_LoanTemplates_2015Itemization</t>
  </si>
  <si>
    <t>2015 Itemization</t>
  </si>
  <si>
    <t>2015 Settlement Service Provider List</t>
  </si>
  <si>
    <t>Credit Refresh PTC</t>
  </si>
  <si>
    <t>Order Flood Cert</t>
  </si>
  <si>
    <t>File started;Qualification;Processing;Submittal;Cond. Approval;Resubmittal;Approval;Doc Preparation;Docs Signing;Funding;Post Closing;Shipping;Completion</t>
  </si>
  <si>
    <t>PTAC-1498_LoanTemplates_ClosingCost</t>
  </si>
  <si>
    <t>PTAC-1498_LoanTemplates_DataTemplates</t>
  </si>
  <si>
    <t>PTAC-1498_LoantemplateApplyInputFormSetTemplateOnLoanFile</t>
  </si>
  <si>
    <t>PTAC-1498_LoantemplateTasksetApplyTaskSetTemplateOnLoanFile1</t>
  </si>
  <si>
    <t>PTAC-1498_LoantemplateTasksetApplyTaskSetTemplateOnLoanFile</t>
  </si>
  <si>
    <t>1498_LoanTemplate_Setdata</t>
  </si>
  <si>
    <t>Fannie Mae template used in Loan file</t>
  </si>
  <si>
    <t>PTAC-1498_VerifyMilestoneInLog</t>
  </si>
  <si>
    <t>PTAC-1498_LoanTemplates_DataTemplate</t>
  </si>
  <si>
    <t>DataTemplateName</t>
  </si>
  <si>
    <t>DataTemplateDescription</t>
  </si>
  <si>
    <t>PTAC-1371_LoanTemplates_DataTemplate</t>
  </si>
  <si>
    <t>PTAC-1375_LoanTemplates_DataTemplate</t>
  </si>
  <si>
    <t>PTAC-1369_LoanTemplates_DataTemplate</t>
  </si>
  <si>
    <t>PTAC-1368_LoanTemplates_DataTemplate</t>
  </si>
  <si>
    <t>strCustomMsg</t>
  </si>
  <si>
    <t>Old</t>
  </si>
  <si>
    <t>ClosingCostTemplateName</t>
  </si>
  <si>
    <t>ClosingCostDescription</t>
  </si>
  <si>
    <t>CustomMsg</t>
  </si>
  <si>
    <t>PTAC-1373_LoanTemplates_ClosingCost</t>
  </si>
  <si>
    <t>PTAC-1372_LoanTemplates_ClosingCost</t>
  </si>
  <si>
    <t>No</t>
  </si>
  <si>
    <t>AffiliateTemplateName</t>
  </si>
  <si>
    <t>AffiliateTemplateDescription</t>
  </si>
  <si>
    <t>PTAC-1376_LoanTemplates_AffiliateTemplate</t>
  </si>
  <si>
    <t>PTAC-1376_LoanTemplates_AffiliateTemplate_Edit</t>
  </si>
  <si>
    <t>LoanItemization</t>
  </si>
  <si>
    <t>SelectFolder</t>
  </si>
  <si>
    <t>Public Loan Programs</t>
  </si>
  <si>
    <t>SettlementServiceTemplateName</t>
  </si>
  <si>
    <t>SettlementServiceTemplateDescription</t>
  </si>
  <si>
    <t>PTAC-1531_LoanTemplates_SettlementService_Create</t>
  </si>
  <si>
    <t>PTAC-1531_LoanTemplates_SettlementService_Edit</t>
  </si>
  <si>
    <t>TaskSetTemplateName</t>
  </si>
  <si>
    <t>TaskSetTemplateDescription</t>
  </si>
  <si>
    <t>PTAC-1538_LoanTemplates_TaskSet_Create</t>
  </si>
  <si>
    <t>PTAC-1538_LoanTemplates_TaskSet_Edit</t>
  </si>
  <si>
    <t>PTAC-1383_LoanTemplates_TaskSet_Edit</t>
  </si>
  <si>
    <t>DocumentSetTemplateName</t>
  </si>
  <si>
    <t>DocumentSetTemplateDescription</t>
  </si>
  <si>
    <t>PTAC-1499_LoanTemplates_DocumentSet_Edit</t>
  </si>
  <si>
    <t>PTAC-1382_LoanTemplates_DocumentSet_Edit</t>
  </si>
  <si>
    <t>PTAC-1498_LoanTemplates_DocumentSet_Create</t>
  </si>
  <si>
    <t>InputFormSetTemplateName</t>
  </si>
  <si>
    <t>InputFormSetTemplateDescription</t>
  </si>
  <si>
    <t>PTAC-1498_LoanTemplates_InputFormSet_Create</t>
  </si>
  <si>
    <t>PTAC-1388_LoanTemplates_InputFormSet_Edit</t>
  </si>
  <si>
    <t>TC3_FieldTriggerRules</t>
  </si>
  <si>
    <t>PTAC-1463_LoanTemplates_DefaultTemplate</t>
  </si>
  <si>
    <t>LoanTemplateSetName</t>
  </si>
  <si>
    <t>LoanTemplateSetDescription</t>
  </si>
  <si>
    <t>PTAC-1498_LoanTemplates_LoanTemplateSet_Create</t>
  </si>
  <si>
    <t>PTAC-1388_LoanTemplates_LoanTemplateSet_Edit</t>
  </si>
  <si>
    <t>Other</t>
  </si>
  <si>
    <t>PTAC-1387_LoanTemplates_LoanPrograms</t>
  </si>
  <si>
    <t>PTAC-1278_LoanTemplate_ClosingCost_Setdata</t>
  </si>
  <si>
    <t>PTAC-1390_LoanTemplates_DocumentSet_Qualification</t>
  </si>
  <si>
    <t>PTAC-1390_LoanTemplates_DocumentSet_Processing</t>
  </si>
  <si>
    <t>1084A cash flow Analysis</t>
  </si>
  <si>
    <t>PTAC-1390_LoanTemplates_DocumentSet_Approval</t>
  </si>
  <si>
    <t>Bank Statements</t>
  </si>
  <si>
    <t>TC19_FieldTriggerRules</t>
  </si>
  <si>
    <t>Milestone1</t>
  </si>
  <si>
    <t>AddPredefinedData1</t>
  </si>
  <si>
    <t>PTAC-3123_LoanTemplates_TaskSet</t>
  </si>
  <si>
    <t>Log Appraisal</t>
  </si>
  <si>
    <t>Submit MI Application</t>
  </si>
  <si>
    <t>PTAC-3122_LoanTemplates_InputFormSet</t>
  </si>
  <si>
    <t>1003 Page 1,1003 Page 2</t>
  </si>
  <si>
    <t>PTAC-3121_LoanTemplates_DocumentSet</t>
  </si>
  <si>
    <t>Affidavit of Title</t>
  </si>
  <si>
    <t>PTAC-3124_LoanTemplates_LoanTemplateSets</t>
  </si>
  <si>
    <t>Settlement Service Provider</t>
  </si>
  <si>
    <t>AutoLoanProgramTemplate</t>
  </si>
  <si>
    <t>AutoDataTemplate</t>
  </si>
  <si>
    <t>AutoTaskSetTemplate</t>
  </si>
  <si>
    <t>AutoInputFormSetTemplate</t>
  </si>
  <si>
    <t>AutoClosingCostTemplate2015</t>
  </si>
  <si>
    <t>AutoSettlementServiceTemplate</t>
  </si>
  <si>
    <t>AutoAffiliateTemplate</t>
  </si>
  <si>
    <t>AutoDocumentSetTemplate</t>
  </si>
  <si>
    <t>AutoLoanTemplateSet</t>
  </si>
  <si>
    <t>PTAC-1372_LoanProgram_ClosingCost</t>
  </si>
  <si>
    <t>AutoLoanProgramClosingCostTemplate</t>
  </si>
  <si>
    <t>PTAC-1498_LoanProgram_ClosingCost</t>
  </si>
  <si>
    <t>PTAC-ClosingCost</t>
  </si>
  <si>
    <t>PTAC-ClosingCost2</t>
  </si>
  <si>
    <t>AutoClosingCostTemplate2</t>
  </si>
  <si>
    <t>PTAC-1498_LoanTemplates_LoanTemplateSet_Create2</t>
  </si>
  <si>
    <t>AutoLoanTemplateSet2</t>
  </si>
  <si>
    <t>PTAC-1388_LoanTemplates_LoanTemplateSet_Edit2</t>
  </si>
  <si>
    <t>PTAC-1387_LoanTemplates_LoanPrograms2</t>
  </si>
  <si>
    <t>AutoLoanProgramTemplate2</t>
  </si>
  <si>
    <t>TC1_LoanTemplate_Setdata2</t>
  </si>
  <si>
    <t>yes</t>
  </si>
  <si>
    <t>appendtemplate</t>
  </si>
  <si>
    <t>PTAC-1387_LoanTemplates_LoanPrograms3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</si>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</sst>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4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cols>
    <col min="1" max="1" width="51.42578125" customWidth="1"/>
    <col min="2" max="2" width="36.42578125" customWidth="1"/>
    <col min="3" max="3" width="28.85546875" customWidth="1"/>
  </cols>
  <sheetData>
    <row r="1" spans="1:7" x14ac:dyDescent="0.25">
      <c r="A1" s="2" t="s">
        <v>1</v>
      </c>
      <c r="B1" s="2" t="s">
        <v>179</v>
      </c>
      <c r="C1" s="2" t="s">
        <v>180</v>
      </c>
      <c r="D1" s="2"/>
      <c r="E1" s="2"/>
      <c r="F1" s="2"/>
      <c r="G1" s="2"/>
    </row>
    <row r="2" spans="1:7" x14ac:dyDescent="0.25">
      <c r="A2" t="s">
        <v>181</v>
      </c>
      <c r="B2" t="s">
        <v>236</v>
      </c>
    </row>
    <row r="3" spans="1:7" x14ac:dyDescent="0.25">
      <c r="A3" t="s">
        <v>182</v>
      </c>
      <c r="C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tabSelected="1" workbookViewId="0">
      <pane xSplit="1" ySplit="1" topLeftCell="BQ21" activePane="bottomRight" state="frozen"/>
      <selection activeCell="E17" sqref="E17"/>
      <selection pane="topRight" activeCell="E17" sqref="E17"/>
      <selection pane="bottomLeft" activeCell="E17" sqref="E17"/>
      <selection pane="bottomRight" activeCell="BW36" sqref="BW36"/>
    </sheetView>
  </sheetViews>
  <sheetFormatPr defaultRowHeight="15" x14ac:dyDescent="0.25"/>
  <cols>
    <col min="1" max="1" width="63.28515625" bestFit="1" customWidth="1"/>
    <col min="2" max="2" width="13.28515625" bestFit="1" customWidth="1"/>
    <col min="3" max="3" width="20" bestFit="1" customWidth="1"/>
    <col min="4" max="4" width="22.140625" bestFit="1" customWidth="1"/>
    <col min="5" max="5" width="99" bestFit="1" customWidth="1"/>
    <col min="6" max="6" width="16.7109375" bestFit="1" customWidth="1"/>
    <col min="7" max="7" width="18.85546875" bestFit="1" customWidth="1"/>
    <col min="8" max="8" width="15.42578125" bestFit="1" customWidth="1"/>
    <col min="9" max="9" width="23.7109375" bestFit="1" customWidth="1"/>
    <col min="10" max="10" width="21.42578125" bestFit="1" customWidth="1"/>
    <col min="11" max="11" width="15.42578125" bestFit="1" customWidth="1"/>
    <col min="12" max="12" width="17.85546875" bestFit="1" customWidth="1"/>
    <col min="13" max="13" width="99" bestFit="1" customWidth="1"/>
    <col min="14" max="15" width="21.7109375" bestFit="1" customWidth="1"/>
    <col min="16" max="16" width="20.7109375" bestFit="1" customWidth="1"/>
    <col min="17" max="17" width="20.85546875" bestFit="1" customWidth="1"/>
    <col min="18" max="18" width="11" bestFit="1" customWidth="1"/>
    <col min="19" max="19" width="26" bestFit="1" customWidth="1"/>
    <col min="20" max="20" width="23.5703125" bestFit="1" customWidth="1"/>
    <col min="21" max="21" width="25.85546875" bestFit="1" customWidth="1"/>
    <col min="22" max="22" width="23.7109375" bestFit="1" customWidth="1"/>
    <col min="23" max="23" width="31" bestFit="1" customWidth="1"/>
    <col min="24" max="24" width="27.85546875" bestFit="1" customWidth="1"/>
    <col min="25" max="25" width="8.7109375" bestFit="1" customWidth="1"/>
    <col min="26" max="26" width="22.42578125" bestFit="1" customWidth="1"/>
    <col min="27" max="27" width="37.140625" bestFit="1" customWidth="1"/>
    <col min="28" max="28" width="26.85546875" bestFit="1" customWidth="1"/>
    <col min="29" max="29" width="32.7109375" bestFit="1" customWidth="1"/>
    <col min="30" max="30" width="68.140625" bestFit="1" customWidth="1"/>
    <col min="31" max="31" width="27.85546875" bestFit="1" customWidth="1"/>
    <col min="32" max="32" width="35.5703125" bestFit="1" customWidth="1"/>
    <col min="33" max="33" width="145.28515625" bestFit="1" customWidth="1"/>
    <col min="34" max="34" width="15.5703125" bestFit="1" customWidth="1"/>
    <col min="35" max="35" width="12.42578125" bestFit="1" customWidth="1"/>
    <col min="36" max="36" width="13.7109375" bestFit="1" customWidth="1"/>
    <col min="37" max="37" width="17.85546875" bestFit="1" customWidth="1"/>
    <col min="38" max="38" width="7.140625" bestFit="1" customWidth="1"/>
    <col min="39" max="39" width="18" bestFit="1" customWidth="1"/>
    <col min="40" max="40" width="19.5703125" bestFit="1" customWidth="1"/>
    <col min="41" max="41" width="22.42578125" bestFit="1" customWidth="1"/>
    <col min="42" max="42" width="20" bestFit="1" customWidth="1"/>
    <col min="43" max="43" width="15" bestFit="1" customWidth="1"/>
    <col min="44" max="44" width="17.7109375" bestFit="1" customWidth="1"/>
    <col min="45" max="45" width="15.140625" bestFit="1" customWidth="1"/>
    <col min="46" max="46" width="17.85546875" bestFit="1" customWidth="1"/>
    <col min="47" max="47" width="20" bestFit="1" customWidth="1"/>
    <col min="48" max="48" width="18" bestFit="1" customWidth="1"/>
    <col min="49" max="49" width="21" bestFit="1" customWidth="1"/>
    <col min="50" max="50" width="17.42578125" bestFit="1" customWidth="1"/>
    <col min="51" max="51" width="19" bestFit="1" customWidth="1"/>
    <col min="52" max="52" width="20.42578125" bestFit="1" customWidth="1"/>
    <col min="53" max="53" width="22" bestFit="1" customWidth="1"/>
    <col min="54" max="54" width="18.28515625" bestFit="1" customWidth="1"/>
    <col min="55" max="55" width="19.28515625" bestFit="1" customWidth="1"/>
    <col min="56" max="56" width="30.7109375" bestFit="1" customWidth="1"/>
    <col min="57" max="57" width="14" bestFit="1" customWidth="1"/>
    <col min="58" max="58" width="15.42578125" bestFit="1" customWidth="1"/>
    <col min="59" max="59" width="14.7109375" bestFit="1" customWidth="1"/>
    <col min="60" max="60" width="11" bestFit="1" customWidth="1"/>
    <col min="61" max="61" width="14.5703125" bestFit="1" customWidth="1"/>
    <col min="62" max="62" width="8.140625" bestFit="1" customWidth="1"/>
    <col min="63" max="63" width="13.7109375" bestFit="1" customWidth="1"/>
    <col min="64" max="64" width="18.42578125" bestFit="1" customWidth="1"/>
    <col min="65" max="65" width="18.28515625" bestFit="1" customWidth="1"/>
    <col min="66" max="66" width="13.5703125" bestFit="1" customWidth="1"/>
    <col min="67" max="67" width="12.85546875" bestFit="1" customWidth="1"/>
    <col min="68" max="68" width="30.28515625" bestFit="1" customWidth="1"/>
    <col min="69" max="69" width="11.140625" bestFit="1" customWidth="1"/>
    <col min="70" max="70" width="24.85546875" bestFit="1" customWidth="1"/>
    <col min="71" max="71" width="21.7109375" bestFit="1" customWidth="1"/>
    <col min="72" max="72" width="8.7109375" bestFit="1" customWidth="1"/>
    <col min="73" max="73" width="12" bestFit="1" customWidth="1"/>
    <col min="74" max="74" width="17" bestFit="1" customWidth="1"/>
    <col min="75" max="75" width="9.42578125" bestFit="1" customWidth="1"/>
    <col min="76" max="76" width="7.28515625" bestFit="1" customWidth="1"/>
    <col min="77" max="77" width="6.28515625" bestFit="1" customWidth="1"/>
    <col min="78" max="78" width="9.5703125" bestFit="1" customWidth="1"/>
    <col min="79" max="79" width="24.85546875" bestFit="1" customWidth="1"/>
    <col min="80" max="80" width="15.7109375" bestFit="1" customWidth="1"/>
    <col min="81" max="81" width="20" bestFit="1" customWidth="1"/>
    <col min="82" max="82" width="16" bestFit="1" customWidth="1"/>
  </cols>
  <sheetData>
    <row r="1" spans="1:82" s="2" customFormat="1" x14ac:dyDescent="0.25">
      <c r="A1" s="2" t="s">
        <v>1</v>
      </c>
      <c r="B1" s="2" t="s">
        <v>5</v>
      </c>
      <c r="C1" s="2" t="s">
        <v>8</v>
      </c>
      <c r="D1" s="2" t="s">
        <v>9</v>
      </c>
      <c r="E1" s="2" t="s">
        <v>23</v>
      </c>
      <c r="F1" s="2" t="s">
        <v>12</v>
      </c>
      <c r="G1" s="2" t="s">
        <v>13</v>
      </c>
      <c r="H1" s="2" t="s">
        <v>183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23</v>
      </c>
      <c r="N1" s="2" t="s">
        <v>28</v>
      </c>
      <c r="O1" s="2" t="s">
        <v>29</v>
      </c>
      <c r="P1" s="2" t="s">
        <v>26</v>
      </c>
      <c r="Q1" s="2" t="s">
        <v>30</v>
      </c>
      <c r="R1" s="2" t="s">
        <v>31</v>
      </c>
      <c r="S1" s="2" t="s">
        <v>32</v>
      </c>
      <c r="T1" s="2" t="s">
        <v>35</v>
      </c>
      <c r="U1" s="2" t="s">
        <v>36</v>
      </c>
      <c r="V1" s="2" t="s">
        <v>37</v>
      </c>
      <c r="W1" s="2" t="s">
        <v>40</v>
      </c>
      <c r="X1" s="2" t="s">
        <v>41</v>
      </c>
      <c r="Y1" s="2" t="s">
        <v>45</v>
      </c>
      <c r="Z1" s="2" t="s">
        <v>49</v>
      </c>
      <c r="AA1" s="2" t="s">
        <v>50</v>
      </c>
      <c r="AB1" s="2" t="s">
        <v>51</v>
      </c>
      <c r="AC1" s="7" t="s">
        <v>52</v>
      </c>
      <c r="AD1" s="2" t="s">
        <v>59</v>
      </c>
      <c r="AE1" s="2" t="s">
        <v>60</v>
      </c>
      <c r="AF1" s="2" t="s">
        <v>20</v>
      </c>
      <c r="AG1" s="2" t="s">
        <v>58</v>
      </c>
      <c r="AH1" s="2" t="s">
        <v>63</v>
      </c>
      <c r="AI1" s="2" t="s">
        <v>65</v>
      </c>
      <c r="AJ1" s="2" t="s">
        <v>67</v>
      </c>
      <c r="AK1" s="2" t="s">
        <v>69</v>
      </c>
      <c r="AL1" s="2" t="s">
        <v>70</v>
      </c>
      <c r="AM1" s="2" t="s">
        <v>74</v>
      </c>
      <c r="AN1" s="2" t="s">
        <v>76</v>
      </c>
      <c r="AO1" s="2" t="s">
        <v>77</v>
      </c>
      <c r="AP1" s="2" t="s">
        <v>78</v>
      </c>
      <c r="AQ1" s="2" t="s">
        <v>75</v>
      </c>
      <c r="AR1" s="2" t="s">
        <v>91</v>
      </c>
      <c r="AS1" s="2" t="s">
        <v>90</v>
      </c>
      <c r="AT1" s="2" t="s">
        <v>89</v>
      </c>
      <c r="AU1" s="2" t="s">
        <v>79</v>
      </c>
      <c r="AV1" s="2" t="s">
        <v>82</v>
      </c>
      <c r="AW1" s="2" t="s">
        <v>80</v>
      </c>
      <c r="AX1" s="2" t="s">
        <v>81</v>
      </c>
      <c r="AY1" s="2" t="s">
        <v>83</v>
      </c>
      <c r="AZ1" s="2" t="s">
        <v>84</v>
      </c>
      <c r="BA1" s="2" t="s">
        <v>85</v>
      </c>
      <c r="BB1" s="2" t="s">
        <v>86</v>
      </c>
      <c r="BC1" s="2" t="s">
        <v>87</v>
      </c>
      <c r="BD1" s="2" t="s">
        <v>88</v>
      </c>
      <c r="BE1" s="2" t="s">
        <v>123</v>
      </c>
      <c r="BF1" s="2" t="s">
        <v>124</v>
      </c>
      <c r="BG1" s="2" t="s">
        <v>125</v>
      </c>
      <c r="BH1" s="2" t="s">
        <v>126</v>
      </c>
      <c r="BI1" s="2" t="s">
        <v>127</v>
      </c>
      <c r="BJ1" s="2" t="s">
        <v>128</v>
      </c>
      <c r="BK1" s="2" t="s">
        <v>129</v>
      </c>
      <c r="BL1" s="2" t="s">
        <v>130</v>
      </c>
      <c r="BM1" s="2" t="s">
        <v>131</v>
      </c>
      <c r="BN1" s="2" t="s">
        <v>132</v>
      </c>
      <c r="BO1" s="2" t="s">
        <v>133</v>
      </c>
      <c r="BP1" s="2" t="s">
        <v>134</v>
      </c>
      <c r="BQ1" s="2" t="s">
        <v>135</v>
      </c>
      <c r="BR1" s="2" t="s">
        <v>136</v>
      </c>
      <c r="BS1" s="2" t="s">
        <v>137</v>
      </c>
      <c r="BT1" s="2" t="s">
        <v>45</v>
      </c>
      <c r="BU1" s="2" t="s">
        <v>138</v>
      </c>
      <c r="BV1" s="2" t="s">
        <v>139</v>
      </c>
      <c r="BW1" s="2" t="s">
        <v>140</v>
      </c>
      <c r="BX1" s="2" t="s">
        <v>141</v>
      </c>
      <c r="BY1" s="2" t="s">
        <v>142</v>
      </c>
      <c r="BZ1" s="2" t="s">
        <v>143</v>
      </c>
      <c r="CA1" s="2" t="s">
        <v>144</v>
      </c>
      <c r="CB1" s="2" t="s">
        <v>145</v>
      </c>
      <c r="CC1" s="2" t="s">
        <v>184</v>
      </c>
      <c r="CD1" s="2" t="s">
        <v>252</v>
      </c>
    </row>
    <row r="2" spans="1:82" x14ac:dyDescent="0.25">
      <c r="A2" t="s">
        <v>3</v>
      </c>
      <c r="B2" s="3"/>
    </row>
    <row r="3" spans="1:82" x14ac:dyDescent="0.25">
      <c r="A3" t="s">
        <v>6</v>
      </c>
      <c r="B3" t="s">
        <v>7</v>
      </c>
    </row>
    <row r="4" spans="1:82" x14ac:dyDescent="0.25">
      <c r="A4" t="s">
        <v>10</v>
      </c>
      <c r="B4" t="s">
        <v>4</v>
      </c>
      <c r="C4" t="s">
        <v>47</v>
      </c>
      <c r="D4" t="s">
        <v>48</v>
      </c>
      <c r="E4" t="s">
        <v>22</v>
      </c>
      <c r="F4">
        <v>401</v>
      </c>
      <c r="I4">
        <v>2017318814</v>
      </c>
      <c r="J4">
        <v>201718756</v>
      </c>
      <c r="K4">
        <v>20173181050</v>
      </c>
      <c r="L4">
        <v>2017220914</v>
      </c>
      <c r="M4" t="s">
        <v>22</v>
      </c>
      <c r="N4" t="s">
        <v>24</v>
      </c>
      <c r="O4" t="s">
        <v>25</v>
      </c>
      <c r="P4" t="s">
        <v>27</v>
      </c>
      <c r="Q4">
        <v>201718745</v>
      </c>
      <c r="S4">
        <v>201722095</v>
      </c>
      <c r="U4" t="s">
        <v>38</v>
      </c>
      <c r="V4" t="s">
        <v>39</v>
      </c>
      <c r="W4" t="s">
        <v>42</v>
      </c>
      <c r="X4" t="s">
        <v>43</v>
      </c>
      <c r="Y4" t="s">
        <v>44</v>
      </c>
      <c r="Z4" s="6" t="str">
        <f ca="1">"AutoFolder"&amp;YEAR(NOW())&amp;DAY(NOW())&amp;HOUR(NOW())&amp;MINUTE(NOW())&amp;SECOND(NOW())</f>
        <v>AutoFolder201815104125</v>
      </c>
      <c r="AA4" t="s">
        <v>230</v>
      </c>
      <c r="AB4" t="str">
        <f ca="1">AB5</f>
        <v>AutoRenameFld201815104125</v>
      </c>
      <c r="AC4" t="str">
        <f ca="1">AC5</f>
        <v>AutoRenameTemplate201815104125</v>
      </c>
      <c r="AF4" t="s">
        <v>21</v>
      </c>
      <c r="AH4" t="s">
        <v>56</v>
      </c>
      <c r="CC4" t="s">
        <v>185</v>
      </c>
    </row>
    <row r="5" spans="1:82" x14ac:dyDescent="0.25">
      <c r="A5" t="s">
        <v>11</v>
      </c>
      <c r="C5" t="s">
        <v>14</v>
      </c>
      <c r="D5" t="s">
        <v>15</v>
      </c>
      <c r="E5" t="s">
        <v>22</v>
      </c>
      <c r="F5" t="s">
        <v>34</v>
      </c>
      <c r="G5" t="s">
        <v>33</v>
      </c>
      <c r="H5" t="s">
        <v>56</v>
      </c>
      <c r="M5" t="s">
        <v>22</v>
      </c>
      <c r="Z5" t="str">
        <f ca="1">"AutoFolder"&amp;YEAR(NOW())&amp;DAY(NOW())&amp;HOUR(NOW())&amp;MINUTE(NOW())&amp;SECOND(NOW())</f>
        <v>AutoFolder201815104125</v>
      </c>
      <c r="AA5" t="str">
        <f ca="1">"AutoTemplate"&amp;YEAR(NOW())&amp;DAY(NOW())&amp;HOUR(NOW())&amp;MINUTE(NOW())&amp;SECOND(NOW())</f>
        <v>AutoTemplate201815104125</v>
      </c>
      <c r="AB5" t="str">
        <f ca="1">"AutoRenameFld"&amp;YEAR(NOW())&amp;DAY(NOW())&amp;HOUR(NOW())&amp;MINUTE(NOW())&amp;SECOND(NOW())</f>
        <v>AutoRenameFld201815104125</v>
      </c>
      <c r="AC5" t="str">
        <f ca="1">"AutoRenameTemplate"&amp;YEAR(NOW())&amp;DAY(NOW())&amp;HOUR(NOW())&amp;MINUTE(NOW())&amp;SECOND(NOW())</f>
        <v>AutoRenameTemplate201815104125</v>
      </c>
      <c r="AF5" t="s">
        <v>21</v>
      </c>
    </row>
    <row r="6" spans="1:82" x14ac:dyDescent="0.25">
      <c r="A6" s="4" t="s">
        <v>46</v>
      </c>
      <c r="I6">
        <v>2016142122</v>
      </c>
      <c r="K6" s="5">
        <v>2017318109</v>
      </c>
      <c r="L6">
        <v>201620364</v>
      </c>
      <c r="R6">
        <v>2016175514</v>
      </c>
      <c r="AF6" t="s">
        <v>21</v>
      </c>
    </row>
    <row r="7" spans="1:82" x14ac:dyDescent="0.25">
      <c r="A7" s="4" t="s">
        <v>53</v>
      </c>
      <c r="AD7" t="s">
        <v>62</v>
      </c>
      <c r="AE7" t="s">
        <v>25</v>
      </c>
      <c r="AF7" t="s">
        <v>21</v>
      </c>
    </row>
    <row r="8" spans="1:82" x14ac:dyDescent="0.25">
      <c r="A8" s="4" t="s">
        <v>55</v>
      </c>
      <c r="AD8" t="s">
        <v>61</v>
      </c>
      <c r="AE8" t="s">
        <v>43</v>
      </c>
      <c r="AF8" t="s">
        <v>21</v>
      </c>
    </row>
    <row r="9" spans="1:82" x14ac:dyDescent="0.25">
      <c r="A9" s="4" t="s">
        <v>54</v>
      </c>
      <c r="AD9" t="s">
        <v>57</v>
      </c>
      <c r="AE9" t="s">
        <v>39</v>
      </c>
      <c r="AF9" t="s">
        <v>21</v>
      </c>
    </row>
    <row r="10" spans="1:82" x14ac:dyDescent="0.25">
      <c r="A10" s="4" t="s">
        <v>64</v>
      </c>
      <c r="AA10" t="str">
        <f ca="1">"AutoTemplate"&amp;YEAR(NOW())&amp;DAY(NOW())&amp;HOUR(NOW())&amp;MINUTE(NOW())&amp;SECOND(NOW())</f>
        <v>AutoTemplate201815104125</v>
      </c>
      <c r="AD10" s="7" t="s">
        <v>73</v>
      </c>
      <c r="AF10" t="s">
        <v>21</v>
      </c>
      <c r="AI10" t="s">
        <v>66</v>
      </c>
      <c r="AJ10" t="s">
        <v>68</v>
      </c>
      <c r="AK10" t="s">
        <v>71</v>
      </c>
      <c r="AL10">
        <v>100</v>
      </c>
    </row>
    <row r="11" spans="1:82" x14ac:dyDescent="0.25">
      <c r="A11" s="4" t="s">
        <v>72</v>
      </c>
      <c r="AF11" t="s">
        <v>21</v>
      </c>
      <c r="AM11">
        <v>1</v>
      </c>
      <c r="AN11">
        <v>300</v>
      </c>
      <c r="AO11">
        <v>50</v>
      </c>
      <c r="AP11">
        <v>100</v>
      </c>
      <c r="AQ11">
        <v>1</v>
      </c>
      <c r="AR11" s="8">
        <f ca="1">TODAY()-WEEKDAY(TODAY(),3)+INT(7/6*(50+MIN(5,WEEKDAY(TODAY(),3))))</f>
        <v>43232</v>
      </c>
      <c r="AS11" s="8">
        <f ca="1">TODAY()-WEEKDAY(TODAY(),3)+INT(7/6*(100+MIN(5,WEEKDAY(TODAY(),3))))</f>
        <v>43291</v>
      </c>
      <c r="AT11">
        <v>1</v>
      </c>
      <c r="AU11">
        <v>1</v>
      </c>
      <c r="AV11">
        <v>20</v>
      </c>
      <c r="AX11">
        <v>1</v>
      </c>
      <c r="AY11">
        <v>20</v>
      </c>
      <c r="AZ11">
        <v>10</v>
      </c>
      <c r="BA11">
        <v>30</v>
      </c>
      <c r="BB11">
        <v>50</v>
      </c>
      <c r="BC11">
        <v>25</v>
      </c>
      <c r="BD11">
        <v>20</v>
      </c>
    </row>
    <row r="12" spans="1:82" x14ac:dyDescent="0.25">
      <c r="A12" s="4" t="s">
        <v>92</v>
      </c>
      <c r="AA12" t="str">
        <f ca="1">"AutoTemplate"&amp;YEAR(NOW())&amp;DAY(NOW())&amp;HOUR(NOW())&amp;MINUTE(NOW())&amp;SECOND(NOW())</f>
        <v>AutoTemplate201815104125</v>
      </c>
      <c r="AF12" t="s">
        <v>21</v>
      </c>
      <c r="AI12" t="s">
        <v>66</v>
      </c>
      <c r="AJ12" t="s">
        <v>68</v>
      </c>
      <c r="AK12" t="s">
        <v>71</v>
      </c>
      <c r="AL12">
        <v>100</v>
      </c>
    </row>
    <row r="13" spans="1:82" x14ac:dyDescent="0.25">
      <c r="A13" t="s">
        <v>93</v>
      </c>
      <c r="AF13" t="s">
        <v>21</v>
      </c>
      <c r="BE13" t="s">
        <v>94</v>
      </c>
      <c r="BF13" t="s">
        <v>95</v>
      </c>
      <c r="BG13" t="s">
        <v>96</v>
      </c>
      <c r="BH13">
        <v>9999999999</v>
      </c>
      <c r="BI13" t="s">
        <v>97</v>
      </c>
      <c r="BJ13">
        <v>100</v>
      </c>
    </row>
    <row r="14" spans="1:82" x14ac:dyDescent="0.25">
      <c r="A14" t="s">
        <v>157</v>
      </c>
      <c r="AA14" t="str">
        <f ca="1">"AutoDataTemplate"&amp;YEAR(NOW())&amp;DAY(NOW())&amp;HOUR(NOW())&amp;MINUTE(NOW())&amp;SECOND(NOW())</f>
        <v>AutoDataTemplate201815104125</v>
      </c>
      <c r="AF14" t="s">
        <v>21</v>
      </c>
      <c r="BK14" t="s">
        <v>98</v>
      </c>
      <c r="BL14" t="s">
        <v>99</v>
      </c>
      <c r="BM14" t="s">
        <v>100</v>
      </c>
      <c r="BN14">
        <v>200000</v>
      </c>
      <c r="BP14" t="s">
        <v>101</v>
      </c>
      <c r="BQ14" t="s">
        <v>24</v>
      </c>
    </row>
    <row r="15" spans="1:82" x14ac:dyDescent="0.25">
      <c r="A15" t="s">
        <v>146</v>
      </c>
      <c r="AF15" t="s">
        <v>21</v>
      </c>
      <c r="BR15" t="s">
        <v>102</v>
      </c>
    </row>
    <row r="16" spans="1:82" x14ac:dyDescent="0.25">
      <c r="A16" t="s">
        <v>147</v>
      </c>
      <c r="AF16" t="s">
        <v>21</v>
      </c>
      <c r="BR16" t="s">
        <v>103</v>
      </c>
    </row>
    <row r="17" spans="1:80" x14ac:dyDescent="0.25">
      <c r="A17" t="s">
        <v>148</v>
      </c>
      <c r="AF17" t="s">
        <v>21</v>
      </c>
      <c r="BR17" t="s">
        <v>104</v>
      </c>
    </row>
    <row r="18" spans="1:80" x14ac:dyDescent="0.25">
      <c r="A18" t="s">
        <v>149</v>
      </c>
      <c r="B18" t="s">
        <v>4</v>
      </c>
      <c r="AA18" t="str">
        <f ca="1">"AutoLoanProgramTemplate"&amp;YEAR(NOW())&amp;DAY(NOW())&amp;HOUR(NOW())&amp;MINUTE(NOW())&amp;SECOND(NOW())</f>
        <v>AutoLoanProgramTemplate201815104125</v>
      </c>
      <c r="AF18" t="s">
        <v>21</v>
      </c>
      <c r="BO18" t="s">
        <v>105</v>
      </c>
      <c r="BS18" t="s">
        <v>106</v>
      </c>
      <c r="BT18" t="s">
        <v>44</v>
      </c>
      <c r="BU18" t="s">
        <v>107</v>
      </c>
      <c r="BV18" t="s">
        <v>108</v>
      </c>
      <c r="BW18">
        <v>5</v>
      </c>
      <c r="BX18">
        <v>360</v>
      </c>
      <c r="BY18">
        <v>360</v>
      </c>
    </row>
    <row r="19" spans="1:80" x14ac:dyDescent="0.25">
      <c r="A19" t="s">
        <v>150</v>
      </c>
      <c r="AA19" t="str">
        <f ca="1">"AutoClosingCostTemplate"&amp;YEAR(NOW())&amp;DAY(NOW())&amp;HOUR(NOW())&amp;MINUTE(NOW())&amp;SECOND(NOW())</f>
        <v>AutoClosingCostTemplate201815104125</v>
      </c>
      <c r="AF19" t="s">
        <v>21</v>
      </c>
      <c r="BZ19" t="s">
        <v>113</v>
      </c>
      <c r="CA19" s="7" t="s">
        <v>104</v>
      </c>
      <c r="CB19" s="7" t="s">
        <v>151</v>
      </c>
    </row>
    <row r="20" spans="1:80" x14ac:dyDescent="0.25">
      <c r="A20" t="s">
        <v>109</v>
      </c>
      <c r="AA20" t="str">
        <f ca="1">"AutoTemplate"&amp;YEAR(NOW())&amp;DAY(NOW())&amp;HOUR(NOW())&amp;MINUTE(NOW())&amp;SECOND(NOW())</f>
        <v>AutoTemplate201815104125</v>
      </c>
      <c r="AD20" t="s">
        <v>110</v>
      </c>
      <c r="AF20" t="s">
        <v>111</v>
      </c>
      <c r="AG20" t="s">
        <v>112</v>
      </c>
      <c r="CA20" t="s">
        <v>104</v>
      </c>
    </row>
    <row r="21" spans="1:80" x14ac:dyDescent="0.25">
      <c r="A21" t="s">
        <v>114</v>
      </c>
      <c r="AD21" t="s">
        <v>152</v>
      </c>
      <c r="AG21" t="s">
        <v>115</v>
      </c>
    </row>
    <row r="22" spans="1:80" x14ac:dyDescent="0.25">
      <c r="A22" t="s">
        <v>116</v>
      </c>
      <c r="AA22" t="str">
        <f ca="1">"AutoTemplate"&amp;YEAR(NOW())&amp;DAY(NOW())&amp;HOUR(NOW())&amp;MINUTE(NOW())&amp;SECOND(NOW())</f>
        <v>AutoTemplate201815104125</v>
      </c>
      <c r="AD22" t="s">
        <v>38</v>
      </c>
      <c r="AG22" t="s">
        <v>112</v>
      </c>
      <c r="CA22" t="s">
        <v>104</v>
      </c>
    </row>
    <row r="23" spans="1:80" x14ac:dyDescent="0.25">
      <c r="A23" t="s">
        <v>117</v>
      </c>
      <c r="AD23" t="s">
        <v>39</v>
      </c>
      <c r="AG23" t="s">
        <v>115</v>
      </c>
    </row>
    <row r="24" spans="1:80" x14ac:dyDescent="0.25">
      <c r="A24" t="s">
        <v>118</v>
      </c>
      <c r="AD24" t="s">
        <v>119</v>
      </c>
      <c r="AG24" t="s">
        <v>120</v>
      </c>
    </row>
    <row r="25" spans="1:80" x14ac:dyDescent="0.25">
      <c r="A25" t="s">
        <v>160</v>
      </c>
      <c r="AA25" t="str">
        <f ca="1">"AutoTaskSetTemplate"&amp;YEAR(NOW())&amp;DAY(NOW())&amp;HOUR(NOW())&amp;MINUTE(NOW())&amp;SECOND(NOW())</f>
        <v>AutoTaskSetTemplate201815104125</v>
      </c>
      <c r="AD25" t="s">
        <v>153</v>
      </c>
      <c r="AF25" t="s">
        <v>111</v>
      </c>
      <c r="AG25" t="s">
        <v>112</v>
      </c>
      <c r="CA25" t="s">
        <v>104</v>
      </c>
    </row>
    <row r="26" spans="1:80" x14ac:dyDescent="0.25">
      <c r="A26" t="s">
        <v>159</v>
      </c>
      <c r="AD26" t="s">
        <v>154</v>
      </c>
      <c r="AG26" t="s">
        <v>115</v>
      </c>
    </row>
    <row r="27" spans="1:80" x14ac:dyDescent="0.25">
      <c r="A27" t="s">
        <v>158</v>
      </c>
      <c r="AA27" t="str">
        <f ca="1">"AutoInputFormTemplate"&amp;YEAR(NOW())&amp;DAY(NOW())&amp;HOUR(NOW())&amp;MINUTE(NOW())&amp;SECOND(NOW())</f>
        <v>AutoInputFormTemplate201815104125</v>
      </c>
      <c r="AD27" t="s">
        <v>121</v>
      </c>
      <c r="AF27" t="s">
        <v>111</v>
      </c>
    </row>
    <row r="28" spans="1:80" x14ac:dyDescent="0.25">
      <c r="A28" t="s">
        <v>156</v>
      </c>
      <c r="AA28" t="str">
        <f ca="1">"AutoClosingTemplate"&amp;YEAR(NOW())&amp;DAY(NOW())&amp;HOUR(NOW())&amp;MINUTE(NOW())&amp;SECOND(NOW())</f>
        <v>AutoClosingTemplate201815104125</v>
      </c>
      <c r="AF28" t="s">
        <v>21</v>
      </c>
      <c r="CA28" t="s">
        <v>103</v>
      </c>
      <c r="CB28" t="s">
        <v>122</v>
      </c>
    </row>
    <row r="29" spans="1:80" x14ac:dyDescent="0.25">
      <c r="A29" t="s">
        <v>163</v>
      </c>
      <c r="AG29" t="s">
        <v>155</v>
      </c>
    </row>
    <row r="30" spans="1:80" x14ac:dyDescent="0.25">
      <c r="A30" t="s">
        <v>161</v>
      </c>
      <c r="AA30" t="str">
        <f ca="1">"FannieMae_Template_Set"&amp;YEAR(NOW())&amp;DAY(NOW())&amp;HOUR(NOW())&amp;MINUTE(NOW())&amp;SECOND(NOW())</f>
        <v>FannieMae_Template_Set201815104125</v>
      </c>
      <c r="AF30" t="s">
        <v>162</v>
      </c>
    </row>
    <row r="31" spans="1:80" x14ac:dyDescent="0.25">
      <c r="A31" t="s">
        <v>204</v>
      </c>
      <c r="B31" t="s">
        <v>4</v>
      </c>
      <c r="AA31" t="str">
        <f ca="1">"AutoLoanProgramTemplate"&amp;YEAR(NOW())&amp;DAY(NOW())&amp;HOUR(NOW())&amp;MINUTE(NOW())&amp;SECOND(NOW())</f>
        <v>AutoLoanProgramTemplate201815104125</v>
      </c>
      <c r="AF31" t="s">
        <v>21</v>
      </c>
      <c r="BO31" t="s">
        <v>105</v>
      </c>
      <c r="BS31" t="s">
        <v>106</v>
      </c>
      <c r="BT31" t="s">
        <v>44</v>
      </c>
      <c r="BU31" t="s">
        <v>107</v>
      </c>
    </row>
    <row r="32" spans="1:80" x14ac:dyDescent="0.25">
      <c r="A32" t="s">
        <v>205</v>
      </c>
      <c r="AA32" t="str">
        <f ca="1">"AutoLoanProgramTemplate"&amp;YEAR(NOW())&amp;DAY(NOW())&amp;HOUR(NOW())&amp;MINUTE(NOW())&amp;SECOND(NOW())</f>
        <v>AutoLoanProgramTemplate201815104125</v>
      </c>
      <c r="BX32">
        <v>12</v>
      </c>
    </row>
    <row r="33" spans="1:82" x14ac:dyDescent="0.25">
      <c r="A33" t="s">
        <v>211</v>
      </c>
      <c r="B33" t="s">
        <v>4</v>
      </c>
      <c r="AA33" t="str">
        <f ca="1">"AutoLoanProgramTemplate"&amp;YEAR(NOW())&amp;DAY(NOW())&amp;HOUR(NOW())&amp;MINUTE(NOW())&amp;SECOND(NOW())</f>
        <v>AutoLoanProgramTemplate201815104125</v>
      </c>
      <c r="AF33" t="s">
        <v>21</v>
      </c>
      <c r="BO33" t="s">
        <v>210</v>
      </c>
      <c r="BS33" t="s">
        <v>106</v>
      </c>
      <c r="BT33" t="s">
        <v>44</v>
      </c>
      <c r="BU33" t="s">
        <v>107</v>
      </c>
      <c r="BV33" t="s">
        <v>108</v>
      </c>
      <c r="BW33">
        <v>5</v>
      </c>
      <c r="BX33">
        <v>360</v>
      </c>
      <c r="BY33">
        <v>360</v>
      </c>
    </row>
    <row r="34" spans="1:82" x14ac:dyDescent="0.25">
      <c r="A34" t="s">
        <v>248</v>
      </c>
      <c r="AA34" t="s">
        <v>249</v>
      </c>
      <c r="AF34" t="s">
        <v>21</v>
      </c>
      <c r="BS34" t="s">
        <v>106</v>
      </c>
      <c r="BW34">
        <v>10</v>
      </c>
      <c r="BX34">
        <v>350</v>
      </c>
      <c r="BY34">
        <v>350</v>
      </c>
      <c r="CD34" t="s">
        <v>251</v>
      </c>
    </row>
    <row r="35" spans="1:82" x14ac:dyDescent="0.25">
      <c r="A35" t="s">
        <v>250</v>
      </c>
      <c r="C35" t="s">
        <v>47</v>
      </c>
      <c r="D35" t="s">
        <v>48</v>
      </c>
      <c r="E35" t="s">
        <v>22</v>
      </c>
      <c r="F35">
        <v>401</v>
      </c>
      <c r="I35">
        <v>2017318814</v>
      </c>
      <c r="J35">
        <v>201718756</v>
      </c>
      <c r="K35">
        <v>20173181050</v>
      </c>
      <c r="L35">
        <v>2017220914</v>
      </c>
      <c r="M35" t="s">
        <v>22</v>
      </c>
      <c r="N35" t="s">
        <v>24</v>
      </c>
      <c r="O35" t="s">
        <v>25</v>
      </c>
      <c r="P35" t="s">
        <v>27</v>
      </c>
      <c r="Q35">
        <v>201718745</v>
      </c>
      <c r="S35">
        <v>201722095</v>
      </c>
      <c r="U35" t="s">
        <v>38</v>
      </c>
      <c r="V35" t="s">
        <v>39</v>
      </c>
      <c r="W35" t="s">
        <v>42</v>
      </c>
      <c r="X35" t="s">
        <v>43</v>
      </c>
      <c r="Y35" t="s">
        <v>44</v>
      </c>
      <c r="Z35" s="6" t="str">
        <f ca="1">"AutoFolder"&amp;YEAR(NOW())&amp;DAY(NOW())&amp;HOUR(NOW())&amp;MINUTE(NOW())&amp;SECOND(NOW())</f>
        <v>AutoFolder201815104125</v>
      </c>
      <c r="AA35" t="s">
        <v>249</v>
      </c>
      <c r="AB35">
        <f>AB36</f>
        <v>0</v>
      </c>
      <c r="AC35">
        <f>AC36</f>
        <v>0</v>
      </c>
      <c r="AF35" t="s">
        <v>21</v>
      </c>
      <c r="AH35" t="s">
        <v>56</v>
      </c>
      <c r="CC35" t="s">
        <v>185</v>
      </c>
    </row>
    <row r="36" spans="1:82" x14ac:dyDescent="0.25">
      <c r="A36" t="s">
        <v>253</v>
      </c>
      <c r="AA36" t="s">
        <v>249</v>
      </c>
      <c r="AF36" t="s">
        <v>21</v>
      </c>
      <c r="BS36" t="s">
        <v>106</v>
      </c>
      <c r="BW36">
        <v>10</v>
      </c>
      <c r="BX36">
        <v>350</v>
      </c>
      <c r="BY36">
        <v>350</v>
      </c>
      <c r="CD36" t="s">
        <v>254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5" x14ac:dyDescent="0.25"/>
  <cols>
    <col min="1" max="1" width="50.5703125" customWidth="1"/>
    <col min="2" max="2" width="39.7109375" customWidth="1"/>
    <col min="3" max="3" width="24.28515625" customWidth="1"/>
    <col min="4" max="4" width="23.140625" customWidth="1"/>
    <col min="5" max="5" width="28.7109375" customWidth="1"/>
    <col min="7" max="7" width="12.5703125" customWidth="1"/>
    <col min="8" max="8" width="13.28515625" customWidth="1"/>
  </cols>
  <sheetData>
    <row r="1" spans="1:9" x14ac:dyDescent="0.25">
      <c r="A1" s="2" t="s">
        <v>1</v>
      </c>
      <c r="B1" s="2" t="s">
        <v>186</v>
      </c>
      <c r="C1" s="2" t="s">
        <v>187</v>
      </c>
      <c r="D1" s="2" t="s">
        <v>123</v>
      </c>
      <c r="E1" s="2"/>
      <c r="F1" s="2"/>
      <c r="G1" s="2"/>
      <c r="H1" s="2"/>
      <c r="I1" s="2"/>
    </row>
    <row r="2" spans="1:9" x14ac:dyDescent="0.25">
      <c r="A2" t="s">
        <v>188</v>
      </c>
      <c r="B2" t="s">
        <v>235</v>
      </c>
    </row>
    <row r="3" spans="1:9" x14ac:dyDescent="0.25">
      <c r="A3" t="s">
        <v>189</v>
      </c>
      <c r="C3" t="s">
        <v>21</v>
      </c>
      <c r="D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2" sqref="B2"/>
    </sheetView>
  </sheetViews>
  <sheetFormatPr defaultRowHeight="15" x14ac:dyDescent="0.25"/>
  <cols>
    <col min="1" max="1" width="48.28515625" customWidth="1"/>
    <col min="2" max="2" width="33.140625" customWidth="1"/>
    <col min="3" max="3" width="28.28515625" customWidth="1"/>
    <col min="4" max="4" width="23.85546875" customWidth="1"/>
    <col min="5" max="5" width="21.28515625" customWidth="1"/>
    <col min="6" max="6" width="10.28515625" bestFit="1" customWidth="1"/>
    <col min="7" max="7" width="19" bestFit="1" customWidth="1"/>
  </cols>
  <sheetData>
    <row r="1" spans="1:9" x14ac:dyDescent="0.25">
      <c r="A1" s="2" t="s">
        <v>1</v>
      </c>
      <c r="B1" s="2" t="s">
        <v>190</v>
      </c>
      <c r="C1" s="2" t="s">
        <v>191</v>
      </c>
      <c r="D1" s="2" t="s">
        <v>59</v>
      </c>
      <c r="E1" s="2" t="s">
        <v>58</v>
      </c>
      <c r="F1" s="2" t="s">
        <v>219</v>
      </c>
      <c r="G1" s="2" t="s">
        <v>220</v>
      </c>
      <c r="H1" s="2"/>
      <c r="I1" s="2"/>
    </row>
    <row r="2" spans="1:9" x14ac:dyDescent="0.25">
      <c r="A2" t="s">
        <v>192</v>
      </c>
      <c r="B2" t="s">
        <v>232</v>
      </c>
    </row>
    <row r="3" spans="1:9" x14ac:dyDescent="0.25">
      <c r="A3" t="s">
        <v>193</v>
      </c>
      <c r="C3" t="s">
        <v>21</v>
      </c>
      <c r="D3" t="s">
        <v>112</v>
      </c>
      <c r="E3" t="s">
        <v>112</v>
      </c>
    </row>
    <row r="4" spans="1:9" x14ac:dyDescent="0.25">
      <c r="A4" t="s">
        <v>194</v>
      </c>
      <c r="D4" t="s">
        <v>115</v>
      </c>
      <c r="E4" t="s">
        <v>115</v>
      </c>
    </row>
    <row r="5" spans="1:9" x14ac:dyDescent="0.25">
      <c r="A5" t="s">
        <v>221</v>
      </c>
      <c r="B5" t="str">
        <f t="shared" ref="B5" ca="1" si="0">"AutoTaskSetTemplate"&amp;YEAR(NOW())&amp;DAY(NOW())&amp;HOUR(NOW())&amp;MINUTE(NOW())&amp;SECOND(NOW())</f>
        <v>AutoTaskSetTemplate201815104125</v>
      </c>
      <c r="C5" t="s">
        <v>21</v>
      </c>
      <c r="D5" t="s">
        <v>222</v>
      </c>
      <c r="E5" t="s">
        <v>112</v>
      </c>
      <c r="F5" t="s">
        <v>115</v>
      </c>
      <c r="G5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5" x14ac:dyDescent="0.25"/>
  <cols>
    <col min="1" max="1" width="47.7109375" customWidth="1"/>
    <col min="2" max="2" width="40.28515625" customWidth="1"/>
    <col min="3" max="3" width="23.42578125" customWidth="1"/>
    <col min="4" max="4" width="66.5703125" customWidth="1"/>
    <col min="5" max="5" width="20.7109375" customWidth="1"/>
  </cols>
  <sheetData>
    <row r="1" spans="1:5" x14ac:dyDescent="0.25">
      <c r="A1" s="2" t="s">
        <v>1</v>
      </c>
      <c r="B1" s="2" t="s">
        <v>200</v>
      </c>
      <c r="C1" s="2" t="s">
        <v>201</v>
      </c>
      <c r="D1" s="2" t="s">
        <v>59</v>
      </c>
      <c r="E1" s="2"/>
    </row>
    <row r="2" spans="1:5" x14ac:dyDescent="0.25">
      <c r="A2" t="s">
        <v>202</v>
      </c>
      <c r="B2" t="s">
        <v>233</v>
      </c>
    </row>
    <row r="3" spans="1:5" x14ac:dyDescent="0.25">
      <c r="A3" t="s">
        <v>203</v>
      </c>
      <c r="C3" t="s">
        <v>21</v>
      </c>
      <c r="D3" t="s">
        <v>121</v>
      </c>
    </row>
    <row r="4" spans="1:5" x14ac:dyDescent="0.25">
      <c r="A4" t="s">
        <v>224</v>
      </c>
      <c r="B4" t="str">
        <f t="shared" ref="B4" ca="1" si="0">"AutoInputFormSetTemplate"&amp;YEAR(NOW())&amp;DAY(NOW())&amp;HOUR(NOW())&amp;MINUTE(NOW())&amp;SECOND(NOW())</f>
        <v>AutoInputFormSetTemplate201815104125</v>
      </c>
      <c r="C4" t="s">
        <v>21</v>
      </c>
      <c r="D4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defaultRowHeight="15" x14ac:dyDescent="0.25"/>
  <cols>
    <col min="1" max="1" width="45.28515625" customWidth="1"/>
    <col min="2" max="2" width="41.140625" customWidth="1"/>
    <col min="3" max="4" width="24.28515625" customWidth="1"/>
  </cols>
  <sheetData>
    <row r="1" spans="1:5" x14ac:dyDescent="0.25">
      <c r="A1" s="2" t="s">
        <v>1</v>
      </c>
      <c r="B1" s="2" t="s">
        <v>206</v>
      </c>
      <c r="C1" s="2" t="s">
        <v>207</v>
      </c>
      <c r="D1" s="2"/>
      <c r="E1" s="2"/>
    </row>
    <row r="2" spans="1:5" x14ac:dyDescent="0.25">
      <c r="A2" t="s">
        <v>208</v>
      </c>
      <c r="B2" t="s">
        <v>238</v>
      </c>
    </row>
    <row r="3" spans="1:5" x14ac:dyDescent="0.25">
      <c r="A3" t="s">
        <v>209</v>
      </c>
      <c r="C3" t="s">
        <v>21</v>
      </c>
    </row>
    <row r="4" spans="1:5" x14ac:dyDescent="0.25">
      <c r="A4" t="s">
        <v>228</v>
      </c>
      <c r="B4" t="str">
        <f t="shared" ref="B4" ca="1" si="0">"AutoLoanTemplateSet"&amp;YEAR(NOW())&amp;DAY(NOW())&amp;HOUR(NOW())&amp;MINUTE(NOW())&amp;SECOND(NOW())</f>
        <v>AutoLoanTemplateSet201815104125</v>
      </c>
      <c r="C4" t="s">
        <v>21</v>
      </c>
    </row>
    <row r="5" spans="1:5" x14ac:dyDescent="0.25">
      <c r="A5" t="s">
        <v>245</v>
      </c>
      <c r="B5" t="s">
        <v>246</v>
      </c>
    </row>
    <row r="6" spans="1:5" x14ac:dyDescent="0.25">
      <c r="A6" t="s">
        <v>247</v>
      </c>
      <c r="C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"/>
    </sheetView>
  </sheetViews>
  <sheetFormatPr defaultRowHeight="15" x14ac:dyDescent="0.25"/>
  <cols>
    <col min="1" max="1" width="50.7109375" customWidth="1"/>
    <col min="2" max="2" width="44.28515625" customWidth="1"/>
    <col min="3" max="3" width="21.7109375" customWidth="1"/>
    <col min="4" max="4" width="43.28515625" customWidth="1"/>
    <col min="5" max="5" width="28.42578125" customWidth="1"/>
  </cols>
  <sheetData>
    <row r="1" spans="1:9" x14ac:dyDescent="0.25">
      <c r="A1" s="2" t="s">
        <v>1</v>
      </c>
      <c r="B1" s="2" t="s">
        <v>195</v>
      </c>
      <c r="C1" s="2" t="s">
        <v>196</v>
      </c>
      <c r="D1" s="2" t="s">
        <v>59</v>
      </c>
      <c r="E1" s="2" t="s">
        <v>58</v>
      </c>
      <c r="F1" s="2" t="s">
        <v>220</v>
      </c>
      <c r="G1" s="2" t="s">
        <v>219</v>
      </c>
      <c r="H1" s="2"/>
      <c r="I1" s="2"/>
    </row>
    <row r="2" spans="1:9" x14ac:dyDescent="0.25">
      <c r="A2" t="s">
        <v>199</v>
      </c>
      <c r="B2" t="s">
        <v>237</v>
      </c>
    </row>
    <row r="3" spans="1:9" x14ac:dyDescent="0.25">
      <c r="A3" t="s">
        <v>197</v>
      </c>
      <c r="C3" t="s">
        <v>21</v>
      </c>
      <c r="D3" t="s">
        <v>110</v>
      </c>
      <c r="E3" t="s">
        <v>112</v>
      </c>
    </row>
    <row r="4" spans="1:9" x14ac:dyDescent="0.25">
      <c r="A4" t="s">
        <v>198</v>
      </c>
      <c r="D4" t="s">
        <v>229</v>
      </c>
      <c r="E4" t="s">
        <v>115</v>
      </c>
    </row>
    <row r="5" spans="1:9" x14ac:dyDescent="0.25">
      <c r="A5" t="s">
        <v>213</v>
      </c>
      <c r="C5" t="s">
        <v>21</v>
      </c>
      <c r="D5" t="s">
        <v>38</v>
      </c>
      <c r="E5" t="s">
        <v>112</v>
      </c>
    </row>
    <row r="6" spans="1:9" x14ac:dyDescent="0.25">
      <c r="A6" t="s">
        <v>214</v>
      </c>
      <c r="D6" t="s">
        <v>215</v>
      </c>
      <c r="E6" t="s">
        <v>115</v>
      </c>
    </row>
    <row r="7" spans="1:9" x14ac:dyDescent="0.25">
      <c r="A7" t="s">
        <v>216</v>
      </c>
      <c r="D7" t="s">
        <v>217</v>
      </c>
      <c r="E7" t="s">
        <v>120</v>
      </c>
    </row>
    <row r="8" spans="1:9" x14ac:dyDescent="0.25">
      <c r="A8" s="7" t="s">
        <v>218</v>
      </c>
      <c r="C8" t="s">
        <v>21</v>
      </c>
      <c r="D8" t="s">
        <v>38</v>
      </c>
      <c r="E8" t="s">
        <v>112</v>
      </c>
    </row>
    <row r="9" spans="1:9" x14ac:dyDescent="0.25">
      <c r="A9" t="s">
        <v>226</v>
      </c>
      <c r="B9" t="str">
        <f t="shared" ref="B9" ca="1" si="0">"AutoDocumentSetTemplate"&amp;YEAR(NOW())&amp;DAY(NOW())&amp;HOUR(NOW())&amp;MINUTE(NOW())&amp;SECOND(NOW())</f>
        <v>AutoDocumentSetTemplate201815104125</v>
      </c>
      <c r="C9" t="s">
        <v>21</v>
      </c>
      <c r="D9" t="s">
        <v>110</v>
      </c>
      <c r="E9" t="s">
        <v>112</v>
      </c>
      <c r="F9" t="s">
        <v>227</v>
      </c>
      <c r="G9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"/>
    </sheetView>
  </sheetViews>
  <sheetFormatPr defaultRowHeight="15" x14ac:dyDescent="0.25"/>
  <cols>
    <col min="1" max="1" width="38.85546875" customWidth="1"/>
    <col min="2" max="2" width="29.42578125" customWidth="1"/>
    <col min="3" max="3" width="53.7109375" customWidth="1"/>
    <col min="4" max="4" width="13.140625" customWidth="1"/>
    <col min="8" max="8" width="23.7109375" bestFit="1" customWidth="1"/>
    <col min="9" max="9" width="13.28515625" bestFit="1" customWidth="1"/>
  </cols>
  <sheetData>
    <row r="1" spans="1:9" x14ac:dyDescent="0.25">
      <c r="A1" s="2" t="s">
        <v>1</v>
      </c>
      <c r="B1" s="2" t="s">
        <v>165</v>
      </c>
      <c r="C1" s="2" t="s">
        <v>166</v>
      </c>
      <c r="D1" s="2" t="s">
        <v>130</v>
      </c>
      <c r="E1" s="2" t="s">
        <v>131</v>
      </c>
      <c r="F1" s="2" t="s">
        <v>132</v>
      </c>
      <c r="G1" s="2" t="s">
        <v>129</v>
      </c>
      <c r="H1" s="2" t="s">
        <v>136</v>
      </c>
      <c r="I1" s="2" t="s">
        <v>171</v>
      </c>
    </row>
    <row r="2" spans="1:9" x14ac:dyDescent="0.25">
      <c r="A2" t="s">
        <v>164</v>
      </c>
      <c r="B2" t="s">
        <v>231</v>
      </c>
      <c r="D2" t="s">
        <v>99</v>
      </c>
      <c r="E2" t="s">
        <v>100</v>
      </c>
      <c r="F2">
        <v>200000</v>
      </c>
      <c r="G2" t="s">
        <v>98</v>
      </c>
    </row>
    <row r="3" spans="1:9" x14ac:dyDescent="0.25">
      <c r="A3" t="s">
        <v>170</v>
      </c>
      <c r="C3" t="s">
        <v>21</v>
      </c>
    </row>
    <row r="4" spans="1:9" x14ac:dyDescent="0.25">
      <c r="A4" t="s">
        <v>168</v>
      </c>
      <c r="C4" t="s">
        <v>21</v>
      </c>
      <c r="H4" t="s">
        <v>102</v>
      </c>
      <c r="I4" t="s">
        <v>172</v>
      </c>
    </row>
    <row r="5" spans="1:9" x14ac:dyDescent="0.25">
      <c r="A5" t="s">
        <v>167</v>
      </c>
      <c r="C5" t="s">
        <v>21</v>
      </c>
      <c r="H5" t="s">
        <v>103</v>
      </c>
      <c r="I5">
        <v>2010</v>
      </c>
    </row>
    <row r="6" spans="1:9" x14ac:dyDescent="0.25">
      <c r="A6" t="s">
        <v>169</v>
      </c>
      <c r="C6" t="s">
        <v>21</v>
      </c>
      <c r="H6" t="s">
        <v>104</v>
      </c>
      <c r="I6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10" sqref="A10"/>
    </sheetView>
  </sheetViews>
  <sheetFormatPr defaultRowHeight="15" x14ac:dyDescent="0.25"/>
  <cols>
    <col min="1" max="1" width="50.7109375" customWidth="1"/>
    <col min="2" max="2" width="33.42578125" customWidth="1"/>
    <col min="3" max="3" width="40.85546875" customWidth="1"/>
    <col min="5" max="5" width="16.5703125" customWidth="1"/>
    <col min="6" max="6" width="26.5703125" customWidth="1"/>
    <col min="7" max="7" width="22.140625" customWidth="1"/>
    <col min="13" max="13" width="17.7109375" customWidth="1"/>
    <col min="16" max="16" width="17.85546875" customWidth="1"/>
    <col min="22" max="22" width="23.28515625" customWidth="1"/>
  </cols>
  <sheetData>
    <row r="1" spans="1:23" x14ac:dyDescent="0.25">
      <c r="A1" s="2" t="s">
        <v>1</v>
      </c>
      <c r="B1" s="2" t="s">
        <v>173</v>
      </c>
      <c r="C1" s="2" t="s">
        <v>174</v>
      </c>
      <c r="D1" s="2" t="s">
        <v>144</v>
      </c>
      <c r="E1" s="2" t="s">
        <v>145</v>
      </c>
      <c r="F1" s="2" t="s">
        <v>175</v>
      </c>
      <c r="G1" s="2" t="s">
        <v>74</v>
      </c>
      <c r="H1" s="2" t="s">
        <v>76</v>
      </c>
      <c r="I1" s="2" t="s">
        <v>77</v>
      </c>
      <c r="J1" s="2" t="s">
        <v>78</v>
      </c>
      <c r="K1" s="2" t="s">
        <v>75</v>
      </c>
      <c r="L1" s="2" t="s">
        <v>91</v>
      </c>
      <c r="M1" s="2" t="s">
        <v>90</v>
      </c>
      <c r="N1" s="2" t="s">
        <v>89</v>
      </c>
      <c r="O1" s="2" t="s">
        <v>79</v>
      </c>
      <c r="P1" s="2" t="s">
        <v>82</v>
      </c>
      <c r="Q1" s="2" t="s">
        <v>81</v>
      </c>
      <c r="R1" s="2" t="s">
        <v>83</v>
      </c>
      <c r="S1" s="2" t="s">
        <v>84</v>
      </c>
      <c r="T1" s="2" t="s">
        <v>85</v>
      </c>
      <c r="U1" s="2" t="s">
        <v>86</v>
      </c>
      <c r="V1" s="2" t="s">
        <v>87</v>
      </c>
      <c r="W1" s="2" t="s">
        <v>88</v>
      </c>
    </row>
    <row r="2" spans="1:23" x14ac:dyDescent="0.25">
      <c r="A2" t="s">
        <v>177</v>
      </c>
      <c r="B2" t="s">
        <v>234</v>
      </c>
      <c r="E2" s="7" t="s">
        <v>151</v>
      </c>
    </row>
    <row r="3" spans="1:23" x14ac:dyDescent="0.25">
      <c r="A3" t="s">
        <v>150</v>
      </c>
      <c r="C3" t="s">
        <v>21</v>
      </c>
      <c r="D3" s="7" t="s">
        <v>104</v>
      </c>
      <c r="E3" s="7" t="s">
        <v>151</v>
      </c>
      <c r="F3" t="s">
        <v>56</v>
      </c>
    </row>
    <row r="4" spans="1:23" x14ac:dyDescent="0.25">
      <c r="A4" t="s">
        <v>176</v>
      </c>
      <c r="B4" t="str">
        <f ca="1">"AutoClosingCostTemplate"&amp;YEAR(NOW())&amp;DAY(NOW())&amp;HOUR(NOW())&amp;MINUTE(NOW())&amp;SECOND(NOW())</f>
        <v>AutoClosingCostTemplate201815104125</v>
      </c>
      <c r="E4" s="7" t="s">
        <v>122</v>
      </c>
    </row>
    <row r="5" spans="1:23" x14ac:dyDescent="0.25">
      <c r="A5" t="s">
        <v>156</v>
      </c>
      <c r="C5" t="s">
        <v>21</v>
      </c>
      <c r="D5" t="s">
        <v>103</v>
      </c>
      <c r="E5" t="s">
        <v>122</v>
      </c>
      <c r="F5" t="s">
        <v>178</v>
      </c>
    </row>
    <row r="6" spans="1:23" x14ac:dyDescent="0.25">
      <c r="A6" t="s">
        <v>212</v>
      </c>
      <c r="C6" t="s">
        <v>21</v>
      </c>
      <c r="G6">
        <v>1</v>
      </c>
      <c r="H6">
        <v>300</v>
      </c>
      <c r="I6">
        <v>50</v>
      </c>
      <c r="J6">
        <v>100</v>
      </c>
      <c r="K6">
        <v>1</v>
      </c>
      <c r="L6" s="8">
        <f ca="1">TODAY()-WEEKDAY(TODAY(),3)+INT(7/6*(50+MIN(5,WEEKDAY(TODAY(),3))))</f>
        <v>43232</v>
      </c>
      <c r="M6" s="8">
        <f ca="1">TODAY()-WEEKDAY(TODAY(),3)+INT(7/6*(100+MIN(5,WEEKDAY(TODAY(),3))))</f>
        <v>43291</v>
      </c>
      <c r="N6">
        <v>1</v>
      </c>
      <c r="O6">
        <v>1</v>
      </c>
      <c r="P6">
        <v>20</v>
      </c>
      <c r="Q6">
        <v>1</v>
      </c>
      <c r="R6">
        <v>20</v>
      </c>
      <c r="S6">
        <v>10</v>
      </c>
      <c r="T6">
        <v>30</v>
      </c>
      <c r="U6">
        <v>50</v>
      </c>
      <c r="V6">
        <v>25</v>
      </c>
      <c r="W6">
        <v>20</v>
      </c>
    </row>
    <row r="7" spans="1:23" x14ac:dyDescent="0.25">
      <c r="A7" t="s">
        <v>239</v>
      </c>
      <c r="B7" t="s">
        <v>240</v>
      </c>
      <c r="E7" s="7" t="s">
        <v>151</v>
      </c>
    </row>
    <row r="8" spans="1:23" x14ac:dyDescent="0.25">
      <c r="A8" t="s">
        <v>241</v>
      </c>
      <c r="C8" t="s">
        <v>21</v>
      </c>
      <c r="D8" s="7" t="s">
        <v>104</v>
      </c>
      <c r="E8" s="7" t="s">
        <v>151</v>
      </c>
      <c r="F8" t="s">
        <v>56</v>
      </c>
    </row>
    <row r="9" spans="1:23" x14ac:dyDescent="0.25">
      <c r="A9" t="s">
        <v>242</v>
      </c>
      <c r="B9" t="s">
        <v>244</v>
      </c>
      <c r="E9" s="7" t="s">
        <v>151</v>
      </c>
    </row>
    <row r="10" spans="1:23" x14ac:dyDescent="0.25">
      <c r="A10" t="s">
        <v>243</v>
      </c>
      <c r="C10" t="s">
        <v>21</v>
      </c>
      <c r="D10" s="7" t="s">
        <v>104</v>
      </c>
      <c r="E10" s="7" t="s">
        <v>151</v>
      </c>
      <c r="F1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SetLoanProgram</vt:lpstr>
      <vt:lpstr>SettlementServiceTemplate</vt:lpstr>
      <vt:lpstr>TaskSetTemplate</vt:lpstr>
      <vt:lpstr>InputFormSetTemplate</vt:lpstr>
      <vt:lpstr>LoanTemplateSet</vt:lpstr>
      <vt:lpstr>DocumentSetTemplate</vt:lpstr>
      <vt:lpstr>DataTemplate</vt:lpstr>
      <vt:lpstr>ClosingCost</vt:lpstr>
      <vt:lpstr>AffiliateTemplate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2018-03-15T09:28:29Z</dcterms:modified>
</cp:coreProperties>
</file>