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270" windowHeight="3915" firstSheet="1" activeTab="1"/>
  </bookViews>
  <sheets>
    <sheet name="Readme" sheetId="4" r:id="rId1"/>
    <sheet name="OrganizationUsers_CreateUser" sheetId="5" r:id="rId2"/>
    <sheet name="Persona" sheetId="9" r:id="rId3"/>
    <sheet name="Persona_CreatePersona" sheetId="6" r:id="rId4"/>
    <sheet name="MileStone" sheetId="8" r:id="rId5"/>
    <sheet name="Verify_PersonaAccessRights" sheetId="10" r:id="rId6"/>
    <sheet name="PersonaTypes" sheetId="11" r:id="rId7"/>
  </sheets>
  <definedNames>
    <definedName name="_xlnm._FilterDatabase" localSheetId="1" hidden="1">OrganizationUsers_CreateUser!$A$1:$AC$114</definedName>
  </definedNames>
  <calcPr calcId="152511"/>
</workbook>
</file>

<file path=xl/calcChain.xml><?xml version="1.0" encoding="utf-8"?>
<calcChain xmlns="http://schemas.openxmlformats.org/spreadsheetml/2006/main">
  <c r="B117" i="5" l="1"/>
  <c r="B48" i="5" l="1"/>
  <c r="B51" i="5"/>
  <c r="B50" i="5"/>
  <c r="B49" i="5"/>
  <c r="B36" i="9" l="1"/>
  <c r="B35" i="9"/>
  <c r="B34" i="9"/>
  <c r="B33" i="9"/>
  <c r="B32" i="9"/>
  <c r="B31" i="9"/>
  <c r="H24" i="9"/>
  <c r="B24" i="9"/>
  <c r="H23" i="9"/>
  <c r="B23" i="9"/>
  <c r="B42" i="5" l="1"/>
  <c r="B31" i="6"/>
  <c r="B87" i="5" l="1"/>
  <c r="B36" i="6" l="1"/>
  <c r="B35" i="6"/>
  <c r="B32" i="6"/>
  <c r="Z88" i="5" l="1"/>
  <c r="Z98" i="5" l="1"/>
  <c r="B45" i="5" l="1"/>
  <c r="B34" i="6"/>
  <c r="B47" i="5" l="1"/>
  <c r="B56" i="5" l="1"/>
  <c r="B33" i="6"/>
  <c r="B98" i="5" l="1"/>
  <c r="B46" i="5"/>
  <c r="B99" i="5" l="1"/>
  <c r="O99" i="5" l="1"/>
  <c r="E55" i="5" l="1"/>
  <c r="D55" i="5"/>
  <c r="B54" i="5" l="1"/>
  <c r="B3" i="8" l="1"/>
  <c r="B2" i="8"/>
  <c r="B53" i="5" l="1"/>
  <c r="B52" i="5" l="1"/>
  <c r="B68" i="5" l="1"/>
  <c r="O67" i="5" l="1"/>
  <c r="L58" i="5" l="1"/>
  <c r="F86" i="5" l="1"/>
  <c r="E86" i="5"/>
  <c r="D86" i="5"/>
  <c r="B86" i="5"/>
  <c r="D82" i="5" l="1"/>
  <c r="D75" i="5" l="1"/>
  <c r="B75" i="5"/>
  <c r="D78" i="5" l="1"/>
  <c r="H24" i="6" l="1"/>
  <c r="B24" i="6"/>
  <c r="F75" i="5" l="1"/>
  <c r="B60" i="5" l="1"/>
  <c r="B76" i="5" l="1"/>
  <c r="D76" i="5"/>
  <c r="F76" i="5" l="1"/>
  <c r="D77" i="5" l="1"/>
  <c r="O42" i="5" l="1"/>
  <c r="B90" i="5" l="1"/>
  <c r="O57" i="5" l="1"/>
  <c r="B57" i="5" l="1"/>
  <c r="G90" i="5" l="1"/>
  <c r="H23" i="6" l="1"/>
  <c r="B23" i="6" l="1"/>
</calcChain>
</file>

<file path=xl/sharedStrings.xml><?xml version="1.0" encoding="utf-8"?>
<sst xmlns="http://schemas.openxmlformats.org/spreadsheetml/2006/main" count="1293" uniqueCount="515">
  <si>
    <t>Note:</t>
  </si>
  <si>
    <t>RowID</t>
  </si>
  <si>
    <t>sven_opener</t>
  </si>
  <si>
    <t>password</t>
  </si>
  <si>
    <t>sven</t>
  </si>
  <si>
    <t>opener</t>
  </si>
  <si>
    <t>E2e@Ellieame.com</t>
  </si>
  <si>
    <t>Loan Opener</t>
  </si>
  <si>
    <t>sven_officer</t>
  </si>
  <si>
    <t>officer</t>
  </si>
  <si>
    <t>Loan Officer</t>
  </si>
  <si>
    <t>sven_processor</t>
  </si>
  <si>
    <t>processor</t>
  </si>
  <si>
    <t>Loan Processor</t>
  </si>
  <si>
    <t>sven_underwriter</t>
  </si>
  <si>
    <t>underwriter</t>
  </si>
  <si>
    <t>Underwriter</t>
  </si>
  <si>
    <t>UserID</t>
  </si>
  <si>
    <t>Password</t>
  </si>
  <si>
    <t>FirstName</t>
  </si>
  <si>
    <t>LastName</t>
  </si>
  <si>
    <t>Email</t>
  </si>
  <si>
    <t>Persona</t>
  </si>
  <si>
    <t>Auto_LO</t>
  </si>
  <si>
    <t>AutoTeam</t>
  </si>
  <si>
    <t>Shared_LO</t>
  </si>
  <si>
    <t>Please use "Shared_RowID" as much as possible, and if your data is specific, naming conventions and style should be "Story_XXXXX"</t>
  </si>
  <si>
    <t>cindy_processor</t>
  </si>
  <si>
    <t>cindy</t>
  </si>
  <si>
    <t>test@beyondsoft.com</t>
  </si>
  <si>
    <t>cindy_opener</t>
  </si>
  <si>
    <t>cindy_officer</t>
  </si>
  <si>
    <t>doctab_officer</t>
  </si>
  <si>
    <t>doctab</t>
  </si>
  <si>
    <t>User_ENC_29469</t>
  </si>
  <si>
    <t>User</t>
  </si>
  <si>
    <t>ENC_29469</t>
  </si>
  <si>
    <t>Persona_ENC_29469</t>
  </si>
  <si>
    <t>Persona_ENC28043</t>
  </si>
  <si>
    <t>ENC28043</t>
  </si>
  <si>
    <t>user_enc_29469</t>
  </si>
  <si>
    <t>user1_enc30384</t>
  </si>
  <si>
    <t>user</t>
  </si>
  <si>
    <t>test</t>
  </si>
  <si>
    <t>test@gmail.com</t>
  </si>
  <si>
    <t>ENC30384_All</t>
  </si>
  <si>
    <t>user2_enc30384</t>
  </si>
  <si>
    <t>ENC30384_No</t>
  </si>
  <si>
    <t>ENC_15349</t>
  </si>
  <si>
    <t>user_enc_15349</t>
  </si>
  <si>
    <t>cscd_28860</t>
  </si>
  <si>
    <t>cscd</t>
  </si>
  <si>
    <t>cs</t>
  </si>
  <si>
    <t>cd</t>
  </si>
  <si>
    <t>cscd@gmail.com</t>
  </si>
  <si>
    <t>CSCD</t>
  </si>
  <si>
    <t>ecs_28860</t>
  </si>
  <si>
    <t>ecs</t>
  </si>
  <si>
    <t>e</t>
  </si>
  <si>
    <t>ecs@gmail.com</t>
  </si>
  <si>
    <t>ECS</t>
  </si>
  <si>
    <t>lose_28860</t>
  </si>
  <si>
    <t>lose</t>
  </si>
  <si>
    <t>lo</t>
  </si>
  <si>
    <t>se</t>
  </si>
  <si>
    <t>lose@gmail.com</t>
  </si>
  <si>
    <t>LOSE</t>
  </si>
  <si>
    <t>efold_28860</t>
  </si>
  <si>
    <t>efold</t>
  </si>
  <si>
    <t>efo</t>
  </si>
  <si>
    <t>ld</t>
  </si>
  <si>
    <t>efold@gmail.com</t>
  </si>
  <si>
    <t>EFOLD</t>
  </si>
  <si>
    <t>docs_28860</t>
  </si>
  <si>
    <t>docs</t>
  </si>
  <si>
    <t>do</t>
  </si>
  <si>
    <t>docs@gmail.com</t>
  </si>
  <si>
    <t>DOCS</t>
  </si>
  <si>
    <t>secs_28860</t>
  </si>
  <si>
    <t>secs</t>
  </si>
  <si>
    <t>secs@gmail.com</t>
  </si>
  <si>
    <t>SECS</t>
  </si>
  <si>
    <t>cons_28860</t>
  </si>
  <si>
    <t>cons</t>
  </si>
  <si>
    <t>co</t>
  </si>
  <si>
    <t>ns</t>
  </si>
  <si>
    <t>cons@gmail.com</t>
  </si>
  <si>
    <t>CONS</t>
  </si>
  <si>
    <t>tafe_28860</t>
  </si>
  <si>
    <t>tafe</t>
  </si>
  <si>
    <t>ta</t>
  </si>
  <si>
    <t>fe</t>
  </si>
  <si>
    <t>tafe@gmail.com</t>
  </si>
  <si>
    <t>TAFE</t>
  </si>
  <si>
    <t>buru_28860</t>
  </si>
  <si>
    <t>buru</t>
  </si>
  <si>
    <t>bu</t>
  </si>
  <si>
    <t>ru</t>
  </si>
  <si>
    <t>buru@gmail.com</t>
  </si>
  <si>
    <t>BURU</t>
  </si>
  <si>
    <t>syad_28860</t>
  </si>
  <si>
    <t>syad</t>
  </si>
  <si>
    <t>sy</t>
  </si>
  <si>
    <t>ad</t>
  </si>
  <si>
    <t>syad@gmail.com</t>
  </si>
  <si>
    <t>SYAD</t>
  </si>
  <si>
    <t>asse_28860</t>
  </si>
  <si>
    <t>asse</t>
  </si>
  <si>
    <t>as</t>
  </si>
  <si>
    <t>asse@gmail.com</t>
  </si>
  <si>
    <t>ASSE</t>
  </si>
  <si>
    <t>pete_28860</t>
  </si>
  <si>
    <t>pete</t>
  </si>
  <si>
    <t>pe</t>
  </si>
  <si>
    <t>te</t>
  </si>
  <si>
    <t>pete@gmail.com</t>
  </si>
  <si>
    <t>PETE</t>
  </si>
  <si>
    <t>lote_28860</t>
  </si>
  <si>
    <t>lote</t>
  </si>
  <si>
    <t>lote@gmail.com</t>
  </si>
  <si>
    <t>LOTE</t>
  </si>
  <si>
    <t>Team</t>
  </si>
  <si>
    <t>Test No Feature-Automation</t>
  </si>
  <si>
    <t>auto_nofeature_1602</t>
  </si>
  <si>
    <t>auto_allfeature_1602</t>
  </si>
  <si>
    <t>AutomationNo</t>
  </si>
  <si>
    <t>AutomationAll</t>
  </si>
  <si>
    <t>autoall@gmail.com</t>
  </si>
  <si>
    <t>autono@gmail.com</t>
  </si>
  <si>
    <t>Test Full Features-Automation</t>
  </si>
  <si>
    <t>auto_nofeature</t>
  </si>
  <si>
    <t>auto_allfeature</t>
  </si>
  <si>
    <t>PersonaName</t>
  </si>
  <si>
    <t>AccessToAllFeatures</t>
  </si>
  <si>
    <t>PersonaType</t>
  </si>
  <si>
    <t>TC-CreateExternalPersona</t>
  </si>
  <si>
    <t>ExternalPersonaAutomation</t>
  </si>
  <si>
    <t>Yes</t>
  </si>
  <si>
    <t>External</t>
  </si>
  <si>
    <t>InternalPersonaAutomation</t>
  </si>
  <si>
    <t>Internal</t>
  </si>
  <si>
    <t>BothPersonaAutomation</t>
  </si>
  <si>
    <t>Both</t>
  </si>
  <si>
    <t>TC-CreateBothPersona</t>
  </si>
  <si>
    <t>TC-CreateInternalPersona</t>
  </si>
  <si>
    <t>TC-CreateNonePersona</t>
  </si>
  <si>
    <t>NonePersonaAutomation</t>
  </si>
  <si>
    <t>None</t>
  </si>
  <si>
    <t>No</t>
  </si>
  <si>
    <t>TC-CreateExternalExceedsCharLength</t>
  </si>
  <si>
    <t>P123456789012345678901234567890123456789012345678901234567890</t>
  </si>
  <si>
    <t>P123456789012345678901234567890123456789012345678901234567890999555</t>
  </si>
  <si>
    <t>TC-CreateExternal62CharLength</t>
  </si>
  <si>
    <t>TC-TPOContactPersona</t>
  </si>
  <si>
    <t>TPOContactExternalAutomation</t>
  </si>
  <si>
    <t>CFUN_91</t>
  </si>
  <si>
    <t>CFUN_91_SuperAdmin</t>
  </si>
  <si>
    <t>CFUN_91_Admin1</t>
  </si>
  <si>
    <t>test@Ellieame.com</t>
  </si>
  <si>
    <t>Super Administrator</t>
  </si>
  <si>
    <t>CFUN_91_Admin2</t>
  </si>
  <si>
    <t>cfun_91_lo</t>
  </si>
  <si>
    <t>cfun_91_admin1</t>
  </si>
  <si>
    <t>cfun_91_admin2</t>
  </si>
  <si>
    <t>cfun91superadmin</t>
  </si>
  <si>
    <t>Administrator</t>
  </si>
  <si>
    <t>cfun_81</t>
  </si>
  <si>
    <t>cfun81</t>
  </si>
  <si>
    <t>cbiz2222</t>
  </si>
  <si>
    <t>TC_TAC-1087-ExternalPersona</t>
  </si>
  <si>
    <t>ExternalAutomation</t>
  </si>
  <si>
    <t>tpo_allfeaturespersona</t>
  </si>
  <si>
    <t>tpomvp</t>
  </si>
  <si>
    <t>TC_TAC-1087-BothPersona</t>
  </si>
  <si>
    <t>BothAutomation</t>
  </si>
  <si>
    <t>tpo_bothpersona</t>
  </si>
  <si>
    <t>tpoboth</t>
  </si>
  <si>
    <t>cfun978admin</t>
  </si>
  <si>
    <t>cfun978supadmin</t>
  </si>
  <si>
    <t>TC_TAC-1944_InternalPersona</t>
  </si>
  <si>
    <t>InternalAutomation</t>
  </si>
  <si>
    <t>TC_TAC-1944_ExternalPersona</t>
  </si>
  <si>
    <t>TC_TAC-1944_BothPersona</t>
  </si>
  <si>
    <t>cfun954supadmin</t>
  </si>
  <si>
    <t>cfun954admin</t>
  </si>
  <si>
    <t>CBIZ2387</t>
  </si>
  <si>
    <t>cbiz2387</t>
  </si>
  <si>
    <t>cbiz</t>
  </si>
  <si>
    <t>cbiz2387@gmail.com</t>
  </si>
  <si>
    <t>TC-TAC-1836-TPOLO</t>
  </si>
  <si>
    <t>TPO Loan Officer</t>
  </si>
  <si>
    <t>TC-TAC-1836-TPOLP</t>
  </si>
  <si>
    <t>TPO Loan Processor</t>
  </si>
  <si>
    <t>TPO LO1</t>
  </si>
  <si>
    <t>TPO LP1</t>
  </si>
  <si>
    <t>TC-TAC-1836-TPOLO1</t>
  </si>
  <si>
    <t>TC-TAC-1836-TPOLP1</t>
  </si>
  <si>
    <t>cfun1895</t>
  </si>
  <si>
    <t>cfun1895@gmail.com</t>
  </si>
  <si>
    <t>TC-TAC-1836-TPOLO-Both</t>
  </si>
  <si>
    <t>cfun1142</t>
  </si>
  <si>
    <t>cfun1142@gmail.com</t>
  </si>
  <si>
    <t>TC-TAC-21-ExternalPersona</t>
  </si>
  <si>
    <t>Automation1</t>
  </si>
  <si>
    <t>Automation2</t>
  </si>
  <si>
    <t>TC-TAC-21-ExternalPersona2</t>
  </si>
  <si>
    <t>TC-TAC-21-DeletePersona</t>
  </si>
  <si>
    <t>Automation3</t>
  </si>
  <si>
    <t>automationtest@gmail.com</t>
  </si>
  <si>
    <t>usergroup_tpoadmin</t>
  </si>
  <si>
    <t>testlo</t>
  </si>
  <si>
    <t>TC_TAC-1323-ExternalPersona</t>
  </si>
  <si>
    <t>CoolerAutomation</t>
  </si>
  <si>
    <t>c1</t>
  </si>
  <si>
    <t>tpo_1323internaluser</t>
  </si>
  <si>
    <t>c1autoall@gmail.com</t>
  </si>
  <si>
    <t>C1Automation</t>
  </si>
  <si>
    <t>e2epersacstolns@gmail.com</t>
  </si>
  <si>
    <t>e2ebrpal</t>
  </si>
  <si>
    <t>cfun1582_01</t>
  </si>
  <si>
    <t>cfun1582</t>
  </si>
  <si>
    <t>Audit</t>
  </si>
  <si>
    <t>cfun1582@gmail.com</t>
  </si>
  <si>
    <t>cfun1582_02</t>
  </si>
  <si>
    <t>audittrail1_user</t>
  </si>
  <si>
    <t>audittrail2_user</t>
  </si>
  <si>
    <t>PersonaSetUp</t>
  </si>
  <si>
    <t>Access to No Features</t>
  </si>
  <si>
    <t>Access to All Features</t>
  </si>
  <si>
    <t>RadioButton</t>
  </si>
  <si>
    <t>RadioButton1</t>
  </si>
  <si>
    <t>Persona Name</t>
  </si>
  <si>
    <t>PersonaEdit</t>
  </si>
  <si>
    <t>PersonaRename</t>
  </si>
  <si>
    <t>UniquePersonaName</t>
  </si>
  <si>
    <t>Post Closer</t>
  </si>
  <si>
    <t>UniquePersonaMessage</t>
  </si>
  <si>
    <t>This persona cannot be deleted because it is the only persona for certain Role.</t>
  </si>
  <si>
    <t>qa</t>
  </si>
  <si>
    <t>URL</t>
  </si>
  <si>
    <t>ClientId</t>
  </si>
  <si>
    <t>Organization</t>
  </si>
  <si>
    <t>EditCode</t>
  </si>
  <si>
    <t>MileStoneName</t>
  </si>
  <si>
    <t>Channel</t>
  </si>
  <si>
    <t>ConditionTemplate</t>
  </si>
  <si>
    <t>MileStoneData</t>
  </si>
  <si>
    <t>Banked – Retail</t>
  </si>
  <si>
    <t>Loan Type</t>
  </si>
  <si>
    <t>auto_org62</t>
  </si>
  <si>
    <t>Folder</t>
  </si>
  <si>
    <t>PhoneNumber</t>
  </si>
  <si>
    <t>Role</t>
  </si>
  <si>
    <t>FieldSummaryForm</t>
  </si>
  <si>
    <t>Quality Control</t>
  </si>
  <si>
    <t>1003 Page 2</t>
  </si>
  <si>
    <t>PopupMessage</t>
  </si>
  <si>
    <t>Before you proceed, reassign the loans that are owned by this user.</t>
  </si>
  <si>
    <t>Description</t>
  </si>
  <si>
    <t>Administration</t>
  </si>
  <si>
    <t>G20012</t>
  </si>
  <si>
    <t>PTAC_939_SetOrganizationData</t>
  </si>
  <si>
    <t>765Persona_AuditTrail</t>
  </si>
  <si>
    <t>loanopener</t>
  </si>
  <si>
    <t>Loan</t>
  </si>
  <si>
    <t>Opener</t>
  </si>
  <si>
    <t>bnemuri@elliemae.com</t>
  </si>
  <si>
    <t>ptac1679_LoanOpener</t>
  </si>
  <si>
    <t>ptac1679_LoanOfficer</t>
  </si>
  <si>
    <t>loanofficer</t>
  </si>
  <si>
    <t>Officer</t>
  </si>
  <si>
    <t>loanprocessor</t>
  </si>
  <si>
    <t>ptac1679_LoanProcessor</t>
  </si>
  <si>
    <t>PTAC-1624_LoanSetup</t>
  </si>
  <si>
    <t>emilylo</t>
  </si>
  <si>
    <t>1533_LoanStatus</t>
  </si>
  <si>
    <t>underwriter1</t>
  </si>
  <si>
    <t>Under</t>
  </si>
  <si>
    <t>Writer</t>
  </si>
  <si>
    <t>ptac1679_Underwriter</t>
  </si>
  <si>
    <t>Closer</t>
  </si>
  <si>
    <t>closer1</t>
  </si>
  <si>
    <t>ptac1679_Closer</t>
  </si>
  <si>
    <t>PTAC-2060_LoanStatus</t>
  </si>
  <si>
    <t>emilylo11</t>
  </si>
  <si>
    <t>PTAC-1950_LoanOfficer</t>
  </si>
  <si>
    <t>PTAC-1803_LoanOfficer</t>
  </si>
  <si>
    <t>PTAC-1579_OrganizationData</t>
  </si>
  <si>
    <t>PTAC-1579_RolesUncheck</t>
  </si>
  <si>
    <t>Checkbox</t>
  </si>
  <si>
    <t>PTAC-1802_LoanOfficer</t>
  </si>
  <si>
    <t>PTAC-2082_PersonaSetUp</t>
  </si>
  <si>
    <t>PTAC-1951_LoanOfficer</t>
  </si>
  <si>
    <t>emilylo22</t>
  </si>
  <si>
    <t>PTAC-1581_Checkbox</t>
  </si>
  <si>
    <t>Company/User Setup;Organizations/User</t>
  </si>
  <si>
    <t>PTAC-1986_LoanOfficer</t>
  </si>
  <si>
    <t>PTAC-265</t>
  </si>
  <si>
    <t>PTAC-1559</t>
  </si>
  <si>
    <t>kruser1</t>
  </si>
  <si>
    <t>PTAC_1988_SetOrganizationData</t>
  </si>
  <si>
    <t>PTAC_1991_SetOrganizationData</t>
  </si>
  <si>
    <t>PTAC-1413</t>
  </si>
  <si>
    <t>LO</t>
  </si>
  <si>
    <t>Test</t>
  </si>
  <si>
    <t>testlo@elliemae.com</t>
  </si>
  <si>
    <t>Pro</t>
  </si>
  <si>
    <t>prosec@elliemae.com</t>
  </si>
  <si>
    <t>Persona1</t>
  </si>
  <si>
    <t>BusinessRules_NonAdmin</t>
  </si>
  <si>
    <t>prosec</t>
  </si>
  <si>
    <t>SecondaryMarket_LoanOfficer</t>
  </si>
  <si>
    <t>SecondaryMarket_SecondaryUser</t>
  </si>
  <si>
    <t>PTAC-1608_Milestone</t>
  </si>
  <si>
    <t>PTAC-1604_SetOrganization</t>
  </si>
  <si>
    <t>PTAC-1604_SetUser</t>
  </si>
  <si>
    <t>PTAC_1972_SetOrganizationData</t>
  </si>
  <si>
    <t>PTAC-1976_SetPassword</t>
  </si>
  <si>
    <t>Password123</t>
  </si>
  <si>
    <t>PTAC-1974_SetPassword</t>
  </si>
  <si>
    <t>password456</t>
  </si>
  <si>
    <t>E2E_LoanSetup</t>
  </si>
  <si>
    <t>ForceUser</t>
  </si>
  <si>
    <t>ON</t>
  </si>
  <si>
    <t>PTAC_1976_SetOrganizationData</t>
  </si>
  <si>
    <t>PTAC-735_ReportAccess</t>
  </si>
  <si>
    <t>PTAC-1976_SetActionName</t>
  </si>
  <si>
    <t>ActionName</t>
  </si>
  <si>
    <t>Admin</t>
  </si>
  <si>
    <t>PTAC-1595_User1</t>
  </si>
  <si>
    <t>PTAC-1595_User2</t>
  </si>
  <si>
    <t>EncompUser</t>
  </si>
  <si>
    <t>SecondaryMarket_RetailLO</t>
  </si>
  <si>
    <t>SecondaryMarket_ONRPLO</t>
  </si>
  <si>
    <t>SecondaryMarket_LockLoanOfficer</t>
  </si>
  <si>
    <t>SecondaryMarket_LockSecondaryUser</t>
  </si>
  <si>
    <t>onrplo</t>
  </si>
  <si>
    <t>locklo</t>
  </si>
  <si>
    <t>Lock</t>
  </si>
  <si>
    <t>locklo@elliemae.com</t>
  </si>
  <si>
    <t>retaillo@elliemae.com</t>
  </si>
  <si>
    <t>onrplo@elliemae.com</t>
  </si>
  <si>
    <t>locksec@elliemae.com</t>
  </si>
  <si>
    <t>locksec</t>
  </si>
  <si>
    <t>Retail</t>
  </si>
  <si>
    <t>Sec</t>
  </si>
  <si>
    <t>Access</t>
  </si>
  <si>
    <t>Secondary Marketing</t>
  </si>
  <si>
    <t>SyncSettings_PersonaCreation</t>
  </si>
  <si>
    <t>Company/User Setup;Roles</t>
  </si>
  <si>
    <t>PTAC_1603_SetUserData</t>
  </si>
  <si>
    <t>Settings</t>
  </si>
  <si>
    <t>Org</t>
  </si>
  <si>
    <t>settingsOrg@elliemae.com</t>
  </si>
  <si>
    <t>OrgName</t>
  </si>
  <si>
    <t>SettingsSync_OrganizationUser</t>
  </si>
  <si>
    <t>SettingReports_Persona</t>
  </si>
  <si>
    <t>Startwith</t>
  </si>
  <si>
    <t>InternalType</t>
  </si>
  <si>
    <t>ExternalType</t>
  </si>
  <si>
    <t>SettingReports_User</t>
  </si>
  <si>
    <t>Reports</t>
  </si>
  <si>
    <t>PTAC-3587_PersonaSetUp</t>
  </si>
  <si>
    <t>PTAC_3589_SetOrganizationData</t>
  </si>
  <si>
    <t>PTAC_1610_SetOrganizationData</t>
  </si>
  <si>
    <t>PTAC-1580_LoanSetupUncheck</t>
  </si>
  <si>
    <t>Personal Templates;Print Form Groups</t>
  </si>
  <si>
    <t>Checkbox1</t>
  </si>
  <si>
    <t>Personal Templates;Custom Print Forms</t>
  </si>
  <si>
    <t>Custom Print Forms</t>
  </si>
  <si>
    <t>Print Form Groups</t>
  </si>
  <si>
    <t>PTAC-1580_ValidateUncheck</t>
  </si>
  <si>
    <t>PTAC-1580_PersonaSetUp</t>
  </si>
  <si>
    <t>PTAC_1580_SetOrganizationData</t>
  </si>
  <si>
    <t>CanView</t>
  </si>
  <si>
    <t>Levels</t>
  </si>
  <si>
    <t>DisabledUser</t>
  </si>
  <si>
    <t>N/A</t>
  </si>
  <si>
    <t>Some users</t>
  </si>
  <si>
    <t>UserName</t>
  </si>
  <si>
    <t>PTAC-918</t>
  </si>
  <si>
    <t>SettingReports_Persona1</t>
  </si>
  <si>
    <t>SettingReports_Persona2</t>
  </si>
  <si>
    <t>LOConnect</t>
  </si>
  <si>
    <t>PTAC-3516_UserWithAdimAccess</t>
  </si>
  <si>
    <t>1679_PersonaSettings</t>
  </si>
  <si>
    <t>PersonaAuto_3528</t>
  </si>
  <si>
    <t>test@elliemae.com</t>
  </si>
  <si>
    <t>UserAuto_3528</t>
  </si>
  <si>
    <t>Auto</t>
  </si>
  <si>
    <t>3528_User</t>
  </si>
  <si>
    <t>3767_AdminUser</t>
  </si>
  <si>
    <t>useradmin_3503</t>
  </si>
  <si>
    <t>3503_PersonaSettings</t>
  </si>
  <si>
    <t>PersonaAuto_3503</t>
  </si>
  <si>
    <t>UserGroup</t>
  </si>
  <si>
    <t>LoanFolder</t>
  </si>
  <si>
    <t>TPOFolder</t>
  </si>
  <si>
    <t>Origination</t>
  </si>
  <si>
    <t>Secondary Folder</t>
  </si>
  <si>
    <t>Administration;16.2 TPO;16.2 BRANCH</t>
  </si>
  <si>
    <t>PTAC_1957_LoanNUmberGenrateWithAdmin_NewBlankLoan</t>
  </si>
  <si>
    <t>PTAC_1958_LoanNUmberGenrateWithAdmin_NewBlankLoan</t>
  </si>
  <si>
    <t>PTAC_1959_LoanNUmberGenrateWithAdmin_DefaultTemplate</t>
  </si>
  <si>
    <t>PTAC_1759_LoanNUmberGenrateWithAdmin_DefaultTemplate</t>
  </si>
  <si>
    <t>PTAC-2296_1</t>
  </si>
  <si>
    <t>Elliemae</t>
  </si>
  <si>
    <t>PTAC-2296_2</t>
  </si>
  <si>
    <t>EM_userid11</t>
  </si>
  <si>
    <t>EM_userid22</t>
  </si>
  <si>
    <t>Userid11</t>
  </si>
  <si>
    <t>Userid22</t>
  </si>
  <si>
    <t>Userid11@123.com</t>
  </si>
  <si>
    <t>Userid22@123.com</t>
  </si>
  <si>
    <t>EM_Persona11</t>
  </si>
  <si>
    <t>EM_Persona22</t>
  </si>
  <si>
    <t>PTAC-2296_3</t>
  </si>
  <si>
    <t>PTAC-3751_SettingReports_ExistingUser</t>
  </si>
  <si>
    <t>strRowID</t>
  </si>
  <si>
    <t>Pipeline_PipelineTasks</t>
  </si>
  <si>
    <t>Move Loans
Manage Pipeline Services
Manage Alerts
Automatic Refresh Configuration</t>
  </si>
  <si>
    <t>1679_Closer</t>
  </si>
  <si>
    <t>Settings_CompanySettings</t>
  </si>
  <si>
    <t>eFolder Setup
Document Training
Docs Setup
eDisclosure Plan Codes
Closing Plan Codes
Closing Stacking Templates
Personal Templates
Affiliated Business Arrangement Templates</t>
  </si>
  <si>
    <t>1679_Underwriter</t>
  </si>
  <si>
    <t>Move Loans
Import Loans
Manage Pipeline Services
Manage Alerts
Automatic Refresh Configuration</t>
  </si>
  <si>
    <t>Loan Setup
Condition Forms
eFolder Setup
Conditions
Condition Sets
Personal Templates
Affiliated Business Arrangement Templates</t>
  </si>
  <si>
    <t>1679_LoanOpener</t>
  </si>
  <si>
    <t>New Loans
New Blank Loan
New from Template
Duplicate Loans for Second
Move Loans
Import Loans
Manage Pipeline Services
Manage Alerts</t>
  </si>
  <si>
    <t>eFolder Setup
Document Training
Personal Templates
Affiliated Business Arrangement Templates</t>
  </si>
  <si>
    <t>1679_LoanProcessor</t>
  </si>
  <si>
    <t>New Loans
New Blank Loan
New from Template
Duplicate Loans for Second
Move Loans
Import Loans
Manage Pipeline Services
Manage Alerts
Automatic Refresh Configuration</t>
  </si>
  <si>
    <t>eFolder Setup
Document Training
Tables and Fees
Escrow
Title
HELOC Table
MI Tables
FHA County Limits
City Tax
State Tax
User Defined Fee
Itemization Fee Management
LO Compensation
Personal Templates
Affiliated Business Arrangement Templates</t>
  </si>
  <si>
    <t>LoanOfficer</t>
  </si>
  <si>
    <t>LoanOpener</t>
  </si>
  <si>
    <t>LoanProcessor</t>
  </si>
  <si>
    <t>BR_NonAdminUser</t>
  </si>
  <si>
    <t>Loan_Other</t>
  </si>
  <si>
    <t>Manage Borrowers
Move Borrowers
Import Borrowers
From Contacts
From another Loan
From a FNMA 3.2 File
Apply Loan Templates
Manage Service Providers List
Display Milestone List Change Screen
Modify who receives notification of access loss</t>
  </si>
  <si>
    <t>FormsTools_Tools</t>
  </si>
  <si>
    <t>eFolder_General</t>
  </si>
  <si>
    <t>eFolder_Conditions</t>
  </si>
  <si>
    <t>Preliminary Conditions Tab
Add Automated Conditions
Underwriting Conditions Tab
New/Edit/Delete Conditions
Change Signoff Names
Change Signoff Dates
Add Automated Conditions
Change Prior To
Mark Status Completed
Fulfilled
Received
Reviewed
Rejected
Cleared
Waived
Add/Edit/Delete Comments
Add Supporting Documents
Remove Supporting Documents
Post-Closing Conditions Tab
History Tab</t>
  </si>
  <si>
    <t>Trades_Dashboard</t>
  </si>
  <si>
    <t>Access to Dashboard Tab
Filter Data by Organization*
Filter Data by User Group*</t>
  </si>
  <si>
    <t>Settings_PersonalSettings</t>
  </si>
  <si>
    <t>My Profile
Name
Email
Phone #
Cell #
Fax #
Default File Contacts
Grant File Access</t>
  </si>
  <si>
    <t>TPO Information
Correspondent Loan Status
File Contacts
Grant Write Access to Loan Team Members
Show Investor Contact
Business Contacts
Conversation Log
Tasks
Add Tasks
Edit Tasks
Delete Tasks
AUS Tracking
Create Manual Entry
Verification and Documentation Tracking
Create New Entry
Edit Entry
Disclosure Tracking
Change Disclosure Information
Create Manual Entry
Fee Variance Worksheet
Cure Variance
Net Tangible Benefit
ECS Data Viewer
TQL Services
Select Investor
Start/Stop Publishing
Add Comments
Lock Request Form
Prequalification
Debt Consolidation
Loan Comparison
Cash-to-Close
Rent vs. Own
Underwriter Summary
Amortization Schedule
Piggyback Loans
Secure Form Transfer
LO Comp Tool
Broker Comp
Loan Officer Comp
Trust Account</t>
  </si>
  <si>
    <t>Create/Duplicate Documents
Manage Access to Documents
Remove Access From Protected Roles
Send Consent
Request Borrower Documents
Request Ellie Mae Network Services
Retrieve Borrower Documents
Retrieve Ellie Mae Network Services
Send Files
Archive Documents
View All Annotations</t>
  </si>
  <si>
    <t>1679_LoanOfficer</t>
  </si>
  <si>
    <t>New Loans
New Blank Loan
New from Template
Duplicate Loans for Second
Move Loans
Import Loans
Export Data to Excel
Manage Pipeline Services
Transfer Loans
Manage Alerts</t>
  </si>
  <si>
    <t>TPO Information
Correspondent Loan Status
File Contacts
Show Investor Contact
Business Contacts
Conversation Log
Tasks
Add Tasks
Edit Tasks
Delete Tasks
AUS Tracking
Create Manual Entry
Verification and Documentation Tracking
Create New Entry
Edit Entry
Disclosure Tracking
Manually Fulfill
Create Manual Entry
Net Tangible Benefit
ECS Data Viewer
TQL Services
Select Investor
Start/Stop Publishing
Add Comments
Lock Request Form
Prequalification
Debt Consolidation
Loan Comparison
Cash-to-Close
Rent vs. Own
Amortization Schedule
Piggyback Loans
Secure Form Transfer
Profit Management
LO Comp Tool
Broker Comp
Loan Officer Comp
Trust Account</t>
  </si>
  <si>
    <t>Loan_ClosingDocs</t>
  </si>
  <si>
    <t>Order Closing Docs
Add Additional Docs
Move Docs Up/Down
Deselect Docs
View Closing Document Data</t>
  </si>
  <si>
    <t>ExternalSettings_ExternalSettings</t>
  </si>
  <si>
    <t>TPO Information
Correspondent Loan Status
File Contacts
Grant Write Access to Loan Team Members
Show Investor Contact
Business Contacts
Conversation Log
Tasks
Add Tasks
Edit Tasks
Delete Tasks
AUS Tracking
Create Manual Entry
Verification and Documentation Tracking
Create New Entry
Edit Entry
Disclosure Tracking
Change Disclosure Information
Create Manual Entry
Fee Variance Worksheet
Cure Variance
Net Tangible Benefit
ECS Data Viewer
TQL Services
Select Investor
Start/Stop Publishing
Add Comments
Underwriter Summary
Funding Worksheet
Funding Balancing Worksheet
Secondary Registration
Amortization Schedule
Piggyback Loans
Secure Form Transfer
Trust Account</t>
  </si>
  <si>
    <t>Loan_Print</t>
  </si>
  <si>
    <t>Print Button
Standard Forms Tab*
Custom Forms Tab*
Preview</t>
  </si>
  <si>
    <t>TPO Information
Correspondent Loan Status
File Contacts
Show Investor Contact
Business Contacts
Conversation Log
Tasks
Add Tasks
Edit Tasks
Delete Tasks
AUS Tracking
Create Manual Entry
Verification and Documentation Tracking
Create New Entry
Edit Entry
Disclosure Tracking
Create Manual Entry
Net Tangible Benefit
ECS Data Viewer
TQL Services
Select Investor
Start/Stop Publishing
Add Comments
Amortization Schedule
Piggyback Loans
Secure Form Transfer
Trust Account</t>
  </si>
  <si>
    <t>eFolder_UnprotectedDocuments</t>
  </si>
  <si>
    <t>eFolder_ProtectedDocuments</t>
  </si>
  <si>
    <t>Create/Duplicate Documents
Manage Access to Documents
Send Consent
Request Borrower Documents
Request Ellie Mae Network Services
eDisclosures
Add Additional Docs
Move Docs Up/Down
Deselect Docs
Retrieve Borrower Documents
Retrieve Ellie Mae Network Services
Send Files
Send Files to Lender
Archive Documents</t>
  </si>
  <si>
    <t>Edit Document
Edit Document Details
Create New Document Name
Add Comment
Delete Comment
Browse and Attach
Scan and Attach
Attach Encompass Forms
Attach Unassigned Files
Move File Up/Down
Edit File
Delete Page Permanently
Merge Files
Split File
Add Notes to File
Delete Notes
Remove File from Document
Mark File As Current Version
Delete Document</t>
  </si>
  <si>
    <t>Preliminary Conditions Tab
Underwriting Conditions Tab
Mark Status Completed
Fulfilled
Add/Edit/Delete Comments
Add Supporting Documents</t>
  </si>
  <si>
    <t>Edit Document
Edit Document Details
Create New Document Name
Add Comment
Delete Comment
Browse and Attach
Scan and Attach
Attach Encompass Forms
Attach Unassigned Files
Move File Up/Down</t>
  </si>
  <si>
    <t>TPO Information
Correspondent Loan Status
File Contacts
Grant Write Access to Loan Team Members
Show Investor Contact
Business Contacts
Conversation Log
Tasks
Add Tasks
Edit Tasks
Delete Tasks
AUS Tracking
Create Manual Entry
Verification and Documentation Tracking
Create New Entry
Edit Entry
Disclosure Tracking
Change Disclosure Information
Change Reasons
Exclude/Include Records
Manually Fulfill
Create Manual Entry
LE / SSPL / Safe Harbor
CD
Fee Variance Worksheet
Anti-Steering Safe Harbor Disclosure
Net Tangible Benefit
ECS Data Viewer
TQL Services
Select Investor
Start/Stop Publishing
Add Comments
Lock Request Form
Debt Consolidation
Cash-to-Close
Amortization Schedule
Piggyback Loans
Secure Form Transfer
Audit Trail
Trust Account</t>
  </si>
  <si>
    <t>Lo</t>
  </si>
  <si>
    <t>ONRP</t>
  </si>
  <si>
    <t>retaillo_sm</t>
  </si>
  <si>
    <t>ExternalSettings_ExternalSettings_UnChecked</t>
  </si>
  <si>
    <t xml:space="preserve">Create Organizations
Delete Organizations
Export Organizations
Create/Edit Banks
Delete Banks
License
Edit License Information
Loan Criteria
Edit Loan Criteria
Key Contacts
Edit Key Contacts
Warehouse Tab
Edit Warehouse Banks
Fees
Add/Edit TPO Fees
Delete TPO Fees
LO Comp
Edit LO Comp
Commitments
Edit Commitments
Notes
Edit Notes
Delete Notes
TPO WebCenter Setup
Edit TPO WebCenter Setup
TPO WebCenter Documents tab
Disable TPO WebCenter Global Documents
Add/Edit TPO WebCenter Additional Documents
Delete TPO WebCenter Documents
TPO WebCenter Site Management
Attachments
Edit Attachments
Delete Attachments
Sales Reps / AE
Edit Sales Reps / AE
Custom Fields
Custom Fields Tab1
Edit Tab 1 Custom Fields
Custom Fields Tab2
Edit Tab 2 Custom Fields
Custom Fields Tab3
Edit Tab 3 Custom Fields
Custom Fields Tab4
Edit Tab 4 Custom Fields
Custom Fields Tab5
Edit Tab 5 Custom Fields
Create/Edit Contacts
Export Contacts
Delete Contacts
Send Welcome Email
Reset Password
TPO Settings
TPO Fees
Add/Edit TPO Fees
Delete TPO Fees
TPO Reassignment
TPO Custom Fields
All TPO Contact Information
TPO WebCenter Document List Settings
Edit Document
Delete Document
TPO Disclosure Settings
</t>
  </si>
  <si>
    <t>Company Details
TPO Organization Settings
Basic Info
Edit Basic Information
DBA
Edit DBA
TPO Contacts
Sales Reps / AE</t>
  </si>
  <si>
    <t>Password$1</t>
  </si>
  <si>
    <t>LoanOfficer2</t>
  </si>
  <si>
    <t>111officer</t>
  </si>
  <si>
    <t>cfun8918</t>
  </si>
  <si>
    <t>Amy</t>
  </si>
  <si>
    <t>Watson</t>
  </si>
  <si>
    <t>cfun8918_1</t>
  </si>
  <si>
    <t>Noel</t>
  </si>
  <si>
    <t>Jackson</t>
  </si>
  <si>
    <t>testuser8918</t>
  </si>
  <si>
    <t>NICE_796_TC_02</t>
  </si>
  <si>
    <t>RAauto123</t>
  </si>
  <si>
    <t>Password$2</t>
  </si>
  <si>
    <t>RAAuto</t>
  </si>
  <si>
    <t>RAAuto1</t>
  </si>
  <si>
    <t>a@b.com</t>
  </si>
  <si>
    <t>Emily</t>
  </si>
  <si>
    <t>ExecutionFlag</t>
  </si>
  <si>
    <t>Pipeline</t>
  </si>
  <si>
    <t>Forms</t>
  </si>
  <si>
    <t>Trades</t>
  </si>
  <si>
    <t>efolder</t>
  </si>
  <si>
    <t>Underwriting Conditions Tab
Mark Status Completed
Fulfilled
Add/Edit/Delete Comments
Add Supporting Documents
Post-Closing Conditions Tab
Add/Edit/Delete Conditions
History Tab</t>
  </si>
  <si>
    <t>CustomPersona</t>
  </si>
  <si>
    <t>TC-ExtPersonaAll</t>
  </si>
  <si>
    <t>TC-IntPersonaNo</t>
  </si>
  <si>
    <t>AutoExternalPersona</t>
  </si>
  <si>
    <t>AutoInternalPersona</t>
  </si>
  <si>
    <t>LoanCustom</t>
  </si>
  <si>
    <t>FormsCustom</t>
  </si>
  <si>
    <t>SettingsCustom</t>
  </si>
  <si>
    <t>Company/User Setup
Loan Setup
eFolder Setup
Docs Setup
Secondary Setup
Contact Setup
Tables and Fees
Business Rules
Dynamic Data Management
System Administration
Additional Services
Personal Templates</t>
  </si>
  <si>
    <t>ptac1679_AutoInternalPersona</t>
  </si>
  <si>
    <t>autointernal</t>
  </si>
  <si>
    <t>AutoInternal</t>
  </si>
  <si>
    <t>ptac1679_AutoExternalPersona</t>
  </si>
  <si>
    <t>autoexternal</t>
  </si>
  <si>
    <t>AutoExternal</t>
  </si>
  <si>
    <t>CoC_NonAdmin</t>
  </si>
  <si>
    <t>CoC_User</t>
  </si>
  <si>
    <t>CoC</t>
  </si>
  <si>
    <t>NonAdmin</t>
  </si>
  <si>
    <t>test@ellieame.com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</si>
</sst>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800000"/>
      <name val="Calibri"/>
      <family val="2"/>
      <scheme val="minor"/>
    </font>
    <font>
      <b/>
      <sz val="11"/>
      <name val="Calibri"/>
      <family val="2"/>
      <scheme val="minor"/>
    </font>
    <font>
      <sz val="11"/>
      <name val="Calibri"/>
      <family val="2"/>
      <scheme val="minor"/>
    </font>
    <font>
      <sz val="1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2" fontId="0" fillId="0" borderId="0" xfId="0" applyNumberFormat="1"/>
    <xf numFmtId="0" fontId="3" fillId="0" borderId="0" xfId="1"/>
    <xf numFmtId="0" fontId="4" fillId="0" borderId="0" xfId="0" applyFont="1"/>
    <xf numFmtId="0" fontId="0" fillId="0" borderId="0" xfId="0" applyAlignment="1">
      <alignment wrapText="1"/>
    </xf>
    <xf numFmtId="0" fontId="5" fillId="0" borderId="0" xfId="0" applyFont="1"/>
    <xf numFmtId="0" fontId="6" fillId="0" borderId="0" xfId="0" applyFont="1"/>
    <xf numFmtId="0" fontId="7" fillId="0" borderId="0" xfId="0" applyFont="1" applyAlignment="1">
      <alignment wrapText="1"/>
    </xf>
    <xf numFmtId="0" fontId="0" fillId="0" borderId="0" xfId="0" applyFont="1"/>
    <xf numFmtId="0" fontId="2" fillId="0" borderId="1" xfId="0" applyFont="1" applyBorder="1"/>
    <xf numFmtId="0" fontId="0" fillId="0" borderId="1" xfId="0" applyBorder="1"/>
    <xf numFmtId="0" fontId="0" fillId="0" borderId="2" xfId="0"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autono@gmail.com" TargetMode="External"/><Relationship Id="rId21" Type="http://schemas.openxmlformats.org/officeDocument/2006/relationships/hyperlink" Target="mailto:buru@gmail.com" TargetMode="External"/><Relationship Id="rId42" Type="http://schemas.openxmlformats.org/officeDocument/2006/relationships/hyperlink" Target="mailto:cfun1142@gmail.com" TargetMode="External"/><Relationship Id="rId47" Type="http://schemas.openxmlformats.org/officeDocument/2006/relationships/hyperlink" Target="mailto:test@Ellieame.com" TargetMode="External"/><Relationship Id="rId63" Type="http://schemas.openxmlformats.org/officeDocument/2006/relationships/hyperlink" Target="mailto:test@Ellieame.com" TargetMode="External"/><Relationship Id="rId68" Type="http://schemas.openxmlformats.org/officeDocument/2006/relationships/hyperlink" Target="mailto:test@Ellieame.com" TargetMode="External"/><Relationship Id="rId84" Type="http://schemas.openxmlformats.org/officeDocument/2006/relationships/hyperlink" Target="mailto:test@Ellieame.com" TargetMode="External"/><Relationship Id="rId89" Type="http://schemas.openxmlformats.org/officeDocument/2006/relationships/hyperlink" Target="mailto:test@Ellieame.com" TargetMode="External"/><Relationship Id="rId16" Type="http://schemas.openxmlformats.org/officeDocument/2006/relationships/hyperlink" Target="mailto:efold@gmail.com" TargetMode="External"/><Relationship Id="rId11" Type="http://schemas.openxmlformats.org/officeDocument/2006/relationships/hyperlink" Target="mailto:test@gmail.com" TargetMode="External"/><Relationship Id="rId32" Type="http://schemas.openxmlformats.org/officeDocument/2006/relationships/hyperlink" Target="mailto:test@Ellieame.com" TargetMode="External"/><Relationship Id="rId37" Type="http://schemas.openxmlformats.org/officeDocument/2006/relationships/hyperlink" Target="mailto:test@Ellieame.com" TargetMode="External"/><Relationship Id="rId53" Type="http://schemas.openxmlformats.org/officeDocument/2006/relationships/hyperlink" Target="mailto:test@Ellieame.com" TargetMode="External"/><Relationship Id="rId58" Type="http://schemas.openxmlformats.org/officeDocument/2006/relationships/hyperlink" Target="mailto:test@Ellieame.com" TargetMode="External"/><Relationship Id="rId74" Type="http://schemas.openxmlformats.org/officeDocument/2006/relationships/hyperlink" Target="mailto:retaillo@elliemae.com" TargetMode="External"/><Relationship Id="rId79" Type="http://schemas.openxmlformats.org/officeDocument/2006/relationships/hyperlink" Target="mailto:settingsOrg@elliemae.com" TargetMode="External"/><Relationship Id="rId102" Type="http://schemas.openxmlformats.org/officeDocument/2006/relationships/hyperlink" Target="mailto:bnemuri@elliemae.com" TargetMode="External"/><Relationship Id="rId5" Type="http://schemas.openxmlformats.org/officeDocument/2006/relationships/hyperlink" Target="mailto:test@beyondsoft.com" TargetMode="External"/><Relationship Id="rId90" Type="http://schemas.openxmlformats.org/officeDocument/2006/relationships/hyperlink" Target="mailto:test@Ellieame.com" TargetMode="External"/><Relationship Id="rId95" Type="http://schemas.openxmlformats.org/officeDocument/2006/relationships/hyperlink" Target="mailto:E2e@Ellieame.com" TargetMode="External"/><Relationship Id="rId22" Type="http://schemas.openxmlformats.org/officeDocument/2006/relationships/hyperlink" Target="mailto:syad@gmail.com" TargetMode="External"/><Relationship Id="rId27" Type="http://schemas.openxmlformats.org/officeDocument/2006/relationships/hyperlink" Target="mailto:autoall@gmail.com" TargetMode="External"/><Relationship Id="rId43" Type="http://schemas.openxmlformats.org/officeDocument/2006/relationships/hyperlink" Target="mailto:automationtest@gmail.com" TargetMode="External"/><Relationship Id="rId48" Type="http://schemas.openxmlformats.org/officeDocument/2006/relationships/hyperlink" Target="mailto:test@Ellieame.com" TargetMode="External"/><Relationship Id="rId64" Type="http://schemas.openxmlformats.org/officeDocument/2006/relationships/hyperlink" Target="mailto:test@Ellieame.com" TargetMode="External"/><Relationship Id="rId69" Type="http://schemas.openxmlformats.org/officeDocument/2006/relationships/hyperlink" Target="mailto:test@Ellieame.com" TargetMode="External"/><Relationship Id="rId80" Type="http://schemas.openxmlformats.org/officeDocument/2006/relationships/hyperlink" Target="mailto:settingsOrg@elliemae.com" TargetMode="External"/><Relationship Id="rId85" Type="http://schemas.openxmlformats.org/officeDocument/2006/relationships/hyperlink" Target="mailto:settingsOrg@elliemae.com" TargetMode="External"/><Relationship Id="rId12" Type="http://schemas.openxmlformats.org/officeDocument/2006/relationships/hyperlink" Target="mailto:test@gmail.com" TargetMode="External"/><Relationship Id="rId17" Type="http://schemas.openxmlformats.org/officeDocument/2006/relationships/hyperlink" Target="mailto:docs@gmail.com" TargetMode="External"/><Relationship Id="rId25" Type="http://schemas.openxmlformats.org/officeDocument/2006/relationships/hyperlink" Target="mailto:lote@gmail.com" TargetMode="External"/><Relationship Id="rId33" Type="http://schemas.openxmlformats.org/officeDocument/2006/relationships/hyperlink" Target="mailto:test@Ellieame.com" TargetMode="External"/><Relationship Id="rId38" Type="http://schemas.openxmlformats.org/officeDocument/2006/relationships/hyperlink" Target="mailto:test@Ellieame.com" TargetMode="External"/><Relationship Id="rId46" Type="http://schemas.openxmlformats.org/officeDocument/2006/relationships/hyperlink" Target="mailto:test@Ellieame.com" TargetMode="External"/><Relationship Id="rId59" Type="http://schemas.openxmlformats.org/officeDocument/2006/relationships/hyperlink" Target="mailto:test@Ellieame.com" TargetMode="External"/><Relationship Id="rId67" Type="http://schemas.openxmlformats.org/officeDocument/2006/relationships/hyperlink" Target="mailto:prosec@elliemae.com" TargetMode="External"/><Relationship Id="rId103" Type="http://schemas.openxmlformats.org/officeDocument/2006/relationships/hyperlink" Target="mailto:test@ellieame.com" TargetMode="External"/><Relationship Id="rId20" Type="http://schemas.openxmlformats.org/officeDocument/2006/relationships/hyperlink" Target="mailto:tafe@gmail.com" TargetMode="External"/><Relationship Id="rId41" Type="http://schemas.openxmlformats.org/officeDocument/2006/relationships/hyperlink" Target="mailto:cfun1895@gmail.com" TargetMode="External"/><Relationship Id="rId54" Type="http://schemas.openxmlformats.org/officeDocument/2006/relationships/hyperlink" Target="mailto:bnemuri@elliemae.com" TargetMode="External"/><Relationship Id="rId62" Type="http://schemas.openxmlformats.org/officeDocument/2006/relationships/hyperlink" Target="mailto:test@Ellieame.com" TargetMode="External"/><Relationship Id="rId70" Type="http://schemas.openxmlformats.org/officeDocument/2006/relationships/hyperlink" Target="mailto:test@Ellieame.com" TargetMode="External"/><Relationship Id="rId75" Type="http://schemas.openxmlformats.org/officeDocument/2006/relationships/hyperlink" Target="mailto:onrplo@elliemae.com" TargetMode="External"/><Relationship Id="rId83" Type="http://schemas.openxmlformats.org/officeDocument/2006/relationships/hyperlink" Target="mailto:test@Ellieame.com" TargetMode="External"/><Relationship Id="rId88" Type="http://schemas.openxmlformats.org/officeDocument/2006/relationships/hyperlink" Target="mailto:test@Ellieame.com" TargetMode="External"/><Relationship Id="rId91" Type="http://schemas.openxmlformats.org/officeDocument/2006/relationships/hyperlink" Target="mailto:test@Ellieame.com" TargetMode="External"/><Relationship Id="rId96" Type="http://schemas.openxmlformats.org/officeDocument/2006/relationships/hyperlink" Target="mailto:test@Ellieame.com" TargetMode="External"/><Relationship Id="rId1" Type="http://schemas.openxmlformats.org/officeDocument/2006/relationships/hyperlink" Target="mailto:E2e@Ellieame.com" TargetMode="External"/><Relationship Id="rId6" Type="http://schemas.openxmlformats.org/officeDocument/2006/relationships/hyperlink" Target="mailto:test@beyondsoft.com" TargetMode="External"/><Relationship Id="rId15" Type="http://schemas.openxmlformats.org/officeDocument/2006/relationships/hyperlink" Target="mailto:lose@gmail.com" TargetMode="External"/><Relationship Id="rId23" Type="http://schemas.openxmlformats.org/officeDocument/2006/relationships/hyperlink" Target="mailto:asse@gmail.com" TargetMode="External"/><Relationship Id="rId28" Type="http://schemas.openxmlformats.org/officeDocument/2006/relationships/hyperlink" Target="mailto:test@Ellieame.com" TargetMode="External"/><Relationship Id="rId36" Type="http://schemas.openxmlformats.org/officeDocument/2006/relationships/hyperlink" Target="mailto:test@Ellieame.com" TargetMode="External"/><Relationship Id="rId49" Type="http://schemas.openxmlformats.org/officeDocument/2006/relationships/hyperlink" Target="mailto:bnemuri@elliemae.com" TargetMode="External"/><Relationship Id="rId57" Type="http://schemas.openxmlformats.org/officeDocument/2006/relationships/hyperlink" Target="mailto:test@Ellieame.com" TargetMode="External"/><Relationship Id="rId10" Type="http://schemas.openxmlformats.org/officeDocument/2006/relationships/hyperlink" Target="mailto:test@beyondsoft.com" TargetMode="External"/><Relationship Id="rId31" Type="http://schemas.openxmlformats.org/officeDocument/2006/relationships/hyperlink" Target="mailto:test@Ellieame.com" TargetMode="External"/><Relationship Id="rId44" Type="http://schemas.openxmlformats.org/officeDocument/2006/relationships/hyperlink" Target="mailto:c1autoall@gmail.com" TargetMode="External"/><Relationship Id="rId52" Type="http://schemas.openxmlformats.org/officeDocument/2006/relationships/hyperlink" Target="mailto:test@Ellieame.com" TargetMode="External"/><Relationship Id="rId60" Type="http://schemas.openxmlformats.org/officeDocument/2006/relationships/hyperlink" Target="mailto:test@Ellieame.com" TargetMode="External"/><Relationship Id="rId65" Type="http://schemas.openxmlformats.org/officeDocument/2006/relationships/hyperlink" Target="mailto:test@Ellieame.com" TargetMode="External"/><Relationship Id="rId73" Type="http://schemas.openxmlformats.org/officeDocument/2006/relationships/hyperlink" Target="mailto:test@Ellieame.com" TargetMode="External"/><Relationship Id="rId78" Type="http://schemas.openxmlformats.org/officeDocument/2006/relationships/hyperlink" Target="mailto:test@Ellieame.com" TargetMode="External"/><Relationship Id="rId81" Type="http://schemas.openxmlformats.org/officeDocument/2006/relationships/hyperlink" Target="mailto:test@Ellieame.com" TargetMode="External"/><Relationship Id="rId86" Type="http://schemas.openxmlformats.org/officeDocument/2006/relationships/hyperlink" Target="mailto:test@elliemae.com" TargetMode="External"/><Relationship Id="rId94" Type="http://schemas.openxmlformats.org/officeDocument/2006/relationships/hyperlink" Target="mailto:E2e@Ellieame.com" TargetMode="External"/><Relationship Id="rId99" Type="http://schemas.openxmlformats.org/officeDocument/2006/relationships/hyperlink" Target="mailto:test@gmail.com" TargetMode="External"/><Relationship Id="rId101" Type="http://schemas.openxmlformats.org/officeDocument/2006/relationships/hyperlink" Target="mailto:bnemuri@elliemae.com" TargetMode="External"/><Relationship Id="rId4" Type="http://schemas.openxmlformats.org/officeDocument/2006/relationships/hyperlink" Target="mailto:E2e@Ellieame.com" TargetMode="External"/><Relationship Id="rId9" Type="http://schemas.openxmlformats.org/officeDocument/2006/relationships/hyperlink" Target="mailto:test@beyondsoft.com" TargetMode="External"/><Relationship Id="rId13" Type="http://schemas.openxmlformats.org/officeDocument/2006/relationships/hyperlink" Target="mailto:test@gmail.com" TargetMode="External"/><Relationship Id="rId18" Type="http://schemas.openxmlformats.org/officeDocument/2006/relationships/hyperlink" Target="mailto:secs@gmail.com" TargetMode="External"/><Relationship Id="rId39" Type="http://schemas.openxmlformats.org/officeDocument/2006/relationships/hyperlink" Target="mailto:test@Ellieame.com" TargetMode="External"/><Relationship Id="rId34" Type="http://schemas.openxmlformats.org/officeDocument/2006/relationships/hyperlink" Target="mailto:autoall@gmail.com" TargetMode="External"/><Relationship Id="rId50" Type="http://schemas.openxmlformats.org/officeDocument/2006/relationships/hyperlink" Target="mailto:bnemuri@elliemae.com" TargetMode="External"/><Relationship Id="rId55" Type="http://schemas.openxmlformats.org/officeDocument/2006/relationships/hyperlink" Target="mailto:bnemuri@elliemae.com" TargetMode="External"/><Relationship Id="rId76" Type="http://schemas.openxmlformats.org/officeDocument/2006/relationships/hyperlink" Target="mailto:locklo@elliemae.com" TargetMode="External"/><Relationship Id="rId97" Type="http://schemas.openxmlformats.org/officeDocument/2006/relationships/hyperlink" Target="mailto:E2e@Ellieame.com" TargetMode="External"/><Relationship Id="rId104" Type="http://schemas.openxmlformats.org/officeDocument/2006/relationships/printerSettings" Target="../printerSettings/printerSettings2.bin"/><Relationship Id="rId7" Type="http://schemas.openxmlformats.org/officeDocument/2006/relationships/hyperlink" Target="mailto:test@beyondsoft.com" TargetMode="External"/><Relationship Id="rId71" Type="http://schemas.openxmlformats.org/officeDocument/2006/relationships/hyperlink" Target="mailto:test@Ellieame.com" TargetMode="External"/><Relationship Id="rId92" Type="http://schemas.openxmlformats.org/officeDocument/2006/relationships/hyperlink" Target="mailto:Userid22@123.com" TargetMode="External"/><Relationship Id="rId2" Type="http://schemas.openxmlformats.org/officeDocument/2006/relationships/hyperlink" Target="mailto:E2e@Ellieame.com" TargetMode="External"/><Relationship Id="rId29" Type="http://schemas.openxmlformats.org/officeDocument/2006/relationships/hyperlink" Target="mailto:test@Ellieame.com" TargetMode="External"/><Relationship Id="rId24" Type="http://schemas.openxmlformats.org/officeDocument/2006/relationships/hyperlink" Target="mailto:pete@gmail.com" TargetMode="External"/><Relationship Id="rId40" Type="http://schemas.openxmlformats.org/officeDocument/2006/relationships/hyperlink" Target="mailto:cbiz2387@gmail.com" TargetMode="External"/><Relationship Id="rId45" Type="http://schemas.openxmlformats.org/officeDocument/2006/relationships/hyperlink" Target="mailto:e2epersacstolns@gmail.com" TargetMode="External"/><Relationship Id="rId66" Type="http://schemas.openxmlformats.org/officeDocument/2006/relationships/hyperlink" Target="mailto:testlo@elliemae.com" TargetMode="External"/><Relationship Id="rId87" Type="http://schemas.openxmlformats.org/officeDocument/2006/relationships/hyperlink" Target="mailto:test@elliemae.com" TargetMode="External"/><Relationship Id="rId61" Type="http://schemas.openxmlformats.org/officeDocument/2006/relationships/hyperlink" Target="mailto:test@Ellieame.com" TargetMode="External"/><Relationship Id="rId82" Type="http://schemas.openxmlformats.org/officeDocument/2006/relationships/hyperlink" Target="mailto:test@Ellieame.com" TargetMode="External"/><Relationship Id="rId19" Type="http://schemas.openxmlformats.org/officeDocument/2006/relationships/hyperlink" Target="mailto:cons@gmail.com" TargetMode="External"/><Relationship Id="rId14" Type="http://schemas.openxmlformats.org/officeDocument/2006/relationships/hyperlink" Target="mailto:ecs@gmail.com" TargetMode="External"/><Relationship Id="rId30" Type="http://schemas.openxmlformats.org/officeDocument/2006/relationships/hyperlink" Target="mailto:test@Ellieame.com" TargetMode="External"/><Relationship Id="rId35" Type="http://schemas.openxmlformats.org/officeDocument/2006/relationships/hyperlink" Target="mailto:autoall@gmail.com" TargetMode="External"/><Relationship Id="rId56" Type="http://schemas.openxmlformats.org/officeDocument/2006/relationships/hyperlink" Target="mailto:test@Ellieame.com" TargetMode="External"/><Relationship Id="rId77" Type="http://schemas.openxmlformats.org/officeDocument/2006/relationships/hyperlink" Target="mailto:locksec@elliemae.com" TargetMode="External"/><Relationship Id="rId100" Type="http://schemas.openxmlformats.org/officeDocument/2006/relationships/hyperlink" Target="mailto:a@b.com" TargetMode="External"/><Relationship Id="rId8" Type="http://schemas.openxmlformats.org/officeDocument/2006/relationships/hyperlink" Target="mailto:test@beyondsoft.com" TargetMode="External"/><Relationship Id="rId51" Type="http://schemas.openxmlformats.org/officeDocument/2006/relationships/hyperlink" Target="mailto:bnemuri@elliemae.com" TargetMode="External"/><Relationship Id="rId72" Type="http://schemas.openxmlformats.org/officeDocument/2006/relationships/hyperlink" Target="mailto:test@Ellieame.com" TargetMode="External"/><Relationship Id="rId93" Type="http://schemas.openxmlformats.org/officeDocument/2006/relationships/hyperlink" Target="mailto:Userid11@123.com" TargetMode="External"/><Relationship Id="rId98" Type="http://schemas.openxmlformats.org/officeDocument/2006/relationships/hyperlink" Target="mailto:test@gmail.com" TargetMode="External"/><Relationship Id="rId3" Type="http://schemas.openxmlformats.org/officeDocument/2006/relationships/hyperlink" Target="mailto:E2e@Ellieam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1:F11"/>
  <sheetViews>
    <sheetView workbookViewId="0"/>
  </sheetViews>
  <sheetFormatPr defaultRowHeight="15" x14ac:dyDescent="0.25"/>
  <cols>
    <col min="1" max="1" width="10.42578125" bestFit="1" customWidth="1"/>
  </cols>
  <sheetData>
    <row r="11" spans="5:6" x14ac:dyDescent="0.25">
      <c r="E11" t="s">
        <v>0</v>
      </c>
      <c r="F11" s="1" t="s">
        <v>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1"/>
  <sheetViews>
    <sheetView tabSelected="1" workbookViewId="0">
      <pane xSplit="1" ySplit="1" topLeftCell="B110" activePane="bottomRight" state="frozen"/>
      <selection activeCell="E17" sqref="E17"/>
      <selection pane="topRight" activeCell="E17" sqref="E17"/>
      <selection pane="bottomLeft" activeCell="E17" sqref="E17"/>
      <selection pane="bottomRight" activeCell="D126" sqref="D126"/>
    </sheetView>
  </sheetViews>
  <sheetFormatPr defaultRowHeight="15" x14ac:dyDescent="0.25"/>
  <cols>
    <col min="1" max="1" width="58" bestFit="1" customWidth="1"/>
    <col min="2" max="2" width="25.7109375" bestFit="1" customWidth="1"/>
    <col min="3" max="3" width="14" customWidth="1"/>
    <col min="4" max="5" width="21.140625" bestFit="1" customWidth="1"/>
    <col min="6" max="6" width="28.7109375" customWidth="1"/>
    <col min="7" max="8" width="24.85546875" customWidth="1"/>
    <col min="9" max="9" width="14.28515625" bestFit="1" customWidth="1"/>
    <col min="11" max="11" width="25.85546875" bestFit="1" customWidth="1"/>
    <col min="12" max="12" width="24" bestFit="1" customWidth="1"/>
    <col min="13" max="13" width="13.42578125" bestFit="1" customWidth="1"/>
    <col min="14" max="14" width="56.7109375" bestFit="1" customWidth="1"/>
    <col min="15" max="15" width="14.85546875" customWidth="1"/>
    <col min="16" max="16" width="12.85546875" bestFit="1" customWidth="1"/>
    <col min="17" max="17" width="39.140625" customWidth="1"/>
    <col min="19" max="19" width="16.28515625" customWidth="1"/>
    <col min="22" max="22" width="35.85546875" bestFit="1" customWidth="1"/>
    <col min="23" max="23" width="11.140625" bestFit="1" customWidth="1"/>
    <col min="25" max="25" width="12.85546875" bestFit="1" customWidth="1"/>
    <col min="26" max="26" width="15.5703125" bestFit="1" customWidth="1"/>
    <col min="27" max="27" width="10.7109375" bestFit="1" customWidth="1"/>
    <col min="28" max="28" width="16.42578125" bestFit="1" customWidth="1"/>
    <col min="29" max="29" width="35.28515625" bestFit="1" customWidth="1"/>
  </cols>
  <sheetData>
    <row r="1" spans="1:29" s="2" customFormat="1" x14ac:dyDescent="0.25">
      <c r="A1" s="2" t="s">
        <v>1</v>
      </c>
      <c r="B1" s="2" t="s">
        <v>17</v>
      </c>
      <c r="C1" s="2" t="s">
        <v>18</v>
      </c>
      <c r="D1" s="2" t="s">
        <v>19</v>
      </c>
      <c r="E1" s="2" t="s">
        <v>20</v>
      </c>
      <c r="F1" s="2" t="s">
        <v>21</v>
      </c>
      <c r="G1" s="2" t="s">
        <v>22</v>
      </c>
      <c r="H1" s="2" t="s">
        <v>308</v>
      </c>
      <c r="I1" s="2" t="s">
        <v>239</v>
      </c>
      <c r="J1" s="2" t="s">
        <v>240</v>
      </c>
      <c r="K1" s="2" t="s">
        <v>242</v>
      </c>
      <c r="L1" s="2" t="s">
        <v>250</v>
      </c>
      <c r="M1" s="2" t="s">
        <v>251</v>
      </c>
      <c r="N1" s="2" t="s">
        <v>256</v>
      </c>
      <c r="O1" s="2" t="s">
        <v>241</v>
      </c>
      <c r="P1" s="2" t="s">
        <v>258</v>
      </c>
      <c r="Q1" s="2" t="s">
        <v>289</v>
      </c>
      <c r="R1" s="2" t="s">
        <v>322</v>
      </c>
      <c r="S1" s="2" t="s">
        <v>327</v>
      </c>
      <c r="T1" s="2" t="s">
        <v>346</v>
      </c>
      <c r="U1" s="2" t="s">
        <v>354</v>
      </c>
      <c r="V1" s="2" t="s">
        <v>367</v>
      </c>
      <c r="W1" s="2" t="s">
        <v>374</v>
      </c>
      <c r="X1" s="2" t="s">
        <v>375</v>
      </c>
      <c r="Y1" s="2" t="s">
        <v>376</v>
      </c>
      <c r="Z1" s="2" t="s">
        <v>379</v>
      </c>
      <c r="AA1" s="2" t="s">
        <v>395</v>
      </c>
      <c r="AB1" s="2" t="s">
        <v>396</v>
      </c>
      <c r="AC1" s="2" t="s">
        <v>397</v>
      </c>
    </row>
    <row r="2" spans="1:29" x14ac:dyDescent="0.25">
      <c r="A2" t="s">
        <v>275</v>
      </c>
      <c r="B2" t="s">
        <v>274</v>
      </c>
      <c r="C2" t="s">
        <v>472</v>
      </c>
      <c r="D2" t="s">
        <v>264</v>
      </c>
      <c r="E2" t="s">
        <v>270</v>
      </c>
      <c r="F2" s="4" t="s">
        <v>158</v>
      </c>
      <c r="G2" t="s">
        <v>10</v>
      </c>
    </row>
    <row r="3" spans="1:29" x14ac:dyDescent="0.25">
      <c r="A3" t="s">
        <v>390</v>
      </c>
      <c r="B3" t="s">
        <v>388</v>
      </c>
      <c r="C3" t="s">
        <v>472</v>
      </c>
      <c r="D3" t="s">
        <v>35</v>
      </c>
      <c r="E3" t="s">
        <v>389</v>
      </c>
      <c r="F3" s="4" t="s">
        <v>387</v>
      </c>
      <c r="G3" t="s">
        <v>386</v>
      </c>
    </row>
    <row r="4" spans="1:29" x14ac:dyDescent="0.25">
      <c r="A4" t="s">
        <v>391</v>
      </c>
      <c r="B4" t="s">
        <v>392</v>
      </c>
      <c r="C4" t="s">
        <v>472</v>
      </c>
      <c r="D4" t="s">
        <v>35</v>
      </c>
      <c r="E4" t="s">
        <v>328</v>
      </c>
      <c r="F4" s="4" t="s">
        <v>387</v>
      </c>
      <c r="G4" t="s">
        <v>165</v>
      </c>
    </row>
    <row r="5" spans="1:29" x14ac:dyDescent="0.25">
      <c r="A5" t="s">
        <v>106</v>
      </c>
      <c r="B5" t="s">
        <v>107</v>
      </c>
      <c r="C5" t="s">
        <v>472</v>
      </c>
      <c r="D5" t="s">
        <v>108</v>
      </c>
      <c r="E5" t="s">
        <v>64</v>
      </c>
      <c r="F5" s="4" t="s">
        <v>109</v>
      </c>
      <c r="G5" t="s">
        <v>110</v>
      </c>
    </row>
    <row r="6" spans="1:29" x14ac:dyDescent="0.25">
      <c r="A6" t="s">
        <v>124</v>
      </c>
      <c r="B6" t="s">
        <v>131</v>
      </c>
      <c r="C6" t="s">
        <v>472</v>
      </c>
      <c r="D6" t="s">
        <v>126</v>
      </c>
      <c r="E6" t="s">
        <v>121</v>
      </c>
      <c r="F6" s="4" t="s">
        <v>127</v>
      </c>
      <c r="G6" t="s">
        <v>129</v>
      </c>
    </row>
    <row r="7" spans="1:29" x14ac:dyDescent="0.25">
      <c r="A7" t="s">
        <v>123</v>
      </c>
      <c r="B7" t="s">
        <v>130</v>
      </c>
      <c r="C7" t="s">
        <v>472</v>
      </c>
      <c r="D7" t="s">
        <v>125</v>
      </c>
      <c r="E7" t="s">
        <v>121</v>
      </c>
      <c r="F7" s="4" t="s">
        <v>128</v>
      </c>
      <c r="G7" t="s">
        <v>122</v>
      </c>
    </row>
    <row r="8" spans="1:29" x14ac:dyDescent="0.25">
      <c r="A8" t="s">
        <v>436</v>
      </c>
      <c r="B8" t="s">
        <v>436</v>
      </c>
      <c r="C8" t="s">
        <v>472</v>
      </c>
      <c r="D8" t="s">
        <v>238</v>
      </c>
      <c r="E8" t="s">
        <v>43</v>
      </c>
      <c r="F8" s="4" t="s">
        <v>158</v>
      </c>
      <c r="G8" t="s">
        <v>10</v>
      </c>
      <c r="H8" t="s">
        <v>165</v>
      </c>
    </row>
    <row r="9" spans="1:29" x14ac:dyDescent="0.25">
      <c r="A9" t="s">
        <v>94</v>
      </c>
      <c r="B9" t="s">
        <v>95</v>
      </c>
      <c r="C9" t="s">
        <v>472</v>
      </c>
      <c r="D9" t="s">
        <v>96</v>
      </c>
      <c r="E9" t="s">
        <v>97</v>
      </c>
      <c r="F9" s="4" t="s">
        <v>98</v>
      </c>
      <c r="G9" t="s">
        <v>99</v>
      </c>
    </row>
    <row r="10" spans="1:29" x14ac:dyDescent="0.25">
      <c r="A10" s="5" t="s">
        <v>309</v>
      </c>
      <c r="B10" t="s">
        <v>274</v>
      </c>
      <c r="C10" t="s">
        <v>472</v>
      </c>
      <c r="D10" t="s">
        <v>264</v>
      </c>
      <c r="E10" t="s">
        <v>9</v>
      </c>
      <c r="F10" s="4" t="s">
        <v>158</v>
      </c>
      <c r="G10" t="s">
        <v>10</v>
      </c>
      <c r="H10" t="s">
        <v>165</v>
      </c>
    </row>
    <row r="11" spans="1:29" x14ac:dyDescent="0.25">
      <c r="A11" t="s">
        <v>168</v>
      </c>
      <c r="B11" t="s">
        <v>168</v>
      </c>
      <c r="C11" t="s">
        <v>472</v>
      </c>
      <c r="D11" t="s">
        <v>168</v>
      </c>
      <c r="E11" t="s">
        <v>168</v>
      </c>
      <c r="F11" s="4" t="s">
        <v>158</v>
      </c>
      <c r="G11" t="s">
        <v>168</v>
      </c>
    </row>
    <row r="12" spans="1:29" x14ac:dyDescent="0.25">
      <c r="A12" t="s">
        <v>185</v>
      </c>
      <c r="B12" t="s">
        <v>186</v>
      </c>
      <c r="C12" t="s">
        <v>472</v>
      </c>
      <c r="D12" t="s">
        <v>187</v>
      </c>
      <c r="E12">
        <v>2387</v>
      </c>
      <c r="F12" s="4" t="s">
        <v>188</v>
      </c>
      <c r="G12" t="s">
        <v>185</v>
      </c>
    </row>
    <row r="13" spans="1:29" x14ac:dyDescent="0.25">
      <c r="A13" t="s">
        <v>162</v>
      </c>
      <c r="B13" t="s">
        <v>162</v>
      </c>
      <c r="C13" t="s">
        <v>3</v>
      </c>
      <c r="D13" t="s">
        <v>157</v>
      </c>
      <c r="E13" t="s">
        <v>157</v>
      </c>
      <c r="F13" s="4" t="s">
        <v>158</v>
      </c>
      <c r="G13" t="s">
        <v>165</v>
      </c>
    </row>
    <row r="14" spans="1:29" x14ac:dyDescent="0.25">
      <c r="A14" t="s">
        <v>163</v>
      </c>
      <c r="B14" t="s">
        <v>163</v>
      </c>
      <c r="C14" t="s">
        <v>3</v>
      </c>
      <c r="D14" t="s">
        <v>160</v>
      </c>
      <c r="E14" t="s">
        <v>160</v>
      </c>
      <c r="F14" s="4" t="s">
        <v>158</v>
      </c>
      <c r="G14" t="s">
        <v>165</v>
      </c>
    </row>
    <row r="15" spans="1:29" x14ac:dyDescent="0.25">
      <c r="A15" t="s">
        <v>161</v>
      </c>
      <c r="B15" t="s">
        <v>161</v>
      </c>
      <c r="C15" t="s">
        <v>472</v>
      </c>
      <c r="D15" t="s">
        <v>155</v>
      </c>
      <c r="E15" t="s">
        <v>155</v>
      </c>
      <c r="F15" s="4" t="s">
        <v>158</v>
      </c>
      <c r="G15" t="s">
        <v>10</v>
      </c>
    </row>
    <row r="16" spans="1:29" x14ac:dyDescent="0.25">
      <c r="A16" t="s">
        <v>200</v>
      </c>
      <c r="B16" t="s">
        <v>200</v>
      </c>
      <c r="C16" t="s">
        <v>472</v>
      </c>
      <c r="D16" t="s">
        <v>200</v>
      </c>
      <c r="E16" t="s">
        <v>200</v>
      </c>
      <c r="F16" s="4" t="s">
        <v>201</v>
      </c>
      <c r="G16" t="s">
        <v>159</v>
      </c>
    </row>
    <row r="17" spans="1:7" x14ac:dyDescent="0.25">
      <c r="A17" t="s">
        <v>219</v>
      </c>
      <c r="B17" t="s">
        <v>224</v>
      </c>
      <c r="C17" t="s">
        <v>472</v>
      </c>
      <c r="D17" t="s">
        <v>220</v>
      </c>
      <c r="E17" t="s">
        <v>221</v>
      </c>
      <c r="F17" t="s">
        <v>222</v>
      </c>
      <c r="G17" t="s">
        <v>262</v>
      </c>
    </row>
    <row r="18" spans="1:7" x14ac:dyDescent="0.25">
      <c r="A18" t="s">
        <v>223</v>
      </c>
      <c r="B18" t="s">
        <v>225</v>
      </c>
      <c r="C18" t="s">
        <v>472</v>
      </c>
      <c r="D18" t="s">
        <v>220</v>
      </c>
      <c r="E18" t="s">
        <v>221</v>
      </c>
      <c r="F18" t="s">
        <v>222</v>
      </c>
      <c r="G18" t="s">
        <v>262</v>
      </c>
    </row>
    <row r="19" spans="1:7" x14ac:dyDescent="0.25">
      <c r="A19" t="s">
        <v>197</v>
      </c>
      <c r="B19" t="s">
        <v>197</v>
      </c>
      <c r="C19" t="s">
        <v>472</v>
      </c>
      <c r="D19" t="s">
        <v>197</v>
      </c>
      <c r="E19" t="s">
        <v>197</v>
      </c>
      <c r="F19" s="4" t="s">
        <v>198</v>
      </c>
      <c r="G19" t="s">
        <v>10</v>
      </c>
    </row>
    <row r="20" spans="1:7" x14ac:dyDescent="0.25">
      <c r="A20" t="s">
        <v>167</v>
      </c>
      <c r="B20" t="s">
        <v>167</v>
      </c>
      <c r="C20" t="s">
        <v>472</v>
      </c>
      <c r="D20" t="s">
        <v>167</v>
      </c>
      <c r="E20" t="s">
        <v>166</v>
      </c>
      <c r="F20" s="4" t="s">
        <v>158</v>
      </c>
      <c r="G20" t="s">
        <v>167</v>
      </c>
    </row>
    <row r="21" spans="1:7" x14ac:dyDescent="0.25">
      <c r="A21" t="s">
        <v>164</v>
      </c>
      <c r="B21" t="s">
        <v>164</v>
      </c>
      <c r="C21" t="s">
        <v>3</v>
      </c>
      <c r="D21" t="s">
        <v>156</v>
      </c>
      <c r="E21" t="s">
        <v>156</v>
      </c>
      <c r="F21" s="4" t="s">
        <v>158</v>
      </c>
      <c r="G21" t="s">
        <v>159</v>
      </c>
    </row>
    <row r="22" spans="1:7" x14ac:dyDescent="0.25">
      <c r="A22" t="s">
        <v>184</v>
      </c>
      <c r="B22" t="s">
        <v>184</v>
      </c>
      <c r="C22" t="s">
        <v>3</v>
      </c>
      <c r="D22" t="s">
        <v>184</v>
      </c>
      <c r="E22" t="s">
        <v>184</v>
      </c>
      <c r="F22" s="4" t="s">
        <v>158</v>
      </c>
      <c r="G22" t="s">
        <v>165</v>
      </c>
    </row>
    <row r="23" spans="1:7" x14ac:dyDescent="0.25">
      <c r="A23" t="s">
        <v>183</v>
      </c>
      <c r="B23" t="s">
        <v>183</v>
      </c>
      <c r="C23" t="s">
        <v>3</v>
      </c>
      <c r="D23" t="s">
        <v>183</v>
      </c>
      <c r="E23" t="s">
        <v>183</v>
      </c>
      <c r="F23" s="4" t="s">
        <v>158</v>
      </c>
      <c r="G23" t="s">
        <v>159</v>
      </c>
    </row>
    <row r="24" spans="1:7" x14ac:dyDescent="0.25">
      <c r="A24" t="s">
        <v>177</v>
      </c>
      <c r="B24" t="s">
        <v>177</v>
      </c>
      <c r="C24" t="s">
        <v>3</v>
      </c>
      <c r="D24" t="s">
        <v>177</v>
      </c>
      <c r="E24" t="s">
        <v>177</v>
      </c>
      <c r="F24" s="4" t="s">
        <v>158</v>
      </c>
      <c r="G24" t="s">
        <v>165</v>
      </c>
    </row>
    <row r="25" spans="1:7" x14ac:dyDescent="0.25">
      <c r="A25" t="s">
        <v>178</v>
      </c>
      <c r="B25" t="s">
        <v>178</v>
      </c>
      <c r="C25" t="s">
        <v>3</v>
      </c>
      <c r="D25" t="s">
        <v>178</v>
      </c>
      <c r="E25" t="s">
        <v>178</v>
      </c>
      <c r="F25" s="4" t="s">
        <v>158</v>
      </c>
      <c r="G25" t="s">
        <v>159</v>
      </c>
    </row>
    <row r="26" spans="1:7" x14ac:dyDescent="0.25">
      <c r="A26" t="s">
        <v>31</v>
      </c>
      <c r="B26" t="s">
        <v>31</v>
      </c>
      <c r="C26" t="s">
        <v>472</v>
      </c>
      <c r="D26" t="s">
        <v>28</v>
      </c>
      <c r="E26" t="s">
        <v>9</v>
      </c>
      <c r="F26" s="4" t="s">
        <v>29</v>
      </c>
      <c r="G26" t="s">
        <v>10</v>
      </c>
    </row>
    <row r="27" spans="1:7" x14ac:dyDescent="0.25">
      <c r="A27" t="s">
        <v>30</v>
      </c>
      <c r="B27" t="s">
        <v>30</v>
      </c>
      <c r="C27" t="s">
        <v>472</v>
      </c>
      <c r="D27" t="s">
        <v>28</v>
      </c>
      <c r="E27" t="s">
        <v>5</v>
      </c>
      <c r="F27" s="4" t="s">
        <v>29</v>
      </c>
      <c r="G27" t="s">
        <v>7</v>
      </c>
    </row>
    <row r="28" spans="1:7" x14ac:dyDescent="0.25">
      <c r="A28" t="s">
        <v>27</v>
      </c>
      <c r="B28" t="s">
        <v>27</v>
      </c>
      <c r="C28" t="s">
        <v>472</v>
      </c>
      <c r="D28" t="s">
        <v>28</v>
      </c>
      <c r="E28" t="s">
        <v>12</v>
      </c>
      <c r="F28" s="4" t="s">
        <v>29</v>
      </c>
      <c r="G28" t="s">
        <v>13</v>
      </c>
    </row>
    <row r="29" spans="1:7" x14ac:dyDescent="0.25">
      <c r="A29" t="s">
        <v>82</v>
      </c>
      <c r="B29" t="s">
        <v>83</v>
      </c>
      <c r="C29" t="s">
        <v>472</v>
      </c>
      <c r="D29" t="s">
        <v>84</v>
      </c>
      <c r="E29" t="s">
        <v>85</v>
      </c>
      <c r="F29" s="4" t="s">
        <v>86</v>
      </c>
      <c r="G29" t="s">
        <v>87</v>
      </c>
    </row>
    <row r="30" spans="1:7" x14ac:dyDescent="0.25">
      <c r="A30" t="s">
        <v>50</v>
      </c>
      <c r="B30" t="s">
        <v>51</v>
      </c>
      <c r="C30" t="s">
        <v>472</v>
      </c>
      <c r="D30" t="s">
        <v>52</v>
      </c>
      <c r="E30" t="s">
        <v>53</v>
      </c>
      <c r="F30" t="s">
        <v>54</v>
      </c>
      <c r="G30" t="s">
        <v>55</v>
      </c>
    </row>
    <row r="31" spans="1:7" x14ac:dyDescent="0.25">
      <c r="A31" t="s">
        <v>73</v>
      </c>
      <c r="B31" t="s">
        <v>74</v>
      </c>
      <c r="C31" t="s">
        <v>472</v>
      </c>
      <c r="D31" t="s">
        <v>75</v>
      </c>
      <c r="E31" t="s">
        <v>52</v>
      </c>
      <c r="F31" s="4" t="s">
        <v>76</v>
      </c>
      <c r="G31" t="s">
        <v>77</v>
      </c>
    </row>
    <row r="32" spans="1:7" x14ac:dyDescent="0.25">
      <c r="A32" t="s">
        <v>32</v>
      </c>
      <c r="B32" t="s">
        <v>32</v>
      </c>
      <c r="C32" t="s">
        <v>472</v>
      </c>
      <c r="D32" t="s">
        <v>33</v>
      </c>
      <c r="E32" t="s">
        <v>9</v>
      </c>
      <c r="F32" s="4" t="s">
        <v>29</v>
      </c>
      <c r="G32" t="s">
        <v>10</v>
      </c>
    </row>
    <row r="33" spans="1:18" x14ac:dyDescent="0.25">
      <c r="A33" s="5" t="s">
        <v>321</v>
      </c>
      <c r="B33" t="s">
        <v>274</v>
      </c>
      <c r="C33" t="s">
        <v>472</v>
      </c>
      <c r="D33" t="s">
        <v>264</v>
      </c>
      <c r="E33" t="s">
        <v>270</v>
      </c>
      <c r="F33" s="4" t="s">
        <v>158</v>
      </c>
      <c r="G33" t="s">
        <v>10</v>
      </c>
    </row>
    <row r="34" spans="1:18" x14ac:dyDescent="0.25">
      <c r="A34" t="s">
        <v>218</v>
      </c>
      <c r="B34" t="s">
        <v>218</v>
      </c>
      <c r="C34" t="s">
        <v>472</v>
      </c>
      <c r="D34" t="s">
        <v>218</v>
      </c>
      <c r="E34" t="s">
        <v>218</v>
      </c>
      <c r="F34" s="4" t="s">
        <v>217</v>
      </c>
      <c r="G34" t="s">
        <v>10</v>
      </c>
    </row>
    <row r="35" spans="1:18" x14ac:dyDescent="0.25">
      <c r="A35" t="s">
        <v>56</v>
      </c>
      <c r="B35" t="s">
        <v>57</v>
      </c>
      <c r="C35" t="s">
        <v>472</v>
      </c>
      <c r="D35" t="s">
        <v>58</v>
      </c>
      <c r="E35" t="s">
        <v>52</v>
      </c>
      <c r="F35" s="4" t="s">
        <v>59</v>
      </c>
      <c r="G35" t="s">
        <v>60</v>
      </c>
    </row>
    <row r="36" spans="1:18" x14ac:dyDescent="0.25">
      <c r="A36" t="s">
        <v>67</v>
      </c>
      <c r="B36" t="s">
        <v>68</v>
      </c>
      <c r="C36" t="s">
        <v>472</v>
      </c>
      <c r="D36" t="s">
        <v>69</v>
      </c>
      <c r="E36" t="s">
        <v>70</v>
      </c>
      <c r="F36" s="4" t="s">
        <v>71</v>
      </c>
      <c r="G36" t="s">
        <v>72</v>
      </c>
    </row>
    <row r="37" spans="1:18" x14ac:dyDescent="0.25">
      <c r="A37" t="s">
        <v>433</v>
      </c>
      <c r="B37" t="s">
        <v>269</v>
      </c>
      <c r="C37" t="s">
        <v>472</v>
      </c>
      <c r="D37" t="s">
        <v>264</v>
      </c>
      <c r="E37" t="s">
        <v>9</v>
      </c>
      <c r="F37" t="s">
        <v>6</v>
      </c>
      <c r="G37" t="s">
        <v>10</v>
      </c>
    </row>
    <row r="38" spans="1:18" x14ac:dyDescent="0.25">
      <c r="A38" t="s">
        <v>434</v>
      </c>
      <c r="B38" t="s">
        <v>263</v>
      </c>
      <c r="C38" t="s">
        <v>472</v>
      </c>
      <c r="D38" t="s">
        <v>264</v>
      </c>
      <c r="E38" t="s">
        <v>5</v>
      </c>
      <c r="F38" t="s">
        <v>6</v>
      </c>
      <c r="G38" t="s">
        <v>7</v>
      </c>
    </row>
    <row r="39" spans="1:18" x14ac:dyDescent="0.25">
      <c r="A39" t="s">
        <v>435</v>
      </c>
      <c r="B39" t="s">
        <v>271</v>
      </c>
      <c r="C39" t="s">
        <v>472</v>
      </c>
      <c r="D39" t="s">
        <v>264</v>
      </c>
      <c r="E39" t="s">
        <v>12</v>
      </c>
      <c r="F39" t="s">
        <v>6</v>
      </c>
      <c r="G39" t="s">
        <v>13</v>
      </c>
    </row>
    <row r="40" spans="1:18" x14ac:dyDescent="0.25">
      <c r="A40" t="s">
        <v>61</v>
      </c>
      <c r="B40" t="s">
        <v>62</v>
      </c>
      <c r="C40" t="s">
        <v>472</v>
      </c>
      <c r="D40" t="s">
        <v>63</v>
      </c>
      <c r="E40" t="s">
        <v>64</v>
      </c>
      <c r="F40" s="4" t="s">
        <v>65</v>
      </c>
      <c r="G40" t="s">
        <v>66</v>
      </c>
    </row>
    <row r="41" spans="1:18" x14ac:dyDescent="0.25">
      <c r="A41" t="s">
        <v>117</v>
      </c>
      <c r="B41" t="s">
        <v>118</v>
      </c>
      <c r="C41" t="s">
        <v>472</v>
      </c>
      <c r="D41" t="s">
        <v>63</v>
      </c>
      <c r="E41" t="s">
        <v>114</v>
      </c>
      <c r="F41" s="4" t="s">
        <v>119</v>
      </c>
      <c r="G41" t="s">
        <v>120</v>
      </c>
    </row>
    <row r="42" spans="1:18" x14ac:dyDescent="0.25">
      <c r="A42" t="s">
        <v>241</v>
      </c>
      <c r="B42" t="b">
        <f ca="1">OrganizationUsers_CreateUser!G103="Persona"&amp;YEAR(NOW())&amp;DAY(NOW())&amp;HOUR(NOW())&amp;MINUTE(NOW())&amp;SECOND(NOW())</f>
        <v>0</v>
      </c>
      <c r="C42" t="s">
        <v>472</v>
      </c>
      <c r="D42" t="s">
        <v>238</v>
      </c>
      <c r="E42" t="s">
        <v>43</v>
      </c>
      <c r="F42" s="4" t="s">
        <v>158</v>
      </c>
      <c r="G42" t="s">
        <v>10</v>
      </c>
      <c r="K42" t="s">
        <v>260</v>
      </c>
      <c r="L42" t="s">
        <v>249</v>
      </c>
      <c r="M42">
        <v>9999999999</v>
      </c>
      <c r="N42" t="s">
        <v>257</v>
      </c>
      <c r="O42" t="str">
        <f ca="1">"Org"&amp;YEAR(NOW())&amp;DAY(NOW())&amp;HOUR(NOW())&amp;MINUTE(NOW())&amp;SECOND(NOW())</f>
        <v>Org201818112319</v>
      </c>
      <c r="P42" t="s">
        <v>259</v>
      </c>
    </row>
    <row r="43" spans="1:18" x14ac:dyDescent="0.25">
      <c r="A43" t="s">
        <v>38</v>
      </c>
      <c r="B43" t="s">
        <v>8</v>
      </c>
      <c r="C43" t="s">
        <v>472</v>
      </c>
      <c r="D43" t="s">
        <v>35</v>
      </c>
      <c r="E43" t="s">
        <v>39</v>
      </c>
      <c r="F43" s="4" t="s">
        <v>29</v>
      </c>
      <c r="G43" t="s">
        <v>38</v>
      </c>
    </row>
    <row r="44" spans="1:18" x14ac:dyDescent="0.25">
      <c r="A44" t="s">
        <v>111</v>
      </c>
      <c r="B44" t="s">
        <v>112</v>
      </c>
      <c r="C44" t="s">
        <v>472</v>
      </c>
      <c r="D44" t="s">
        <v>113</v>
      </c>
      <c r="E44" t="s">
        <v>114</v>
      </c>
      <c r="F44" s="4" t="s">
        <v>115</v>
      </c>
      <c r="G44" t="s">
        <v>116</v>
      </c>
    </row>
    <row r="45" spans="1:18" x14ac:dyDescent="0.25">
      <c r="A45" t="s">
        <v>373</v>
      </c>
      <c r="B45" t="str">
        <f ca="1">"org"&amp;YEAR(NOW())&amp;DAY(NOW())&amp;HOUR(NOW())&amp;MINUTE(NOW())&amp;SECOND(NOW())</f>
        <v>org201818112319</v>
      </c>
      <c r="C45" t="s">
        <v>472</v>
      </c>
      <c r="D45" t="s">
        <v>238</v>
      </c>
      <c r="E45" t="s">
        <v>43</v>
      </c>
      <c r="F45" s="4" t="s">
        <v>158</v>
      </c>
      <c r="R45" t="s">
        <v>323</v>
      </c>
    </row>
    <row r="46" spans="1:18" x14ac:dyDescent="0.25">
      <c r="A46" t="s">
        <v>350</v>
      </c>
      <c r="B46" t="str">
        <f ca="1">"user"&amp;YEAR(NOW())&amp;DAY(NOW())&amp;HOUR(NOW())&amp;MINUTE(NOW())&amp;SECOND(NOW())</f>
        <v>user201818112319</v>
      </c>
      <c r="C46" t="s">
        <v>472</v>
      </c>
      <c r="D46" t="s">
        <v>238</v>
      </c>
      <c r="E46" t="s">
        <v>43</v>
      </c>
      <c r="F46" s="4" t="s">
        <v>158</v>
      </c>
      <c r="G46" t="s">
        <v>10</v>
      </c>
    </row>
    <row r="47" spans="1:18" x14ac:dyDescent="0.25">
      <c r="A47" t="s">
        <v>364</v>
      </c>
      <c r="B47" t="str">
        <f t="shared" ref="B47:B54" ca="1" si="0">"org"&amp;YEAR(NOW())&amp;DAY(NOW())&amp;HOUR(NOW())&amp;MINUTE(NOW())&amp;SECOND(NOW())</f>
        <v>org201818112319</v>
      </c>
      <c r="C47" t="s">
        <v>472</v>
      </c>
      <c r="D47" t="s">
        <v>238</v>
      </c>
      <c r="E47" t="s">
        <v>43</v>
      </c>
      <c r="F47" s="4" t="s">
        <v>158</v>
      </c>
      <c r="G47" t="s">
        <v>280</v>
      </c>
      <c r="R47" t="s">
        <v>323</v>
      </c>
    </row>
    <row r="48" spans="1:18" x14ac:dyDescent="0.25">
      <c r="A48" s="8" t="s">
        <v>404</v>
      </c>
      <c r="B48" t="str">
        <f t="shared" ca="1" si="0"/>
        <v>org201818112319</v>
      </c>
      <c r="C48" t="s">
        <v>472</v>
      </c>
      <c r="D48" t="s">
        <v>238</v>
      </c>
      <c r="E48" t="s">
        <v>43</v>
      </c>
      <c r="F48" s="4" t="s">
        <v>158</v>
      </c>
      <c r="G48" t="s">
        <v>10</v>
      </c>
      <c r="R48" t="s">
        <v>323</v>
      </c>
    </row>
    <row r="49" spans="1:22" x14ac:dyDescent="0.25">
      <c r="A49" s="8" t="s">
        <v>401</v>
      </c>
      <c r="B49" t="str">
        <f t="shared" ca="1" si="0"/>
        <v>org201818112319</v>
      </c>
      <c r="C49" t="s">
        <v>472</v>
      </c>
      <c r="D49" t="s">
        <v>238</v>
      </c>
      <c r="E49" t="s">
        <v>43</v>
      </c>
      <c r="F49" s="4" t="s">
        <v>158</v>
      </c>
      <c r="G49" t="s">
        <v>10</v>
      </c>
      <c r="R49" t="s">
        <v>323</v>
      </c>
    </row>
    <row r="50" spans="1:22" x14ac:dyDescent="0.25">
      <c r="A50" s="8" t="s">
        <v>402</v>
      </c>
      <c r="B50" t="str">
        <f t="shared" ca="1" si="0"/>
        <v>org201818112319</v>
      </c>
      <c r="C50" t="s">
        <v>472</v>
      </c>
      <c r="D50" t="s">
        <v>238</v>
      </c>
      <c r="E50" t="s">
        <v>43</v>
      </c>
      <c r="F50" s="4" t="s">
        <v>158</v>
      </c>
      <c r="G50" t="s">
        <v>10</v>
      </c>
      <c r="R50" t="s">
        <v>323</v>
      </c>
    </row>
    <row r="51" spans="1:22" x14ac:dyDescent="0.25">
      <c r="A51" s="8" t="s">
        <v>403</v>
      </c>
      <c r="B51" t="str">
        <f t="shared" ca="1" si="0"/>
        <v>org201818112319</v>
      </c>
      <c r="C51" t="s">
        <v>472</v>
      </c>
      <c r="D51" t="s">
        <v>238</v>
      </c>
      <c r="E51" t="s">
        <v>43</v>
      </c>
      <c r="F51" s="4" t="s">
        <v>158</v>
      </c>
      <c r="G51" t="s">
        <v>10</v>
      </c>
      <c r="R51" t="s">
        <v>323</v>
      </c>
    </row>
    <row r="52" spans="1:22" x14ac:dyDescent="0.25">
      <c r="A52" t="s">
        <v>316</v>
      </c>
      <c r="B52" t="str">
        <f t="shared" ca="1" si="0"/>
        <v>org201818112319</v>
      </c>
      <c r="C52" t="s">
        <v>472</v>
      </c>
      <c r="D52" t="s">
        <v>238</v>
      </c>
      <c r="E52" t="s">
        <v>43</v>
      </c>
      <c r="F52" s="4" t="s">
        <v>158</v>
      </c>
      <c r="G52" t="s">
        <v>10</v>
      </c>
      <c r="R52" t="s">
        <v>323</v>
      </c>
    </row>
    <row r="53" spans="1:22" x14ac:dyDescent="0.25">
      <c r="A53" t="s">
        <v>324</v>
      </c>
      <c r="B53" t="str">
        <f t="shared" ca="1" si="0"/>
        <v>org201818112319</v>
      </c>
      <c r="C53" t="s">
        <v>472</v>
      </c>
      <c r="D53" t="s">
        <v>238</v>
      </c>
      <c r="E53" t="s">
        <v>43</v>
      </c>
      <c r="F53" s="4" t="s">
        <v>158</v>
      </c>
      <c r="G53" t="s">
        <v>10</v>
      </c>
    </row>
    <row r="54" spans="1:22" x14ac:dyDescent="0.25">
      <c r="A54" t="s">
        <v>300</v>
      </c>
      <c r="B54" t="str">
        <f t="shared" ca="1" si="0"/>
        <v>org201818112319</v>
      </c>
      <c r="C54" t="s">
        <v>472</v>
      </c>
      <c r="D54" t="s">
        <v>238</v>
      </c>
      <c r="E54" t="s">
        <v>43</v>
      </c>
      <c r="F54" s="4" t="s">
        <v>158</v>
      </c>
      <c r="G54" t="s">
        <v>10</v>
      </c>
    </row>
    <row r="55" spans="1:22" x14ac:dyDescent="0.25">
      <c r="A55" t="s">
        <v>301</v>
      </c>
      <c r="D55" t="str">
        <f ca="1">"qatest"&amp;HOUR(NOW())&amp;MINUTE(NOW())&amp;SECOND(NOW())</f>
        <v>qatest112319</v>
      </c>
      <c r="E55" t="str">
        <f ca="1">"Automation"&amp;HOUR(NOW())&amp;MINUTE(NOW())&amp;SECOND(NOW())</f>
        <v>Automation112319</v>
      </c>
      <c r="F55" s="4"/>
    </row>
    <row r="56" spans="1:22" x14ac:dyDescent="0.25">
      <c r="A56" t="s">
        <v>363</v>
      </c>
      <c r="B56" t="str">
        <f ca="1">"org"&amp;YEAR(NOW())&amp;DAY(NOW())&amp;HOUR(NOW())&amp;MINUTE(NOW())&amp;SECOND(NOW())</f>
        <v>org201818112319</v>
      </c>
      <c r="C56" t="s">
        <v>472</v>
      </c>
      <c r="D56" t="s">
        <v>238</v>
      </c>
      <c r="E56" t="s">
        <v>43</v>
      </c>
      <c r="F56" s="4" t="s">
        <v>158</v>
      </c>
      <c r="R56" t="s">
        <v>323</v>
      </c>
    </row>
    <row r="57" spans="1:22" x14ac:dyDescent="0.25">
      <c r="A57" t="s">
        <v>261</v>
      </c>
      <c r="B57" t="str">
        <f ca="1">"org"&amp;YEAR(NOW())&amp;DAY(NOW())&amp;HOUR(NOW())&amp;MINUTE(NOW())&amp;SECOND(NOW())</f>
        <v>org201818112319</v>
      </c>
      <c r="C57" t="s">
        <v>472</v>
      </c>
      <c r="D57" t="s">
        <v>238</v>
      </c>
      <c r="E57" t="s">
        <v>43</v>
      </c>
      <c r="F57" s="4" t="s">
        <v>158</v>
      </c>
      <c r="G57" t="s">
        <v>10</v>
      </c>
      <c r="K57" t="s">
        <v>260</v>
      </c>
      <c r="M57">
        <v>9999999999</v>
      </c>
      <c r="N57" t="s">
        <v>257</v>
      </c>
      <c r="O57" t="str">
        <f ca="1">"Org"&amp;YEAR(NOW())&amp;DAY(NOW())&amp;HOUR(NOW())&amp;MINUTE(NOW())&amp;SECOND(NOW())</f>
        <v>Org201818112319</v>
      </c>
      <c r="P57" t="s">
        <v>259</v>
      </c>
    </row>
    <row r="58" spans="1:22" x14ac:dyDescent="0.25">
      <c r="A58" t="s">
        <v>302</v>
      </c>
      <c r="L58" t="str">
        <f ca="1">"AutoBusinessFolder"&amp;RANDBETWEEN(1,9999)</f>
        <v>AutoBusinessFolder2651</v>
      </c>
    </row>
    <row r="59" spans="1:22" x14ac:dyDescent="0.25">
      <c r="A59" t="s">
        <v>298</v>
      </c>
      <c r="B59" t="s">
        <v>299</v>
      </c>
      <c r="C59" t="s">
        <v>472</v>
      </c>
      <c r="D59" t="s">
        <v>270</v>
      </c>
      <c r="E59" t="s">
        <v>264</v>
      </c>
      <c r="F59" s="4" t="s">
        <v>158</v>
      </c>
      <c r="G59" t="s">
        <v>10</v>
      </c>
    </row>
    <row r="60" spans="1:22" x14ac:dyDescent="0.25">
      <c r="A60" s="5" t="s">
        <v>287</v>
      </c>
      <c r="B60" t="str">
        <f ca="1">"org"&amp;YEAR(NOW())&amp;DAY(NOW())&amp;HOUR(NOW())&amp;MINUTE(NOW())&amp;SECOND(NOW())</f>
        <v>org201818112319</v>
      </c>
      <c r="C60" t="s">
        <v>472</v>
      </c>
      <c r="D60" t="s">
        <v>238</v>
      </c>
      <c r="E60" t="s">
        <v>43</v>
      </c>
      <c r="F60" s="4" t="s">
        <v>158</v>
      </c>
      <c r="G60" t="s">
        <v>10</v>
      </c>
    </row>
    <row r="61" spans="1:22" x14ac:dyDescent="0.25">
      <c r="A61" t="s">
        <v>288</v>
      </c>
      <c r="Q61" t="s">
        <v>349</v>
      </c>
    </row>
    <row r="62" spans="1:22" x14ac:dyDescent="0.25">
      <c r="A62" t="s">
        <v>365</v>
      </c>
      <c r="Q62" t="s">
        <v>368</v>
      </c>
      <c r="V62" t="s">
        <v>366</v>
      </c>
    </row>
    <row r="63" spans="1:22" x14ac:dyDescent="0.25">
      <c r="A63" t="s">
        <v>371</v>
      </c>
      <c r="Q63" t="s">
        <v>369</v>
      </c>
      <c r="V63" t="s">
        <v>370</v>
      </c>
    </row>
    <row r="64" spans="1:22" x14ac:dyDescent="0.25">
      <c r="A64" t="s">
        <v>294</v>
      </c>
      <c r="Q64" t="s">
        <v>295</v>
      </c>
    </row>
    <row r="65" spans="1:19" x14ac:dyDescent="0.25">
      <c r="A65" s="5" t="s">
        <v>329</v>
      </c>
      <c r="B65" t="s">
        <v>331</v>
      </c>
      <c r="C65" t="s">
        <v>472</v>
      </c>
      <c r="D65" t="s">
        <v>264</v>
      </c>
      <c r="E65" t="s">
        <v>270</v>
      </c>
      <c r="F65" t="s">
        <v>158</v>
      </c>
      <c r="G65" t="s">
        <v>10</v>
      </c>
    </row>
    <row r="66" spans="1:19" x14ac:dyDescent="0.25">
      <c r="A66" t="s">
        <v>330</v>
      </c>
      <c r="B66" t="s">
        <v>274</v>
      </c>
      <c r="C66" t="s">
        <v>472</v>
      </c>
      <c r="D66" t="s">
        <v>264</v>
      </c>
      <c r="E66" t="s">
        <v>270</v>
      </c>
      <c r="F66" t="s">
        <v>158</v>
      </c>
      <c r="G66" t="s">
        <v>10</v>
      </c>
    </row>
    <row r="67" spans="1:19" x14ac:dyDescent="0.25">
      <c r="A67" t="s">
        <v>314</v>
      </c>
      <c r="O67" t="str">
        <f ca="1">"org"&amp;YEAR(NOW())&amp;DAY(NOW())&amp;HOUR(NOW())&amp;MINUTE(NOW())&amp;SECOND(NOW())</f>
        <v>org201818112319</v>
      </c>
    </row>
    <row r="68" spans="1:19" x14ac:dyDescent="0.25">
      <c r="A68" s="5" t="s">
        <v>315</v>
      </c>
      <c r="B68" t="str">
        <f ca="1">"user"&amp;YEAR(NOW())&amp;DAY(NOW())&amp;HOUR(NOW())&amp;MINUTE(NOW())&amp;SECOND(NOW())</f>
        <v>user201818112319</v>
      </c>
      <c r="C68" t="s">
        <v>472</v>
      </c>
      <c r="D68" t="s">
        <v>238</v>
      </c>
      <c r="E68" t="s">
        <v>43</v>
      </c>
      <c r="F68" s="4" t="s">
        <v>158</v>
      </c>
      <c r="G68" t="s">
        <v>10</v>
      </c>
    </row>
    <row r="69" spans="1:19" x14ac:dyDescent="0.25">
      <c r="A69" s="5" t="s">
        <v>273</v>
      </c>
      <c r="B69" t="s">
        <v>274</v>
      </c>
      <c r="C69" t="s">
        <v>472</v>
      </c>
      <c r="D69" t="s">
        <v>264</v>
      </c>
      <c r="E69" t="s">
        <v>270</v>
      </c>
      <c r="F69" s="4" t="s">
        <v>158</v>
      </c>
      <c r="G69" t="s">
        <v>10</v>
      </c>
    </row>
    <row r="70" spans="1:19" x14ac:dyDescent="0.25">
      <c r="A70" t="s">
        <v>282</v>
      </c>
      <c r="B70" t="s">
        <v>281</v>
      </c>
      <c r="C70" t="s">
        <v>472</v>
      </c>
      <c r="D70" t="s">
        <v>280</v>
      </c>
      <c r="E70" t="s">
        <v>35</v>
      </c>
      <c r="F70" s="4" t="s">
        <v>266</v>
      </c>
      <c r="G70" t="s">
        <v>280</v>
      </c>
    </row>
    <row r="71" spans="1:19" x14ac:dyDescent="0.25">
      <c r="A71" t="s">
        <v>268</v>
      </c>
      <c r="B71" t="s">
        <v>269</v>
      </c>
      <c r="C71" t="s">
        <v>472</v>
      </c>
      <c r="D71" t="s">
        <v>264</v>
      </c>
      <c r="E71" t="s">
        <v>270</v>
      </c>
      <c r="F71" s="4" t="s">
        <v>266</v>
      </c>
      <c r="G71" t="s">
        <v>10</v>
      </c>
    </row>
    <row r="72" spans="1:19" x14ac:dyDescent="0.25">
      <c r="A72" t="s">
        <v>267</v>
      </c>
      <c r="B72" t="s">
        <v>263</v>
      </c>
      <c r="C72" t="s">
        <v>472</v>
      </c>
      <c r="D72" t="s">
        <v>264</v>
      </c>
      <c r="E72" t="s">
        <v>265</v>
      </c>
      <c r="F72" s="4" t="s">
        <v>266</v>
      </c>
      <c r="G72" t="s">
        <v>7</v>
      </c>
    </row>
    <row r="73" spans="1:19" x14ac:dyDescent="0.25">
      <c r="A73" t="s">
        <v>272</v>
      </c>
      <c r="B73" t="s">
        <v>271</v>
      </c>
      <c r="C73" t="s">
        <v>472</v>
      </c>
      <c r="D73" t="s">
        <v>264</v>
      </c>
      <c r="E73" t="s">
        <v>12</v>
      </c>
      <c r="F73" s="4" t="s">
        <v>266</v>
      </c>
      <c r="G73" t="s">
        <v>13</v>
      </c>
    </row>
    <row r="74" spans="1:19" x14ac:dyDescent="0.25">
      <c r="A74" t="s">
        <v>279</v>
      </c>
      <c r="B74" t="s">
        <v>276</v>
      </c>
      <c r="C74" t="s">
        <v>472</v>
      </c>
      <c r="D74" t="s">
        <v>277</v>
      </c>
      <c r="E74" t="s">
        <v>278</v>
      </c>
      <c r="F74" s="4" t="s">
        <v>266</v>
      </c>
      <c r="G74" t="s">
        <v>16</v>
      </c>
    </row>
    <row r="75" spans="1:19" x14ac:dyDescent="0.25">
      <c r="A75" t="s">
        <v>290</v>
      </c>
      <c r="B75" t="str">
        <f ca="1">"Test"&amp;DAY(NOW())&amp;HOUR(NOW())&amp;MINUTE(NOW())&amp;SECOND(NOW())</f>
        <v>Test18112319</v>
      </c>
      <c r="C75" t="s">
        <v>472</v>
      </c>
      <c r="D75" t="str">
        <f ca="1">"Loan"&amp;DAY(NOW())&amp;HOUR(NOW())&amp;MINUTE(NOW())&amp;SECOND(NOW())</f>
        <v>Loan18112319</v>
      </c>
      <c r="E75" t="s">
        <v>270</v>
      </c>
      <c r="F75" s="4" t="str">
        <f ca="1">"test"&amp;RANDBETWEEN(1,99)&amp;"@Elliemae.com"</f>
        <v>test67@Elliemae.com</v>
      </c>
      <c r="G75" t="s">
        <v>10</v>
      </c>
    </row>
    <row r="76" spans="1:19" x14ac:dyDescent="0.25">
      <c r="A76" t="s">
        <v>286</v>
      </c>
      <c r="B76" t="str">
        <f ca="1">"Testing"&amp;RANDBETWEEN(1,99)</f>
        <v>Testing37</v>
      </c>
      <c r="C76" t="s">
        <v>472</v>
      </c>
      <c r="D76" t="str">
        <f ca="1">"Loan"&amp;RANDBETWEEN(1,99)</f>
        <v>Loan80</v>
      </c>
      <c r="E76" t="s">
        <v>270</v>
      </c>
      <c r="F76" s="4" t="str">
        <f ca="1">"test"&amp;RANDBETWEEN(1,99)&amp;"@Elliemae.com"</f>
        <v>test58@Elliemae.com</v>
      </c>
      <c r="G76" t="s">
        <v>10</v>
      </c>
    </row>
    <row r="77" spans="1:19" x14ac:dyDescent="0.25">
      <c r="A77" t="s">
        <v>285</v>
      </c>
      <c r="B77" t="s">
        <v>284</v>
      </c>
      <c r="C77" t="s">
        <v>472</v>
      </c>
      <c r="D77" t="str">
        <f ca="1">"Loan"&amp;RANDBETWEEN(1,99)</f>
        <v>Loan19</v>
      </c>
      <c r="E77" t="s">
        <v>270</v>
      </c>
      <c r="F77" s="4" t="s">
        <v>158</v>
      </c>
      <c r="G77" t="s">
        <v>10</v>
      </c>
    </row>
    <row r="78" spans="1:19" x14ac:dyDescent="0.25">
      <c r="A78" t="s">
        <v>292</v>
      </c>
      <c r="B78" t="s">
        <v>293</v>
      </c>
      <c r="C78" t="s">
        <v>472</v>
      </c>
      <c r="D78" t="str">
        <f ca="1">"Loan"&amp;RANDBETWEEN(1,99)</f>
        <v>Loan82</v>
      </c>
      <c r="E78" t="s">
        <v>270</v>
      </c>
      <c r="F78" s="4" t="s">
        <v>158</v>
      </c>
      <c r="G78" t="s">
        <v>10</v>
      </c>
    </row>
    <row r="79" spans="1:19" x14ac:dyDescent="0.25">
      <c r="A79" s="5" t="s">
        <v>319</v>
      </c>
      <c r="C79" t="s">
        <v>318</v>
      </c>
    </row>
    <row r="80" spans="1:19" x14ac:dyDescent="0.25">
      <c r="A80" s="5" t="s">
        <v>326</v>
      </c>
      <c r="S80" t="s">
        <v>328</v>
      </c>
    </row>
    <row r="81" spans="1:29" x14ac:dyDescent="0.25">
      <c r="A81" s="5" t="s">
        <v>317</v>
      </c>
      <c r="C81" t="s">
        <v>320</v>
      </c>
    </row>
    <row r="82" spans="1:29" x14ac:dyDescent="0.25">
      <c r="A82" t="s">
        <v>296</v>
      </c>
      <c r="B82" t="s">
        <v>284</v>
      </c>
      <c r="C82" t="s">
        <v>472</v>
      </c>
      <c r="D82" t="str">
        <f ca="1">"Loan"&amp;RANDBETWEEN(1,99)</f>
        <v>Loan90</v>
      </c>
      <c r="E82" t="s">
        <v>270</v>
      </c>
      <c r="F82" s="4" t="s">
        <v>158</v>
      </c>
      <c r="G82" t="s">
        <v>10</v>
      </c>
    </row>
    <row r="83" spans="1:29" x14ac:dyDescent="0.25">
      <c r="A83" t="s">
        <v>283</v>
      </c>
      <c r="B83" t="s">
        <v>274</v>
      </c>
      <c r="C83" t="s">
        <v>472</v>
      </c>
      <c r="D83" t="s">
        <v>264</v>
      </c>
      <c r="E83" t="s">
        <v>270</v>
      </c>
      <c r="F83" s="4" t="s">
        <v>158</v>
      </c>
      <c r="G83" t="s">
        <v>10</v>
      </c>
    </row>
    <row r="84" spans="1:29" x14ac:dyDescent="0.25">
      <c r="A84" s="8" t="s">
        <v>405</v>
      </c>
      <c r="B84" t="s">
        <v>408</v>
      </c>
      <c r="C84" t="s">
        <v>472</v>
      </c>
      <c r="D84" t="s">
        <v>406</v>
      </c>
      <c r="E84" t="s">
        <v>410</v>
      </c>
      <c r="F84" s="4" t="s">
        <v>412</v>
      </c>
      <c r="G84" s="5" t="s">
        <v>414</v>
      </c>
    </row>
    <row r="85" spans="1:29" x14ac:dyDescent="0.25">
      <c r="A85" s="8" t="s">
        <v>407</v>
      </c>
      <c r="B85" t="s">
        <v>409</v>
      </c>
      <c r="C85" t="s">
        <v>472</v>
      </c>
      <c r="D85" t="s">
        <v>406</v>
      </c>
      <c r="E85" t="s">
        <v>411</v>
      </c>
      <c r="F85" s="4" t="s">
        <v>413</v>
      </c>
      <c r="G85" s="5" t="s">
        <v>415</v>
      </c>
    </row>
    <row r="86" spans="1:29" x14ac:dyDescent="0.25">
      <c r="A86" t="s">
        <v>297</v>
      </c>
      <c r="B86" t="str">
        <f ca="1">"PersonaOverwrite_"&amp;DAY(NOW())&amp;HOUR(NOW())&amp;MINUTE(NOW())&amp;SECOND(NOW())</f>
        <v>PersonaOverwrite_18112319</v>
      </c>
      <c r="C86" t="s">
        <v>472</v>
      </c>
      <c r="D86" t="str">
        <f ca="1">"PersonaOverwrite_"&amp;DAY(NOW())&amp;HOUR(NOW())&amp;MINUTE(NOW())&amp;SECOND(NOW())</f>
        <v>PersonaOverwrite_18112319</v>
      </c>
      <c r="E86" t="str">
        <f ca="1">"PersonaOverwrite_"&amp;DAY(NOW())&amp;HOUR(NOW())&amp;MINUTE(NOW())&amp;SECOND(NOW())</f>
        <v>PersonaOverwrite_18112319</v>
      </c>
      <c r="F86" s="4" t="str">
        <f ca="1">"test"&amp;DAY(NOW())&amp;HOUR(NOW())&amp;MINUTE(NOW())&amp;SECOND(NOW())&amp;"@Ellieame.com"</f>
        <v>test18112319@Ellieame.com</v>
      </c>
      <c r="G86" t="s">
        <v>10</v>
      </c>
    </row>
    <row r="87" spans="1:29" x14ac:dyDescent="0.25">
      <c r="A87" t="s">
        <v>384</v>
      </c>
      <c r="B87" t="str">
        <f ca="1">"AutoUser"&amp;HOUR(NOW())&amp;MINUTE(NOW())&amp;SECOND(NOW())</f>
        <v>AutoUser112319</v>
      </c>
      <c r="C87" t="s">
        <v>472</v>
      </c>
      <c r="D87" t="s">
        <v>351</v>
      </c>
      <c r="E87" t="s">
        <v>383</v>
      </c>
      <c r="F87" s="4" t="s">
        <v>353</v>
      </c>
      <c r="G87" t="s">
        <v>165</v>
      </c>
    </row>
    <row r="88" spans="1:29" x14ac:dyDescent="0.25">
      <c r="A88" t="s">
        <v>417</v>
      </c>
      <c r="B88" t="s">
        <v>274</v>
      </c>
      <c r="C88" t="s">
        <v>472</v>
      </c>
      <c r="D88" t="s">
        <v>264</v>
      </c>
      <c r="E88" t="s">
        <v>270</v>
      </c>
      <c r="F88" s="4" t="s">
        <v>158</v>
      </c>
      <c r="G88" t="s">
        <v>10</v>
      </c>
      <c r="W88" t="s">
        <v>378</v>
      </c>
      <c r="Y88" t="s">
        <v>377</v>
      </c>
      <c r="Z88" t="str">
        <f>D88&amp;" "&amp;E88</f>
        <v>Loan Officer</v>
      </c>
    </row>
    <row r="89" spans="1:29" x14ac:dyDescent="0.25">
      <c r="A89" s="5" t="s">
        <v>325</v>
      </c>
      <c r="B89" t="s">
        <v>488</v>
      </c>
      <c r="C89" t="s">
        <v>472</v>
      </c>
      <c r="D89" t="s">
        <v>264</v>
      </c>
      <c r="E89" t="s">
        <v>270</v>
      </c>
      <c r="F89" s="4" t="s">
        <v>158</v>
      </c>
      <c r="G89" t="s">
        <v>10</v>
      </c>
    </row>
    <row r="90" spans="1:29" x14ac:dyDescent="0.25">
      <c r="A90" t="s">
        <v>380</v>
      </c>
      <c r="B90" t="str">
        <f ca="1">"user"&amp;YEAR(NOW())&amp;DAY(NOW())&amp;HOUR(NOW())&amp;MINUTE(NOW())&amp;SECOND(NOW())</f>
        <v>user201818112319</v>
      </c>
      <c r="C90" t="s">
        <v>472</v>
      </c>
      <c r="D90" t="s">
        <v>238</v>
      </c>
      <c r="E90" t="s">
        <v>43</v>
      </c>
      <c r="F90" s="4" t="s">
        <v>158</v>
      </c>
      <c r="G90" t="str">
        <f ca="1">"Persona"&amp;YEAR(NOW())&amp;DAY(NOW())&amp;HOUR(NOW())&amp;MINUTE(NOW())&amp;SECOND(NOW())</f>
        <v>Persona201818112319</v>
      </c>
    </row>
    <row r="91" spans="1:29" x14ac:dyDescent="0.25">
      <c r="A91" t="s">
        <v>311</v>
      </c>
      <c r="B91" t="s">
        <v>210</v>
      </c>
      <c r="C91" t="s">
        <v>472</v>
      </c>
      <c r="D91" t="s">
        <v>304</v>
      </c>
      <c r="E91" t="s">
        <v>466</v>
      </c>
      <c r="F91" s="4" t="s">
        <v>305</v>
      </c>
      <c r="G91" t="s">
        <v>10</v>
      </c>
      <c r="H91" t="s">
        <v>165</v>
      </c>
      <c r="T91" t="s">
        <v>323</v>
      </c>
      <c r="AA91" t="s">
        <v>398</v>
      </c>
      <c r="AB91" t="s">
        <v>399</v>
      </c>
    </row>
    <row r="92" spans="1:29" x14ac:dyDescent="0.25">
      <c r="A92" t="s">
        <v>334</v>
      </c>
      <c r="B92" t="s">
        <v>337</v>
      </c>
      <c r="C92" t="s">
        <v>472</v>
      </c>
      <c r="D92" t="s">
        <v>338</v>
      </c>
      <c r="E92" t="s">
        <v>466</v>
      </c>
      <c r="F92" s="4" t="s">
        <v>339</v>
      </c>
      <c r="G92" t="s">
        <v>10</v>
      </c>
      <c r="H92" t="s">
        <v>165</v>
      </c>
      <c r="T92" t="s">
        <v>323</v>
      </c>
      <c r="AA92" t="s">
        <v>398</v>
      </c>
      <c r="AB92" t="s">
        <v>399</v>
      </c>
    </row>
    <row r="93" spans="1:29" x14ac:dyDescent="0.25">
      <c r="A93" t="s">
        <v>335</v>
      </c>
      <c r="B93" t="s">
        <v>343</v>
      </c>
      <c r="C93" t="s">
        <v>472</v>
      </c>
      <c r="D93" t="s">
        <v>345</v>
      </c>
      <c r="E93" t="s">
        <v>466</v>
      </c>
      <c r="F93" s="4" t="s">
        <v>342</v>
      </c>
      <c r="G93" t="s">
        <v>347</v>
      </c>
      <c r="H93" t="s">
        <v>165</v>
      </c>
      <c r="T93" t="s">
        <v>323</v>
      </c>
      <c r="AA93" t="s">
        <v>347</v>
      </c>
      <c r="AB93" t="s">
        <v>399</v>
      </c>
    </row>
    <row r="94" spans="1:29" x14ac:dyDescent="0.25">
      <c r="A94" t="s">
        <v>333</v>
      </c>
      <c r="B94" t="s">
        <v>336</v>
      </c>
      <c r="C94" t="s">
        <v>472</v>
      </c>
      <c r="D94" t="s">
        <v>467</v>
      </c>
      <c r="E94" t="s">
        <v>303</v>
      </c>
      <c r="F94" s="4" t="s">
        <v>341</v>
      </c>
      <c r="G94" t="s">
        <v>10</v>
      </c>
      <c r="T94" t="s">
        <v>323</v>
      </c>
      <c r="AA94" t="s">
        <v>398</v>
      </c>
      <c r="AB94" t="s">
        <v>399</v>
      </c>
    </row>
    <row r="95" spans="1:29" x14ac:dyDescent="0.25">
      <c r="A95" t="s">
        <v>332</v>
      </c>
      <c r="B95" t="s">
        <v>468</v>
      </c>
      <c r="C95" t="s">
        <v>472</v>
      </c>
      <c r="D95" t="s">
        <v>303</v>
      </c>
      <c r="E95" t="s">
        <v>344</v>
      </c>
      <c r="F95" s="4" t="s">
        <v>340</v>
      </c>
      <c r="G95" t="s">
        <v>10</v>
      </c>
      <c r="AA95" t="s">
        <v>398</v>
      </c>
      <c r="AB95" t="s">
        <v>399</v>
      </c>
      <c r="AC95" t="s">
        <v>400</v>
      </c>
    </row>
    <row r="96" spans="1:29" x14ac:dyDescent="0.25">
      <c r="A96" t="s">
        <v>312</v>
      </c>
      <c r="B96" t="s">
        <v>310</v>
      </c>
      <c r="C96" t="s">
        <v>472</v>
      </c>
      <c r="D96" t="s">
        <v>306</v>
      </c>
      <c r="E96" t="s">
        <v>345</v>
      </c>
      <c r="F96" s="4" t="s">
        <v>307</v>
      </c>
      <c r="G96" t="s">
        <v>347</v>
      </c>
      <c r="H96" t="s">
        <v>165</v>
      </c>
      <c r="T96" t="s">
        <v>323</v>
      </c>
      <c r="AA96" t="s">
        <v>347</v>
      </c>
      <c r="AB96" t="s">
        <v>399</v>
      </c>
    </row>
    <row r="97" spans="1:26" x14ac:dyDescent="0.25">
      <c r="A97" t="s">
        <v>78</v>
      </c>
      <c r="B97" t="s">
        <v>79</v>
      </c>
      <c r="C97" t="s">
        <v>472</v>
      </c>
      <c r="D97" t="s">
        <v>64</v>
      </c>
      <c r="E97" t="s">
        <v>52</v>
      </c>
      <c r="F97" s="4" t="s">
        <v>80</v>
      </c>
      <c r="G97" t="s">
        <v>81</v>
      </c>
      <c r="T97" t="s">
        <v>323</v>
      </c>
    </row>
    <row r="98" spans="1:26" x14ac:dyDescent="0.25">
      <c r="A98" t="s">
        <v>360</v>
      </c>
      <c r="B98" t="str">
        <f ca="1">"user"&amp;HOUR(NOW())&amp;MINUTE(NOW())&amp;SECOND(NOW())</f>
        <v>user112319</v>
      </c>
      <c r="C98" t="s">
        <v>472</v>
      </c>
      <c r="D98" t="s">
        <v>351</v>
      </c>
      <c r="E98" t="s">
        <v>361</v>
      </c>
      <c r="F98" s="4" t="s">
        <v>353</v>
      </c>
      <c r="W98" t="s">
        <v>378</v>
      </c>
      <c r="Y98" t="s">
        <v>377</v>
      </c>
      <c r="Z98" t="str">
        <f>D98&amp;" "&amp;E98</f>
        <v>Settings Reports</v>
      </c>
    </row>
    <row r="99" spans="1:26" x14ac:dyDescent="0.25">
      <c r="A99" t="s">
        <v>355</v>
      </c>
      <c r="B99" t="str">
        <f ca="1">"SU"&amp;YEAR(NOW())&amp;DAY(NOW())&amp;HOUR(NOW())&amp;MINUTE(NOW())&amp;SECOND(NOW())</f>
        <v>SU201818112319</v>
      </c>
      <c r="C99" t="s">
        <v>472</v>
      </c>
      <c r="D99" t="s">
        <v>351</v>
      </c>
      <c r="E99" t="s">
        <v>352</v>
      </c>
      <c r="F99" s="4" t="s">
        <v>353</v>
      </c>
      <c r="G99" t="s">
        <v>10</v>
      </c>
      <c r="O99" t="str">
        <f ca="1">"SettingsOrgName"&amp;YEAR(NOW())&amp;DAY(NOW())&amp;HOUR(NOW())&amp;MINUTE(NOW())&amp;SECOND(NOW())</f>
        <v>SettingsOrgName201818112319</v>
      </c>
      <c r="P99" t="s">
        <v>304</v>
      </c>
    </row>
    <row r="100" spans="1:26" x14ac:dyDescent="0.25">
      <c r="A100" t="s">
        <v>25</v>
      </c>
      <c r="B100" s="3" t="s">
        <v>23</v>
      </c>
      <c r="C100" t="s">
        <v>472</v>
      </c>
      <c r="D100" t="s">
        <v>24</v>
      </c>
      <c r="E100" t="s">
        <v>5</v>
      </c>
      <c r="F100" t="s">
        <v>6</v>
      </c>
      <c r="G100" t="s">
        <v>7</v>
      </c>
    </row>
    <row r="101" spans="1:26" x14ac:dyDescent="0.25">
      <c r="A101" t="s">
        <v>8</v>
      </c>
      <c r="B101" t="s">
        <v>8</v>
      </c>
      <c r="C101" t="s">
        <v>472</v>
      </c>
      <c r="D101" t="s">
        <v>4</v>
      </c>
      <c r="E101" t="s">
        <v>9</v>
      </c>
      <c r="F101" t="s">
        <v>6</v>
      </c>
      <c r="G101" t="s">
        <v>10</v>
      </c>
    </row>
    <row r="102" spans="1:26" x14ac:dyDescent="0.25">
      <c r="A102" t="s">
        <v>2</v>
      </c>
      <c r="B102" t="s">
        <v>2</v>
      </c>
      <c r="C102" t="s">
        <v>472</v>
      </c>
      <c r="D102" t="s">
        <v>4</v>
      </c>
      <c r="E102" t="s">
        <v>5</v>
      </c>
      <c r="F102" t="s">
        <v>6</v>
      </c>
      <c r="G102" t="s">
        <v>7</v>
      </c>
    </row>
    <row r="103" spans="1:26" x14ac:dyDescent="0.25">
      <c r="A103" t="s">
        <v>11</v>
      </c>
      <c r="B103" t="s">
        <v>11</v>
      </c>
      <c r="C103" t="s">
        <v>472</v>
      </c>
      <c r="D103" t="s">
        <v>4</v>
      </c>
      <c r="E103" t="s">
        <v>12</v>
      </c>
      <c r="F103" t="s">
        <v>6</v>
      </c>
      <c r="G103" t="s">
        <v>13</v>
      </c>
    </row>
    <row r="104" spans="1:26" x14ac:dyDescent="0.25">
      <c r="A104" t="s">
        <v>14</v>
      </c>
      <c r="B104" t="s">
        <v>14</v>
      </c>
      <c r="C104" t="s">
        <v>472</v>
      </c>
      <c r="D104" t="s">
        <v>4</v>
      </c>
      <c r="E104" t="s">
        <v>15</v>
      </c>
      <c r="F104" t="s">
        <v>6</v>
      </c>
      <c r="G104" t="s">
        <v>16</v>
      </c>
    </row>
    <row r="105" spans="1:26" x14ac:dyDescent="0.25">
      <c r="A105" t="s">
        <v>100</v>
      </c>
      <c r="B105" t="s">
        <v>101</v>
      </c>
      <c r="C105" t="s">
        <v>472</v>
      </c>
      <c r="D105" t="s">
        <v>102</v>
      </c>
      <c r="E105" t="s">
        <v>103</v>
      </c>
      <c r="F105" s="4" t="s">
        <v>104</v>
      </c>
      <c r="G105" t="s">
        <v>105</v>
      </c>
    </row>
    <row r="106" spans="1:26" x14ac:dyDescent="0.25">
      <c r="A106" t="s">
        <v>88</v>
      </c>
      <c r="B106" t="s">
        <v>89</v>
      </c>
      <c r="C106" t="s">
        <v>472</v>
      </c>
      <c r="D106" t="s">
        <v>90</v>
      </c>
      <c r="E106" t="s">
        <v>91</v>
      </c>
      <c r="F106" s="4" t="s">
        <v>92</v>
      </c>
      <c r="G106" t="s">
        <v>93</v>
      </c>
    </row>
    <row r="107" spans="1:26" x14ac:dyDescent="0.25">
      <c r="A107" t="s">
        <v>214</v>
      </c>
      <c r="B107" t="s">
        <v>213</v>
      </c>
      <c r="C107" t="s">
        <v>472</v>
      </c>
      <c r="D107" t="s">
        <v>216</v>
      </c>
      <c r="E107" t="s">
        <v>121</v>
      </c>
      <c r="F107" s="4" t="s">
        <v>215</v>
      </c>
      <c r="G107" t="s">
        <v>212</v>
      </c>
    </row>
    <row r="108" spans="1:26" x14ac:dyDescent="0.25">
      <c r="A108" t="s">
        <v>171</v>
      </c>
      <c r="B108" t="s">
        <v>172</v>
      </c>
      <c r="C108" t="s">
        <v>472</v>
      </c>
      <c r="D108" t="s">
        <v>126</v>
      </c>
      <c r="E108" t="s">
        <v>121</v>
      </c>
      <c r="F108" s="4" t="s">
        <v>127</v>
      </c>
      <c r="G108" t="s">
        <v>170</v>
      </c>
    </row>
    <row r="109" spans="1:26" x14ac:dyDescent="0.25">
      <c r="A109" t="s">
        <v>175</v>
      </c>
      <c r="B109" t="s">
        <v>176</v>
      </c>
      <c r="C109" t="s">
        <v>472</v>
      </c>
      <c r="D109" t="s">
        <v>126</v>
      </c>
      <c r="E109" t="s">
        <v>121</v>
      </c>
      <c r="F109" s="4" t="s">
        <v>127</v>
      </c>
      <c r="G109" s="3" t="s">
        <v>174</v>
      </c>
      <c r="H109" s="3"/>
    </row>
    <row r="110" spans="1:26" x14ac:dyDescent="0.25">
      <c r="A110" t="s">
        <v>49</v>
      </c>
      <c r="B110" t="s">
        <v>49</v>
      </c>
      <c r="C110" t="s">
        <v>472</v>
      </c>
      <c r="D110" t="s">
        <v>42</v>
      </c>
      <c r="E110" t="s">
        <v>48</v>
      </c>
      <c r="F110" s="4" t="s">
        <v>44</v>
      </c>
      <c r="G110" t="s">
        <v>48</v>
      </c>
    </row>
    <row r="111" spans="1:26" x14ac:dyDescent="0.25">
      <c r="A111" t="s">
        <v>34</v>
      </c>
      <c r="B111" t="s">
        <v>40</v>
      </c>
      <c r="C111" t="s">
        <v>472</v>
      </c>
      <c r="D111" t="s">
        <v>35</v>
      </c>
      <c r="E111" t="s">
        <v>36</v>
      </c>
      <c r="F111" s="4" t="s">
        <v>29</v>
      </c>
      <c r="G111" t="s">
        <v>37</v>
      </c>
    </row>
    <row r="112" spans="1:26" x14ac:dyDescent="0.25">
      <c r="A112" t="s">
        <v>41</v>
      </c>
      <c r="B112" t="s">
        <v>41</v>
      </c>
      <c r="C112" t="s">
        <v>472</v>
      </c>
      <c r="D112" t="s">
        <v>42</v>
      </c>
      <c r="E112" t="s">
        <v>43</v>
      </c>
      <c r="F112" s="4" t="s">
        <v>44</v>
      </c>
      <c r="G112" t="s">
        <v>45</v>
      </c>
    </row>
    <row r="113" spans="1:18" x14ac:dyDescent="0.25">
      <c r="A113" t="s">
        <v>46</v>
      </c>
      <c r="B113" t="s">
        <v>46</v>
      </c>
      <c r="C113" t="s">
        <v>472</v>
      </c>
      <c r="D113" t="s">
        <v>42</v>
      </c>
      <c r="E113" t="s">
        <v>43</v>
      </c>
      <c r="F113" s="4" t="s">
        <v>44</v>
      </c>
      <c r="G113" t="s">
        <v>47</v>
      </c>
    </row>
    <row r="114" spans="1:18" x14ac:dyDescent="0.25">
      <c r="A114" t="s">
        <v>209</v>
      </c>
      <c r="B114" t="s">
        <v>210</v>
      </c>
      <c r="C114" t="s">
        <v>472</v>
      </c>
      <c r="D114" t="s">
        <v>126</v>
      </c>
      <c r="E114" t="s">
        <v>121</v>
      </c>
      <c r="F114" s="4" t="s">
        <v>208</v>
      </c>
      <c r="G114" t="s">
        <v>10</v>
      </c>
    </row>
    <row r="115" spans="1:18" x14ac:dyDescent="0.25">
      <c r="A115" t="s">
        <v>473</v>
      </c>
      <c r="B115" t="s">
        <v>474</v>
      </c>
      <c r="C115" t="s">
        <v>472</v>
      </c>
      <c r="D115" t="s">
        <v>264</v>
      </c>
      <c r="E115" t="s">
        <v>9</v>
      </c>
      <c r="F115" t="s">
        <v>6</v>
      </c>
      <c r="G115" t="s">
        <v>10</v>
      </c>
    </row>
    <row r="116" spans="1:18" x14ac:dyDescent="0.25">
      <c r="A116" t="s">
        <v>475</v>
      </c>
      <c r="B116" t="s">
        <v>481</v>
      </c>
      <c r="C116" t="s">
        <v>472</v>
      </c>
      <c r="D116" t="s">
        <v>476</v>
      </c>
      <c r="E116" t="s">
        <v>477</v>
      </c>
      <c r="F116" s="4" t="s">
        <v>44</v>
      </c>
      <c r="G116" t="s">
        <v>475</v>
      </c>
    </row>
    <row r="117" spans="1:18" x14ac:dyDescent="0.25">
      <c r="A117" t="s">
        <v>478</v>
      </c>
      <c r="B117" t="str">
        <f ca="1">"user"&amp;YEAR(NOW())&amp;DAY(NOW())&amp;HOUR(NOW())&amp;MINUTE(NOW())&amp;SECOND(NOW())</f>
        <v>user201818112319</v>
      </c>
      <c r="C117" t="s">
        <v>472</v>
      </c>
      <c r="D117" t="s">
        <v>479</v>
      </c>
      <c r="E117" t="s">
        <v>480</v>
      </c>
      <c r="F117" s="4" t="s">
        <v>44</v>
      </c>
      <c r="G117" t="s">
        <v>475</v>
      </c>
      <c r="R117" t="s">
        <v>323</v>
      </c>
    </row>
    <row r="118" spans="1:18" x14ac:dyDescent="0.25">
      <c r="A118" s="10" t="s">
        <v>482</v>
      </c>
      <c r="B118" t="s">
        <v>483</v>
      </c>
      <c r="C118" t="s">
        <v>484</v>
      </c>
      <c r="D118" t="s">
        <v>485</v>
      </c>
      <c r="E118" t="s">
        <v>486</v>
      </c>
      <c r="F118" s="4" t="s">
        <v>487</v>
      </c>
      <c r="G118" t="s">
        <v>10</v>
      </c>
    </row>
    <row r="119" spans="1:18" x14ac:dyDescent="0.25">
      <c r="A119" t="s">
        <v>504</v>
      </c>
      <c r="B119" t="s">
        <v>505</v>
      </c>
      <c r="C119" t="s">
        <v>472</v>
      </c>
      <c r="D119" t="s">
        <v>506</v>
      </c>
      <c r="E119" t="s">
        <v>270</v>
      </c>
      <c r="F119" s="4" t="s">
        <v>266</v>
      </c>
      <c r="G119" s="3" t="s">
        <v>499</v>
      </c>
    </row>
    <row r="120" spans="1:18" x14ac:dyDescent="0.25">
      <c r="A120" t="s">
        <v>507</v>
      </c>
      <c r="B120" t="s">
        <v>508</v>
      </c>
      <c r="C120" t="s">
        <v>472</v>
      </c>
      <c r="D120" t="s">
        <v>509</v>
      </c>
      <c r="E120" t="s">
        <v>270</v>
      </c>
      <c r="F120" s="4" t="s">
        <v>266</v>
      </c>
      <c r="G120" s="3" t="s">
        <v>498</v>
      </c>
    </row>
    <row r="121" spans="1:18" x14ac:dyDescent="0.25">
      <c r="A121" t="s">
        <v>510</v>
      </c>
      <c r="B121" t="s">
        <v>511</v>
      </c>
      <c r="C121" t="s">
        <v>472</v>
      </c>
      <c r="D121" t="s">
        <v>512</v>
      </c>
      <c r="E121" t="s">
        <v>513</v>
      </c>
      <c r="F121" s="4" t="s">
        <v>514</v>
      </c>
      <c r="G121" t="s">
        <v>10</v>
      </c>
    </row>
  </sheetData>
  <sortState ref="A2:AC115">
    <sortCondition ref="A39"/>
  </sortState>
  <hyperlinks>
    <hyperlink ref="F102" r:id="rId1"/>
    <hyperlink ref="F101" r:id="rId2"/>
    <hyperlink ref="F104" r:id="rId3"/>
    <hyperlink ref="F100" r:id="rId4"/>
    <hyperlink ref="F28" r:id="rId5"/>
    <hyperlink ref="F27" r:id="rId6"/>
    <hyperlink ref="F26" r:id="rId7"/>
    <hyperlink ref="F32" r:id="rId8"/>
    <hyperlink ref="F111" r:id="rId9"/>
    <hyperlink ref="F43" r:id="rId10"/>
    <hyperlink ref="F112" r:id="rId11"/>
    <hyperlink ref="F113" r:id="rId12"/>
    <hyperlink ref="F110" r:id="rId13"/>
    <hyperlink ref="F35" r:id="rId14"/>
    <hyperlink ref="F40" r:id="rId15"/>
    <hyperlink ref="F36" r:id="rId16"/>
    <hyperlink ref="F31" r:id="rId17"/>
    <hyperlink ref="F97" r:id="rId18"/>
    <hyperlink ref="F29" r:id="rId19"/>
    <hyperlink ref="F106" r:id="rId20"/>
    <hyperlink ref="F9" r:id="rId21"/>
    <hyperlink ref="F105" r:id="rId22"/>
    <hyperlink ref="F5" r:id="rId23"/>
    <hyperlink ref="F44" r:id="rId24"/>
    <hyperlink ref="F41" r:id="rId25"/>
    <hyperlink ref="F7" r:id="rId26"/>
    <hyperlink ref="F6" r:id="rId27"/>
    <hyperlink ref="F15" r:id="rId28"/>
    <hyperlink ref="F21" r:id="rId29"/>
    <hyperlink ref="F13" r:id="rId30"/>
    <hyperlink ref="F14" r:id="rId31"/>
    <hyperlink ref="F20" r:id="rId32"/>
    <hyperlink ref="F11" r:id="rId33"/>
    <hyperlink ref="F108" r:id="rId34"/>
    <hyperlink ref="F109" r:id="rId35"/>
    <hyperlink ref="F25" r:id="rId36"/>
    <hyperlink ref="F24" r:id="rId37"/>
    <hyperlink ref="F23" r:id="rId38"/>
    <hyperlink ref="F22" r:id="rId39"/>
    <hyperlink ref="F12" r:id="rId40"/>
    <hyperlink ref="F19" r:id="rId41"/>
    <hyperlink ref="F16" r:id="rId42"/>
    <hyperlink ref="F114" r:id="rId43"/>
    <hyperlink ref="F107" r:id="rId44"/>
    <hyperlink ref="F34" r:id="rId45"/>
    <hyperlink ref="F90" r:id="rId46"/>
    <hyperlink ref="F57" r:id="rId47"/>
    <hyperlink ref="F42" r:id="rId48"/>
    <hyperlink ref="F72" r:id="rId49"/>
    <hyperlink ref="F71" r:id="rId50"/>
    <hyperlink ref="F73" r:id="rId51"/>
    <hyperlink ref="F69" r:id="rId52"/>
    <hyperlink ref="F2" r:id="rId53"/>
    <hyperlink ref="F74" r:id="rId54"/>
    <hyperlink ref="F70" r:id="rId55"/>
    <hyperlink ref="F83" r:id="rId56"/>
    <hyperlink ref="F77" r:id="rId57"/>
    <hyperlink ref="F76" r:id="rId58" display="test@Ellieame.com"/>
    <hyperlink ref="F60" r:id="rId59"/>
    <hyperlink ref="F75" r:id="rId60" display="test@Ellieame.com"/>
    <hyperlink ref="F78" r:id="rId61"/>
    <hyperlink ref="F82" r:id="rId62"/>
    <hyperlink ref="F86" r:id="rId63" display="test@Ellieame.com"/>
    <hyperlink ref="F59" r:id="rId64"/>
    <hyperlink ref="F54" r:id="rId65"/>
    <hyperlink ref="F91" r:id="rId66"/>
    <hyperlink ref="F96" r:id="rId67"/>
    <hyperlink ref="F10" r:id="rId68"/>
    <hyperlink ref="F68" r:id="rId69"/>
    <hyperlink ref="F52" r:id="rId70"/>
    <hyperlink ref="F33" r:id="rId71"/>
    <hyperlink ref="F53" r:id="rId72"/>
    <hyperlink ref="F89" r:id="rId73"/>
    <hyperlink ref="F95" r:id="rId74"/>
    <hyperlink ref="F94" r:id="rId75"/>
    <hyperlink ref="F92" r:id="rId76"/>
    <hyperlink ref="F93" r:id="rId77"/>
    <hyperlink ref="F46" r:id="rId78"/>
    <hyperlink ref="F99" r:id="rId79"/>
    <hyperlink ref="F98" r:id="rId80"/>
    <hyperlink ref="F56" r:id="rId81"/>
    <hyperlink ref="F47" r:id="rId82"/>
    <hyperlink ref="F45" r:id="rId83"/>
    <hyperlink ref="F88" r:id="rId84"/>
    <hyperlink ref="F87" r:id="rId85"/>
    <hyperlink ref="F3" r:id="rId86"/>
    <hyperlink ref="F4" r:id="rId87"/>
    <hyperlink ref="F49" r:id="rId88"/>
    <hyperlink ref="F50" r:id="rId89"/>
    <hyperlink ref="F51" r:id="rId90"/>
    <hyperlink ref="F48" r:id="rId91"/>
    <hyperlink ref="F85" r:id="rId92"/>
    <hyperlink ref="F84" r:id="rId93"/>
    <hyperlink ref="F38" r:id="rId94"/>
    <hyperlink ref="F37" r:id="rId95"/>
    <hyperlink ref="F8" r:id="rId96"/>
    <hyperlink ref="F115" r:id="rId97"/>
    <hyperlink ref="F116" r:id="rId98"/>
    <hyperlink ref="F117" r:id="rId99"/>
    <hyperlink ref="F118" r:id="rId100"/>
    <hyperlink ref="F119" r:id="rId101"/>
    <hyperlink ref="F120" r:id="rId102"/>
    <hyperlink ref="F121" r:id="rId103"/>
  </hyperlinks>
  <pageMargins left="0.7" right="0.7" top="0.75" bottom="0.75" header="0.3" footer="0.3"/>
  <pageSetup orientation="portrait" horizontalDpi="90" verticalDpi="90" r:id="rId1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A2" sqref="A2"/>
    </sheetView>
  </sheetViews>
  <sheetFormatPr defaultRowHeight="15" x14ac:dyDescent="0.25"/>
  <cols>
    <col min="1" max="1" width="35.28515625" bestFit="1" customWidth="1"/>
    <col min="2" max="2" width="26.5703125" bestFit="1" customWidth="1"/>
    <col min="3" max="3" width="19.42578125" bestFit="1" customWidth="1"/>
    <col min="4" max="4" width="11.85546875" bestFit="1" customWidth="1"/>
    <col min="5" max="5" width="21.28515625" customWidth="1"/>
    <col min="6" max="6" width="22.85546875" customWidth="1"/>
    <col min="7" max="7" width="18.7109375" bestFit="1" customWidth="1"/>
    <col min="8" max="8" width="26.7109375" bestFit="1" customWidth="1"/>
    <col min="9" max="9" width="19.140625" bestFit="1" customWidth="1"/>
    <col min="10" max="10" width="72" bestFit="1" customWidth="1"/>
    <col min="11" max="11" width="20.42578125" bestFit="1" customWidth="1"/>
    <col min="12" max="12" width="12.28515625" bestFit="1" customWidth="1"/>
  </cols>
  <sheetData>
    <row r="1" spans="1:13" s="2" customFormat="1" x14ac:dyDescent="0.25">
      <c r="A1" s="2" t="s">
        <v>1</v>
      </c>
      <c r="B1" s="2" t="s">
        <v>132</v>
      </c>
      <c r="C1" s="2" t="s">
        <v>133</v>
      </c>
      <c r="D1" s="2" t="s">
        <v>134</v>
      </c>
      <c r="E1" s="2" t="s">
        <v>232</v>
      </c>
      <c r="F1" s="2" t="s">
        <v>229</v>
      </c>
      <c r="G1" s="2" t="s">
        <v>230</v>
      </c>
      <c r="H1" s="2" t="s">
        <v>233</v>
      </c>
      <c r="I1" s="2" t="s">
        <v>234</v>
      </c>
      <c r="J1" s="2" t="s">
        <v>236</v>
      </c>
      <c r="K1" s="2" t="s">
        <v>357</v>
      </c>
      <c r="L1" s="2" t="s">
        <v>358</v>
      </c>
      <c r="M1" s="2" t="s">
        <v>359</v>
      </c>
    </row>
    <row r="2" spans="1:13" x14ac:dyDescent="0.25">
      <c r="A2" t="s">
        <v>135</v>
      </c>
      <c r="B2" s="3" t="s">
        <v>136</v>
      </c>
      <c r="C2" t="s">
        <v>137</v>
      </c>
      <c r="D2" t="s">
        <v>138</v>
      </c>
    </row>
    <row r="3" spans="1:13" x14ac:dyDescent="0.25">
      <c r="A3" t="s">
        <v>144</v>
      </c>
      <c r="B3" s="3" t="s">
        <v>139</v>
      </c>
      <c r="C3" t="s">
        <v>137</v>
      </c>
      <c r="D3" t="s">
        <v>140</v>
      </c>
    </row>
    <row r="4" spans="1:13" x14ac:dyDescent="0.25">
      <c r="A4" t="s">
        <v>143</v>
      </c>
      <c r="B4" s="3" t="s">
        <v>141</v>
      </c>
      <c r="C4" t="s">
        <v>137</v>
      </c>
      <c r="D4" t="s">
        <v>142</v>
      </c>
    </row>
    <row r="5" spans="1:13" x14ac:dyDescent="0.25">
      <c r="A5" t="s">
        <v>145</v>
      </c>
      <c r="B5" s="3" t="s">
        <v>146</v>
      </c>
      <c r="C5" t="s">
        <v>148</v>
      </c>
      <c r="D5" t="s">
        <v>147</v>
      </c>
    </row>
    <row r="6" spans="1:13" x14ac:dyDescent="0.25">
      <c r="A6" t="s">
        <v>152</v>
      </c>
      <c r="B6" s="3" t="s">
        <v>150</v>
      </c>
      <c r="C6" t="s">
        <v>148</v>
      </c>
      <c r="D6" t="s">
        <v>138</v>
      </c>
    </row>
    <row r="7" spans="1:13" x14ac:dyDescent="0.25">
      <c r="A7" t="s">
        <v>149</v>
      </c>
      <c r="B7" s="3" t="s">
        <v>151</v>
      </c>
      <c r="C7" t="s">
        <v>137</v>
      </c>
      <c r="D7" t="s">
        <v>138</v>
      </c>
    </row>
    <row r="8" spans="1:13" x14ac:dyDescent="0.25">
      <c r="A8" t="s">
        <v>153</v>
      </c>
      <c r="B8" s="3" t="s">
        <v>154</v>
      </c>
      <c r="C8" t="s">
        <v>137</v>
      </c>
      <c r="D8" t="s">
        <v>138</v>
      </c>
    </row>
    <row r="9" spans="1:13" x14ac:dyDescent="0.25">
      <c r="A9" t="s">
        <v>169</v>
      </c>
      <c r="B9" s="3" t="s">
        <v>170</v>
      </c>
      <c r="C9" t="s">
        <v>137</v>
      </c>
      <c r="D9" t="s">
        <v>138</v>
      </c>
    </row>
    <row r="10" spans="1:13" x14ac:dyDescent="0.25">
      <c r="A10" t="s">
        <v>173</v>
      </c>
      <c r="B10" s="3" t="s">
        <v>174</v>
      </c>
      <c r="C10" t="s">
        <v>137</v>
      </c>
      <c r="D10" t="s">
        <v>142</v>
      </c>
    </row>
    <row r="11" spans="1:13" x14ac:dyDescent="0.25">
      <c r="A11" t="s">
        <v>179</v>
      </c>
      <c r="B11" s="3" t="s">
        <v>180</v>
      </c>
      <c r="C11" t="s">
        <v>148</v>
      </c>
      <c r="D11" t="s">
        <v>140</v>
      </c>
    </row>
    <row r="12" spans="1:13" x14ac:dyDescent="0.25">
      <c r="A12" t="s">
        <v>181</v>
      </c>
      <c r="B12" s="3" t="s">
        <v>170</v>
      </c>
      <c r="C12" t="s">
        <v>148</v>
      </c>
      <c r="D12" t="s">
        <v>138</v>
      </c>
    </row>
    <row r="13" spans="1:13" x14ac:dyDescent="0.25">
      <c r="A13" t="s">
        <v>182</v>
      </c>
      <c r="B13" s="3" t="s">
        <v>174</v>
      </c>
      <c r="C13" t="s">
        <v>148</v>
      </c>
      <c r="D13" t="s">
        <v>142</v>
      </c>
    </row>
    <row r="14" spans="1:13" x14ac:dyDescent="0.25">
      <c r="A14" t="s">
        <v>189</v>
      </c>
      <c r="B14" s="3" t="s">
        <v>190</v>
      </c>
      <c r="C14" t="s">
        <v>137</v>
      </c>
      <c r="D14" t="s">
        <v>138</v>
      </c>
    </row>
    <row r="15" spans="1:13" x14ac:dyDescent="0.25">
      <c r="A15" t="s">
        <v>191</v>
      </c>
      <c r="B15" s="3" t="s">
        <v>192</v>
      </c>
      <c r="C15" t="s">
        <v>137</v>
      </c>
      <c r="D15" t="s">
        <v>138</v>
      </c>
    </row>
    <row r="16" spans="1:13" x14ac:dyDescent="0.25">
      <c r="A16" t="s">
        <v>195</v>
      </c>
      <c r="B16" s="3" t="s">
        <v>193</v>
      </c>
      <c r="C16" t="s">
        <v>137</v>
      </c>
      <c r="D16" t="s">
        <v>138</v>
      </c>
    </row>
    <row r="17" spans="1:13" x14ac:dyDescent="0.25">
      <c r="A17" t="s">
        <v>196</v>
      </c>
      <c r="B17" s="3" t="s">
        <v>194</v>
      </c>
      <c r="C17" t="s">
        <v>137</v>
      </c>
      <c r="D17" t="s">
        <v>138</v>
      </c>
    </row>
    <row r="18" spans="1:13" x14ac:dyDescent="0.25">
      <c r="A18" t="s">
        <v>199</v>
      </c>
      <c r="B18" s="3" t="s">
        <v>190</v>
      </c>
      <c r="C18" t="s">
        <v>137</v>
      </c>
      <c r="D18" t="s">
        <v>142</v>
      </c>
    </row>
    <row r="19" spans="1:13" x14ac:dyDescent="0.25">
      <c r="A19" t="s">
        <v>202</v>
      </c>
      <c r="B19" s="3" t="s">
        <v>203</v>
      </c>
      <c r="C19" t="s">
        <v>137</v>
      </c>
      <c r="D19" t="s">
        <v>138</v>
      </c>
    </row>
    <row r="20" spans="1:13" x14ac:dyDescent="0.25">
      <c r="A20" t="s">
        <v>205</v>
      </c>
      <c r="B20" s="3" t="s">
        <v>204</v>
      </c>
      <c r="C20" t="s">
        <v>137</v>
      </c>
      <c r="D20" t="s">
        <v>138</v>
      </c>
    </row>
    <row r="21" spans="1:13" x14ac:dyDescent="0.25">
      <c r="A21" t="s">
        <v>206</v>
      </c>
      <c r="B21" s="3" t="s">
        <v>207</v>
      </c>
      <c r="C21" t="s">
        <v>137</v>
      </c>
      <c r="D21" t="s">
        <v>138</v>
      </c>
    </row>
    <row r="22" spans="1:13" x14ac:dyDescent="0.25">
      <c r="A22" t="s">
        <v>211</v>
      </c>
      <c r="B22" s="3" t="s">
        <v>212</v>
      </c>
      <c r="C22" t="s">
        <v>137</v>
      </c>
      <c r="D22" t="s">
        <v>138</v>
      </c>
    </row>
    <row r="23" spans="1:13" x14ac:dyDescent="0.25">
      <c r="A23" t="s">
        <v>226</v>
      </c>
      <c r="B23" s="3" t="str">
        <f ca="1">"Persona"&amp;YEAR(NOW())&amp;DAY(NOW())&amp;HOUR(NOW())&amp;MINUTE(NOW())&amp;SECOND(NOW())</f>
        <v>Persona201818112319</v>
      </c>
      <c r="E23" t="s">
        <v>231</v>
      </c>
      <c r="F23" t="s">
        <v>227</v>
      </c>
      <c r="G23" t="s">
        <v>228</v>
      </c>
      <c r="H23" t="str">
        <f ca="1">"RenamePersona"&amp;YEAR(NOW())&amp;DAY(NOW())&amp;HOUR(NOW())&amp;MINUTE(NOW())&amp;SECOND(NOW())</f>
        <v>RenamePersona201818112319</v>
      </c>
      <c r="I23" t="s">
        <v>235</v>
      </c>
      <c r="J23" t="s">
        <v>237</v>
      </c>
    </row>
    <row r="24" spans="1:13" x14ac:dyDescent="0.25">
      <c r="A24" t="s">
        <v>291</v>
      </c>
      <c r="B24" s="3" t="str">
        <f ca="1">"Persona"&amp;YEAR(NOW())&amp;DAY(NOW())&amp;HOUR(NOW())&amp;MINUTE(NOW())&amp;SECOND(NOW())</f>
        <v>Persona201818112319</v>
      </c>
      <c r="H24" t="str">
        <f ca="1">"RenamePersona"&amp;YEAR(NOW())&amp;DAY(NOW())&amp;HOUR(NOW())&amp;MINUTE(NOW())&amp;SECOND(NOW())</f>
        <v>RenamePersona201818112319</v>
      </c>
    </row>
    <row r="25" spans="1:13" x14ac:dyDescent="0.25">
      <c r="A25" t="s">
        <v>311</v>
      </c>
      <c r="B25" s="3" t="s">
        <v>10</v>
      </c>
      <c r="C25" t="s">
        <v>137</v>
      </c>
      <c r="D25" t="s">
        <v>142</v>
      </c>
      <c r="G25" t="s">
        <v>228</v>
      </c>
    </row>
    <row r="26" spans="1:13" x14ac:dyDescent="0.25">
      <c r="A26" t="s">
        <v>312</v>
      </c>
      <c r="B26" s="3" t="s">
        <v>347</v>
      </c>
      <c r="C26" t="s">
        <v>137</v>
      </c>
      <c r="D26" t="s">
        <v>142</v>
      </c>
      <c r="G26" t="s">
        <v>228</v>
      </c>
    </row>
    <row r="27" spans="1:13" x14ac:dyDescent="0.25">
      <c r="A27" t="s">
        <v>332</v>
      </c>
      <c r="B27" s="3" t="s">
        <v>10</v>
      </c>
      <c r="C27" t="s">
        <v>137</v>
      </c>
      <c r="D27" t="s">
        <v>142</v>
      </c>
      <c r="G27" t="s">
        <v>228</v>
      </c>
    </row>
    <row r="28" spans="1:13" x14ac:dyDescent="0.25">
      <c r="A28" t="s">
        <v>333</v>
      </c>
      <c r="B28" s="3" t="s">
        <v>10</v>
      </c>
      <c r="C28" t="s">
        <v>137</v>
      </c>
      <c r="D28" t="s">
        <v>142</v>
      </c>
      <c r="G28" t="s">
        <v>228</v>
      </c>
    </row>
    <row r="29" spans="1:13" x14ac:dyDescent="0.25">
      <c r="A29" t="s">
        <v>334</v>
      </c>
      <c r="B29" s="3" t="s">
        <v>10</v>
      </c>
      <c r="C29" t="s">
        <v>137</v>
      </c>
      <c r="D29" t="s">
        <v>142</v>
      </c>
      <c r="G29" t="s">
        <v>228</v>
      </c>
    </row>
    <row r="30" spans="1:13" x14ac:dyDescent="0.25">
      <c r="A30" t="s">
        <v>335</v>
      </c>
      <c r="B30" s="3" t="s">
        <v>10</v>
      </c>
      <c r="C30" t="s">
        <v>137</v>
      </c>
      <c r="D30" t="s">
        <v>142</v>
      </c>
      <c r="G30" t="s">
        <v>228</v>
      </c>
    </row>
    <row r="31" spans="1:13" x14ac:dyDescent="0.25">
      <c r="A31" t="s">
        <v>348</v>
      </c>
      <c r="B31" s="3" t="str">
        <f ca="1">"Persona"&amp;YEAR(NOW())&amp;DAY(NOW())&amp;HOUR(NOW())&amp;MINUTE(NOW())&amp;SECOND(NOW())</f>
        <v>Persona201818112319</v>
      </c>
      <c r="C31" t="s">
        <v>137</v>
      </c>
      <c r="D31" t="s">
        <v>142</v>
      </c>
      <c r="E31" t="s">
        <v>231</v>
      </c>
      <c r="F31" t="s">
        <v>227</v>
      </c>
      <c r="G31" t="s">
        <v>228</v>
      </c>
    </row>
    <row r="32" spans="1:13" x14ac:dyDescent="0.25">
      <c r="A32" s="5" t="s">
        <v>356</v>
      </c>
      <c r="B32" t="str">
        <f ca="1">"Persona"&amp;HOUR(NOW())&amp;MINUTE(NOW())&amp;SECOND(NOW())</f>
        <v>Persona112319</v>
      </c>
      <c r="K32" t="s">
        <v>228</v>
      </c>
      <c r="L32" t="s">
        <v>323</v>
      </c>
      <c r="M32" t="s">
        <v>323</v>
      </c>
    </row>
    <row r="33" spans="1:13" x14ac:dyDescent="0.25">
      <c r="A33" t="s">
        <v>362</v>
      </c>
      <c r="B33" s="3" t="str">
        <f ca="1">"Persona"&amp;YEAR(NOW())&amp;DAY(NOW())&amp;HOUR(NOW())&amp;MINUTE(NOW())&amp;SECOND(NOW())</f>
        <v>Persona201818112319</v>
      </c>
      <c r="F33" t="s">
        <v>227</v>
      </c>
      <c r="G33" t="s">
        <v>228</v>
      </c>
    </row>
    <row r="34" spans="1:13" x14ac:dyDescent="0.25">
      <c r="A34" t="s">
        <v>372</v>
      </c>
      <c r="B34" s="3" t="str">
        <f ca="1">"Persona"&amp;YEAR(NOW())&amp;DAY(NOW())&amp;HOUR(NOW())&amp;MINUTE(NOW())&amp;SECOND(NOW())</f>
        <v>Persona201818112319</v>
      </c>
      <c r="F34" t="s">
        <v>227</v>
      </c>
      <c r="G34" t="s">
        <v>228</v>
      </c>
    </row>
    <row r="35" spans="1:13" x14ac:dyDescent="0.25">
      <c r="A35" t="s">
        <v>381</v>
      </c>
      <c r="B35" t="str">
        <f ca="1">"Persona"&amp;HOUR(NOW())&amp;MINUTE(NOW())&amp;SECOND(NOW())</f>
        <v>Persona112319</v>
      </c>
      <c r="K35" t="s">
        <v>228</v>
      </c>
      <c r="L35" t="s">
        <v>323</v>
      </c>
    </row>
    <row r="36" spans="1:13" x14ac:dyDescent="0.25">
      <c r="A36" t="s">
        <v>382</v>
      </c>
      <c r="B36" t="str">
        <f ca="1">"Persona"&amp;HOUR(NOW())&amp;MINUTE(NOW())&amp;SECOND(NOW())</f>
        <v>Persona112319</v>
      </c>
      <c r="K36" t="s">
        <v>228</v>
      </c>
      <c r="M36" t="s">
        <v>323</v>
      </c>
    </row>
    <row r="37" spans="1:13" x14ac:dyDescent="0.25">
      <c r="A37" t="s">
        <v>385</v>
      </c>
      <c r="B37" t="s">
        <v>386</v>
      </c>
      <c r="K37" t="s">
        <v>228</v>
      </c>
      <c r="L37" t="s">
        <v>323</v>
      </c>
      <c r="M37" t="s">
        <v>323</v>
      </c>
    </row>
    <row r="38" spans="1:13" x14ac:dyDescent="0.25">
      <c r="A38" t="s">
        <v>393</v>
      </c>
      <c r="B38" t="s">
        <v>394</v>
      </c>
      <c r="K38" t="s">
        <v>228</v>
      </c>
      <c r="L38" t="s">
        <v>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pane ySplit="1" topLeftCell="A32" activePane="bottomLeft" state="frozen"/>
      <selection pane="bottomLeft" activeCell="B42" sqref="B42"/>
    </sheetView>
  </sheetViews>
  <sheetFormatPr defaultRowHeight="15" x14ac:dyDescent="0.25"/>
  <cols>
    <col min="1" max="1" width="35.28515625" bestFit="1" customWidth="1"/>
    <col min="2" max="2" width="26.5703125" bestFit="1" customWidth="1"/>
    <col min="3" max="3" width="19.42578125" bestFit="1" customWidth="1"/>
    <col min="4" max="4" width="11.85546875" bestFit="1" customWidth="1"/>
    <col min="5" max="5" width="21.28515625" customWidth="1"/>
    <col min="6" max="6" width="22.85546875" customWidth="1"/>
    <col min="7" max="7" width="18.7109375" bestFit="1" customWidth="1"/>
    <col min="8" max="8" width="26.7109375" bestFit="1" customWidth="1"/>
    <col min="9" max="9" width="19.140625" bestFit="1" customWidth="1"/>
    <col min="10" max="10" width="72" bestFit="1" customWidth="1"/>
    <col min="11" max="11" width="20.42578125" bestFit="1" customWidth="1"/>
    <col min="12" max="12" width="12.28515625" bestFit="1" customWidth="1"/>
  </cols>
  <sheetData>
    <row r="1" spans="1:13" s="2" customFormat="1" x14ac:dyDescent="0.25">
      <c r="A1" s="2" t="s">
        <v>1</v>
      </c>
      <c r="B1" s="2" t="s">
        <v>132</v>
      </c>
      <c r="C1" s="2" t="s">
        <v>133</v>
      </c>
      <c r="D1" s="2" t="s">
        <v>134</v>
      </c>
      <c r="E1" s="2" t="s">
        <v>232</v>
      </c>
      <c r="F1" s="2" t="s">
        <v>229</v>
      </c>
      <c r="G1" s="2" t="s">
        <v>230</v>
      </c>
      <c r="H1" s="2" t="s">
        <v>233</v>
      </c>
      <c r="I1" s="2" t="s">
        <v>234</v>
      </c>
      <c r="J1" s="2" t="s">
        <v>236</v>
      </c>
      <c r="K1" s="2" t="s">
        <v>357</v>
      </c>
      <c r="L1" s="2" t="s">
        <v>358</v>
      </c>
      <c r="M1" s="2" t="s">
        <v>359</v>
      </c>
    </row>
    <row r="2" spans="1:13" x14ac:dyDescent="0.25">
      <c r="A2" t="s">
        <v>135</v>
      </c>
      <c r="B2" s="3" t="s">
        <v>136</v>
      </c>
      <c r="C2" t="s">
        <v>137</v>
      </c>
      <c r="D2" t="s">
        <v>138</v>
      </c>
    </row>
    <row r="3" spans="1:13" x14ac:dyDescent="0.25">
      <c r="A3" t="s">
        <v>144</v>
      </c>
      <c r="B3" s="3" t="s">
        <v>139</v>
      </c>
      <c r="C3" t="s">
        <v>137</v>
      </c>
      <c r="D3" t="s">
        <v>140</v>
      </c>
    </row>
    <row r="4" spans="1:13" x14ac:dyDescent="0.25">
      <c r="A4" t="s">
        <v>143</v>
      </c>
      <c r="B4" s="3" t="s">
        <v>141</v>
      </c>
      <c r="C4" t="s">
        <v>137</v>
      </c>
      <c r="D4" t="s">
        <v>142</v>
      </c>
    </row>
    <row r="5" spans="1:13" x14ac:dyDescent="0.25">
      <c r="A5" t="s">
        <v>145</v>
      </c>
      <c r="B5" s="3" t="s">
        <v>146</v>
      </c>
      <c r="C5" t="s">
        <v>148</v>
      </c>
      <c r="D5" t="s">
        <v>147</v>
      </c>
    </row>
    <row r="6" spans="1:13" x14ac:dyDescent="0.25">
      <c r="A6" t="s">
        <v>152</v>
      </c>
      <c r="B6" s="3" t="s">
        <v>150</v>
      </c>
      <c r="C6" t="s">
        <v>148</v>
      </c>
      <c r="D6" t="s">
        <v>138</v>
      </c>
    </row>
    <row r="7" spans="1:13" x14ac:dyDescent="0.25">
      <c r="A7" t="s">
        <v>149</v>
      </c>
      <c r="B7" s="3" t="s">
        <v>151</v>
      </c>
      <c r="C7" t="s">
        <v>137</v>
      </c>
      <c r="D7" t="s">
        <v>138</v>
      </c>
    </row>
    <row r="8" spans="1:13" x14ac:dyDescent="0.25">
      <c r="A8" t="s">
        <v>153</v>
      </c>
      <c r="B8" s="3" t="s">
        <v>154</v>
      </c>
      <c r="C8" t="s">
        <v>137</v>
      </c>
      <c r="D8" t="s">
        <v>138</v>
      </c>
    </row>
    <row r="9" spans="1:13" x14ac:dyDescent="0.25">
      <c r="A9" t="s">
        <v>169</v>
      </c>
      <c r="B9" s="3" t="s">
        <v>170</v>
      </c>
      <c r="C9" t="s">
        <v>137</v>
      </c>
      <c r="D9" t="s">
        <v>138</v>
      </c>
    </row>
    <row r="10" spans="1:13" x14ac:dyDescent="0.25">
      <c r="A10" t="s">
        <v>173</v>
      </c>
      <c r="B10" s="3" t="s">
        <v>174</v>
      </c>
      <c r="C10" t="s">
        <v>137</v>
      </c>
      <c r="D10" t="s">
        <v>142</v>
      </c>
    </row>
    <row r="11" spans="1:13" x14ac:dyDescent="0.25">
      <c r="A11" t="s">
        <v>179</v>
      </c>
      <c r="B11" s="3" t="s">
        <v>180</v>
      </c>
      <c r="C11" t="s">
        <v>148</v>
      </c>
      <c r="D11" t="s">
        <v>140</v>
      </c>
    </row>
    <row r="12" spans="1:13" x14ac:dyDescent="0.25">
      <c r="A12" t="s">
        <v>181</v>
      </c>
      <c r="B12" s="3" t="s">
        <v>170</v>
      </c>
      <c r="C12" t="s">
        <v>148</v>
      </c>
      <c r="D12" t="s">
        <v>138</v>
      </c>
    </row>
    <row r="13" spans="1:13" x14ac:dyDescent="0.25">
      <c r="A13" t="s">
        <v>182</v>
      </c>
      <c r="B13" s="3" t="s">
        <v>174</v>
      </c>
      <c r="C13" t="s">
        <v>148</v>
      </c>
      <c r="D13" t="s">
        <v>142</v>
      </c>
    </row>
    <row r="14" spans="1:13" x14ac:dyDescent="0.25">
      <c r="A14" t="s">
        <v>189</v>
      </c>
      <c r="B14" s="3" t="s">
        <v>190</v>
      </c>
      <c r="C14" t="s">
        <v>137</v>
      </c>
      <c r="D14" t="s">
        <v>138</v>
      </c>
    </row>
    <row r="15" spans="1:13" x14ac:dyDescent="0.25">
      <c r="A15" t="s">
        <v>191</v>
      </c>
      <c r="B15" s="3" t="s">
        <v>192</v>
      </c>
      <c r="C15" t="s">
        <v>137</v>
      </c>
      <c r="D15" t="s">
        <v>138</v>
      </c>
    </row>
    <row r="16" spans="1:13" x14ac:dyDescent="0.25">
      <c r="A16" t="s">
        <v>195</v>
      </c>
      <c r="B16" s="3" t="s">
        <v>193</v>
      </c>
      <c r="C16" t="s">
        <v>137</v>
      </c>
      <c r="D16" t="s">
        <v>138</v>
      </c>
    </row>
    <row r="17" spans="1:13" x14ac:dyDescent="0.25">
      <c r="A17" t="s">
        <v>196</v>
      </c>
      <c r="B17" s="3" t="s">
        <v>194</v>
      </c>
      <c r="C17" t="s">
        <v>137</v>
      </c>
      <c r="D17" t="s">
        <v>138</v>
      </c>
    </row>
    <row r="18" spans="1:13" x14ac:dyDescent="0.25">
      <c r="A18" t="s">
        <v>199</v>
      </c>
      <c r="B18" s="3" t="s">
        <v>190</v>
      </c>
      <c r="C18" t="s">
        <v>137</v>
      </c>
      <c r="D18" t="s">
        <v>142</v>
      </c>
    </row>
    <row r="19" spans="1:13" x14ac:dyDescent="0.25">
      <c r="A19" t="s">
        <v>202</v>
      </c>
      <c r="B19" s="3" t="s">
        <v>203</v>
      </c>
      <c r="C19" t="s">
        <v>137</v>
      </c>
      <c r="D19" t="s">
        <v>138</v>
      </c>
    </row>
    <row r="20" spans="1:13" x14ac:dyDescent="0.25">
      <c r="A20" t="s">
        <v>205</v>
      </c>
      <c r="B20" s="3" t="s">
        <v>204</v>
      </c>
      <c r="C20" t="s">
        <v>137</v>
      </c>
      <c r="D20" t="s">
        <v>138</v>
      </c>
    </row>
    <row r="21" spans="1:13" x14ac:dyDescent="0.25">
      <c r="A21" t="s">
        <v>206</v>
      </c>
      <c r="B21" s="3" t="s">
        <v>207</v>
      </c>
      <c r="C21" t="s">
        <v>137</v>
      </c>
      <c r="D21" t="s">
        <v>138</v>
      </c>
    </row>
    <row r="22" spans="1:13" x14ac:dyDescent="0.25">
      <c r="A22" t="s">
        <v>211</v>
      </c>
      <c r="B22" s="3" t="s">
        <v>212</v>
      </c>
      <c r="C22" t="s">
        <v>137</v>
      </c>
      <c r="D22" t="s">
        <v>138</v>
      </c>
    </row>
    <row r="23" spans="1:13" x14ac:dyDescent="0.25">
      <c r="A23" t="s">
        <v>226</v>
      </c>
      <c r="B23" s="3" t="str">
        <f ca="1">"Persona"&amp;YEAR(NOW())&amp;DAY(NOW())&amp;HOUR(NOW())&amp;MINUTE(NOW())&amp;SECOND(NOW())</f>
        <v>Persona201818112319</v>
      </c>
      <c r="E23" t="s">
        <v>231</v>
      </c>
      <c r="F23" t="s">
        <v>227</v>
      </c>
      <c r="G23" t="s">
        <v>228</v>
      </c>
      <c r="H23" t="str">
        <f ca="1">"RenamePersona"&amp;YEAR(NOW())&amp;DAY(NOW())&amp;HOUR(NOW())&amp;MINUTE(NOW())&amp;SECOND(NOW())</f>
        <v>RenamePersona201818112319</v>
      </c>
      <c r="I23" t="s">
        <v>235</v>
      </c>
      <c r="J23" t="s">
        <v>237</v>
      </c>
    </row>
    <row r="24" spans="1:13" x14ac:dyDescent="0.25">
      <c r="A24" t="s">
        <v>291</v>
      </c>
      <c r="B24" s="3" t="str">
        <f ca="1">"Persona"&amp;YEAR(NOW())&amp;DAY(NOW())&amp;HOUR(NOW())&amp;MINUTE(NOW())&amp;SECOND(NOW())</f>
        <v>Persona201818112319</v>
      </c>
      <c r="H24" t="str">
        <f ca="1">"RenamePersona"&amp;YEAR(NOW())&amp;DAY(NOW())&amp;HOUR(NOW())&amp;MINUTE(NOW())&amp;SECOND(NOW())</f>
        <v>RenamePersona201818112319</v>
      </c>
    </row>
    <row r="25" spans="1:13" x14ac:dyDescent="0.25">
      <c r="A25" t="s">
        <v>311</v>
      </c>
      <c r="B25" s="3" t="s">
        <v>10</v>
      </c>
      <c r="C25" t="s">
        <v>137</v>
      </c>
      <c r="D25" t="s">
        <v>142</v>
      </c>
      <c r="G25" t="s">
        <v>228</v>
      </c>
    </row>
    <row r="26" spans="1:13" x14ac:dyDescent="0.25">
      <c r="A26" t="s">
        <v>312</v>
      </c>
      <c r="B26" s="3" t="s">
        <v>347</v>
      </c>
      <c r="C26" t="s">
        <v>137</v>
      </c>
      <c r="D26" t="s">
        <v>142</v>
      </c>
      <c r="G26" t="s">
        <v>228</v>
      </c>
    </row>
    <row r="27" spans="1:13" x14ac:dyDescent="0.25">
      <c r="A27" t="s">
        <v>332</v>
      </c>
      <c r="B27" s="3" t="s">
        <v>10</v>
      </c>
      <c r="C27" t="s">
        <v>137</v>
      </c>
      <c r="D27" t="s">
        <v>142</v>
      </c>
      <c r="G27" t="s">
        <v>228</v>
      </c>
    </row>
    <row r="28" spans="1:13" x14ac:dyDescent="0.25">
      <c r="A28" t="s">
        <v>333</v>
      </c>
      <c r="B28" s="3" t="s">
        <v>10</v>
      </c>
      <c r="C28" t="s">
        <v>137</v>
      </c>
      <c r="D28" t="s">
        <v>142</v>
      </c>
      <c r="G28" t="s">
        <v>228</v>
      </c>
    </row>
    <row r="29" spans="1:13" x14ac:dyDescent="0.25">
      <c r="A29" t="s">
        <v>334</v>
      </c>
      <c r="B29" s="3" t="s">
        <v>10</v>
      </c>
      <c r="C29" t="s">
        <v>137</v>
      </c>
      <c r="D29" t="s">
        <v>142</v>
      </c>
      <c r="G29" t="s">
        <v>228</v>
      </c>
    </row>
    <row r="30" spans="1:13" x14ac:dyDescent="0.25">
      <c r="A30" t="s">
        <v>335</v>
      </c>
      <c r="B30" s="3" t="s">
        <v>10</v>
      </c>
      <c r="C30" t="s">
        <v>137</v>
      </c>
      <c r="D30" t="s">
        <v>142</v>
      </c>
      <c r="G30" t="s">
        <v>228</v>
      </c>
    </row>
    <row r="31" spans="1:13" x14ac:dyDescent="0.25">
      <c r="A31" t="s">
        <v>348</v>
      </c>
      <c r="B31" s="3" t="str">
        <f ca="1">"Persona"&amp;YEAR(NOW())&amp;DAY(NOW())&amp;HOUR(NOW())&amp;MINUTE(NOW())&amp;SECOND(NOW())</f>
        <v>Persona201818112319</v>
      </c>
      <c r="C31" t="s">
        <v>137</v>
      </c>
      <c r="D31" t="s">
        <v>142</v>
      </c>
      <c r="E31" t="s">
        <v>231</v>
      </c>
      <c r="F31" t="s">
        <v>227</v>
      </c>
      <c r="G31" t="s">
        <v>228</v>
      </c>
    </row>
    <row r="32" spans="1:13" x14ac:dyDescent="0.25">
      <c r="A32" s="5" t="s">
        <v>356</v>
      </c>
      <c r="B32" t="str">
        <f ca="1">"Persona"&amp;HOUR(NOW())&amp;MINUTE(NOW())&amp;SECOND(NOW())</f>
        <v>Persona112319</v>
      </c>
      <c r="K32" t="s">
        <v>228</v>
      </c>
      <c r="L32" t="s">
        <v>323</v>
      </c>
      <c r="M32" t="s">
        <v>323</v>
      </c>
    </row>
    <row r="33" spans="1:13" x14ac:dyDescent="0.25">
      <c r="A33" t="s">
        <v>362</v>
      </c>
      <c r="B33" s="3" t="str">
        <f ca="1">"Persona"&amp;YEAR(NOW())&amp;DAY(NOW())&amp;HOUR(NOW())&amp;MINUTE(NOW())&amp;SECOND(NOW())</f>
        <v>Persona201818112319</v>
      </c>
      <c r="F33" t="s">
        <v>227</v>
      </c>
      <c r="G33" t="s">
        <v>228</v>
      </c>
    </row>
    <row r="34" spans="1:13" x14ac:dyDescent="0.25">
      <c r="A34" t="s">
        <v>372</v>
      </c>
      <c r="B34" s="3" t="str">
        <f ca="1">"Persona"&amp;YEAR(NOW())&amp;DAY(NOW())&amp;HOUR(NOW())&amp;MINUTE(NOW())&amp;SECOND(NOW())</f>
        <v>Persona201818112319</v>
      </c>
      <c r="F34" t="s">
        <v>227</v>
      </c>
      <c r="G34" t="s">
        <v>228</v>
      </c>
    </row>
    <row r="35" spans="1:13" x14ac:dyDescent="0.25">
      <c r="A35" t="s">
        <v>381</v>
      </c>
      <c r="B35" t="str">
        <f ca="1">"Persona"&amp;HOUR(NOW())&amp;MINUTE(NOW())&amp;SECOND(NOW())</f>
        <v>Persona112319</v>
      </c>
      <c r="K35" t="s">
        <v>228</v>
      </c>
      <c r="L35" t="s">
        <v>323</v>
      </c>
    </row>
    <row r="36" spans="1:13" x14ac:dyDescent="0.25">
      <c r="A36" t="s">
        <v>382</v>
      </c>
      <c r="B36" t="str">
        <f ca="1">"Persona"&amp;HOUR(NOW())&amp;MINUTE(NOW())&amp;SECOND(NOW())</f>
        <v>Persona112319</v>
      </c>
      <c r="K36" t="s">
        <v>228</v>
      </c>
      <c r="M36" t="s">
        <v>323</v>
      </c>
    </row>
    <row r="37" spans="1:13" x14ac:dyDescent="0.25">
      <c r="A37" t="s">
        <v>385</v>
      </c>
      <c r="B37" t="s">
        <v>386</v>
      </c>
      <c r="K37" t="s">
        <v>228</v>
      </c>
      <c r="L37" t="s">
        <v>323</v>
      </c>
      <c r="M37" t="s">
        <v>323</v>
      </c>
    </row>
    <row r="38" spans="1:13" x14ac:dyDescent="0.25">
      <c r="A38" t="s">
        <v>393</v>
      </c>
      <c r="B38" t="s">
        <v>394</v>
      </c>
      <c r="K38" t="s">
        <v>228</v>
      </c>
      <c r="L38" t="s">
        <v>323</v>
      </c>
    </row>
    <row r="39" spans="1:13" x14ac:dyDescent="0.25">
      <c r="A39" s="5" t="s">
        <v>405</v>
      </c>
      <c r="B39" s="5" t="s">
        <v>414</v>
      </c>
      <c r="C39" t="s">
        <v>137</v>
      </c>
      <c r="D39" t="s">
        <v>142</v>
      </c>
    </row>
    <row r="40" spans="1:13" x14ac:dyDescent="0.25">
      <c r="A40" s="5" t="s">
        <v>407</v>
      </c>
      <c r="B40" s="5" t="s">
        <v>415</v>
      </c>
      <c r="C40" t="s">
        <v>137</v>
      </c>
      <c r="D40" t="s">
        <v>142</v>
      </c>
    </row>
    <row r="41" spans="1:13" x14ac:dyDescent="0.25">
      <c r="A41" s="5" t="s">
        <v>416</v>
      </c>
      <c r="B41" s="5" t="s">
        <v>10</v>
      </c>
      <c r="C41" t="s">
        <v>137</v>
      </c>
      <c r="D41" t="s">
        <v>142</v>
      </c>
    </row>
    <row r="42" spans="1:13" x14ac:dyDescent="0.25">
      <c r="A42" t="s">
        <v>496</v>
      </c>
      <c r="B42" s="3" t="s">
        <v>498</v>
      </c>
      <c r="C42" t="s">
        <v>137</v>
      </c>
      <c r="D42" t="s">
        <v>138</v>
      </c>
    </row>
    <row r="43" spans="1:13" x14ac:dyDescent="0.25">
      <c r="A43" t="s">
        <v>497</v>
      </c>
      <c r="B43" s="3" t="s">
        <v>499</v>
      </c>
      <c r="C43" t="s">
        <v>148</v>
      </c>
      <c r="D43"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0" sqref="D10"/>
    </sheetView>
  </sheetViews>
  <sheetFormatPr defaultRowHeight="15" x14ac:dyDescent="0.25"/>
  <cols>
    <col min="1" max="1" width="22" customWidth="1"/>
    <col min="2" max="2" width="27" customWidth="1"/>
    <col min="3" max="3" width="16.5703125" customWidth="1"/>
    <col min="4" max="4" width="18.140625" customWidth="1"/>
    <col min="5" max="5" width="24.42578125" customWidth="1"/>
  </cols>
  <sheetData>
    <row r="1" spans="1:6" x14ac:dyDescent="0.25">
      <c r="A1" s="2" t="s">
        <v>1</v>
      </c>
      <c r="B1" s="2" t="s">
        <v>243</v>
      </c>
      <c r="C1" s="2" t="s">
        <v>244</v>
      </c>
      <c r="D1" s="2" t="s">
        <v>245</v>
      </c>
      <c r="E1" s="2" t="s">
        <v>252</v>
      </c>
      <c r="F1" s="2" t="s">
        <v>253</v>
      </c>
    </row>
    <row r="2" spans="1:6" x14ac:dyDescent="0.25">
      <c r="A2" t="s">
        <v>246</v>
      </c>
      <c r="B2" t="str">
        <f ca="1">"MileStone"&amp;HOUR(NOW())&amp;MINUTE(NOW())&amp;SECOND(NOW())</f>
        <v>MileStone112319</v>
      </c>
      <c r="C2" t="s">
        <v>247</v>
      </c>
      <c r="D2" t="s">
        <v>248</v>
      </c>
      <c r="E2" t="s">
        <v>254</v>
      </c>
      <c r="F2" t="s">
        <v>255</v>
      </c>
    </row>
    <row r="3" spans="1:6" x14ac:dyDescent="0.25">
      <c r="A3" t="s">
        <v>313</v>
      </c>
      <c r="B3" t="str">
        <f ca="1">"MileStone"&amp;HOUR(NOW())&amp;MINUTE(NOW())&amp;SECOND(NOW())</f>
        <v>MileStone112319</v>
      </c>
      <c r="E3" t="s">
        <v>280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D1" workbookViewId="0">
      <pane ySplit="1" topLeftCell="A8" activePane="bottomLeft" state="frozen"/>
      <selection pane="bottomLeft" activeCell="F29" sqref="F29"/>
    </sheetView>
  </sheetViews>
  <sheetFormatPr defaultRowHeight="15" x14ac:dyDescent="0.25"/>
  <cols>
    <col min="1" max="1" width="17.140625" customWidth="1"/>
    <col min="2" max="2" width="39" customWidth="1"/>
    <col min="3" max="3" width="44" customWidth="1"/>
    <col min="4" max="4" width="42.85546875" customWidth="1"/>
    <col min="5" max="11" width="44" customWidth="1"/>
    <col min="12" max="12" width="41.5703125" customWidth="1"/>
    <col min="13" max="13" width="28.140625" customWidth="1"/>
    <col min="14" max="14" width="30.42578125" customWidth="1"/>
    <col min="15" max="15" width="31.85546875" customWidth="1"/>
  </cols>
  <sheetData>
    <row r="1" spans="1:15" x14ac:dyDescent="0.25">
      <c r="A1" s="2" t="s">
        <v>418</v>
      </c>
      <c r="B1" s="2" t="s">
        <v>419</v>
      </c>
      <c r="C1" s="2" t="s">
        <v>437</v>
      </c>
      <c r="D1" s="2" t="s">
        <v>452</v>
      </c>
      <c r="E1" s="2" t="s">
        <v>456</v>
      </c>
      <c r="F1" s="2" t="s">
        <v>439</v>
      </c>
      <c r="G1" s="2" t="s">
        <v>440</v>
      </c>
      <c r="H1" s="2" t="s">
        <v>459</v>
      </c>
      <c r="I1" s="2" t="s">
        <v>441</v>
      </c>
      <c r="J1" s="2" t="s">
        <v>460</v>
      </c>
      <c r="K1" s="2" t="s">
        <v>443</v>
      </c>
      <c r="L1" s="7" t="s">
        <v>422</v>
      </c>
      <c r="M1" s="2" t="s">
        <v>445</v>
      </c>
      <c r="N1" s="2" t="s">
        <v>454</v>
      </c>
      <c r="O1" s="2" t="s">
        <v>469</v>
      </c>
    </row>
    <row r="2" spans="1:15" ht="409.6" x14ac:dyDescent="0.25">
      <c r="A2" t="s">
        <v>421</v>
      </c>
      <c r="B2" s="9" t="s">
        <v>420</v>
      </c>
      <c r="C2" s="9" t="s">
        <v>438</v>
      </c>
      <c r="D2" s="9"/>
      <c r="E2" s="9"/>
      <c r="F2" s="9" t="s">
        <v>455</v>
      </c>
      <c r="G2" s="9"/>
      <c r="H2" s="9"/>
      <c r="I2" s="9" t="s">
        <v>494</v>
      </c>
      <c r="J2" s="9"/>
      <c r="K2" s="9" t="s">
        <v>444</v>
      </c>
      <c r="L2" s="9" t="s">
        <v>423</v>
      </c>
      <c r="M2" s="9" t="s">
        <v>446</v>
      </c>
    </row>
    <row r="3" spans="1:15" ht="409.6" x14ac:dyDescent="0.25">
      <c r="A3" t="s">
        <v>424</v>
      </c>
      <c r="B3" s="9" t="s">
        <v>425</v>
      </c>
      <c r="C3" s="9" t="s">
        <v>438</v>
      </c>
      <c r="D3" s="9"/>
      <c r="E3" s="9"/>
      <c r="F3" s="9" t="s">
        <v>447</v>
      </c>
      <c r="G3" s="9" t="s">
        <v>448</v>
      </c>
      <c r="H3" s="9"/>
      <c r="I3" s="9" t="s">
        <v>442</v>
      </c>
      <c r="J3" s="9"/>
      <c r="K3" s="9" t="s">
        <v>444</v>
      </c>
      <c r="L3" s="9" t="s">
        <v>426</v>
      </c>
      <c r="M3" s="9" t="s">
        <v>446</v>
      </c>
    </row>
    <row r="4" spans="1:15" ht="345" x14ac:dyDescent="0.25">
      <c r="A4" t="s">
        <v>427</v>
      </c>
      <c r="B4" s="9" t="s">
        <v>428</v>
      </c>
      <c r="C4" s="9" t="s">
        <v>438</v>
      </c>
      <c r="D4" s="9" t="s">
        <v>453</v>
      </c>
      <c r="E4" s="9" t="s">
        <v>457</v>
      </c>
      <c r="F4" s="9" t="s">
        <v>458</v>
      </c>
      <c r="G4" s="9" t="s">
        <v>461</v>
      </c>
      <c r="H4" s="9" t="s">
        <v>462</v>
      </c>
      <c r="I4" s="9" t="s">
        <v>463</v>
      </c>
      <c r="J4" s="9" t="s">
        <v>464</v>
      </c>
      <c r="K4" s="9"/>
      <c r="L4" s="9" t="s">
        <v>429</v>
      </c>
      <c r="M4" s="9" t="s">
        <v>446</v>
      </c>
    </row>
    <row r="5" spans="1:15" ht="409.6" x14ac:dyDescent="0.25">
      <c r="A5" t="s">
        <v>430</v>
      </c>
      <c r="B5" s="9" t="s">
        <v>431</v>
      </c>
      <c r="C5" s="9" t="s">
        <v>438</v>
      </c>
      <c r="D5" s="9" t="s">
        <v>453</v>
      </c>
      <c r="E5" s="9"/>
      <c r="F5" s="9" t="s">
        <v>465</v>
      </c>
      <c r="G5" s="9"/>
      <c r="H5" s="9"/>
      <c r="I5" s="9"/>
      <c r="J5" s="9"/>
      <c r="K5" s="9" t="s">
        <v>444</v>
      </c>
      <c r="L5" s="9" t="s">
        <v>432</v>
      </c>
      <c r="M5" s="9" t="s">
        <v>446</v>
      </c>
    </row>
    <row r="6" spans="1:15" ht="409.6" x14ac:dyDescent="0.25">
      <c r="A6" t="s">
        <v>449</v>
      </c>
      <c r="B6" s="9" t="s">
        <v>450</v>
      </c>
      <c r="C6" s="9" t="s">
        <v>438</v>
      </c>
      <c r="D6" s="9" t="s">
        <v>453</v>
      </c>
      <c r="E6" s="9"/>
      <c r="F6" s="9" t="s">
        <v>451</v>
      </c>
      <c r="L6" s="9" t="s">
        <v>429</v>
      </c>
      <c r="M6" s="9" t="s">
        <v>446</v>
      </c>
      <c r="N6" s="6" t="s">
        <v>471</v>
      </c>
      <c r="O6" s="6" t="s">
        <v>470</v>
      </c>
    </row>
    <row r="7" spans="1:15" ht="409.6" x14ac:dyDescent="0.25">
      <c r="A7" t="s">
        <v>499</v>
      </c>
      <c r="B7" s="9" t="s">
        <v>450</v>
      </c>
      <c r="C7" s="9" t="s">
        <v>438</v>
      </c>
      <c r="D7" s="9" t="s">
        <v>453</v>
      </c>
      <c r="E7" s="9"/>
      <c r="F7" s="9" t="s">
        <v>451</v>
      </c>
      <c r="L7" s="9" t="s">
        <v>503</v>
      </c>
      <c r="M7" s="9" t="s">
        <v>446</v>
      </c>
      <c r="N7" s="6" t="s">
        <v>471</v>
      </c>
      <c r="O7" s="6" t="s">
        <v>470</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3" sqref="B3"/>
    </sheetView>
  </sheetViews>
  <sheetFormatPr defaultRowHeight="15" x14ac:dyDescent="0.25"/>
  <cols>
    <col min="1" max="1" width="28.7109375" bestFit="1" customWidth="1"/>
    <col min="2" max="2" width="13.42578125" bestFit="1" customWidth="1"/>
  </cols>
  <sheetData>
    <row r="1" spans="1:2" x14ac:dyDescent="0.25">
      <c r="A1" s="11" t="s">
        <v>418</v>
      </c>
      <c r="B1" s="11" t="s">
        <v>489</v>
      </c>
    </row>
    <row r="2" spans="1:2" x14ac:dyDescent="0.25">
      <c r="A2" s="12" t="s">
        <v>433</v>
      </c>
      <c r="B2" s="12" t="s">
        <v>148</v>
      </c>
    </row>
    <row r="3" spans="1:2" x14ac:dyDescent="0.25">
      <c r="A3" s="12" t="s">
        <v>435</v>
      </c>
      <c r="B3" s="12" t="s">
        <v>137</v>
      </c>
    </row>
    <row r="4" spans="1:2" x14ac:dyDescent="0.25">
      <c r="A4" s="12" t="s">
        <v>280</v>
      </c>
      <c r="B4" s="12" t="s">
        <v>148</v>
      </c>
    </row>
    <row r="5" spans="1:2" x14ac:dyDescent="0.25">
      <c r="A5" s="12" t="s">
        <v>16</v>
      </c>
      <c r="B5" s="12" t="s">
        <v>148</v>
      </c>
    </row>
    <row r="6" spans="1:2" x14ac:dyDescent="0.25">
      <c r="A6" s="12" t="s">
        <v>434</v>
      </c>
      <c r="B6" s="12" t="s">
        <v>148</v>
      </c>
    </row>
    <row r="7" spans="1:2" x14ac:dyDescent="0.25">
      <c r="A7" s="13" t="s">
        <v>490</v>
      </c>
      <c r="B7" s="12" t="s">
        <v>137</v>
      </c>
    </row>
    <row r="8" spans="1:2" x14ac:dyDescent="0.25">
      <c r="A8" s="13" t="s">
        <v>264</v>
      </c>
      <c r="B8" s="12" t="s">
        <v>137</v>
      </c>
    </row>
    <row r="9" spans="1:2" x14ac:dyDescent="0.25">
      <c r="A9" s="13" t="s">
        <v>491</v>
      </c>
      <c r="B9" s="12" t="s">
        <v>137</v>
      </c>
    </row>
    <row r="10" spans="1:2" x14ac:dyDescent="0.25">
      <c r="A10" s="13" t="s">
        <v>351</v>
      </c>
      <c r="B10" t="s">
        <v>148</v>
      </c>
    </row>
    <row r="11" spans="1:2" x14ac:dyDescent="0.25">
      <c r="A11" s="13" t="s">
        <v>492</v>
      </c>
      <c r="B11" t="s">
        <v>148</v>
      </c>
    </row>
    <row r="12" spans="1:2" x14ac:dyDescent="0.25">
      <c r="A12" s="13" t="s">
        <v>493</v>
      </c>
      <c r="B12" t="s">
        <v>148</v>
      </c>
    </row>
    <row r="13" spans="1:2" x14ac:dyDescent="0.25">
      <c r="A13" s="13" t="s">
        <v>495</v>
      </c>
      <c r="B13" t="s">
        <v>148</v>
      </c>
    </row>
    <row r="14" spans="1:2" x14ac:dyDescent="0.25">
      <c r="A14" s="13" t="s">
        <v>500</v>
      </c>
      <c r="B14" s="12" t="s">
        <v>137</v>
      </c>
    </row>
    <row r="15" spans="1:2" x14ac:dyDescent="0.25">
      <c r="A15" s="13" t="s">
        <v>501</v>
      </c>
      <c r="B15" s="12" t="s">
        <v>137</v>
      </c>
    </row>
    <row r="16" spans="1:2" x14ac:dyDescent="0.25">
      <c r="A16" s="13" t="s">
        <v>502</v>
      </c>
      <c r="B16"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OrganizationUsers_CreateUser</vt:lpstr>
      <vt:lpstr>Persona</vt:lpstr>
      <vt:lpstr>Persona_CreatePersona</vt:lpstr>
      <vt:lpstr>MileStone</vt:lpstr>
      <vt:lpstr>Verify_PersonaAccessRights</vt:lpstr>
      <vt:lpstr>PersonaTypes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2018-04-18T05:53:22Z</dcterms:modified>
</cp:coreProperties>
</file>