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gera/Library/CloudStorage/GoogleDrive-numaterials2023@gmail.com/My Drive/COURSES/CSCI111/CSCI111-Sp2025/all_classes/week14/L4/"/>
    </mc:Choice>
  </mc:AlternateContent>
  <xr:revisionPtr revIDLastSave="0" documentId="13_ncr:1_{7D4E5F27-D7FB-F14B-A531-D2B3B66319C2}" xr6:coauthVersionLast="47" xr6:coauthVersionMax="47" xr10:uidLastSave="{00000000-0000-0000-0000-000000000000}"/>
  <bookViews>
    <workbookView xWindow="20" yWindow="520" windowWidth="25600" windowHeight="14360" xr2:uid="{2C6DFFEE-90A4-F24B-A925-B83F04281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62" i="1"/>
  <c r="L101" i="1"/>
  <c r="L21" i="1"/>
  <c r="L50" i="1"/>
  <c r="L104" i="1"/>
  <c r="L105" i="1"/>
  <c r="L59" i="1"/>
  <c r="L69" i="1"/>
  <c r="L49" i="1"/>
  <c r="L83" i="1"/>
  <c r="L100" i="1"/>
  <c r="L22" i="1"/>
  <c r="L43" i="1"/>
  <c r="L75" i="1"/>
  <c r="L84" i="1"/>
  <c r="L15" i="1"/>
  <c r="L95" i="1"/>
  <c r="L81" i="1"/>
  <c r="L82" i="1"/>
  <c r="L45" i="1"/>
  <c r="L18" i="1"/>
  <c r="L9" i="1"/>
  <c r="L99" i="1"/>
  <c r="L37" i="1"/>
  <c r="L96" i="1"/>
  <c r="L58" i="1"/>
  <c r="L91" i="1"/>
  <c r="L77" i="1"/>
  <c r="L33" i="1"/>
  <c r="L35" i="1"/>
  <c r="L36" i="1"/>
  <c r="L88" i="1"/>
  <c r="L76" i="1"/>
  <c r="L25" i="1"/>
  <c r="L14" i="1"/>
  <c r="L34" i="1"/>
  <c r="L52" i="1"/>
  <c r="L7" i="1"/>
  <c r="L17" i="1"/>
  <c r="L28" i="1"/>
  <c r="L80" i="1"/>
  <c r="L13" i="1"/>
  <c r="L107" i="1"/>
  <c r="L60" i="1"/>
  <c r="L47" i="1"/>
  <c r="L61" i="1"/>
  <c r="L8" i="1"/>
  <c r="L86" i="1"/>
  <c r="L87" i="1"/>
  <c r="L30" i="1"/>
  <c r="L29" i="1"/>
  <c r="L10" i="1"/>
  <c r="L65" i="1"/>
  <c r="L12" i="1"/>
  <c r="L16" i="1"/>
  <c r="L54" i="1"/>
  <c r="L38" i="1"/>
  <c r="L66" i="1"/>
  <c r="L23" i="1"/>
  <c r="L109" i="1"/>
  <c r="L20" i="1"/>
  <c r="L6" i="1"/>
  <c r="L90" i="1"/>
  <c r="L97" i="1"/>
  <c r="L85" i="1"/>
  <c r="L79" i="1"/>
  <c r="L53" i="1"/>
  <c r="L98" i="1"/>
  <c r="L68" i="1"/>
  <c r="L48" i="1"/>
  <c r="L94" i="1"/>
  <c r="L27" i="1"/>
  <c r="L108" i="1"/>
  <c r="L11" i="1"/>
  <c r="L106" i="1"/>
  <c r="L112" i="1"/>
  <c r="L26" i="1"/>
  <c r="L74" i="1"/>
  <c r="L89" i="1"/>
  <c r="L71" i="1"/>
  <c r="L72" i="1"/>
  <c r="L56" i="1"/>
  <c r="L42" i="1"/>
  <c r="L24" i="1"/>
  <c r="L73" i="1"/>
  <c r="L55" i="1"/>
  <c r="L57" i="1"/>
  <c r="L64" i="1"/>
  <c r="L93" i="1"/>
  <c r="L32" i="1"/>
  <c r="L70" i="1"/>
  <c r="L103" i="1"/>
  <c r="L19" i="1"/>
  <c r="L92" i="1"/>
  <c r="L41" i="1"/>
  <c r="L40" i="1"/>
  <c r="L63" i="1"/>
  <c r="L110" i="1"/>
  <c r="L67" i="1"/>
  <c r="L111" i="1"/>
  <c r="L44" i="1"/>
  <c r="L31" i="1"/>
  <c r="L102" i="1"/>
  <c r="L78" i="1"/>
  <c r="L39" i="1"/>
  <c r="L46" i="1"/>
  <c r="L113" i="1" l="1"/>
</calcChain>
</file>

<file path=xl/sharedStrings.xml><?xml version="1.0" encoding="utf-8"?>
<sst xmlns="http://schemas.openxmlformats.org/spreadsheetml/2006/main" count="874" uniqueCount="164">
  <si>
    <t>Reid Furniture Store</t>
  </si>
  <si>
    <t>Monthly Transactions:</t>
  </si>
  <si>
    <t>March 2018</t>
  </si>
  <si>
    <t>Down Payment Requirement:</t>
  </si>
  <si>
    <t>Trans_No</t>
  </si>
  <si>
    <t>Operator</t>
  </si>
  <si>
    <t>Sales_First</t>
  </si>
  <si>
    <t>Sales_Last</t>
  </si>
  <si>
    <t>Date</t>
  </si>
  <si>
    <t>Department</t>
  </si>
  <si>
    <t>Furniture</t>
  </si>
  <si>
    <t>Pay_Type</t>
  </si>
  <si>
    <t>Trans_Type</t>
  </si>
  <si>
    <t>Amount</t>
  </si>
  <si>
    <t>2018-001</t>
  </si>
  <si>
    <t>KRM</t>
  </si>
  <si>
    <t>Sebastian</t>
  </si>
  <si>
    <t>Gruenewald</t>
  </si>
  <si>
    <t>Bedroom</t>
  </si>
  <si>
    <t>Mattress</t>
  </si>
  <si>
    <t>Finance</t>
  </si>
  <si>
    <t>Promotion</t>
  </si>
  <si>
    <t>2018-002</t>
  </si>
  <si>
    <t>RKM</t>
  </si>
  <si>
    <t>2018-003</t>
  </si>
  <si>
    <t>MAP</t>
  </si>
  <si>
    <t>Jade</t>
  </si>
  <si>
    <t>Gallagher</t>
  </si>
  <si>
    <t>Living Room</t>
  </si>
  <si>
    <t>Sofa, Loveseat, Chair Package</t>
  </si>
  <si>
    <t>2018-004</t>
  </si>
  <si>
    <t>End Tables</t>
  </si>
  <si>
    <t>2018-005</t>
  </si>
  <si>
    <t>Appliances</t>
  </si>
  <si>
    <t>Washer and Dryer</t>
  </si>
  <si>
    <t>2018-006</t>
  </si>
  <si>
    <t>COK</t>
  </si>
  <si>
    <t>Ambrose</t>
  </si>
  <si>
    <t>Sardelis</t>
  </si>
  <si>
    <t>2018-007</t>
  </si>
  <si>
    <t>Dining Room</t>
  </si>
  <si>
    <t>Dining Room Table</t>
  </si>
  <si>
    <t>2018-008</t>
  </si>
  <si>
    <t>Chantalle</t>
  </si>
  <si>
    <t>Desmarais</t>
  </si>
  <si>
    <t>2018-009</t>
  </si>
  <si>
    <t>2018-010</t>
  </si>
  <si>
    <t>Dining Room Table and Chairs</t>
  </si>
  <si>
    <t>Standard</t>
  </si>
  <si>
    <t>2018-011</t>
  </si>
  <si>
    <t>2018-012</t>
  </si>
  <si>
    <t>Washer</t>
  </si>
  <si>
    <t>Paid in Full</t>
  </si>
  <si>
    <t>2018-013</t>
  </si>
  <si>
    <t>Recliners</t>
  </si>
  <si>
    <t>2018-014</t>
  </si>
  <si>
    <t>2018-015</t>
  </si>
  <si>
    <t>2018-016</t>
  </si>
  <si>
    <t>Dishwasher</t>
  </si>
  <si>
    <t>2018-017</t>
  </si>
  <si>
    <t>Refrigerator, Oven, Microwave Combo</t>
  </si>
  <si>
    <t>2018-018</t>
  </si>
  <si>
    <t>2018-019</t>
  </si>
  <si>
    <t>RHB</t>
  </si>
  <si>
    <t>Sofa</t>
  </si>
  <si>
    <t>2018-020</t>
  </si>
  <si>
    <t>2018-021</t>
  </si>
  <si>
    <t>Bar Stools</t>
  </si>
  <si>
    <t>2018-022</t>
  </si>
  <si>
    <t>2018-023</t>
  </si>
  <si>
    <t>RMP</t>
  </si>
  <si>
    <t>2018-024</t>
  </si>
  <si>
    <t>MRP</t>
  </si>
  <si>
    <t>2018-025</t>
  </si>
  <si>
    <t>China Hutch</t>
  </si>
  <si>
    <t>2018-026</t>
  </si>
  <si>
    <t>Sofa, Loveseat</t>
  </si>
  <si>
    <t>2018-027</t>
  </si>
  <si>
    <t>2018-028</t>
  </si>
  <si>
    <t>Refrigerator</t>
  </si>
  <si>
    <t>2018-029</t>
  </si>
  <si>
    <t>Dryer</t>
  </si>
  <si>
    <t>2018-030</t>
  </si>
  <si>
    <t>2018-031</t>
  </si>
  <si>
    <t>2018-032</t>
  </si>
  <si>
    <t>2018-033</t>
  </si>
  <si>
    <t>2018-034</t>
  </si>
  <si>
    <t>2018-035</t>
  </si>
  <si>
    <t>2018-036</t>
  </si>
  <si>
    <t>Microwave</t>
  </si>
  <si>
    <t>2018-037</t>
  </si>
  <si>
    <t>2018-038</t>
  </si>
  <si>
    <t>Kitchen Table and Chairs</t>
  </si>
  <si>
    <t>2018-039</t>
  </si>
  <si>
    <t>2018-040</t>
  </si>
  <si>
    <t>2018-041</t>
  </si>
  <si>
    <t>2018-042</t>
  </si>
  <si>
    <t>2018-043</t>
  </si>
  <si>
    <t>2018-044</t>
  </si>
  <si>
    <t>2018-045</t>
  </si>
  <si>
    <t>2018-046</t>
  </si>
  <si>
    <t>2018-047</t>
  </si>
  <si>
    <t>2018-048</t>
  </si>
  <si>
    <t>2018-049</t>
  </si>
  <si>
    <t>Refrigerator, Oven Combo</t>
  </si>
  <si>
    <t>2018-050</t>
  </si>
  <si>
    <t>2018-051</t>
  </si>
  <si>
    <t>2018-052</t>
  </si>
  <si>
    <t>2018-053</t>
  </si>
  <si>
    <t>2018-054</t>
  </si>
  <si>
    <t>2018-055</t>
  </si>
  <si>
    <t>2018-056</t>
  </si>
  <si>
    <t>2018-057</t>
  </si>
  <si>
    <t>2018-058</t>
  </si>
  <si>
    <t>2018-059</t>
  </si>
  <si>
    <t>2018-060</t>
  </si>
  <si>
    <t>2018-061</t>
  </si>
  <si>
    <t>2018-062</t>
  </si>
  <si>
    <t>2018-063</t>
  </si>
  <si>
    <t>2018-064</t>
  </si>
  <si>
    <t>2018-065</t>
  </si>
  <si>
    <t>2018-066</t>
  </si>
  <si>
    <t>2018-067</t>
  </si>
  <si>
    <t>2018-069</t>
  </si>
  <si>
    <t>2018-070</t>
  </si>
  <si>
    <t>2018-071</t>
  </si>
  <si>
    <t>2018-072</t>
  </si>
  <si>
    <t>Bedroom Furniture Set</t>
  </si>
  <si>
    <t>2018-073</t>
  </si>
  <si>
    <t>2018-074</t>
  </si>
  <si>
    <t>Loveseat</t>
  </si>
  <si>
    <t>2018-075</t>
  </si>
  <si>
    <t>2018-076</t>
  </si>
  <si>
    <t>2018-077</t>
  </si>
  <si>
    <t>2018-078</t>
  </si>
  <si>
    <t>2018-079</t>
  </si>
  <si>
    <t>2018-080</t>
  </si>
  <si>
    <t>2018-081</t>
  </si>
  <si>
    <t>2018-082</t>
  </si>
  <si>
    <t>2018-083</t>
  </si>
  <si>
    <t>2018-084</t>
  </si>
  <si>
    <t>2018-085</t>
  </si>
  <si>
    <t>2018-086</t>
  </si>
  <si>
    <t>2018-087</t>
  </si>
  <si>
    <t>2018-088</t>
  </si>
  <si>
    <t>2018-089</t>
  </si>
  <si>
    <t>2018-090</t>
  </si>
  <si>
    <t>2018-091</t>
  </si>
  <si>
    <t>2018-092</t>
  </si>
  <si>
    <t>2018-093</t>
  </si>
  <si>
    <t>2018-094</t>
  </si>
  <si>
    <t>2018-095</t>
  </si>
  <si>
    <t>2018-096</t>
  </si>
  <si>
    <t>2018-097</t>
  </si>
  <si>
    <t>2018-098</t>
  </si>
  <si>
    <t>2018-099</t>
  </si>
  <si>
    <t>2018-100</t>
  </si>
  <si>
    <t>2018-101</t>
  </si>
  <si>
    <t>2018-102</t>
  </si>
  <si>
    <t>2018-103</t>
  </si>
  <si>
    <t>Down Pay</t>
  </si>
  <si>
    <t>brackets are negative values in financial world</t>
  </si>
  <si>
    <t>Owed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</si>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</sst>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$-409]#,##0.00"/>
    <numFmt numFmtId="167" formatCode="[$$-409]#,##0_);\([$$-409]#,##0\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quotePrefix="1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left"/>
    </xf>
    <xf numFmtId="0" fontId="5" fillId="0" borderId="0" xfId="0" applyFont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2" borderId="1" xfId="0" applyFont="1" applyFill="1" applyBorder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1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4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[$$-409]#,##0_);\([$$-409]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_);_(* \(#,##0\);_(* &quot;-&quot;??_);_(@_)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6F9CE-5D9B-B944-85A5-75EDB83D47B9}" name="Totals" displayName="Totals" ref="A5:L113" totalsRowCount="1">
  <autoFilter ref="A5:L112" xr:uid="{D9B6F9CE-5D9B-B944-85A5-75EDB83D47B9}"/>
  <sortState xmlns:xlrd2="http://schemas.microsoft.com/office/spreadsheetml/2017/richdata2" caseSensitive="1" ref="A6:L112">
    <sortCondition ref="J5:J112"/>
  </sortState>
  <tableColumns count="12">
    <tableColumn id="1" xr3:uid="{42AF613F-7736-1F4E-B460-22236C9F1DC4}" name="Trans_No" totalsRowLabel="Total"/>
    <tableColumn id="2" xr3:uid="{323CFC63-8249-FC4C-80A7-B7B05C670521}" name="Operator"/>
    <tableColumn id="3" xr3:uid="{DD2FDAE0-1F39-FA46-8D75-55911F071C1F}" name="Sales_First"/>
    <tableColumn id="4" xr3:uid="{07A7C585-3C8C-F442-B93A-4A0AF8C7DDA2}" name="Sales_Last"/>
    <tableColumn id="5" xr3:uid="{452BCBDC-C20D-8442-B827-652D3FD5A8B7}" name="Date" dataDxfId="45" totalsRowDxfId="36"/>
    <tableColumn id="6" xr3:uid="{5E11DF5A-1D91-184F-9703-0BE0F4302AB2}" name="Department"/>
    <tableColumn id="7" xr3:uid="{829AFA7F-A415-6D42-A094-7C2FFF4FFA3D}" name="Furniture"/>
    <tableColumn id="8" xr3:uid="{C04F5C64-AD9B-9B40-86EE-7A773B453B16}" name="Pay_Type"/>
    <tableColumn id="9" xr3:uid="{3CCE87B9-20F7-6D48-89D1-49BBF4DC8A54}" name="Trans_Type"/>
    <tableColumn id="10" xr3:uid="{951A4D28-A6B6-8646-9ED4-4D5E4A0D0B56}" name="Amount" dataDxfId="44" totalsRowDxfId="35" dataCellStyle="Comma"/>
    <tableColumn id="11" xr3:uid="{F1CBC727-9436-D94D-B5AF-3BBF304F5F9C}" name="Down Pay"/>
    <tableColumn id="12" xr3:uid="{F94FD210-C5EE-0248-BC3D-76B2923936E7}" name="Owed" totalsRowFunction="count" dataDxfId="43">
      <calculatedColumnFormula>Totals[[#This Row],[Amount]] - Totals[[#This Row],[Down Pay]]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E8BE-DB9F-4146-B9C6-80B955A78559}">
  <dimension ref="A1:N113"/>
  <sheetViews>
    <sheetView tabSelected="1" topLeftCell="A57" zoomScale="93" zoomScaleNormal="93" workbookViewId="0">
      <selection activeCell="A75" sqref="A75:XFD75"/>
    </sheetView>
  </sheetViews>
  <sheetFormatPr baseColWidth="10" defaultColWidth="8.83203125" defaultRowHeight="16" x14ac:dyDescent="0.2"/>
  <cols>
    <col min="1" max="1" width="11.33203125" customWidth="1"/>
    <col min="2" max="2" width="10.6640625" customWidth="1"/>
    <col min="3" max="3" width="18.5" customWidth="1"/>
    <col min="4" max="4" width="12.6640625" customWidth="1"/>
    <col min="5" max="5" width="10.83203125" customWidth="1"/>
    <col min="6" max="6" width="12.83203125" customWidth="1"/>
    <col min="7" max="7" width="34.83203125" customWidth="1"/>
    <col min="8" max="8" width="11.6640625" customWidth="1"/>
    <col min="9" max="9" width="13.1640625" customWidth="1"/>
    <col min="10" max="10" width="9.6640625" customWidth="1"/>
    <col min="11" max="11" width="17.5" customWidth="1"/>
    <col min="12" max="12" width="13.5" customWidth="1"/>
    <col min="14" max="14" width="38" customWidth="1"/>
  </cols>
  <sheetData>
    <row r="1" spans="1:14" ht="2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4" x14ac:dyDescent="0.2">
      <c r="A2" s="2" t="s">
        <v>1</v>
      </c>
      <c r="B2" s="2"/>
      <c r="D2" s="3" t="s">
        <v>2</v>
      </c>
    </row>
    <row r="3" spans="1:14" ht="17" x14ac:dyDescent="0.25">
      <c r="A3" s="4" t="s">
        <v>3</v>
      </c>
      <c r="B3" s="4"/>
      <c r="C3" s="5"/>
      <c r="D3" s="6">
        <v>0.25</v>
      </c>
      <c r="E3" s="7"/>
    </row>
    <row r="4" spans="1:14" ht="17" x14ac:dyDescent="0.25">
      <c r="A4" s="4"/>
      <c r="B4" s="4"/>
      <c r="C4" s="5"/>
      <c r="D4" s="8"/>
      <c r="E4" s="7"/>
    </row>
    <row r="5" spans="1:14" ht="24.75" customHeight="1" x14ac:dyDescent="0.2">
      <c r="A5" s="9" t="s">
        <v>4</v>
      </c>
      <c r="B5" s="9" t="s">
        <v>5</v>
      </c>
      <c r="C5" s="9" t="s">
        <v>6</v>
      </c>
      <c r="D5" s="9" t="s">
        <v>7</v>
      </c>
      <c r="E5" s="10" t="s">
        <v>8</v>
      </c>
      <c r="F5" s="11" t="s">
        <v>9</v>
      </c>
      <c r="G5" s="11" t="s">
        <v>10</v>
      </c>
      <c r="H5" s="9" t="s">
        <v>11</v>
      </c>
      <c r="I5" s="9" t="s">
        <v>12</v>
      </c>
      <c r="J5" s="12" t="s">
        <v>13</v>
      </c>
      <c r="K5" t="s">
        <v>160</v>
      </c>
      <c r="L5" t="s">
        <v>162</v>
      </c>
    </row>
    <row r="6" spans="1:14" x14ac:dyDescent="0.2">
      <c r="A6" t="s">
        <v>113</v>
      </c>
      <c r="B6" t="s">
        <v>15</v>
      </c>
      <c r="C6" t="s">
        <v>16</v>
      </c>
      <c r="D6" t="s">
        <v>17</v>
      </c>
      <c r="E6" s="13">
        <v>43179</v>
      </c>
      <c r="F6" t="s">
        <v>33</v>
      </c>
      <c r="G6" t="s">
        <v>89</v>
      </c>
      <c r="H6" t="s">
        <v>52</v>
      </c>
      <c r="I6" t="s">
        <v>48</v>
      </c>
      <c r="J6" s="14">
        <v>125</v>
      </c>
      <c r="K6">
        <v>1825.75</v>
      </c>
      <c r="L6" s="18">
        <f>Totals[[#This Row],[Amount]] - Totals[[#This Row],[Down Pay]]</f>
        <v>-1700.75</v>
      </c>
    </row>
    <row r="7" spans="1:14" x14ac:dyDescent="0.2">
      <c r="A7" t="s">
        <v>88</v>
      </c>
      <c r="B7" t="s">
        <v>36</v>
      </c>
      <c r="C7" t="s">
        <v>16</v>
      </c>
      <c r="D7" t="s">
        <v>17</v>
      </c>
      <c r="E7" s="13">
        <v>43171</v>
      </c>
      <c r="F7" t="s">
        <v>33</v>
      </c>
      <c r="G7" t="s">
        <v>89</v>
      </c>
      <c r="H7" t="s">
        <v>52</v>
      </c>
      <c r="I7" t="s">
        <v>21</v>
      </c>
      <c r="J7" s="14">
        <v>155</v>
      </c>
      <c r="K7">
        <v>2322.15</v>
      </c>
      <c r="L7" s="18">
        <f>Totals[[#This Row],[Amount]] - Totals[[#This Row],[Down Pay]]</f>
        <v>-2167.15</v>
      </c>
      <c r="N7" s="15" t="s">
        <v>161</v>
      </c>
    </row>
    <row r="8" spans="1:14" x14ac:dyDescent="0.2">
      <c r="A8" t="s">
        <v>99</v>
      </c>
      <c r="B8" t="s">
        <v>15</v>
      </c>
      <c r="C8" t="s">
        <v>37</v>
      </c>
      <c r="D8" t="s">
        <v>38</v>
      </c>
      <c r="E8" s="13">
        <v>43174</v>
      </c>
      <c r="F8" t="s">
        <v>33</v>
      </c>
      <c r="G8" t="s">
        <v>89</v>
      </c>
      <c r="H8" t="s">
        <v>52</v>
      </c>
      <c r="I8" t="s">
        <v>21</v>
      </c>
      <c r="J8" s="14">
        <v>225</v>
      </c>
      <c r="K8">
        <v>2890.8</v>
      </c>
      <c r="L8" s="18">
        <f>Totals[[#This Row],[Amount]] - Totals[[#This Row],[Down Pay]]</f>
        <v>-2665.8</v>
      </c>
    </row>
    <row r="9" spans="1:14" x14ac:dyDescent="0.2">
      <c r="A9" t="s">
        <v>66</v>
      </c>
      <c r="B9" t="s">
        <v>63</v>
      </c>
      <c r="C9" t="s">
        <v>26</v>
      </c>
      <c r="D9" t="s">
        <v>27</v>
      </c>
      <c r="E9" s="13">
        <v>43164</v>
      </c>
      <c r="F9" t="s">
        <v>40</v>
      </c>
      <c r="G9" t="s">
        <v>67</v>
      </c>
      <c r="H9" t="s">
        <v>52</v>
      </c>
      <c r="I9" t="s">
        <v>48</v>
      </c>
      <c r="J9" s="14">
        <v>425</v>
      </c>
      <c r="K9">
        <v>2075.91</v>
      </c>
      <c r="L9" s="18">
        <f>Totals[[#This Row],[Amount]] - Totals[[#This Row],[Down Pay]]</f>
        <v>-1650.9099999999999</v>
      </c>
    </row>
    <row r="10" spans="1:14" x14ac:dyDescent="0.2">
      <c r="A10" t="s">
        <v>102</v>
      </c>
      <c r="B10" t="s">
        <v>63</v>
      </c>
      <c r="C10" t="s">
        <v>16</v>
      </c>
      <c r="D10" t="s">
        <v>17</v>
      </c>
      <c r="E10" s="13">
        <v>43175</v>
      </c>
      <c r="F10" t="s">
        <v>33</v>
      </c>
      <c r="G10" t="s">
        <v>58</v>
      </c>
      <c r="H10" t="s">
        <v>20</v>
      </c>
      <c r="I10" t="s">
        <v>48</v>
      </c>
      <c r="J10" s="14">
        <v>450</v>
      </c>
      <c r="K10">
        <v>2057.91</v>
      </c>
      <c r="L10" s="18">
        <f>Totals[[#This Row],[Amount]] - Totals[[#This Row],[Down Pay]]</f>
        <v>-1607.9099999999999</v>
      </c>
    </row>
    <row r="11" spans="1:14" x14ac:dyDescent="0.2">
      <c r="A11" t="s">
        <v>125</v>
      </c>
      <c r="B11" t="s">
        <v>15</v>
      </c>
      <c r="C11" t="s">
        <v>37</v>
      </c>
      <c r="D11" t="s">
        <v>38</v>
      </c>
      <c r="E11" s="13">
        <v>43182</v>
      </c>
      <c r="F11" t="s">
        <v>33</v>
      </c>
      <c r="G11" t="s">
        <v>58</v>
      </c>
      <c r="H11" t="s">
        <v>52</v>
      </c>
      <c r="I11" t="s">
        <v>48</v>
      </c>
      <c r="J11" s="14">
        <v>450</v>
      </c>
      <c r="K11">
        <v>812.93</v>
      </c>
      <c r="L11" s="18">
        <f>Totals[[#This Row],[Amount]] - Totals[[#This Row],[Down Pay]]</f>
        <v>-362.92999999999995</v>
      </c>
    </row>
    <row r="12" spans="1:14" x14ac:dyDescent="0.2">
      <c r="A12" t="s">
        <v>105</v>
      </c>
      <c r="B12" t="s">
        <v>63</v>
      </c>
      <c r="C12" t="s">
        <v>16</v>
      </c>
      <c r="D12" t="s">
        <v>17</v>
      </c>
      <c r="E12" s="13">
        <v>43176</v>
      </c>
      <c r="F12" t="s">
        <v>40</v>
      </c>
      <c r="G12" t="s">
        <v>67</v>
      </c>
      <c r="H12" t="s">
        <v>52</v>
      </c>
      <c r="I12" t="s">
        <v>48</v>
      </c>
      <c r="J12" s="14">
        <v>495</v>
      </c>
      <c r="K12">
        <v>607.41</v>
      </c>
      <c r="L12" s="18">
        <f>Totals[[#This Row],[Amount]] - Totals[[#This Row],[Down Pay]]</f>
        <v>-112.40999999999997</v>
      </c>
    </row>
    <row r="13" spans="1:14" x14ac:dyDescent="0.2">
      <c r="A13" t="s">
        <v>94</v>
      </c>
      <c r="B13" t="s">
        <v>63</v>
      </c>
      <c r="C13" t="s">
        <v>43</v>
      </c>
      <c r="D13" t="s">
        <v>44</v>
      </c>
      <c r="E13" s="13">
        <v>43172</v>
      </c>
      <c r="F13" t="s">
        <v>33</v>
      </c>
      <c r="G13" t="s">
        <v>58</v>
      </c>
      <c r="H13" t="s">
        <v>52</v>
      </c>
      <c r="I13" t="s">
        <v>48</v>
      </c>
      <c r="J13" s="14">
        <v>625</v>
      </c>
      <c r="K13">
        <v>640.01</v>
      </c>
      <c r="L13" s="18">
        <f>Totals[[#This Row],[Amount]] - Totals[[#This Row],[Down Pay]]</f>
        <v>-15.009999999999991</v>
      </c>
    </row>
    <row r="14" spans="1:14" x14ac:dyDescent="0.2">
      <c r="A14" t="s">
        <v>85</v>
      </c>
      <c r="B14" t="s">
        <v>63</v>
      </c>
      <c r="C14" t="s">
        <v>37</v>
      </c>
      <c r="D14" t="s">
        <v>38</v>
      </c>
      <c r="E14" s="13">
        <v>43170</v>
      </c>
      <c r="F14" t="s">
        <v>33</v>
      </c>
      <c r="G14" t="s">
        <v>58</v>
      </c>
      <c r="H14" t="s">
        <v>52</v>
      </c>
      <c r="I14" t="s">
        <v>48</v>
      </c>
      <c r="J14" s="14">
        <v>640</v>
      </c>
      <c r="K14">
        <v>1439.01</v>
      </c>
      <c r="L14" s="18">
        <f>Totals[[#This Row],[Amount]] - Totals[[#This Row],[Down Pay]]</f>
        <v>-799.01</v>
      </c>
    </row>
    <row r="15" spans="1:14" x14ac:dyDescent="0.2">
      <c r="A15" t="s">
        <v>57</v>
      </c>
      <c r="B15" t="s">
        <v>25</v>
      </c>
      <c r="C15" t="s">
        <v>26</v>
      </c>
      <c r="D15" t="s">
        <v>27</v>
      </c>
      <c r="E15" s="13">
        <v>43163</v>
      </c>
      <c r="F15" t="s">
        <v>33</v>
      </c>
      <c r="G15" t="s">
        <v>58</v>
      </c>
      <c r="H15" t="s">
        <v>52</v>
      </c>
      <c r="I15" t="s">
        <v>48</v>
      </c>
      <c r="J15" s="14">
        <v>640</v>
      </c>
      <c r="K15">
        <v>1692.36</v>
      </c>
      <c r="L15" s="18">
        <f>Totals[[#This Row],[Amount]] - Totals[[#This Row],[Down Pay]]</f>
        <v>-1052.3599999999999</v>
      </c>
    </row>
    <row r="16" spans="1:14" x14ac:dyDescent="0.2">
      <c r="A16" t="s">
        <v>106</v>
      </c>
      <c r="B16" t="s">
        <v>36</v>
      </c>
      <c r="C16" t="s">
        <v>26</v>
      </c>
      <c r="D16" t="s">
        <v>27</v>
      </c>
      <c r="E16" s="13">
        <v>43177</v>
      </c>
      <c r="F16" t="s">
        <v>40</v>
      </c>
      <c r="G16" t="s">
        <v>92</v>
      </c>
      <c r="H16" t="s">
        <v>52</v>
      </c>
      <c r="I16" t="s">
        <v>48</v>
      </c>
      <c r="J16" s="14">
        <v>875</v>
      </c>
      <c r="K16">
        <v>170.96</v>
      </c>
      <c r="L16" s="18">
        <f>Totals[[#This Row],[Amount]] - Totals[[#This Row],[Down Pay]]</f>
        <v>704.04</v>
      </c>
    </row>
    <row r="17" spans="1:12" x14ac:dyDescent="0.2">
      <c r="A17" t="s">
        <v>90</v>
      </c>
      <c r="B17" t="s">
        <v>25</v>
      </c>
      <c r="C17" t="s">
        <v>26</v>
      </c>
      <c r="D17" t="s">
        <v>27</v>
      </c>
      <c r="E17" s="13">
        <v>43172</v>
      </c>
      <c r="F17" t="s">
        <v>40</v>
      </c>
      <c r="G17" t="s">
        <v>67</v>
      </c>
      <c r="H17" t="s">
        <v>52</v>
      </c>
      <c r="I17" t="s">
        <v>48</v>
      </c>
      <c r="J17" s="14">
        <v>900</v>
      </c>
      <c r="K17">
        <v>2354.13</v>
      </c>
      <c r="L17" s="18">
        <f>Totals[[#This Row],[Amount]] - Totals[[#This Row],[Down Pay]]</f>
        <v>-1454.13</v>
      </c>
    </row>
    <row r="18" spans="1:12" x14ac:dyDescent="0.2">
      <c r="A18" t="s">
        <v>65</v>
      </c>
      <c r="B18" t="s">
        <v>63</v>
      </c>
      <c r="C18" t="s">
        <v>26</v>
      </c>
      <c r="D18" t="s">
        <v>27</v>
      </c>
      <c r="E18" s="13">
        <v>43164</v>
      </c>
      <c r="F18" t="s">
        <v>28</v>
      </c>
      <c r="G18" t="s">
        <v>31</v>
      </c>
      <c r="H18" t="s">
        <v>52</v>
      </c>
      <c r="I18" t="s">
        <v>48</v>
      </c>
      <c r="J18" s="14">
        <v>950</v>
      </c>
      <c r="K18">
        <v>2730.5</v>
      </c>
      <c r="L18" s="18">
        <f>Totals[[#This Row],[Amount]] - Totals[[#This Row],[Down Pay]]</f>
        <v>-1780.5</v>
      </c>
    </row>
    <row r="19" spans="1:12" x14ac:dyDescent="0.2">
      <c r="A19" t="s">
        <v>146</v>
      </c>
      <c r="B19" t="s">
        <v>25</v>
      </c>
      <c r="C19" t="s">
        <v>26</v>
      </c>
      <c r="D19" t="s">
        <v>27</v>
      </c>
      <c r="E19" s="13">
        <v>43186</v>
      </c>
      <c r="F19" t="s">
        <v>40</v>
      </c>
      <c r="G19" t="s">
        <v>92</v>
      </c>
      <c r="H19" t="s">
        <v>52</v>
      </c>
      <c r="I19" t="s">
        <v>48</v>
      </c>
      <c r="J19" s="14">
        <v>975</v>
      </c>
      <c r="K19">
        <v>2155.7199999999998</v>
      </c>
      <c r="L19" s="18">
        <f>Totals[[#This Row],[Amount]] - Totals[[#This Row],[Down Pay]]</f>
        <v>-1180.7199999999998</v>
      </c>
    </row>
    <row r="20" spans="1:12" x14ac:dyDescent="0.2">
      <c r="A20" t="s">
        <v>112</v>
      </c>
      <c r="B20" t="s">
        <v>15</v>
      </c>
      <c r="C20" t="s">
        <v>37</v>
      </c>
      <c r="D20" t="s">
        <v>38</v>
      </c>
      <c r="E20" s="13">
        <v>43179</v>
      </c>
      <c r="F20" t="s">
        <v>40</v>
      </c>
      <c r="G20" t="s">
        <v>92</v>
      </c>
      <c r="H20" t="s">
        <v>52</v>
      </c>
      <c r="I20" t="s">
        <v>48</v>
      </c>
      <c r="J20" s="14">
        <v>975</v>
      </c>
      <c r="K20">
        <v>1687.42</v>
      </c>
      <c r="L20" s="18">
        <f>Totals[[#This Row],[Amount]] - Totals[[#This Row],[Down Pay]]</f>
        <v>-712.42000000000007</v>
      </c>
    </row>
    <row r="21" spans="1:12" x14ac:dyDescent="0.2">
      <c r="A21" t="s">
        <v>30</v>
      </c>
      <c r="B21" t="s">
        <v>25</v>
      </c>
      <c r="C21" t="s">
        <v>26</v>
      </c>
      <c r="D21" t="s">
        <v>27</v>
      </c>
      <c r="E21" s="13">
        <v>43160</v>
      </c>
      <c r="F21" t="s">
        <v>28</v>
      </c>
      <c r="G21" t="s">
        <v>31</v>
      </c>
      <c r="H21" t="s">
        <v>20</v>
      </c>
      <c r="I21" t="s">
        <v>21</v>
      </c>
      <c r="J21" s="14">
        <v>1000</v>
      </c>
      <c r="K21" s="16">
        <v>508.87</v>
      </c>
      <c r="L21" s="18">
        <f>Totals[[#This Row],[Amount]] - Totals[[#This Row],[Down Pay]]</f>
        <v>491.13</v>
      </c>
    </row>
    <row r="22" spans="1:12" x14ac:dyDescent="0.2">
      <c r="A22" t="s">
        <v>50</v>
      </c>
      <c r="B22" t="s">
        <v>15</v>
      </c>
      <c r="C22" t="s">
        <v>37</v>
      </c>
      <c r="D22" t="s">
        <v>38</v>
      </c>
      <c r="E22" s="13">
        <v>43161</v>
      </c>
      <c r="F22" t="s">
        <v>33</v>
      </c>
      <c r="G22" t="s">
        <v>51</v>
      </c>
      <c r="H22" t="s">
        <v>52</v>
      </c>
      <c r="I22" t="s">
        <v>21</v>
      </c>
      <c r="J22" s="14">
        <v>1100</v>
      </c>
      <c r="K22">
        <v>1414.89</v>
      </c>
      <c r="L22" s="18">
        <f>Totals[[#This Row],[Amount]] - Totals[[#This Row],[Down Pay]]</f>
        <v>-314.8900000000001</v>
      </c>
    </row>
    <row r="23" spans="1:12" x14ac:dyDescent="0.2">
      <c r="A23" t="s">
        <v>110</v>
      </c>
      <c r="B23" t="s">
        <v>36</v>
      </c>
      <c r="C23" t="s">
        <v>43</v>
      </c>
      <c r="D23" t="s">
        <v>44</v>
      </c>
      <c r="E23" s="13">
        <v>43178</v>
      </c>
      <c r="F23" t="s">
        <v>40</v>
      </c>
      <c r="G23" t="s">
        <v>92</v>
      </c>
      <c r="H23" t="s">
        <v>52</v>
      </c>
      <c r="I23" t="s">
        <v>21</v>
      </c>
      <c r="J23" s="14">
        <v>1172</v>
      </c>
      <c r="K23">
        <v>2687.47</v>
      </c>
      <c r="L23" s="18">
        <f>Totals[[#This Row],[Amount]] - Totals[[#This Row],[Down Pay]]</f>
        <v>-1515.4699999999998</v>
      </c>
    </row>
    <row r="24" spans="1:12" x14ac:dyDescent="0.2">
      <c r="A24" t="s">
        <v>137</v>
      </c>
      <c r="B24" t="s">
        <v>25</v>
      </c>
      <c r="C24" t="s">
        <v>26</v>
      </c>
      <c r="D24" t="s">
        <v>27</v>
      </c>
      <c r="E24" s="13">
        <v>43184</v>
      </c>
      <c r="F24" t="s">
        <v>18</v>
      </c>
      <c r="G24" t="s">
        <v>19</v>
      </c>
      <c r="H24" t="s">
        <v>20</v>
      </c>
      <c r="I24" t="s">
        <v>48</v>
      </c>
      <c r="J24" s="14">
        <v>1200</v>
      </c>
      <c r="K24">
        <v>1935.69</v>
      </c>
      <c r="L24" s="18">
        <f>Totals[[#This Row],[Amount]] - Totals[[#This Row],[Down Pay]]</f>
        <v>-735.69</v>
      </c>
    </row>
    <row r="25" spans="1:12" x14ac:dyDescent="0.2">
      <c r="A25" t="s">
        <v>84</v>
      </c>
      <c r="B25" t="s">
        <v>36</v>
      </c>
      <c r="C25" t="s">
        <v>43</v>
      </c>
      <c r="D25" t="s">
        <v>44</v>
      </c>
      <c r="E25" s="13">
        <v>43169</v>
      </c>
      <c r="F25" t="s">
        <v>40</v>
      </c>
      <c r="G25" t="s">
        <v>74</v>
      </c>
      <c r="H25" t="s">
        <v>52</v>
      </c>
      <c r="I25" t="s">
        <v>21</v>
      </c>
      <c r="J25" s="14">
        <v>1225</v>
      </c>
      <c r="K25">
        <v>2740.15</v>
      </c>
      <c r="L25" s="18">
        <f>Totals[[#This Row],[Amount]] - Totals[[#This Row],[Down Pay]]</f>
        <v>-1515.15</v>
      </c>
    </row>
    <row r="26" spans="1:12" x14ac:dyDescent="0.2">
      <c r="A26" t="s">
        <v>129</v>
      </c>
      <c r="B26" t="s">
        <v>25</v>
      </c>
      <c r="C26" t="s">
        <v>26</v>
      </c>
      <c r="D26" t="s">
        <v>27</v>
      </c>
      <c r="E26" s="13">
        <v>43183</v>
      </c>
      <c r="F26" t="s">
        <v>28</v>
      </c>
      <c r="G26" t="s">
        <v>130</v>
      </c>
      <c r="H26" t="s">
        <v>52</v>
      </c>
      <c r="I26" t="s">
        <v>21</v>
      </c>
      <c r="J26" s="14">
        <v>1255</v>
      </c>
      <c r="K26">
        <v>1685.37</v>
      </c>
      <c r="L26" s="18">
        <f>Totals[[#This Row],[Amount]] - Totals[[#This Row],[Down Pay]]</f>
        <v>-430.36999999999989</v>
      </c>
    </row>
    <row r="27" spans="1:12" x14ac:dyDescent="0.2">
      <c r="A27" t="s">
        <v>123</v>
      </c>
      <c r="B27" t="s">
        <v>15</v>
      </c>
      <c r="C27" t="s">
        <v>43</v>
      </c>
      <c r="D27" t="s">
        <v>44</v>
      </c>
      <c r="E27" s="13">
        <v>43182</v>
      </c>
      <c r="F27" t="s">
        <v>40</v>
      </c>
      <c r="G27" t="s">
        <v>92</v>
      </c>
      <c r="H27" t="s">
        <v>20</v>
      </c>
      <c r="I27" t="s">
        <v>21</v>
      </c>
      <c r="J27" s="14">
        <v>1345</v>
      </c>
      <c r="K27">
        <v>899.41</v>
      </c>
      <c r="L27" s="18">
        <f>Totals[[#This Row],[Amount]] - Totals[[#This Row],[Down Pay]]</f>
        <v>445.59000000000003</v>
      </c>
    </row>
    <row r="28" spans="1:12" x14ac:dyDescent="0.2">
      <c r="A28" t="s">
        <v>91</v>
      </c>
      <c r="B28" t="s">
        <v>15</v>
      </c>
      <c r="C28" t="s">
        <v>26</v>
      </c>
      <c r="D28" t="s">
        <v>27</v>
      </c>
      <c r="E28" s="13">
        <v>43172</v>
      </c>
      <c r="F28" t="s">
        <v>40</v>
      </c>
      <c r="G28" t="s">
        <v>92</v>
      </c>
      <c r="H28" t="s">
        <v>52</v>
      </c>
      <c r="I28" t="s">
        <v>48</v>
      </c>
      <c r="J28" s="14">
        <v>1424</v>
      </c>
      <c r="K28">
        <v>809.5</v>
      </c>
      <c r="L28" s="18">
        <f>Totals[[#This Row],[Amount]] - Totals[[#This Row],[Down Pay]]</f>
        <v>614.5</v>
      </c>
    </row>
    <row r="29" spans="1:12" x14ac:dyDescent="0.2">
      <c r="A29" t="s">
        <v>101</v>
      </c>
      <c r="B29" t="s">
        <v>63</v>
      </c>
      <c r="C29" t="s">
        <v>37</v>
      </c>
      <c r="D29" t="s">
        <v>38</v>
      </c>
      <c r="E29" s="13">
        <v>43175</v>
      </c>
      <c r="F29" t="s">
        <v>28</v>
      </c>
      <c r="G29" t="s">
        <v>31</v>
      </c>
      <c r="H29" t="s">
        <v>52</v>
      </c>
      <c r="I29" t="s">
        <v>21</v>
      </c>
      <c r="J29" s="14">
        <v>1424</v>
      </c>
      <c r="K29">
        <v>832.66</v>
      </c>
      <c r="L29" s="18">
        <f>Totals[[#This Row],[Amount]] - Totals[[#This Row],[Down Pay]]</f>
        <v>591.34</v>
      </c>
    </row>
    <row r="30" spans="1:12" x14ac:dyDescent="0.2">
      <c r="A30" t="s">
        <v>101</v>
      </c>
      <c r="B30" t="s">
        <v>63</v>
      </c>
      <c r="C30" t="s">
        <v>37</v>
      </c>
      <c r="D30" t="s">
        <v>38</v>
      </c>
      <c r="E30" s="13">
        <v>43175</v>
      </c>
      <c r="F30" t="s">
        <v>28</v>
      </c>
      <c r="G30" t="s">
        <v>31</v>
      </c>
      <c r="H30" t="s">
        <v>52</v>
      </c>
      <c r="I30" t="s">
        <v>21</v>
      </c>
      <c r="J30" s="14">
        <v>1424</v>
      </c>
      <c r="K30">
        <v>209.21</v>
      </c>
      <c r="L30" s="18">
        <f>Totals[[#This Row],[Amount]] - Totals[[#This Row],[Down Pay]]</f>
        <v>1214.79</v>
      </c>
    </row>
    <row r="31" spans="1:12" x14ac:dyDescent="0.2">
      <c r="A31" t="s">
        <v>155</v>
      </c>
      <c r="B31" t="s">
        <v>63</v>
      </c>
      <c r="C31" t="s">
        <v>26</v>
      </c>
      <c r="D31" t="s">
        <v>27</v>
      </c>
      <c r="E31" s="13">
        <v>43189</v>
      </c>
      <c r="F31" t="s">
        <v>18</v>
      </c>
      <c r="G31" t="s">
        <v>19</v>
      </c>
      <c r="H31" t="s">
        <v>20</v>
      </c>
      <c r="I31" t="s">
        <v>48</v>
      </c>
      <c r="J31" s="14">
        <v>1425</v>
      </c>
      <c r="K31">
        <v>1275.03</v>
      </c>
      <c r="L31" s="18">
        <f>Totals[[#This Row],[Amount]] - Totals[[#This Row],[Down Pay]]</f>
        <v>149.97000000000003</v>
      </c>
    </row>
    <row r="32" spans="1:12" x14ac:dyDescent="0.2">
      <c r="A32" t="s">
        <v>143</v>
      </c>
      <c r="B32" t="s">
        <v>63</v>
      </c>
      <c r="C32" t="s">
        <v>26</v>
      </c>
      <c r="D32" t="s">
        <v>27</v>
      </c>
      <c r="E32" s="13">
        <v>43185</v>
      </c>
      <c r="F32" t="s">
        <v>18</v>
      </c>
      <c r="G32" t="s">
        <v>19</v>
      </c>
      <c r="H32" t="s">
        <v>52</v>
      </c>
      <c r="I32" t="s">
        <v>21</v>
      </c>
      <c r="J32" s="14">
        <v>1425</v>
      </c>
      <c r="K32">
        <v>1126.54</v>
      </c>
      <c r="L32" s="18">
        <f>Totals[[#This Row],[Amount]] - Totals[[#This Row],[Down Pay]]</f>
        <v>298.46000000000004</v>
      </c>
    </row>
    <row r="33" spans="1:12" x14ac:dyDescent="0.2">
      <c r="A33" t="s">
        <v>78</v>
      </c>
      <c r="B33" t="s">
        <v>36</v>
      </c>
      <c r="C33" t="s">
        <v>26</v>
      </c>
      <c r="D33" t="s">
        <v>27</v>
      </c>
      <c r="E33" s="13">
        <v>43167</v>
      </c>
      <c r="F33" t="s">
        <v>33</v>
      </c>
      <c r="G33" t="s">
        <v>79</v>
      </c>
      <c r="H33" t="s">
        <v>20</v>
      </c>
      <c r="I33" t="s">
        <v>21</v>
      </c>
      <c r="J33" s="14">
        <v>1574</v>
      </c>
      <c r="K33">
        <v>2174.66</v>
      </c>
      <c r="L33" s="18">
        <f>Totals[[#This Row],[Amount]] - Totals[[#This Row],[Down Pay]]</f>
        <v>-600.65999999999985</v>
      </c>
    </row>
    <row r="34" spans="1:12" x14ac:dyDescent="0.2">
      <c r="A34" t="s">
        <v>86</v>
      </c>
      <c r="B34" t="s">
        <v>63</v>
      </c>
      <c r="C34" t="s">
        <v>16</v>
      </c>
      <c r="D34" t="s">
        <v>17</v>
      </c>
      <c r="E34" s="13">
        <v>43170</v>
      </c>
      <c r="F34" t="s">
        <v>33</v>
      </c>
      <c r="G34" t="s">
        <v>79</v>
      </c>
      <c r="H34" t="s">
        <v>52</v>
      </c>
      <c r="I34" t="s">
        <v>21</v>
      </c>
      <c r="J34" s="14">
        <v>1574</v>
      </c>
      <c r="K34">
        <v>2217.4899999999998</v>
      </c>
      <c r="L34" s="18">
        <f>Totals[[#This Row],[Amount]] - Totals[[#This Row],[Down Pay]]</f>
        <v>-643.48999999999978</v>
      </c>
    </row>
    <row r="35" spans="1:12" x14ac:dyDescent="0.2">
      <c r="A35" t="s">
        <v>80</v>
      </c>
      <c r="B35" t="s">
        <v>15</v>
      </c>
      <c r="C35" t="s">
        <v>16</v>
      </c>
      <c r="D35" t="s">
        <v>17</v>
      </c>
      <c r="E35" s="13">
        <v>43168</v>
      </c>
      <c r="F35" t="s">
        <v>33</v>
      </c>
      <c r="G35" t="s">
        <v>81</v>
      </c>
      <c r="H35" t="s">
        <v>20</v>
      </c>
      <c r="I35" t="s">
        <v>21</v>
      </c>
      <c r="J35" s="14">
        <v>1624</v>
      </c>
      <c r="K35">
        <v>2450.94</v>
      </c>
      <c r="L35" s="18">
        <f>Totals[[#This Row],[Amount]] - Totals[[#This Row],[Down Pay]]</f>
        <v>-826.94</v>
      </c>
    </row>
    <row r="36" spans="1:12" x14ac:dyDescent="0.2">
      <c r="A36" t="s">
        <v>80</v>
      </c>
      <c r="B36" t="s">
        <v>15</v>
      </c>
      <c r="C36" t="s">
        <v>16</v>
      </c>
      <c r="D36" t="s">
        <v>17</v>
      </c>
      <c r="E36" s="13">
        <v>43168</v>
      </c>
      <c r="F36" t="s">
        <v>33</v>
      </c>
      <c r="G36" t="s">
        <v>81</v>
      </c>
      <c r="H36" t="s">
        <v>20</v>
      </c>
      <c r="I36" t="s">
        <v>21</v>
      </c>
      <c r="J36" s="14">
        <v>1624</v>
      </c>
      <c r="K36">
        <v>2035.55</v>
      </c>
      <c r="L36" s="18">
        <f>Totals[[#This Row],[Amount]] - Totals[[#This Row],[Down Pay]]</f>
        <v>-411.54999999999995</v>
      </c>
    </row>
    <row r="37" spans="1:12" x14ac:dyDescent="0.2">
      <c r="A37" t="s">
        <v>69</v>
      </c>
      <c r="B37" t="s">
        <v>70</v>
      </c>
      <c r="C37" t="s">
        <v>26</v>
      </c>
      <c r="D37" t="s">
        <v>27</v>
      </c>
      <c r="E37" s="13">
        <v>43165</v>
      </c>
      <c r="F37" t="s">
        <v>28</v>
      </c>
      <c r="G37" t="s">
        <v>64</v>
      </c>
      <c r="H37" t="s">
        <v>52</v>
      </c>
      <c r="I37" t="s">
        <v>48</v>
      </c>
      <c r="J37" s="14">
        <v>1732</v>
      </c>
      <c r="K37">
        <v>1394.62</v>
      </c>
      <c r="L37" s="18">
        <f>Totals[[#This Row],[Amount]] - Totals[[#This Row],[Down Pay]]</f>
        <v>337.38000000000011</v>
      </c>
    </row>
    <row r="38" spans="1:12" x14ac:dyDescent="0.2">
      <c r="A38" t="s">
        <v>108</v>
      </c>
      <c r="B38" t="s">
        <v>25</v>
      </c>
      <c r="C38" t="s">
        <v>26</v>
      </c>
      <c r="D38" t="s">
        <v>27</v>
      </c>
      <c r="E38" s="13">
        <v>43178</v>
      </c>
      <c r="F38" t="s">
        <v>40</v>
      </c>
      <c r="G38" t="s">
        <v>74</v>
      </c>
      <c r="H38" t="s">
        <v>52</v>
      </c>
      <c r="I38" t="s">
        <v>48</v>
      </c>
      <c r="J38" s="14">
        <v>1824</v>
      </c>
      <c r="K38">
        <v>1574.03</v>
      </c>
      <c r="L38" s="18">
        <f>Totals[[#This Row],[Amount]] - Totals[[#This Row],[Down Pay]]</f>
        <v>249.97000000000003</v>
      </c>
    </row>
    <row r="39" spans="1:12" x14ac:dyDescent="0.2">
      <c r="A39" t="s">
        <v>158</v>
      </c>
      <c r="B39" t="s">
        <v>25</v>
      </c>
      <c r="C39" t="s">
        <v>43</v>
      </c>
      <c r="D39" t="s">
        <v>44</v>
      </c>
      <c r="E39" s="13">
        <v>43190</v>
      </c>
      <c r="F39" t="s">
        <v>18</v>
      </c>
      <c r="G39" t="s">
        <v>19</v>
      </c>
      <c r="H39" t="s">
        <v>52</v>
      </c>
      <c r="I39" t="s">
        <v>21</v>
      </c>
      <c r="J39" s="14">
        <v>2000</v>
      </c>
      <c r="K39">
        <v>0</v>
      </c>
      <c r="L39" s="18">
        <f>Totals[[#This Row],[Amount]] - Totals[[#This Row],[Down Pay]]</f>
        <v>2000</v>
      </c>
    </row>
    <row r="40" spans="1:12" x14ac:dyDescent="0.2">
      <c r="A40" t="s">
        <v>149</v>
      </c>
      <c r="B40" t="s">
        <v>25</v>
      </c>
      <c r="C40" t="s">
        <v>37</v>
      </c>
      <c r="D40" t="s">
        <v>38</v>
      </c>
      <c r="E40" s="13">
        <v>43187</v>
      </c>
      <c r="F40" t="s">
        <v>18</v>
      </c>
      <c r="G40" t="s">
        <v>19</v>
      </c>
      <c r="H40" t="s">
        <v>52</v>
      </c>
      <c r="I40" t="s">
        <v>48</v>
      </c>
      <c r="J40" s="14">
        <v>2000</v>
      </c>
      <c r="K40">
        <v>1977.94</v>
      </c>
      <c r="L40" s="18">
        <f>Totals[[#This Row],[Amount]] - Totals[[#This Row],[Down Pay]]</f>
        <v>22.059999999999945</v>
      </c>
    </row>
    <row r="41" spans="1:12" x14ac:dyDescent="0.2">
      <c r="A41" t="s">
        <v>148</v>
      </c>
      <c r="B41" t="s">
        <v>25</v>
      </c>
      <c r="C41" t="s">
        <v>43</v>
      </c>
      <c r="D41" t="s">
        <v>44</v>
      </c>
      <c r="E41" s="13">
        <v>43187</v>
      </c>
      <c r="F41" t="s">
        <v>28</v>
      </c>
      <c r="G41" t="s">
        <v>130</v>
      </c>
      <c r="H41" t="s">
        <v>20</v>
      </c>
      <c r="I41" t="s">
        <v>48</v>
      </c>
      <c r="J41" s="14">
        <v>2325</v>
      </c>
      <c r="K41">
        <v>2864.13</v>
      </c>
      <c r="L41" s="18">
        <f>Totals[[#This Row],[Amount]] - Totals[[#This Row],[Down Pay]]</f>
        <v>-539.13000000000011</v>
      </c>
    </row>
    <row r="42" spans="1:12" x14ac:dyDescent="0.2">
      <c r="A42" t="s">
        <v>136</v>
      </c>
      <c r="B42" t="s">
        <v>25</v>
      </c>
      <c r="C42" t="s">
        <v>43</v>
      </c>
      <c r="D42" t="s">
        <v>44</v>
      </c>
      <c r="E42" s="13">
        <v>43184</v>
      </c>
      <c r="F42" t="s">
        <v>28</v>
      </c>
      <c r="G42" t="s">
        <v>54</v>
      </c>
      <c r="H42" t="s">
        <v>20</v>
      </c>
      <c r="I42" t="s">
        <v>48</v>
      </c>
      <c r="J42" s="14">
        <v>2424</v>
      </c>
      <c r="K42">
        <v>2734.44</v>
      </c>
      <c r="L42" s="18">
        <f>Totals[[#This Row],[Amount]] - Totals[[#This Row],[Down Pay]]</f>
        <v>-310.44000000000005</v>
      </c>
    </row>
    <row r="43" spans="1:12" x14ac:dyDescent="0.2">
      <c r="A43" t="s">
        <v>53</v>
      </c>
      <c r="B43" t="s">
        <v>36</v>
      </c>
      <c r="C43" t="s">
        <v>43</v>
      </c>
      <c r="D43" t="s">
        <v>44</v>
      </c>
      <c r="E43" s="13">
        <v>43162</v>
      </c>
      <c r="F43" t="s">
        <v>28</v>
      </c>
      <c r="G43" t="s">
        <v>54</v>
      </c>
      <c r="H43" t="s">
        <v>20</v>
      </c>
      <c r="I43" t="s">
        <v>48</v>
      </c>
      <c r="J43" s="14">
        <v>2430</v>
      </c>
      <c r="K43">
        <v>1954.24</v>
      </c>
      <c r="L43" s="18">
        <f>Totals[[#This Row],[Amount]] - Totals[[#This Row],[Down Pay]]</f>
        <v>475.76</v>
      </c>
    </row>
    <row r="44" spans="1:12" x14ac:dyDescent="0.2">
      <c r="A44" t="s">
        <v>154</v>
      </c>
      <c r="B44" t="s">
        <v>63</v>
      </c>
      <c r="C44" t="s">
        <v>26</v>
      </c>
      <c r="D44" t="s">
        <v>27</v>
      </c>
      <c r="E44" s="13">
        <v>43189</v>
      </c>
      <c r="F44" t="s">
        <v>40</v>
      </c>
      <c r="G44" t="s">
        <v>74</v>
      </c>
      <c r="H44" t="s">
        <v>20</v>
      </c>
      <c r="I44" t="s">
        <v>21</v>
      </c>
      <c r="J44" s="14">
        <v>2480</v>
      </c>
      <c r="K44">
        <v>1819.11</v>
      </c>
      <c r="L44" s="18">
        <f>Totals[[#This Row],[Amount]] - Totals[[#This Row],[Down Pay]]</f>
        <v>660.8900000000001</v>
      </c>
    </row>
    <row r="45" spans="1:12" x14ac:dyDescent="0.2">
      <c r="A45" t="s">
        <v>62</v>
      </c>
      <c r="B45" t="s">
        <v>63</v>
      </c>
      <c r="C45" t="s">
        <v>26</v>
      </c>
      <c r="D45" t="s">
        <v>27</v>
      </c>
      <c r="E45" s="13">
        <v>43164</v>
      </c>
      <c r="F45" t="s">
        <v>28</v>
      </c>
      <c r="G45" t="s">
        <v>64</v>
      </c>
      <c r="H45" t="s">
        <v>52</v>
      </c>
      <c r="I45" t="s">
        <v>48</v>
      </c>
      <c r="J45" s="14">
        <v>2500</v>
      </c>
      <c r="K45">
        <v>1914.36</v>
      </c>
      <c r="L45" s="18">
        <f>Totals[[#This Row],[Amount]] - Totals[[#This Row],[Down Pay]]</f>
        <v>585.6400000000001</v>
      </c>
    </row>
    <row r="46" spans="1:12" x14ac:dyDescent="0.2">
      <c r="A46" t="s">
        <v>159</v>
      </c>
      <c r="B46" t="s">
        <v>15</v>
      </c>
      <c r="C46" t="s">
        <v>16</v>
      </c>
      <c r="D46" t="s">
        <v>17</v>
      </c>
      <c r="E46" s="13">
        <v>43190</v>
      </c>
      <c r="F46" t="s">
        <v>28</v>
      </c>
      <c r="G46" t="s">
        <v>31</v>
      </c>
      <c r="H46" t="s">
        <v>20</v>
      </c>
      <c r="I46" t="s">
        <v>48</v>
      </c>
      <c r="J46" s="14">
        <v>2505</v>
      </c>
      <c r="K46">
        <v>226.4</v>
      </c>
      <c r="L46" s="18">
        <f>Totals[[#This Row],[Amount]] - Totals[[#This Row],[Down Pay]]</f>
        <v>2278.6</v>
      </c>
    </row>
    <row r="47" spans="1:12" x14ac:dyDescent="0.2">
      <c r="A47" t="s">
        <v>97</v>
      </c>
      <c r="B47" t="s">
        <v>15</v>
      </c>
      <c r="C47" t="s">
        <v>16</v>
      </c>
      <c r="D47" t="s">
        <v>17</v>
      </c>
      <c r="E47" s="13">
        <v>43173</v>
      </c>
      <c r="F47" t="s">
        <v>40</v>
      </c>
      <c r="G47" t="s">
        <v>74</v>
      </c>
      <c r="H47" t="s">
        <v>20</v>
      </c>
      <c r="I47" t="s">
        <v>48</v>
      </c>
      <c r="J47" s="14">
        <v>2545</v>
      </c>
      <c r="K47">
        <v>1952.38</v>
      </c>
      <c r="L47" s="18">
        <f>Totals[[#This Row],[Amount]] - Totals[[#This Row],[Down Pay]]</f>
        <v>592.61999999999989</v>
      </c>
    </row>
    <row r="48" spans="1:12" x14ac:dyDescent="0.2">
      <c r="A48" t="s">
        <v>121</v>
      </c>
      <c r="B48" t="s">
        <v>15</v>
      </c>
      <c r="C48" t="s">
        <v>16</v>
      </c>
      <c r="D48" t="s">
        <v>17</v>
      </c>
      <c r="E48" s="13">
        <v>43181</v>
      </c>
      <c r="F48" t="s">
        <v>33</v>
      </c>
      <c r="G48" t="s">
        <v>79</v>
      </c>
      <c r="H48" t="s">
        <v>52</v>
      </c>
      <c r="I48" t="s">
        <v>48</v>
      </c>
      <c r="J48" s="14">
        <v>2575</v>
      </c>
      <c r="K48">
        <v>2823.45</v>
      </c>
      <c r="L48" s="18">
        <f>Totals[[#This Row],[Amount]] - Totals[[#This Row],[Down Pay]]</f>
        <v>-248.44999999999982</v>
      </c>
    </row>
    <row r="49" spans="1:12" x14ac:dyDescent="0.2">
      <c r="A49" t="s">
        <v>45</v>
      </c>
      <c r="B49" t="s">
        <v>15</v>
      </c>
      <c r="C49" t="s">
        <v>16</v>
      </c>
      <c r="D49" t="s">
        <v>17</v>
      </c>
      <c r="E49" s="13">
        <v>43160</v>
      </c>
      <c r="F49" t="s">
        <v>33</v>
      </c>
      <c r="G49" t="s">
        <v>34</v>
      </c>
      <c r="H49" t="s">
        <v>20</v>
      </c>
      <c r="I49" t="s">
        <v>21</v>
      </c>
      <c r="J49" s="14">
        <v>2750</v>
      </c>
      <c r="K49">
        <v>368.16</v>
      </c>
      <c r="L49" s="18">
        <f>Totals[[#This Row],[Amount]] - Totals[[#This Row],[Down Pay]]</f>
        <v>2381.84</v>
      </c>
    </row>
    <row r="50" spans="1:12" x14ac:dyDescent="0.2">
      <c r="A50" t="s">
        <v>32</v>
      </c>
      <c r="B50" t="s">
        <v>25</v>
      </c>
      <c r="C50" t="s">
        <v>26</v>
      </c>
      <c r="D50" t="s">
        <v>27</v>
      </c>
      <c r="E50" s="13">
        <v>43160</v>
      </c>
      <c r="F50" t="s">
        <v>33</v>
      </c>
      <c r="G50" t="s">
        <v>34</v>
      </c>
      <c r="H50" t="s">
        <v>20</v>
      </c>
      <c r="I50" t="s">
        <v>21</v>
      </c>
      <c r="J50" s="14">
        <v>2750</v>
      </c>
      <c r="K50">
        <v>182.3</v>
      </c>
      <c r="L50" s="18">
        <f>Totals[[#This Row],[Amount]] - Totals[[#This Row],[Down Pay]]</f>
        <v>2567.6999999999998</v>
      </c>
    </row>
    <row r="51" spans="1:12" x14ac:dyDescent="0.2">
      <c r="A51" t="s">
        <v>14</v>
      </c>
      <c r="B51" t="s">
        <v>15</v>
      </c>
      <c r="C51" t="s">
        <v>16</v>
      </c>
      <c r="D51" t="s">
        <v>17</v>
      </c>
      <c r="E51" s="13">
        <v>43160</v>
      </c>
      <c r="F51" t="s">
        <v>18</v>
      </c>
      <c r="G51" t="s">
        <v>19</v>
      </c>
      <c r="H51" t="s">
        <v>20</v>
      </c>
      <c r="I51" t="s">
        <v>21</v>
      </c>
      <c r="J51" s="17">
        <v>2788</v>
      </c>
      <c r="K51" s="16">
        <v>2835.29</v>
      </c>
      <c r="L51" s="18">
        <f>Totals[[#This Row],[Amount]] - Totals[[#This Row],[Down Pay]]</f>
        <v>-47.289999999999964</v>
      </c>
    </row>
    <row r="52" spans="1:12" x14ac:dyDescent="0.2">
      <c r="A52" t="s">
        <v>87</v>
      </c>
      <c r="B52" t="s">
        <v>36</v>
      </c>
      <c r="C52" t="s">
        <v>43</v>
      </c>
      <c r="D52" t="s">
        <v>44</v>
      </c>
      <c r="E52" s="13">
        <v>43171</v>
      </c>
      <c r="F52" t="s">
        <v>33</v>
      </c>
      <c r="G52" t="s">
        <v>34</v>
      </c>
      <c r="H52" t="s">
        <v>20</v>
      </c>
      <c r="I52" t="s">
        <v>48</v>
      </c>
      <c r="J52" s="14">
        <v>3100</v>
      </c>
      <c r="K52">
        <v>2609.58</v>
      </c>
      <c r="L52" s="18">
        <f>Totals[[#This Row],[Amount]] - Totals[[#This Row],[Down Pay]]</f>
        <v>490.42000000000007</v>
      </c>
    </row>
    <row r="53" spans="1:12" x14ac:dyDescent="0.2">
      <c r="A53" t="s">
        <v>118</v>
      </c>
      <c r="B53" t="s">
        <v>25</v>
      </c>
      <c r="C53" t="s">
        <v>43</v>
      </c>
      <c r="D53" t="s">
        <v>44</v>
      </c>
      <c r="E53" s="13">
        <v>43180</v>
      </c>
      <c r="F53" t="s">
        <v>40</v>
      </c>
      <c r="G53" t="s">
        <v>74</v>
      </c>
      <c r="H53" t="s">
        <v>20</v>
      </c>
      <c r="I53" t="s">
        <v>21</v>
      </c>
      <c r="J53" s="14">
        <v>3125</v>
      </c>
      <c r="K53">
        <v>1570.14</v>
      </c>
      <c r="L53" s="18">
        <f>Totals[[#This Row],[Amount]] - Totals[[#This Row],[Down Pay]]</f>
        <v>1554.86</v>
      </c>
    </row>
    <row r="54" spans="1:12" x14ac:dyDescent="0.2">
      <c r="A54" t="s">
        <v>107</v>
      </c>
      <c r="B54" t="s">
        <v>36</v>
      </c>
      <c r="C54" t="s">
        <v>16</v>
      </c>
      <c r="D54" t="s">
        <v>17</v>
      </c>
      <c r="E54" s="13">
        <v>43177</v>
      </c>
      <c r="F54" t="s">
        <v>33</v>
      </c>
      <c r="G54" t="s">
        <v>34</v>
      </c>
      <c r="H54" t="s">
        <v>52</v>
      </c>
      <c r="I54" t="s">
        <v>48</v>
      </c>
      <c r="J54" s="14">
        <v>3140</v>
      </c>
      <c r="K54">
        <v>1233.56</v>
      </c>
      <c r="L54" s="18">
        <f>Totals[[#This Row],[Amount]] - Totals[[#This Row],[Down Pay]]</f>
        <v>1906.44</v>
      </c>
    </row>
    <row r="55" spans="1:12" x14ac:dyDescent="0.2">
      <c r="A55" t="s">
        <v>139</v>
      </c>
      <c r="B55" t="s">
        <v>15</v>
      </c>
      <c r="C55" t="s">
        <v>37</v>
      </c>
      <c r="D55" t="s">
        <v>38</v>
      </c>
      <c r="E55" s="13">
        <v>43184</v>
      </c>
      <c r="F55" t="s">
        <v>18</v>
      </c>
      <c r="G55" t="s">
        <v>127</v>
      </c>
      <c r="H55" t="s">
        <v>20</v>
      </c>
      <c r="I55" t="s">
        <v>21</v>
      </c>
      <c r="J55" s="14">
        <v>3211</v>
      </c>
      <c r="K55">
        <v>1194.8499999999999</v>
      </c>
      <c r="L55" s="18">
        <f>Totals[[#This Row],[Amount]] - Totals[[#This Row],[Down Pay]]</f>
        <v>2016.15</v>
      </c>
    </row>
    <row r="56" spans="1:12" x14ac:dyDescent="0.2">
      <c r="A56" t="s">
        <v>135</v>
      </c>
      <c r="B56" t="s">
        <v>36</v>
      </c>
      <c r="C56" t="s">
        <v>37</v>
      </c>
      <c r="D56" t="s">
        <v>38</v>
      </c>
      <c r="E56" s="13">
        <v>43183</v>
      </c>
      <c r="F56" t="s">
        <v>18</v>
      </c>
      <c r="G56" t="s">
        <v>127</v>
      </c>
      <c r="H56" t="s">
        <v>20</v>
      </c>
      <c r="I56" t="s">
        <v>21</v>
      </c>
      <c r="J56" s="14">
        <v>3240</v>
      </c>
      <c r="K56">
        <v>2003.08</v>
      </c>
      <c r="L56" s="18">
        <f>Totals[[#This Row],[Amount]] - Totals[[#This Row],[Down Pay]]</f>
        <v>1236.92</v>
      </c>
    </row>
    <row r="57" spans="1:12" x14ac:dyDescent="0.2">
      <c r="A57" t="s">
        <v>140</v>
      </c>
      <c r="B57" t="s">
        <v>25</v>
      </c>
      <c r="C57" t="s">
        <v>26</v>
      </c>
      <c r="D57" t="s">
        <v>27</v>
      </c>
      <c r="E57" s="13">
        <v>43184</v>
      </c>
      <c r="F57" t="s">
        <v>18</v>
      </c>
      <c r="G57" t="s">
        <v>19</v>
      </c>
      <c r="H57" t="s">
        <v>20</v>
      </c>
      <c r="I57" t="s">
        <v>21</v>
      </c>
      <c r="J57" s="14">
        <v>3240</v>
      </c>
      <c r="K57">
        <v>760.1</v>
      </c>
      <c r="L57" s="18">
        <f>Totals[[#This Row],[Amount]] - Totals[[#This Row],[Down Pay]]</f>
        <v>2479.9</v>
      </c>
    </row>
    <row r="58" spans="1:12" x14ac:dyDescent="0.2">
      <c r="A58" t="s">
        <v>73</v>
      </c>
      <c r="B58" t="s">
        <v>36</v>
      </c>
      <c r="C58" t="s">
        <v>26</v>
      </c>
      <c r="D58" t="s">
        <v>27</v>
      </c>
      <c r="E58" s="13">
        <v>43166</v>
      </c>
      <c r="F58" t="s">
        <v>40</v>
      </c>
      <c r="G58" t="s">
        <v>74</v>
      </c>
      <c r="H58" t="s">
        <v>20</v>
      </c>
      <c r="I58" t="s">
        <v>21</v>
      </c>
      <c r="J58" s="14">
        <v>3240</v>
      </c>
      <c r="K58">
        <v>1222.33</v>
      </c>
      <c r="L58" s="18">
        <f>Totals[[#This Row],[Amount]] - Totals[[#This Row],[Down Pay]]</f>
        <v>2017.67</v>
      </c>
    </row>
    <row r="59" spans="1:12" x14ac:dyDescent="0.2">
      <c r="A59" t="s">
        <v>39</v>
      </c>
      <c r="B59" t="s">
        <v>25</v>
      </c>
      <c r="C59" t="s">
        <v>26</v>
      </c>
      <c r="D59" t="s">
        <v>27</v>
      </c>
      <c r="E59" s="13">
        <v>43160</v>
      </c>
      <c r="F59" t="s">
        <v>40</v>
      </c>
      <c r="G59" t="s">
        <v>41</v>
      </c>
      <c r="H59" t="s">
        <v>20</v>
      </c>
      <c r="I59" t="s">
        <v>21</v>
      </c>
      <c r="J59" s="14">
        <v>3240</v>
      </c>
      <c r="K59">
        <v>2435.4299999999998</v>
      </c>
      <c r="L59" s="18">
        <f>Totals[[#This Row],[Amount]] - Totals[[#This Row],[Down Pay]]</f>
        <v>804.57000000000016</v>
      </c>
    </row>
    <row r="60" spans="1:12" x14ac:dyDescent="0.2">
      <c r="A60" t="s">
        <v>96</v>
      </c>
      <c r="B60" t="s">
        <v>36</v>
      </c>
      <c r="C60" t="s">
        <v>37</v>
      </c>
      <c r="D60" t="s">
        <v>38</v>
      </c>
      <c r="E60" s="13">
        <v>43173</v>
      </c>
      <c r="F60" t="s">
        <v>28</v>
      </c>
      <c r="G60" t="s">
        <v>54</v>
      </c>
      <c r="H60" t="s">
        <v>20</v>
      </c>
      <c r="I60" t="s">
        <v>21</v>
      </c>
      <c r="J60" s="14">
        <v>3240</v>
      </c>
      <c r="K60">
        <v>1370.17</v>
      </c>
      <c r="L60" s="18">
        <f>Totals[[#This Row],[Amount]] - Totals[[#This Row],[Down Pay]]</f>
        <v>1869.83</v>
      </c>
    </row>
    <row r="61" spans="1:12" x14ac:dyDescent="0.2">
      <c r="A61" t="s">
        <v>98</v>
      </c>
      <c r="B61" t="s">
        <v>15</v>
      </c>
      <c r="C61" t="s">
        <v>37</v>
      </c>
      <c r="D61" t="s">
        <v>38</v>
      </c>
      <c r="E61" s="13">
        <v>43174</v>
      </c>
      <c r="F61" t="s">
        <v>28</v>
      </c>
      <c r="G61" t="s">
        <v>54</v>
      </c>
      <c r="H61" t="s">
        <v>52</v>
      </c>
      <c r="I61" t="s">
        <v>21</v>
      </c>
      <c r="J61" s="14">
        <v>3240</v>
      </c>
      <c r="K61">
        <v>1789.45</v>
      </c>
      <c r="L61" s="18">
        <f>Totals[[#This Row],[Amount]] - Totals[[#This Row],[Down Pay]]</f>
        <v>1450.55</v>
      </c>
    </row>
    <row r="62" spans="1:12" x14ac:dyDescent="0.2">
      <c r="A62" t="s">
        <v>22</v>
      </c>
      <c r="B62" t="s">
        <v>23</v>
      </c>
      <c r="C62" t="s">
        <v>16</v>
      </c>
      <c r="D62" t="s">
        <v>17</v>
      </c>
      <c r="E62" s="13">
        <v>43160</v>
      </c>
      <c r="F62" t="s">
        <v>18</v>
      </c>
      <c r="G62" t="s">
        <v>19</v>
      </c>
      <c r="H62" t="s">
        <v>20</v>
      </c>
      <c r="I62" t="s">
        <v>21</v>
      </c>
      <c r="J62" s="14">
        <v>3245</v>
      </c>
      <c r="K62" s="16">
        <v>2835.3</v>
      </c>
      <c r="L62" s="18">
        <f>Totals[[#This Row],[Amount]] - Totals[[#This Row],[Down Pay]]</f>
        <v>409.69999999999982</v>
      </c>
    </row>
    <row r="63" spans="1:12" x14ac:dyDescent="0.2">
      <c r="A63" t="s">
        <v>150</v>
      </c>
      <c r="B63" t="s">
        <v>25</v>
      </c>
      <c r="C63" t="s">
        <v>37</v>
      </c>
      <c r="D63" t="s">
        <v>38</v>
      </c>
      <c r="E63" s="13">
        <v>43187</v>
      </c>
      <c r="F63" t="s">
        <v>18</v>
      </c>
      <c r="G63" t="s">
        <v>19</v>
      </c>
      <c r="H63" t="s">
        <v>52</v>
      </c>
      <c r="I63" t="s">
        <v>21</v>
      </c>
      <c r="J63" s="14">
        <v>3245</v>
      </c>
      <c r="K63">
        <v>2137.36</v>
      </c>
      <c r="L63" s="18">
        <f>Totals[[#This Row],[Amount]] - Totals[[#This Row],[Down Pay]]</f>
        <v>1107.6399999999999</v>
      </c>
    </row>
    <row r="64" spans="1:12" x14ac:dyDescent="0.2">
      <c r="A64" t="s">
        <v>141</v>
      </c>
      <c r="B64" t="s">
        <v>63</v>
      </c>
      <c r="C64" t="s">
        <v>16</v>
      </c>
      <c r="D64" t="s">
        <v>17</v>
      </c>
      <c r="E64" s="13">
        <v>43185</v>
      </c>
      <c r="F64" t="s">
        <v>40</v>
      </c>
      <c r="G64" t="s">
        <v>74</v>
      </c>
      <c r="H64" t="s">
        <v>52</v>
      </c>
      <c r="I64" t="s">
        <v>48</v>
      </c>
      <c r="J64" s="14">
        <v>3275</v>
      </c>
      <c r="K64">
        <v>2849.79</v>
      </c>
      <c r="L64" s="18">
        <f>Totals[[#This Row],[Amount]] - Totals[[#This Row],[Down Pay]]</f>
        <v>425.21000000000004</v>
      </c>
    </row>
    <row r="65" spans="1:12" x14ac:dyDescent="0.2">
      <c r="A65" t="s">
        <v>103</v>
      </c>
      <c r="B65" t="s">
        <v>63</v>
      </c>
      <c r="C65" t="s">
        <v>16</v>
      </c>
      <c r="D65" t="s">
        <v>17</v>
      </c>
      <c r="E65" s="13">
        <v>43176</v>
      </c>
      <c r="F65" t="s">
        <v>33</v>
      </c>
      <c r="G65" t="s">
        <v>104</v>
      </c>
      <c r="H65" t="s">
        <v>20</v>
      </c>
      <c r="I65" t="s">
        <v>48</v>
      </c>
      <c r="J65" s="14">
        <v>3280</v>
      </c>
      <c r="K65">
        <v>1253.8699999999999</v>
      </c>
      <c r="L65" s="18">
        <f>Totals[[#This Row],[Amount]] - Totals[[#This Row],[Down Pay]]</f>
        <v>2026.13</v>
      </c>
    </row>
    <row r="66" spans="1:12" x14ac:dyDescent="0.2">
      <c r="A66" t="s">
        <v>109</v>
      </c>
      <c r="B66" t="s">
        <v>25</v>
      </c>
      <c r="C66" t="s">
        <v>26</v>
      </c>
      <c r="D66" t="s">
        <v>27</v>
      </c>
      <c r="E66" s="13">
        <v>43178</v>
      </c>
      <c r="F66" t="s">
        <v>33</v>
      </c>
      <c r="G66" t="s">
        <v>104</v>
      </c>
      <c r="H66" t="s">
        <v>52</v>
      </c>
      <c r="I66" t="s">
        <v>48</v>
      </c>
      <c r="J66" s="14">
        <v>3280</v>
      </c>
      <c r="K66">
        <v>716.11</v>
      </c>
      <c r="L66" s="18">
        <f>Totals[[#This Row],[Amount]] - Totals[[#This Row],[Down Pay]]</f>
        <v>2563.89</v>
      </c>
    </row>
    <row r="67" spans="1:12" x14ac:dyDescent="0.2">
      <c r="A67" t="s">
        <v>152</v>
      </c>
      <c r="B67" t="s">
        <v>36</v>
      </c>
      <c r="C67" t="s">
        <v>16</v>
      </c>
      <c r="D67" t="s">
        <v>17</v>
      </c>
      <c r="E67" s="13">
        <v>43188</v>
      </c>
      <c r="F67" t="s">
        <v>18</v>
      </c>
      <c r="G67" t="s">
        <v>127</v>
      </c>
      <c r="H67" t="s">
        <v>20</v>
      </c>
      <c r="I67" t="s">
        <v>21</v>
      </c>
      <c r="J67" s="14">
        <v>3285</v>
      </c>
      <c r="K67">
        <v>292.36</v>
      </c>
      <c r="L67" s="18">
        <f>Totals[[#This Row],[Amount]] - Totals[[#This Row],[Down Pay]]</f>
        <v>2992.64</v>
      </c>
    </row>
    <row r="68" spans="1:12" x14ac:dyDescent="0.2">
      <c r="A68" t="s">
        <v>120</v>
      </c>
      <c r="B68" t="s">
        <v>15</v>
      </c>
      <c r="C68" t="s">
        <v>37</v>
      </c>
      <c r="D68" t="s">
        <v>38</v>
      </c>
      <c r="E68" s="13">
        <v>43181</v>
      </c>
      <c r="F68" t="s">
        <v>28</v>
      </c>
      <c r="G68" t="s">
        <v>64</v>
      </c>
      <c r="H68" t="s">
        <v>20</v>
      </c>
      <c r="I68" t="s">
        <v>48</v>
      </c>
      <c r="J68" s="14">
        <v>3450</v>
      </c>
      <c r="K68">
        <v>1367.25</v>
      </c>
      <c r="L68" s="18">
        <f>Totals[[#This Row],[Amount]] - Totals[[#This Row],[Down Pay]]</f>
        <v>2082.75</v>
      </c>
    </row>
    <row r="69" spans="1:12" x14ac:dyDescent="0.2">
      <c r="A69" t="s">
        <v>42</v>
      </c>
      <c r="B69" t="s">
        <v>36</v>
      </c>
      <c r="C69" t="s">
        <v>43</v>
      </c>
      <c r="D69" t="s">
        <v>44</v>
      </c>
      <c r="E69" s="13">
        <v>43160</v>
      </c>
      <c r="F69" t="s">
        <v>40</v>
      </c>
      <c r="G69" t="s">
        <v>41</v>
      </c>
      <c r="H69" t="s">
        <v>20</v>
      </c>
      <c r="I69" t="s">
        <v>21</v>
      </c>
      <c r="J69" s="14">
        <v>4080</v>
      </c>
      <c r="K69">
        <v>146.41999999999999</v>
      </c>
      <c r="L69" s="18">
        <f>Totals[[#This Row],[Amount]] - Totals[[#This Row],[Down Pay]]</f>
        <v>3933.58</v>
      </c>
    </row>
    <row r="70" spans="1:12" x14ac:dyDescent="0.2">
      <c r="A70" t="s">
        <v>144</v>
      </c>
      <c r="B70" t="s">
        <v>63</v>
      </c>
      <c r="C70" t="s">
        <v>43</v>
      </c>
      <c r="D70" t="s">
        <v>44</v>
      </c>
      <c r="E70" s="13">
        <v>43185</v>
      </c>
      <c r="F70" t="s">
        <v>18</v>
      </c>
      <c r="G70" t="s">
        <v>127</v>
      </c>
      <c r="H70" t="s">
        <v>52</v>
      </c>
      <c r="I70" t="s">
        <v>48</v>
      </c>
      <c r="J70" s="14">
        <v>4125</v>
      </c>
      <c r="K70">
        <v>2819.88</v>
      </c>
      <c r="L70" s="18">
        <f>Totals[[#This Row],[Amount]] - Totals[[#This Row],[Down Pay]]</f>
        <v>1305.1199999999999</v>
      </c>
    </row>
    <row r="71" spans="1:12" x14ac:dyDescent="0.2">
      <c r="A71" t="s">
        <v>133</v>
      </c>
      <c r="B71" t="s">
        <v>63</v>
      </c>
      <c r="C71" t="s">
        <v>43</v>
      </c>
      <c r="D71" t="s">
        <v>44</v>
      </c>
      <c r="E71" s="13">
        <v>43183</v>
      </c>
      <c r="F71" t="s">
        <v>18</v>
      </c>
      <c r="G71" t="s">
        <v>127</v>
      </c>
      <c r="H71" t="s">
        <v>20</v>
      </c>
      <c r="I71" t="s">
        <v>21</v>
      </c>
      <c r="J71" s="14">
        <v>4200</v>
      </c>
      <c r="K71">
        <v>2137.17</v>
      </c>
      <c r="L71" s="18">
        <f>Totals[[#This Row],[Amount]] - Totals[[#This Row],[Down Pay]]</f>
        <v>2062.83</v>
      </c>
    </row>
    <row r="72" spans="1:12" x14ac:dyDescent="0.2">
      <c r="A72" t="s">
        <v>134</v>
      </c>
      <c r="B72" t="s">
        <v>63</v>
      </c>
      <c r="C72" t="s">
        <v>43</v>
      </c>
      <c r="D72" t="s">
        <v>44</v>
      </c>
      <c r="E72" s="13">
        <v>43183</v>
      </c>
      <c r="F72" t="s">
        <v>18</v>
      </c>
      <c r="G72" t="s">
        <v>127</v>
      </c>
      <c r="H72" t="s">
        <v>52</v>
      </c>
      <c r="I72" t="s">
        <v>21</v>
      </c>
      <c r="J72" s="14">
        <v>4200</v>
      </c>
      <c r="K72">
        <v>1129.6500000000001</v>
      </c>
      <c r="L72" s="18">
        <f>Totals[[#This Row],[Amount]] - Totals[[#This Row],[Down Pay]]</f>
        <v>3070.35</v>
      </c>
    </row>
    <row r="73" spans="1:12" x14ac:dyDescent="0.2">
      <c r="A73" t="s">
        <v>138</v>
      </c>
      <c r="B73" t="s">
        <v>15</v>
      </c>
      <c r="C73" t="s">
        <v>16</v>
      </c>
      <c r="D73" t="s">
        <v>17</v>
      </c>
      <c r="E73" s="13">
        <v>43184</v>
      </c>
      <c r="F73" t="s">
        <v>18</v>
      </c>
      <c r="G73" t="s">
        <v>127</v>
      </c>
      <c r="H73" t="s">
        <v>20</v>
      </c>
      <c r="I73" t="s">
        <v>48</v>
      </c>
      <c r="J73" s="14">
        <v>4211</v>
      </c>
      <c r="K73">
        <v>2560.91</v>
      </c>
      <c r="L73" s="18">
        <f>Totals[[#This Row],[Amount]] - Totals[[#This Row],[Down Pay]]</f>
        <v>1650.0900000000001</v>
      </c>
    </row>
    <row r="74" spans="1:12" x14ac:dyDescent="0.2">
      <c r="A74" t="s">
        <v>131</v>
      </c>
      <c r="B74" t="s">
        <v>25</v>
      </c>
      <c r="C74" t="s">
        <v>37</v>
      </c>
      <c r="D74" t="s">
        <v>38</v>
      </c>
      <c r="E74" s="13">
        <v>43183</v>
      </c>
      <c r="F74" t="s">
        <v>28</v>
      </c>
      <c r="G74" t="s">
        <v>76</v>
      </c>
      <c r="H74" t="s">
        <v>52</v>
      </c>
      <c r="I74" t="s">
        <v>48</v>
      </c>
      <c r="J74" s="14">
        <v>4275</v>
      </c>
      <c r="K74">
        <v>998.55</v>
      </c>
      <c r="L74" s="18">
        <f>Totals[[#This Row],[Amount]] - Totals[[#This Row],[Down Pay]]</f>
        <v>3276.45</v>
      </c>
    </row>
    <row r="75" spans="1:12" x14ac:dyDescent="0.2">
      <c r="A75" t="s">
        <v>55</v>
      </c>
      <c r="B75" t="s">
        <v>36</v>
      </c>
      <c r="C75" t="s">
        <v>26</v>
      </c>
      <c r="D75" t="s">
        <v>27</v>
      </c>
      <c r="E75" s="13">
        <v>43162</v>
      </c>
      <c r="F75" t="s">
        <v>40</v>
      </c>
      <c r="G75" t="s">
        <v>47</v>
      </c>
      <c r="H75" t="s">
        <v>52</v>
      </c>
      <c r="I75" t="s">
        <v>48</v>
      </c>
      <c r="J75" s="14">
        <v>4550</v>
      </c>
      <c r="K75">
        <v>219.77</v>
      </c>
      <c r="L75" s="18">
        <f>Totals[[#This Row],[Amount]] - Totals[[#This Row],[Down Pay]]</f>
        <v>4330.2299999999996</v>
      </c>
    </row>
    <row r="76" spans="1:12" x14ac:dyDescent="0.2">
      <c r="A76" t="s">
        <v>83</v>
      </c>
      <c r="B76" t="s">
        <v>15</v>
      </c>
      <c r="C76" t="s">
        <v>16</v>
      </c>
      <c r="D76" t="s">
        <v>17</v>
      </c>
      <c r="E76" s="13">
        <v>43169</v>
      </c>
      <c r="F76" t="s">
        <v>40</v>
      </c>
      <c r="G76" t="s">
        <v>47</v>
      </c>
      <c r="H76" t="s">
        <v>20</v>
      </c>
      <c r="I76" t="s">
        <v>21</v>
      </c>
      <c r="J76" s="14">
        <v>5000</v>
      </c>
      <c r="K76">
        <v>1123.58</v>
      </c>
      <c r="L76" s="18">
        <f>Totals[[#This Row],[Amount]] - Totals[[#This Row],[Down Pay]]</f>
        <v>3876.42</v>
      </c>
    </row>
    <row r="77" spans="1:12" x14ac:dyDescent="0.2">
      <c r="A77" t="s">
        <v>77</v>
      </c>
      <c r="B77" t="s">
        <v>36</v>
      </c>
      <c r="C77" t="s">
        <v>43</v>
      </c>
      <c r="D77" t="s">
        <v>44</v>
      </c>
      <c r="E77" s="13">
        <v>43167</v>
      </c>
      <c r="F77" t="s">
        <v>40</v>
      </c>
      <c r="G77" t="s">
        <v>47</v>
      </c>
      <c r="H77" t="s">
        <v>20</v>
      </c>
      <c r="I77" t="s">
        <v>48</v>
      </c>
      <c r="J77" s="14">
        <v>5000</v>
      </c>
      <c r="K77">
        <v>395.42</v>
      </c>
      <c r="L77" s="18">
        <f>Totals[[#This Row],[Amount]] - Totals[[#This Row],[Down Pay]]</f>
        <v>4604.58</v>
      </c>
    </row>
    <row r="78" spans="1:12" x14ac:dyDescent="0.2">
      <c r="A78" t="s">
        <v>157</v>
      </c>
      <c r="B78" t="s">
        <v>15</v>
      </c>
      <c r="C78" t="s">
        <v>16</v>
      </c>
      <c r="D78" t="s">
        <v>17</v>
      </c>
      <c r="E78" s="13">
        <v>43190</v>
      </c>
      <c r="F78" t="s">
        <v>18</v>
      </c>
      <c r="G78" t="s">
        <v>127</v>
      </c>
      <c r="H78" t="s">
        <v>20</v>
      </c>
      <c r="I78" t="s">
        <v>21</v>
      </c>
      <c r="J78" s="14">
        <v>5773</v>
      </c>
      <c r="K78">
        <v>226.4</v>
      </c>
      <c r="L78" s="18">
        <f>Totals[[#This Row],[Amount]] - Totals[[#This Row],[Down Pay]]</f>
        <v>5546.6</v>
      </c>
    </row>
    <row r="79" spans="1:12" x14ac:dyDescent="0.2">
      <c r="A79" t="s">
        <v>117</v>
      </c>
      <c r="B79" t="s">
        <v>36</v>
      </c>
      <c r="C79" t="s">
        <v>26</v>
      </c>
      <c r="D79" t="s">
        <v>27</v>
      </c>
      <c r="E79" s="13">
        <v>43180</v>
      </c>
      <c r="F79" t="s">
        <v>40</v>
      </c>
      <c r="G79" t="s">
        <v>47</v>
      </c>
      <c r="H79" t="s">
        <v>20</v>
      </c>
      <c r="I79" t="s">
        <v>21</v>
      </c>
      <c r="J79" s="14">
        <v>6000</v>
      </c>
      <c r="K79">
        <v>2930.85</v>
      </c>
      <c r="L79" s="18">
        <f>Totals[[#This Row],[Amount]] - Totals[[#This Row],[Down Pay]]</f>
        <v>3069.15</v>
      </c>
    </row>
    <row r="80" spans="1:12" x14ac:dyDescent="0.2">
      <c r="A80" t="s">
        <v>93</v>
      </c>
      <c r="B80" t="s">
        <v>15</v>
      </c>
      <c r="C80" t="s">
        <v>26</v>
      </c>
      <c r="D80" t="s">
        <v>27</v>
      </c>
      <c r="E80" s="13">
        <v>43172</v>
      </c>
      <c r="F80" t="s">
        <v>33</v>
      </c>
      <c r="G80" t="s">
        <v>60</v>
      </c>
      <c r="H80" t="s">
        <v>20</v>
      </c>
      <c r="I80" t="s">
        <v>48</v>
      </c>
      <c r="J80" s="14">
        <v>6700</v>
      </c>
      <c r="K80">
        <v>2512.2199999999998</v>
      </c>
      <c r="L80" s="18">
        <f>Totals[[#This Row],[Amount]] - Totals[[#This Row],[Down Pay]]</f>
        <v>4187.7800000000007</v>
      </c>
    </row>
    <row r="81" spans="1:12" x14ac:dyDescent="0.2">
      <c r="A81" t="s">
        <v>61</v>
      </c>
      <c r="B81" t="s">
        <v>15</v>
      </c>
      <c r="C81" t="s">
        <v>16</v>
      </c>
      <c r="D81" t="s">
        <v>17</v>
      </c>
      <c r="E81" s="13">
        <v>43163</v>
      </c>
      <c r="F81" t="s">
        <v>33</v>
      </c>
      <c r="G81" t="s">
        <v>60</v>
      </c>
      <c r="H81" t="s">
        <v>20</v>
      </c>
      <c r="I81" t="s">
        <v>21</v>
      </c>
      <c r="J81" s="14">
        <v>6780</v>
      </c>
      <c r="K81">
        <v>1670.76</v>
      </c>
      <c r="L81" s="18">
        <f>Totals[[#This Row],[Amount]] - Totals[[#This Row],[Down Pay]]</f>
        <v>5109.24</v>
      </c>
    </row>
    <row r="82" spans="1:12" x14ac:dyDescent="0.2">
      <c r="A82" t="s">
        <v>61</v>
      </c>
      <c r="B82" t="s">
        <v>15</v>
      </c>
      <c r="C82" t="s">
        <v>16</v>
      </c>
      <c r="D82" t="s">
        <v>17</v>
      </c>
      <c r="E82" s="13">
        <v>43163</v>
      </c>
      <c r="F82" t="s">
        <v>33</v>
      </c>
      <c r="G82" t="s">
        <v>60</v>
      </c>
      <c r="H82" t="s">
        <v>20</v>
      </c>
      <c r="I82" t="s">
        <v>21</v>
      </c>
      <c r="J82" s="14">
        <v>6780</v>
      </c>
      <c r="K82">
        <v>1016.38</v>
      </c>
      <c r="L82" s="18">
        <f>Totals[[#This Row],[Amount]] - Totals[[#This Row],[Down Pay]]</f>
        <v>5763.62</v>
      </c>
    </row>
    <row r="83" spans="1:12" x14ac:dyDescent="0.2">
      <c r="A83" t="s">
        <v>46</v>
      </c>
      <c r="B83" t="s">
        <v>25</v>
      </c>
      <c r="C83" t="s">
        <v>26</v>
      </c>
      <c r="D83" t="s">
        <v>27</v>
      </c>
      <c r="E83" s="13">
        <v>43161</v>
      </c>
      <c r="F83" t="s">
        <v>40</v>
      </c>
      <c r="G83" t="s">
        <v>47</v>
      </c>
      <c r="H83" t="s">
        <v>20</v>
      </c>
      <c r="I83" t="s">
        <v>48</v>
      </c>
      <c r="J83" s="14">
        <v>6780</v>
      </c>
      <c r="K83">
        <v>2703.65</v>
      </c>
      <c r="L83" s="18">
        <f>Totals[[#This Row],[Amount]] - Totals[[#This Row],[Down Pay]]</f>
        <v>4076.35</v>
      </c>
    </row>
    <row r="84" spans="1:12" x14ac:dyDescent="0.2">
      <c r="A84" t="s">
        <v>56</v>
      </c>
      <c r="B84" t="s">
        <v>25</v>
      </c>
      <c r="C84" t="s">
        <v>43</v>
      </c>
      <c r="D84" t="s">
        <v>44</v>
      </c>
      <c r="E84" s="13">
        <v>43162</v>
      </c>
      <c r="F84" t="s">
        <v>28</v>
      </c>
      <c r="G84" t="s">
        <v>29</v>
      </c>
      <c r="H84" t="s">
        <v>20</v>
      </c>
      <c r="I84" t="s">
        <v>48</v>
      </c>
      <c r="J84" s="14">
        <v>6784</v>
      </c>
      <c r="K84">
        <v>722.68</v>
      </c>
      <c r="L84" s="18">
        <f>Totals[[#This Row],[Amount]] - Totals[[#This Row],[Down Pay]]</f>
        <v>6061.32</v>
      </c>
    </row>
    <row r="85" spans="1:12" x14ac:dyDescent="0.2">
      <c r="A85" t="s">
        <v>116</v>
      </c>
      <c r="B85" t="s">
        <v>36</v>
      </c>
      <c r="C85" t="s">
        <v>43</v>
      </c>
      <c r="D85" t="s">
        <v>44</v>
      </c>
      <c r="E85" s="13">
        <v>43180</v>
      </c>
      <c r="F85" t="s">
        <v>33</v>
      </c>
      <c r="G85" t="s">
        <v>60</v>
      </c>
      <c r="H85" t="s">
        <v>20</v>
      </c>
      <c r="I85" t="s">
        <v>21</v>
      </c>
      <c r="J85" s="14">
        <v>7500</v>
      </c>
      <c r="K85">
        <v>2261.71</v>
      </c>
      <c r="L85" s="18">
        <f>Totals[[#This Row],[Amount]] - Totals[[#This Row],[Down Pay]]</f>
        <v>5238.29</v>
      </c>
    </row>
    <row r="86" spans="1:12" x14ac:dyDescent="0.2">
      <c r="A86" t="s">
        <v>100</v>
      </c>
      <c r="B86" t="s">
        <v>36</v>
      </c>
      <c r="C86" t="s">
        <v>26</v>
      </c>
      <c r="D86" t="s">
        <v>27</v>
      </c>
      <c r="E86" s="13">
        <v>43174</v>
      </c>
      <c r="F86" t="s">
        <v>40</v>
      </c>
      <c r="G86" t="s">
        <v>47</v>
      </c>
      <c r="H86" t="s">
        <v>20</v>
      </c>
      <c r="I86" t="s">
        <v>48</v>
      </c>
      <c r="J86" s="14">
        <v>7500</v>
      </c>
      <c r="K86">
        <v>2173.19</v>
      </c>
      <c r="L86" s="18">
        <f>Totals[[#This Row],[Amount]] - Totals[[#This Row],[Down Pay]]</f>
        <v>5326.8099999999995</v>
      </c>
    </row>
    <row r="87" spans="1:12" x14ac:dyDescent="0.2">
      <c r="A87" t="s">
        <v>100</v>
      </c>
      <c r="B87" t="s">
        <v>36</v>
      </c>
      <c r="C87" t="s">
        <v>26</v>
      </c>
      <c r="D87" t="s">
        <v>27</v>
      </c>
      <c r="E87" s="13">
        <v>43174</v>
      </c>
      <c r="F87" t="s">
        <v>40</v>
      </c>
      <c r="G87" t="s">
        <v>47</v>
      </c>
      <c r="H87" t="s">
        <v>20</v>
      </c>
      <c r="I87" t="s">
        <v>48</v>
      </c>
      <c r="J87" s="14">
        <v>7500</v>
      </c>
      <c r="K87">
        <v>1341.78</v>
      </c>
      <c r="L87" s="18">
        <f>Totals[[#This Row],[Amount]] - Totals[[#This Row],[Down Pay]]</f>
        <v>6158.22</v>
      </c>
    </row>
    <row r="88" spans="1:12" x14ac:dyDescent="0.2">
      <c r="A88" t="s">
        <v>82</v>
      </c>
      <c r="B88" t="s">
        <v>25</v>
      </c>
      <c r="C88" t="s">
        <v>26</v>
      </c>
      <c r="D88" t="s">
        <v>27</v>
      </c>
      <c r="E88" s="13">
        <v>43168</v>
      </c>
      <c r="F88" t="s">
        <v>28</v>
      </c>
      <c r="G88" t="s">
        <v>76</v>
      </c>
      <c r="H88" t="s">
        <v>20</v>
      </c>
      <c r="I88" t="s">
        <v>21</v>
      </c>
      <c r="J88" s="14">
        <v>7500</v>
      </c>
      <c r="K88">
        <v>879.38</v>
      </c>
      <c r="L88" s="18">
        <f>Totals[[#This Row],[Amount]] - Totals[[#This Row],[Down Pay]]</f>
        <v>6620.62</v>
      </c>
    </row>
    <row r="89" spans="1:12" x14ac:dyDescent="0.2">
      <c r="A89" t="s">
        <v>132</v>
      </c>
      <c r="B89" t="s">
        <v>36</v>
      </c>
      <c r="C89" t="s">
        <v>16</v>
      </c>
      <c r="D89" t="s">
        <v>17</v>
      </c>
      <c r="E89" s="13">
        <v>43183</v>
      </c>
      <c r="F89" t="s">
        <v>18</v>
      </c>
      <c r="G89" t="s">
        <v>127</v>
      </c>
      <c r="H89" t="s">
        <v>20</v>
      </c>
      <c r="I89" t="s">
        <v>21</v>
      </c>
      <c r="J89" s="14">
        <v>7525</v>
      </c>
      <c r="K89">
        <v>2112.44</v>
      </c>
      <c r="L89" s="18">
        <f>Totals[[#This Row],[Amount]] - Totals[[#This Row],[Down Pay]]</f>
        <v>5412.5599999999995</v>
      </c>
    </row>
    <row r="90" spans="1:12" x14ac:dyDescent="0.2">
      <c r="A90" t="s">
        <v>114</v>
      </c>
      <c r="B90" t="s">
        <v>25</v>
      </c>
      <c r="C90" t="s">
        <v>26</v>
      </c>
      <c r="D90" t="s">
        <v>27</v>
      </c>
      <c r="E90" s="13">
        <v>43179</v>
      </c>
      <c r="F90" t="s">
        <v>40</v>
      </c>
      <c r="G90" t="s">
        <v>47</v>
      </c>
      <c r="H90" t="s">
        <v>20</v>
      </c>
      <c r="I90" t="s">
        <v>21</v>
      </c>
      <c r="J90" s="14">
        <v>7540</v>
      </c>
      <c r="K90">
        <v>189.57</v>
      </c>
      <c r="L90" s="18">
        <f>Totals[[#This Row],[Amount]] - Totals[[#This Row],[Down Pay]]</f>
        <v>7350.43</v>
      </c>
    </row>
    <row r="91" spans="1:12" x14ac:dyDescent="0.2">
      <c r="A91" t="s">
        <v>75</v>
      </c>
      <c r="B91" t="s">
        <v>15</v>
      </c>
      <c r="C91" t="s">
        <v>16</v>
      </c>
      <c r="D91" t="s">
        <v>17</v>
      </c>
      <c r="E91" s="13">
        <v>43166</v>
      </c>
      <c r="F91" t="s">
        <v>28</v>
      </c>
      <c r="G91" t="s">
        <v>76</v>
      </c>
      <c r="H91" t="s">
        <v>52</v>
      </c>
      <c r="I91" t="s">
        <v>48</v>
      </c>
      <c r="J91" s="14">
        <v>7690</v>
      </c>
      <c r="K91">
        <v>946.87</v>
      </c>
      <c r="L91" s="18">
        <f>Totals[[#This Row],[Amount]] - Totals[[#This Row],[Down Pay]]</f>
        <v>6743.13</v>
      </c>
    </row>
    <row r="92" spans="1:12" x14ac:dyDescent="0.2">
      <c r="A92" t="s">
        <v>147</v>
      </c>
      <c r="B92" t="s">
        <v>36</v>
      </c>
      <c r="C92" t="s">
        <v>37</v>
      </c>
      <c r="D92" t="s">
        <v>38</v>
      </c>
      <c r="E92" s="13">
        <v>43186</v>
      </c>
      <c r="F92" t="s">
        <v>18</v>
      </c>
      <c r="G92" t="s">
        <v>127</v>
      </c>
      <c r="H92" t="s">
        <v>20</v>
      </c>
      <c r="I92" t="s">
        <v>48</v>
      </c>
      <c r="J92" s="14">
        <v>8340</v>
      </c>
      <c r="K92">
        <v>888.84</v>
      </c>
      <c r="L92" s="18">
        <f>Totals[[#This Row],[Amount]] - Totals[[#This Row],[Down Pay]]</f>
        <v>7451.16</v>
      </c>
    </row>
    <row r="93" spans="1:12" x14ac:dyDescent="0.2">
      <c r="A93" t="s">
        <v>142</v>
      </c>
      <c r="B93" t="s">
        <v>15</v>
      </c>
      <c r="C93" t="s">
        <v>37</v>
      </c>
      <c r="D93" t="s">
        <v>38</v>
      </c>
      <c r="E93" s="13">
        <v>43185</v>
      </c>
      <c r="F93" t="s">
        <v>18</v>
      </c>
      <c r="G93" t="s">
        <v>127</v>
      </c>
      <c r="H93" t="s">
        <v>52</v>
      </c>
      <c r="I93" t="s">
        <v>48</v>
      </c>
      <c r="J93" s="14">
        <v>8340</v>
      </c>
      <c r="K93">
        <v>2342.6</v>
      </c>
      <c r="L93" s="18">
        <f>Totals[[#This Row],[Amount]] - Totals[[#This Row],[Down Pay]]</f>
        <v>5997.4</v>
      </c>
    </row>
    <row r="94" spans="1:12" x14ac:dyDescent="0.2">
      <c r="A94" t="s">
        <v>122</v>
      </c>
      <c r="B94" t="s">
        <v>63</v>
      </c>
      <c r="C94" t="s">
        <v>26</v>
      </c>
      <c r="D94" t="s">
        <v>27</v>
      </c>
      <c r="E94" s="13">
        <v>43181</v>
      </c>
      <c r="F94" t="s">
        <v>28</v>
      </c>
      <c r="G94" t="s">
        <v>29</v>
      </c>
      <c r="H94" t="s">
        <v>20</v>
      </c>
      <c r="I94" t="s">
        <v>48</v>
      </c>
      <c r="J94" s="14">
        <v>8400</v>
      </c>
      <c r="K94">
        <v>594.87</v>
      </c>
      <c r="L94" s="18">
        <f>Totals[[#This Row],[Amount]] - Totals[[#This Row],[Down Pay]]</f>
        <v>7805.13</v>
      </c>
    </row>
    <row r="95" spans="1:12" x14ac:dyDescent="0.2">
      <c r="A95" t="s">
        <v>59</v>
      </c>
      <c r="B95" t="s">
        <v>25</v>
      </c>
      <c r="C95" t="s">
        <v>26</v>
      </c>
      <c r="D95" t="s">
        <v>27</v>
      </c>
      <c r="E95" s="13">
        <v>43163</v>
      </c>
      <c r="F95" t="s">
        <v>33</v>
      </c>
      <c r="G95" t="s">
        <v>60</v>
      </c>
      <c r="H95" t="s">
        <v>20</v>
      </c>
      <c r="I95" t="s">
        <v>21</v>
      </c>
      <c r="J95" s="14">
        <v>8490</v>
      </c>
      <c r="K95">
        <v>1544.03</v>
      </c>
      <c r="L95" s="18">
        <f>Totals[[#This Row],[Amount]] - Totals[[#This Row],[Down Pay]]</f>
        <v>6945.97</v>
      </c>
    </row>
    <row r="96" spans="1:12" x14ac:dyDescent="0.2">
      <c r="A96" t="s">
        <v>71</v>
      </c>
      <c r="B96" t="s">
        <v>72</v>
      </c>
      <c r="C96" t="s">
        <v>26</v>
      </c>
      <c r="D96" t="s">
        <v>27</v>
      </c>
      <c r="E96" s="13">
        <v>43165</v>
      </c>
      <c r="F96" t="s">
        <v>40</v>
      </c>
      <c r="G96" t="s">
        <v>47</v>
      </c>
      <c r="H96" t="s">
        <v>20</v>
      </c>
      <c r="I96" t="s">
        <v>48</v>
      </c>
      <c r="J96" s="14">
        <v>8560</v>
      </c>
      <c r="K96">
        <v>1332.91</v>
      </c>
      <c r="L96" s="18">
        <f>Totals[[#This Row],[Amount]] - Totals[[#This Row],[Down Pay]]</f>
        <v>7227.09</v>
      </c>
    </row>
    <row r="97" spans="1:12" x14ac:dyDescent="0.2">
      <c r="A97" t="s">
        <v>115</v>
      </c>
      <c r="B97" t="s">
        <v>15</v>
      </c>
      <c r="C97" t="s">
        <v>16</v>
      </c>
      <c r="D97" t="s">
        <v>17</v>
      </c>
      <c r="E97" s="13">
        <v>43179</v>
      </c>
      <c r="F97" t="s">
        <v>40</v>
      </c>
      <c r="G97" t="s">
        <v>47</v>
      </c>
      <c r="H97" t="s">
        <v>20</v>
      </c>
      <c r="I97" t="s">
        <v>48</v>
      </c>
      <c r="J97" s="14">
        <v>9430</v>
      </c>
      <c r="K97">
        <v>2347.5300000000002</v>
      </c>
      <c r="L97" s="18">
        <f>Totals[[#This Row],[Amount]] - Totals[[#This Row],[Down Pay]]</f>
        <v>7082.4699999999993</v>
      </c>
    </row>
    <row r="98" spans="1:12" x14ac:dyDescent="0.2">
      <c r="A98" t="s">
        <v>119</v>
      </c>
      <c r="B98" t="s">
        <v>25</v>
      </c>
      <c r="C98" t="s">
        <v>16</v>
      </c>
      <c r="D98" t="s">
        <v>17</v>
      </c>
      <c r="E98" s="13">
        <v>43180</v>
      </c>
      <c r="F98" t="s">
        <v>33</v>
      </c>
      <c r="G98" t="s">
        <v>60</v>
      </c>
      <c r="H98" t="s">
        <v>20</v>
      </c>
      <c r="I98" t="s">
        <v>21</v>
      </c>
      <c r="J98" s="14">
        <v>10000</v>
      </c>
      <c r="K98">
        <v>1205.3800000000001</v>
      </c>
      <c r="L98" s="18">
        <f>Totals[[#This Row],[Amount]] - Totals[[#This Row],[Down Pay]]</f>
        <v>8794.619999999999</v>
      </c>
    </row>
    <row r="99" spans="1:12" x14ac:dyDescent="0.2">
      <c r="A99" t="s">
        <v>68</v>
      </c>
      <c r="B99" t="s">
        <v>15</v>
      </c>
      <c r="C99" t="s">
        <v>37</v>
      </c>
      <c r="D99" t="s">
        <v>38</v>
      </c>
      <c r="E99" s="13">
        <v>43165</v>
      </c>
      <c r="F99" t="s">
        <v>40</v>
      </c>
      <c r="G99" t="s">
        <v>47</v>
      </c>
      <c r="H99" t="s">
        <v>20</v>
      </c>
      <c r="I99" t="s">
        <v>48</v>
      </c>
      <c r="J99" s="14">
        <v>10000</v>
      </c>
      <c r="K99">
        <v>380.24</v>
      </c>
      <c r="L99" s="18">
        <f>Totals[[#This Row],[Amount]] - Totals[[#This Row],[Down Pay]]</f>
        <v>9619.76</v>
      </c>
    </row>
    <row r="100" spans="1:12" x14ac:dyDescent="0.2">
      <c r="A100" t="s">
        <v>49</v>
      </c>
      <c r="B100" t="s">
        <v>36</v>
      </c>
      <c r="C100" t="s">
        <v>43</v>
      </c>
      <c r="D100" t="s">
        <v>44</v>
      </c>
      <c r="E100" s="13">
        <v>43161</v>
      </c>
      <c r="F100" t="s">
        <v>40</v>
      </c>
      <c r="G100" t="s">
        <v>47</v>
      </c>
      <c r="H100" t="s">
        <v>20</v>
      </c>
      <c r="I100" t="s">
        <v>48</v>
      </c>
      <c r="J100" s="14">
        <v>10000</v>
      </c>
      <c r="K100">
        <v>409.32</v>
      </c>
      <c r="L100" s="18">
        <f>Totals[[#This Row],[Amount]] - Totals[[#This Row],[Down Pay]]</f>
        <v>9590.68</v>
      </c>
    </row>
    <row r="101" spans="1:12" x14ac:dyDescent="0.2">
      <c r="A101" t="s">
        <v>24</v>
      </c>
      <c r="B101" t="s">
        <v>25</v>
      </c>
      <c r="C101" t="s">
        <v>26</v>
      </c>
      <c r="D101" t="s">
        <v>27</v>
      </c>
      <c r="E101" s="13">
        <v>43160</v>
      </c>
      <c r="F101" t="s">
        <v>28</v>
      </c>
      <c r="G101" t="s">
        <v>29</v>
      </c>
      <c r="H101" t="s">
        <v>20</v>
      </c>
      <c r="I101" t="s">
        <v>21</v>
      </c>
      <c r="J101" s="14">
        <v>10000</v>
      </c>
      <c r="K101" s="16">
        <v>1133.6199999999999</v>
      </c>
      <c r="L101" s="18">
        <f>Totals[[#This Row],[Amount]] - Totals[[#This Row],[Down Pay]]</f>
        <v>8866.380000000001</v>
      </c>
    </row>
    <row r="102" spans="1:12" x14ac:dyDescent="0.2">
      <c r="A102" t="s">
        <v>156</v>
      </c>
      <c r="B102" t="s">
        <v>36</v>
      </c>
      <c r="C102" t="s">
        <v>43</v>
      </c>
      <c r="D102" t="s">
        <v>44</v>
      </c>
      <c r="E102" s="13">
        <v>43189</v>
      </c>
      <c r="F102" t="s">
        <v>18</v>
      </c>
      <c r="G102" t="s">
        <v>127</v>
      </c>
      <c r="H102" t="s">
        <v>20</v>
      </c>
      <c r="I102" t="s">
        <v>21</v>
      </c>
      <c r="J102" s="14">
        <v>11234</v>
      </c>
      <c r="K102">
        <v>1539.63</v>
      </c>
      <c r="L102" s="18">
        <f>Totals[[#This Row],[Amount]] - Totals[[#This Row],[Down Pay]]</f>
        <v>9694.369999999999</v>
      </c>
    </row>
    <row r="103" spans="1:12" x14ac:dyDescent="0.2">
      <c r="A103" t="s">
        <v>145</v>
      </c>
      <c r="B103" t="s">
        <v>15</v>
      </c>
      <c r="C103" t="s">
        <v>37</v>
      </c>
      <c r="D103" t="s">
        <v>38</v>
      </c>
      <c r="E103" s="13">
        <v>43185</v>
      </c>
      <c r="F103" t="s">
        <v>18</v>
      </c>
      <c r="G103" t="s">
        <v>127</v>
      </c>
      <c r="H103" t="s">
        <v>52</v>
      </c>
      <c r="I103" t="s">
        <v>48</v>
      </c>
      <c r="J103" s="14">
        <v>11972</v>
      </c>
      <c r="K103">
        <v>2689.33</v>
      </c>
      <c r="L103" s="18">
        <f>Totals[[#This Row],[Amount]] - Totals[[#This Row],[Down Pay]]</f>
        <v>9282.67</v>
      </c>
    </row>
    <row r="104" spans="1:12" x14ac:dyDescent="0.2">
      <c r="A104" t="s">
        <v>35</v>
      </c>
      <c r="B104" t="s">
        <v>36</v>
      </c>
      <c r="C104" t="s">
        <v>37</v>
      </c>
      <c r="D104" t="s">
        <v>38</v>
      </c>
      <c r="E104" s="13">
        <v>43160</v>
      </c>
      <c r="F104" t="s">
        <v>28</v>
      </c>
      <c r="G104" t="s">
        <v>29</v>
      </c>
      <c r="H104" t="s">
        <v>20</v>
      </c>
      <c r="I104" t="s">
        <v>21</v>
      </c>
      <c r="J104" s="14">
        <v>12000</v>
      </c>
      <c r="K104">
        <v>1833.86</v>
      </c>
      <c r="L104" s="18">
        <f>Totals[[#This Row],[Amount]] - Totals[[#This Row],[Down Pay]]</f>
        <v>10166.14</v>
      </c>
    </row>
    <row r="105" spans="1:12" x14ac:dyDescent="0.2">
      <c r="A105" t="s">
        <v>35</v>
      </c>
      <c r="B105" t="s">
        <v>36</v>
      </c>
      <c r="C105" t="s">
        <v>37</v>
      </c>
      <c r="D105" t="s">
        <v>38</v>
      </c>
      <c r="E105" s="13">
        <v>43160</v>
      </c>
      <c r="F105" t="s">
        <v>28</v>
      </c>
      <c r="G105" t="s">
        <v>29</v>
      </c>
      <c r="H105" t="s">
        <v>20</v>
      </c>
      <c r="I105" t="s">
        <v>21</v>
      </c>
      <c r="J105" s="14">
        <v>12000</v>
      </c>
      <c r="K105">
        <v>626.91999999999996</v>
      </c>
      <c r="L105" s="18">
        <f>Totals[[#This Row],[Amount]] - Totals[[#This Row],[Down Pay]]</f>
        <v>11373.08</v>
      </c>
    </row>
    <row r="106" spans="1:12" x14ac:dyDescent="0.2">
      <c r="A106" t="s">
        <v>126</v>
      </c>
      <c r="B106" t="s">
        <v>15</v>
      </c>
      <c r="C106" t="s">
        <v>37</v>
      </c>
      <c r="D106" t="s">
        <v>38</v>
      </c>
      <c r="E106" s="13">
        <v>43182</v>
      </c>
      <c r="F106" t="s">
        <v>18</v>
      </c>
      <c r="G106" t="s">
        <v>127</v>
      </c>
      <c r="H106" t="s">
        <v>20</v>
      </c>
      <c r="I106" t="s">
        <v>21</v>
      </c>
      <c r="J106" s="14">
        <v>12150</v>
      </c>
      <c r="K106">
        <v>2676.42</v>
      </c>
      <c r="L106" s="18">
        <f>Totals[[#This Row],[Amount]] - Totals[[#This Row],[Down Pay]]</f>
        <v>9473.58</v>
      </c>
    </row>
    <row r="107" spans="1:12" x14ac:dyDescent="0.2">
      <c r="A107" t="s">
        <v>95</v>
      </c>
      <c r="B107" t="s">
        <v>36</v>
      </c>
      <c r="C107" t="s">
        <v>37</v>
      </c>
      <c r="D107" t="s">
        <v>38</v>
      </c>
      <c r="E107" s="13">
        <v>43173</v>
      </c>
      <c r="F107" t="s">
        <v>40</v>
      </c>
      <c r="G107" t="s">
        <v>47</v>
      </c>
      <c r="H107" t="s">
        <v>20</v>
      </c>
      <c r="I107" t="s">
        <v>21</v>
      </c>
      <c r="J107" s="14">
        <v>12458</v>
      </c>
      <c r="K107">
        <v>885.4</v>
      </c>
      <c r="L107" s="18">
        <f>Totals[[#This Row],[Amount]] - Totals[[#This Row],[Down Pay]]</f>
        <v>11572.6</v>
      </c>
    </row>
    <row r="108" spans="1:12" x14ac:dyDescent="0.2">
      <c r="A108" t="s">
        <v>124</v>
      </c>
      <c r="B108" t="s">
        <v>15</v>
      </c>
      <c r="C108" t="s">
        <v>37</v>
      </c>
      <c r="D108" t="s">
        <v>38</v>
      </c>
      <c r="E108" s="13">
        <v>43182</v>
      </c>
      <c r="F108" t="s">
        <v>28</v>
      </c>
      <c r="G108" t="s">
        <v>29</v>
      </c>
      <c r="H108" t="s">
        <v>20</v>
      </c>
      <c r="I108" t="s">
        <v>21</v>
      </c>
      <c r="J108" s="14">
        <v>12500</v>
      </c>
      <c r="K108">
        <v>262.68</v>
      </c>
      <c r="L108" s="18">
        <f>Totals[[#This Row],[Amount]] - Totals[[#This Row],[Down Pay]]</f>
        <v>12237.32</v>
      </c>
    </row>
    <row r="109" spans="1:12" x14ac:dyDescent="0.2">
      <c r="A109" t="s">
        <v>111</v>
      </c>
      <c r="B109" t="s">
        <v>36</v>
      </c>
      <c r="C109" t="s">
        <v>43</v>
      </c>
      <c r="D109" t="s">
        <v>44</v>
      </c>
      <c r="E109" s="13">
        <v>43178</v>
      </c>
      <c r="F109" t="s">
        <v>28</v>
      </c>
      <c r="G109" t="s">
        <v>29</v>
      </c>
      <c r="H109" t="s">
        <v>20</v>
      </c>
      <c r="I109" t="s">
        <v>48</v>
      </c>
      <c r="J109" s="14">
        <v>12500</v>
      </c>
      <c r="K109">
        <v>1330.18</v>
      </c>
      <c r="L109" s="18">
        <f>Totals[[#This Row],[Amount]] - Totals[[#This Row],[Down Pay]]</f>
        <v>11169.82</v>
      </c>
    </row>
    <row r="110" spans="1:12" x14ac:dyDescent="0.2">
      <c r="A110" t="s">
        <v>151</v>
      </c>
      <c r="B110" t="s">
        <v>36</v>
      </c>
      <c r="C110" t="s">
        <v>16</v>
      </c>
      <c r="D110" t="s">
        <v>17</v>
      </c>
      <c r="E110" s="13">
        <v>43188</v>
      </c>
      <c r="F110" t="s">
        <v>28</v>
      </c>
      <c r="G110" t="s">
        <v>29</v>
      </c>
      <c r="H110" t="s">
        <v>20</v>
      </c>
      <c r="I110" t="s">
        <v>48</v>
      </c>
      <c r="J110" s="14">
        <v>14275</v>
      </c>
      <c r="K110">
        <v>1254.22</v>
      </c>
      <c r="L110" s="18">
        <f>Totals[[#This Row],[Amount]] - Totals[[#This Row],[Down Pay]]</f>
        <v>13020.78</v>
      </c>
    </row>
    <row r="111" spans="1:12" x14ac:dyDescent="0.2">
      <c r="A111" t="s">
        <v>153</v>
      </c>
      <c r="B111" t="s">
        <v>36</v>
      </c>
      <c r="C111" t="s">
        <v>16</v>
      </c>
      <c r="D111" t="s">
        <v>17</v>
      </c>
      <c r="E111" s="13">
        <v>43188</v>
      </c>
      <c r="F111" t="s">
        <v>18</v>
      </c>
      <c r="G111" t="s">
        <v>127</v>
      </c>
      <c r="H111" t="s">
        <v>20</v>
      </c>
      <c r="I111" t="s">
        <v>48</v>
      </c>
      <c r="J111" s="14">
        <v>14321</v>
      </c>
      <c r="K111">
        <v>2335</v>
      </c>
      <c r="L111" s="18">
        <f>Totals[[#This Row],[Amount]] - Totals[[#This Row],[Down Pay]]</f>
        <v>11986</v>
      </c>
    </row>
    <row r="112" spans="1:12" x14ac:dyDescent="0.2">
      <c r="A112" t="s">
        <v>128</v>
      </c>
      <c r="B112" t="s">
        <v>36</v>
      </c>
      <c r="C112" t="s">
        <v>43</v>
      </c>
      <c r="D112" t="s">
        <v>44</v>
      </c>
      <c r="E112" s="13">
        <v>43183</v>
      </c>
      <c r="F112" t="s">
        <v>28</v>
      </c>
      <c r="G112" t="s">
        <v>29</v>
      </c>
      <c r="H112" t="s">
        <v>20</v>
      </c>
      <c r="I112" t="s">
        <v>48</v>
      </c>
      <c r="J112" s="14">
        <v>17500</v>
      </c>
      <c r="K112">
        <v>2680</v>
      </c>
      <c r="L112" s="18">
        <f>Totals[[#This Row],[Amount]] - Totals[[#This Row],[Down Pay]]</f>
        <v>14820</v>
      </c>
    </row>
    <row r="113" spans="1:12" x14ac:dyDescent="0.2">
      <c r="A113" t="s">
        <v>163</v>
      </c>
      <c r="E113" s="5"/>
      <c r="J113" s="19"/>
      <c r="L113">
        <f>SUBTOTAL(103,Totals[Owed])</f>
        <v>107</v>
      </c>
    </row>
  </sheetData>
  <phoneticPr fontId="6" type="noConversion"/>
  <conditionalFormatting sqref="G6:G112">
    <cfRule type="cellIs" dxfId="5" priority="31" stopIfTrue="1" operator="equal">
      <formula>"Refrigerator"</formula>
    </cfRule>
  </conditionalFormatting>
  <conditionalFormatting sqref="K5:K112">
    <cfRule type="iconSet" priority="29">
      <iconSet>
        <cfvo type="percent" val="0"/>
        <cfvo type="percent" val="33"/>
        <cfvo type="percent" val="67"/>
      </iconSet>
    </cfRule>
  </conditionalFormatting>
  <conditionalFormatting sqref="J5:J11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{7C83B9D0-1064-3A4F-AA2D-CBBC7380B17B}</x14:id>
        </ext>
      </extLst>
    </cfRule>
  </conditionalFormatting>
  <conditionalFormatting sqref="L83:L1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12">
    <cfRule type="containsText" dxfId="4" priority="25" stopIfTrue="1" operator="containsText" text="Promotion">
      <formula>NOT(ISERROR(SEARCH("Promotion",I6)))</formula>
    </cfRule>
  </conditionalFormatting>
  <conditionalFormatting sqref="A5:L113">
    <cfRule type="expression" dxfId="3" priority="1" stopIfTrue="1">
      <formula>AND(H6="Finance", J6&gt;=5000)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83B9D0-1064-3A4F-AA2D-CBBC7380B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Aigerim Yessenbayeva</dc:creator>
  <cp:lastModifiedBy>Aigerim Yessenbayeva</cp:lastModifiedBy>
  <dcterms:created xsi:type="dcterms:W3CDTF">2025-04-13T10:00:24Z</dcterms:created>
  <dcterms:modified xsi:type="dcterms:W3CDTF">2025-04-13T21:19:05Z</dcterms:modified>
</cp:coreProperties>
</file>