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talgatmanglayev/Desktop/Report/"/>
    </mc:Choice>
  </mc:AlternateContent>
  <xr:revisionPtr revIDLastSave="0" documentId="13_ncr:1_{3A1CF219-29B5-1046-9FCF-B50720128766}" xr6:coauthVersionLast="47" xr6:coauthVersionMax="47" xr10:uidLastSave="{00000000-0000-0000-0000-000000000000}"/>
  <bookViews>
    <workbookView xWindow="0" yWindow="740" windowWidth="34560" windowHeight="21600" activeTab="1" xr2:uid="{00000000-000D-0000-FFFF-FFFF00000000}"/>
  </bookViews>
  <sheets>
    <sheet name="Sheet1" sheetId="5" r:id="rId1"/>
    <sheet name="Sheet2" sheetId="2" r:id="rId2"/>
    <sheet name="CL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2" l="1"/>
  <c r="D12" i="2"/>
  <c r="E11" i="2"/>
  <c r="D11" i="2"/>
  <c r="E10" i="2"/>
  <c r="D10" i="2"/>
  <c r="D9" i="2"/>
  <c r="E8" i="2"/>
  <c r="D8" i="2"/>
  <c r="E7" i="2"/>
  <c r="D7" i="2"/>
  <c r="D6" i="2"/>
  <c r="E5" i="2"/>
  <c r="D5" i="2"/>
  <c r="E4" i="2"/>
  <c r="D4" i="2"/>
  <c r="D3" i="2"/>
  <c r="F13" i="5"/>
  <c r="O4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17" i="5"/>
  <c r="D9" i="5"/>
  <c r="F9" i="5"/>
  <c r="G6" i="2"/>
  <c r="G5" i="2"/>
  <c r="G4" i="2"/>
  <c r="G3" i="2"/>
  <c r="E8" i="5"/>
  <c r="D7" i="5"/>
  <c r="N360" i="5"/>
  <c r="O360" i="5" s="1"/>
  <c r="N359" i="5"/>
  <c r="O359" i="5" s="1"/>
  <c r="N358" i="5"/>
  <c r="O358" i="5" s="1"/>
  <c r="N357" i="5"/>
  <c r="O357" i="5" s="1"/>
  <c r="N356" i="5"/>
  <c r="O356" i="5" s="1"/>
  <c r="N355" i="5"/>
  <c r="O355" i="5" s="1"/>
  <c r="N354" i="5"/>
  <c r="O354" i="5" s="1"/>
  <c r="N353" i="5"/>
  <c r="O353" i="5" s="1"/>
  <c r="N352" i="5"/>
  <c r="O352" i="5" s="1"/>
  <c r="N351" i="5"/>
  <c r="O351" i="5" s="1"/>
  <c r="N350" i="5"/>
  <c r="O350" i="5" s="1"/>
  <c r="N349" i="5"/>
  <c r="O349" i="5" s="1"/>
  <c r="N348" i="5"/>
  <c r="O348" i="5" s="1"/>
  <c r="N347" i="5"/>
  <c r="O347" i="5" s="1"/>
  <c r="N346" i="5"/>
  <c r="O346" i="5" s="1"/>
  <c r="N345" i="5"/>
  <c r="O345" i="5" s="1"/>
  <c r="N344" i="5"/>
  <c r="O344" i="5" s="1"/>
  <c r="N343" i="5"/>
  <c r="O343" i="5" s="1"/>
  <c r="N342" i="5"/>
  <c r="O342" i="5" s="1"/>
  <c r="N341" i="5"/>
  <c r="O341" i="5" s="1"/>
  <c r="N340" i="5"/>
  <c r="O340" i="5" s="1"/>
  <c r="N339" i="5"/>
  <c r="O339" i="5" s="1"/>
  <c r="N338" i="5"/>
  <c r="O338" i="5" s="1"/>
  <c r="N337" i="5"/>
  <c r="O337" i="5" s="1"/>
  <c r="N336" i="5"/>
  <c r="O336" i="5" s="1"/>
  <c r="N335" i="5"/>
  <c r="O335" i="5" s="1"/>
  <c r="N334" i="5"/>
  <c r="O334" i="5" s="1"/>
  <c r="N333" i="5"/>
  <c r="O333" i="5" s="1"/>
  <c r="N332" i="5"/>
  <c r="O332" i="5" s="1"/>
  <c r="N331" i="5"/>
  <c r="O331" i="5" s="1"/>
  <c r="N330" i="5"/>
  <c r="O330" i="5" s="1"/>
  <c r="N329" i="5"/>
  <c r="O329" i="5" s="1"/>
  <c r="N328" i="5"/>
  <c r="O328" i="5" s="1"/>
  <c r="N327" i="5"/>
  <c r="O327" i="5" s="1"/>
  <c r="N326" i="5"/>
  <c r="O326" i="5" s="1"/>
  <c r="N325" i="5"/>
  <c r="O325" i="5" s="1"/>
  <c r="N324" i="5"/>
  <c r="O324" i="5" s="1"/>
  <c r="N323" i="5"/>
  <c r="O323" i="5" s="1"/>
  <c r="N322" i="5"/>
  <c r="O322" i="5" s="1"/>
  <c r="N321" i="5"/>
  <c r="O321" i="5" s="1"/>
  <c r="N320" i="5"/>
  <c r="O320" i="5" s="1"/>
  <c r="N319" i="5"/>
  <c r="O319" i="5" s="1"/>
  <c r="N318" i="5"/>
  <c r="O318" i="5" s="1"/>
  <c r="N317" i="5"/>
  <c r="O317" i="5" s="1"/>
  <c r="N316" i="5"/>
  <c r="O316" i="5" s="1"/>
  <c r="N315" i="5"/>
  <c r="O315" i="5" s="1"/>
  <c r="N314" i="5"/>
  <c r="O314" i="5" s="1"/>
  <c r="N313" i="5"/>
  <c r="O313" i="5" s="1"/>
  <c r="N312" i="5"/>
  <c r="O312" i="5" s="1"/>
  <c r="N311" i="5"/>
  <c r="O311" i="5" s="1"/>
  <c r="N310" i="5"/>
  <c r="O310" i="5" s="1"/>
  <c r="N309" i="5"/>
  <c r="O309" i="5" s="1"/>
  <c r="N308" i="5"/>
  <c r="O308" i="5" s="1"/>
  <c r="N307" i="5"/>
  <c r="O307" i="5" s="1"/>
  <c r="N306" i="5"/>
  <c r="O306" i="5" s="1"/>
  <c r="N305" i="5"/>
  <c r="O305" i="5" s="1"/>
  <c r="N304" i="5"/>
  <c r="O304" i="5" s="1"/>
  <c r="N303" i="5"/>
  <c r="O303" i="5" s="1"/>
  <c r="N302" i="5"/>
  <c r="O302" i="5" s="1"/>
  <c r="N301" i="5"/>
  <c r="O301" i="5" s="1"/>
  <c r="N300" i="5"/>
  <c r="O300" i="5" s="1"/>
  <c r="N299" i="5"/>
  <c r="O299" i="5" s="1"/>
  <c r="N298" i="5"/>
  <c r="O298" i="5" s="1"/>
  <c r="N297" i="5"/>
  <c r="O297" i="5" s="1"/>
  <c r="N296" i="5"/>
  <c r="O296" i="5" s="1"/>
  <c r="N295" i="5"/>
  <c r="O295" i="5" s="1"/>
  <c r="N294" i="5"/>
  <c r="O294" i="5" s="1"/>
  <c r="N293" i="5"/>
  <c r="O293" i="5" s="1"/>
  <c r="N292" i="5"/>
  <c r="O292" i="5" s="1"/>
  <c r="N291" i="5"/>
  <c r="O291" i="5" s="1"/>
  <c r="N290" i="5"/>
  <c r="O290" i="5" s="1"/>
  <c r="N289" i="5"/>
  <c r="O289" i="5" s="1"/>
  <c r="N288" i="5"/>
  <c r="O288" i="5" s="1"/>
  <c r="N287" i="5"/>
  <c r="O287" i="5" s="1"/>
  <c r="N286" i="5"/>
  <c r="O286" i="5" s="1"/>
  <c r="N285" i="5"/>
  <c r="O285" i="5" s="1"/>
  <c r="N284" i="5"/>
  <c r="O284" i="5" s="1"/>
  <c r="N283" i="5"/>
  <c r="O283" i="5" s="1"/>
  <c r="N282" i="5"/>
  <c r="O282" i="5" s="1"/>
  <c r="N281" i="5"/>
  <c r="O281" i="5" s="1"/>
  <c r="N280" i="5"/>
  <c r="O280" i="5" s="1"/>
  <c r="N279" i="5"/>
  <c r="O279" i="5" s="1"/>
  <c r="N278" i="5"/>
  <c r="O278" i="5" s="1"/>
  <c r="N277" i="5"/>
  <c r="O277" i="5" s="1"/>
  <c r="N276" i="5"/>
  <c r="O276" i="5" s="1"/>
  <c r="N275" i="5"/>
  <c r="O275" i="5" s="1"/>
  <c r="N274" i="5"/>
  <c r="O274" i="5" s="1"/>
  <c r="N273" i="5"/>
  <c r="O273" i="5" s="1"/>
  <c r="N272" i="5"/>
  <c r="O272" i="5" s="1"/>
  <c r="N271" i="5"/>
  <c r="O271" i="5" s="1"/>
  <c r="N270" i="5"/>
  <c r="O270" i="5" s="1"/>
  <c r="N269" i="5"/>
  <c r="O269" i="5" s="1"/>
  <c r="N268" i="5"/>
  <c r="O268" i="5" s="1"/>
  <c r="N267" i="5"/>
  <c r="O267" i="5" s="1"/>
  <c r="N266" i="5"/>
  <c r="O266" i="5" s="1"/>
  <c r="N265" i="5"/>
  <c r="O265" i="5" s="1"/>
  <c r="N264" i="5"/>
  <c r="O264" i="5" s="1"/>
  <c r="N263" i="5"/>
  <c r="O263" i="5" s="1"/>
  <c r="N262" i="5"/>
  <c r="O262" i="5" s="1"/>
  <c r="N261" i="5"/>
  <c r="O261" i="5" s="1"/>
  <c r="N260" i="5"/>
  <c r="O260" i="5" s="1"/>
  <c r="N259" i="5"/>
  <c r="O259" i="5" s="1"/>
  <c r="N258" i="5"/>
  <c r="O258" i="5" s="1"/>
  <c r="N257" i="5"/>
  <c r="O257" i="5" s="1"/>
  <c r="N256" i="5"/>
  <c r="O256" i="5" s="1"/>
  <c r="N255" i="5"/>
  <c r="O255" i="5" s="1"/>
  <c r="N254" i="5"/>
  <c r="O254" i="5" s="1"/>
  <c r="N253" i="5"/>
  <c r="O253" i="5" s="1"/>
  <c r="N252" i="5"/>
  <c r="O252" i="5" s="1"/>
  <c r="N251" i="5"/>
  <c r="O251" i="5" s="1"/>
  <c r="N250" i="5"/>
  <c r="O250" i="5" s="1"/>
  <c r="N249" i="5"/>
  <c r="O249" i="5" s="1"/>
  <c r="N248" i="5"/>
  <c r="O248" i="5" s="1"/>
  <c r="N247" i="5"/>
  <c r="O247" i="5" s="1"/>
  <c r="N246" i="5"/>
  <c r="O246" i="5" s="1"/>
  <c r="N245" i="5"/>
  <c r="O245" i="5" s="1"/>
  <c r="N244" i="5"/>
  <c r="O244" i="5" s="1"/>
  <c r="N243" i="5"/>
  <c r="O243" i="5" s="1"/>
  <c r="N242" i="5"/>
  <c r="O242" i="5" s="1"/>
  <c r="N241" i="5"/>
  <c r="O241" i="5" s="1"/>
  <c r="N240" i="5"/>
  <c r="O240" i="5" s="1"/>
  <c r="N239" i="5"/>
  <c r="O239" i="5" s="1"/>
  <c r="N238" i="5"/>
  <c r="O238" i="5" s="1"/>
  <c r="N237" i="5"/>
  <c r="O237" i="5" s="1"/>
  <c r="N236" i="5"/>
  <c r="O236" i="5" s="1"/>
  <c r="N235" i="5"/>
  <c r="O235" i="5" s="1"/>
  <c r="N234" i="5"/>
  <c r="O234" i="5" s="1"/>
  <c r="N233" i="5"/>
  <c r="O233" i="5" s="1"/>
  <c r="N232" i="5"/>
  <c r="O232" i="5" s="1"/>
  <c r="N231" i="5"/>
  <c r="O231" i="5" s="1"/>
  <c r="N230" i="5"/>
  <c r="O230" i="5" s="1"/>
  <c r="N229" i="5"/>
  <c r="O229" i="5" s="1"/>
  <c r="N228" i="5"/>
  <c r="O228" i="5" s="1"/>
  <c r="N227" i="5"/>
  <c r="O227" i="5" s="1"/>
  <c r="N226" i="5"/>
  <c r="O226" i="5" s="1"/>
  <c r="N225" i="5"/>
  <c r="O225" i="5" s="1"/>
  <c r="N224" i="5"/>
  <c r="O224" i="5" s="1"/>
  <c r="N223" i="5"/>
  <c r="O223" i="5" s="1"/>
  <c r="N222" i="5"/>
  <c r="O222" i="5" s="1"/>
  <c r="N221" i="5"/>
  <c r="O221" i="5" s="1"/>
  <c r="N220" i="5"/>
  <c r="O220" i="5" s="1"/>
  <c r="N219" i="5"/>
  <c r="O219" i="5" s="1"/>
  <c r="N218" i="5"/>
  <c r="O218" i="5" s="1"/>
  <c r="N217" i="5"/>
  <c r="O217" i="5" s="1"/>
  <c r="N216" i="5"/>
  <c r="O216" i="5" s="1"/>
  <c r="N215" i="5"/>
  <c r="O215" i="5" s="1"/>
  <c r="N214" i="5"/>
  <c r="O214" i="5" s="1"/>
  <c r="N213" i="5"/>
  <c r="O213" i="5" s="1"/>
  <c r="N212" i="5"/>
  <c r="O212" i="5" s="1"/>
  <c r="N211" i="5"/>
  <c r="O211" i="5" s="1"/>
  <c r="N210" i="5"/>
  <c r="O210" i="5" s="1"/>
  <c r="N209" i="5"/>
  <c r="O209" i="5" s="1"/>
  <c r="N208" i="5"/>
  <c r="O208" i="5" s="1"/>
  <c r="N207" i="5"/>
  <c r="O207" i="5" s="1"/>
  <c r="N206" i="5"/>
  <c r="O206" i="5" s="1"/>
  <c r="N205" i="5"/>
  <c r="O205" i="5" s="1"/>
  <c r="N204" i="5"/>
  <c r="O204" i="5" s="1"/>
  <c r="N203" i="5"/>
  <c r="O203" i="5" s="1"/>
  <c r="N202" i="5"/>
  <c r="O202" i="5" s="1"/>
  <c r="N201" i="5"/>
  <c r="O201" i="5" s="1"/>
  <c r="N200" i="5"/>
  <c r="O200" i="5" s="1"/>
  <c r="N199" i="5"/>
  <c r="O199" i="5" s="1"/>
  <c r="N198" i="5"/>
  <c r="O198" i="5" s="1"/>
  <c r="N197" i="5"/>
  <c r="O197" i="5" s="1"/>
  <c r="N196" i="5"/>
  <c r="O196" i="5" s="1"/>
  <c r="N195" i="5"/>
  <c r="O195" i="5" s="1"/>
  <c r="N194" i="5"/>
  <c r="O194" i="5" s="1"/>
  <c r="N193" i="5"/>
  <c r="O193" i="5" s="1"/>
  <c r="N192" i="5"/>
  <c r="O192" i="5" s="1"/>
  <c r="N191" i="5"/>
  <c r="O191" i="5" s="1"/>
  <c r="N190" i="5"/>
  <c r="O190" i="5" s="1"/>
  <c r="N189" i="5"/>
  <c r="O189" i="5" s="1"/>
  <c r="N188" i="5"/>
  <c r="O188" i="5" s="1"/>
  <c r="N187" i="5"/>
  <c r="O187" i="5" s="1"/>
  <c r="N186" i="5"/>
  <c r="O186" i="5" s="1"/>
  <c r="N185" i="5"/>
  <c r="O185" i="5" s="1"/>
  <c r="N184" i="5"/>
  <c r="O184" i="5" s="1"/>
  <c r="N183" i="5"/>
  <c r="O183" i="5" s="1"/>
  <c r="N182" i="5"/>
  <c r="O182" i="5" s="1"/>
  <c r="N181" i="5"/>
  <c r="O181" i="5" s="1"/>
  <c r="N180" i="5"/>
  <c r="O180" i="5" s="1"/>
  <c r="N179" i="5"/>
  <c r="O179" i="5" s="1"/>
  <c r="N178" i="5"/>
  <c r="O178" i="5" s="1"/>
  <c r="N177" i="5"/>
  <c r="O177" i="5" s="1"/>
  <c r="N176" i="5"/>
  <c r="O176" i="5" s="1"/>
  <c r="N175" i="5"/>
  <c r="O175" i="5" s="1"/>
  <c r="N174" i="5"/>
  <c r="O174" i="5" s="1"/>
  <c r="N173" i="5"/>
  <c r="O173" i="5" s="1"/>
  <c r="N172" i="5"/>
  <c r="O172" i="5" s="1"/>
  <c r="N171" i="5"/>
  <c r="O171" i="5" s="1"/>
  <c r="N170" i="5"/>
  <c r="O170" i="5" s="1"/>
  <c r="N169" i="5"/>
  <c r="O169" i="5" s="1"/>
  <c r="N168" i="5"/>
  <c r="O168" i="5" s="1"/>
  <c r="N167" i="5"/>
  <c r="O167" i="5" s="1"/>
  <c r="N166" i="5"/>
  <c r="O166" i="5" s="1"/>
  <c r="N165" i="5"/>
  <c r="O165" i="5" s="1"/>
  <c r="N164" i="5"/>
  <c r="O164" i="5" s="1"/>
  <c r="N163" i="5"/>
  <c r="O163" i="5" s="1"/>
  <c r="N162" i="5"/>
  <c r="O162" i="5" s="1"/>
  <c r="N161" i="5"/>
  <c r="O161" i="5" s="1"/>
  <c r="N160" i="5"/>
  <c r="O160" i="5" s="1"/>
  <c r="N159" i="5"/>
  <c r="O159" i="5" s="1"/>
  <c r="N158" i="5"/>
  <c r="O158" i="5" s="1"/>
  <c r="N157" i="5"/>
  <c r="O157" i="5" s="1"/>
  <c r="N156" i="5"/>
  <c r="O156" i="5" s="1"/>
  <c r="N155" i="5"/>
  <c r="O155" i="5" s="1"/>
  <c r="N154" i="5"/>
  <c r="O154" i="5" s="1"/>
  <c r="N153" i="5"/>
  <c r="O153" i="5" s="1"/>
  <c r="N152" i="5"/>
  <c r="O152" i="5" s="1"/>
  <c r="N151" i="5"/>
  <c r="O151" i="5" s="1"/>
  <c r="N150" i="5"/>
  <c r="O150" i="5" s="1"/>
  <c r="N149" i="5"/>
  <c r="O149" i="5" s="1"/>
  <c r="N148" i="5"/>
  <c r="O148" i="5" s="1"/>
  <c r="N147" i="5"/>
  <c r="O147" i="5" s="1"/>
  <c r="N146" i="5"/>
  <c r="O146" i="5" s="1"/>
  <c r="N145" i="5"/>
  <c r="O145" i="5" s="1"/>
  <c r="N144" i="5"/>
  <c r="O144" i="5" s="1"/>
  <c r="N143" i="5"/>
  <c r="O143" i="5" s="1"/>
  <c r="N142" i="5"/>
  <c r="O142" i="5" s="1"/>
  <c r="N141" i="5"/>
  <c r="O141" i="5" s="1"/>
  <c r="N140" i="5"/>
  <c r="O140" i="5" s="1"/>
  <c r="N139" i="5"/>
  <c r="O139" i="5" s="1"/>
  <c r="N138" i="5"/>
  <c r="O138" i="5" s="1"/>
  <c r="N137" i="5"/>
  <c r="O137" i="5" s="1"/>
  <c r="N136" i="5"/>
  <c r="O136" i="5" s="1"/>
  <c r="N135" i="5"/>
  <c r="O135" i="5" s="1"/>
  <c r="N134" i="5"/>
  <c r="O134" i="5" s="1"/>
  <c r="N133" i="5"/>
  <c r="O133" i="5" s="1"/>
  <c r="N132" i="5"/>
  <c r="O132" i="5" s="1"/>
  <c r="N131" i="5"/>
  <c r="O131" i="5" s="1"/>
  <c r="N130" i="5"/>
  <c r="O130" i="5" s="1"/>
  <c r="N129" i="5"/>
  <c r="O129" i="5" s="1"/>
  <c r="N128" i="5"/>
  <c r="O128" i="5" s="1"/>
  <c r="N127" i="5"/>
  <c r="O127" i="5" s="1"/>
  <c r="N126" i="5"/>
  <c r="O126" i="5" s="1"/>
  <c r="N125" i="5"/>
  <c r="O125" i="5" s="1"/>
  <c r="N124" i="5"/>
  <c r="O124" i="5" s="1"/>
  <c r="N123" i="5"/>
  <c r="O123" i="5" s="1"/>
  <c r="N122" i="5"/>
  <c r="O122" i="5" s="1"/>
  <c r="N121" i="5"/>
  <c r="O121" i="5" s="1"/>
  <c r="N120" i="5"/>
  <c r="O120" i="5" s="1"/>
  <c r="N119" i="5"/>
  <c r="O119" i="5" s="1"/>
  <c r="N118" i="5"/>
  <c r="O118" i="5" s="1"/>
  <c r="N117" i="5"/>
  <c r="O117" i="5" s="1"/>
  <c r="N116" i="5"/>
  <c r="O116" i="5" s="1"/>
  <c r="N115" i="5"/>
  <c r="O115" i="5" s="1"/>
  <c r="N114" i="5"/>
  <c r="O114" i="5" s="1"/>
  <c r="N113" i="5"/>
  <c r="O113" i="5" s="1"/>
  <c r="N112" i="5"/>
  <c r="O112" i="5" s="1"/>
  <c r="N111" i="5"/>
  <c r="O111" i="5" s="1"/>
  <c r="N110" i="5"/>
  <c r="O110" i="5" s="1"/>
  <c r="N109" i="5"/>
  <c r="O109" i="5" s="1"/>
  <c r="N108" i="5"/>
  <c r="O108" i="5" s="1"/>
  <c r="N107" i="5"/>
  <c r="O107" i="5" s="1"/>
  <c r="N106" i="5"/>
  <c r="O106" i="5" s="1"/>
  <c r="N105" i="5"/>
  <c r="O105" i="5" s="1"/>
  <c r="N104" i="5"/>
  <c r="O104" i="5" s="1"/>
  <c r="N103" i="5"/>
  <c r="O103" i="5" s="1"/>
  <c r="N102" i="5"/>
  <c r="O102" i="5" s="1"/>
  <c r="N101" i="5"/>
  <c r="O101" i="5" s="1"/>
  <c r="N100" i="5"/>
  <c r="O100" i="5" s="1"/>
  <c r="N99" i="5"/>
  <c r="O99" i="5" s="1"/>
  <c r="N98" i="5"/>
  <c r="O98" i="5" s="1"/>
  <c r="N97" i="5"/>
  <c r="O97" i="5" s="1"/>
  <c r="N96" i="5"/>
  <c r="O96" i="5" s="1"/>
  <c r="N95" i="5"/>
  <c r="O95" i="5" s="1"/>
  <c r="N94" i="5"/>
  <c r="O94" i="5" s="1"/>
  <c r="N93" i="5"/>
  <c r="O93" i="5" s="1"/>
  <c r="N92" i="5"/>
  <c r="O92" i="5" s="1"/>
  <c r="N91" i="5"/>
  <c r="O91" i="5" s="1"/>
  <c r="N90" i="5"/>
  <c r="O90" i="5" s="1"/>
  <c r="N89" i="5"/>
  <c r="O89" i="5" s="1"/>
  <c r="N88" i="5"/>
  <c r="O88" i="5" s="1"/>
  <c r="N87" i="5"/>
  <c r="O87" i="5" s="1"/>
  <c r="N86" i="5"/>
  <c r="O86" i="5" s="1"/>
  <c r="N85" i="5"/>
  <c r="O85" i="5" s="1"/>
  <c r="N84" i="5"/>
  <c r="O84" i="5" s="1"/>
  <c r="N83" i="5"/>
  <c r="O83" i="5" s="1"/>
  <c r="N82" i="5"/>
  <c r="O82" i="5" s="1"/>
  <c r="N81" i="5"/>
  <c r="O81" i="5" s="1"/>
  <c r="N80" i="5"/>
  <c r="O80" i="5" s="1"/>
  <c r="N79" i="5"/>
  <c r="O79" i="5" s="1"/>
  <c r="N78" i="5"/>
  <c r="O78" i="5" s="1"/>
  <c r="N77" i="5"/>
  <c r="O77" i="5" s="1"/>
  <c r="N76" i="5"/>
  <c r="O76" i="5" s="1"/>
  <c r="N75" i="5"/>
  <c r="O75" i="5" s="1"/>
  <c r="M15" i="5"/>
  <c r="L15" i="5"/>
  <c r="K15" i="5"/>
  <c r="J15" i="5"/>
  <c r="I15" i="5"/>
  <c r="H15" i="5"/>
  <c r="G15" i="5"/>
  <c r="F15" i="5"/>
  <c r="E15" i="5"/>
  <c r="D15" i="5"/>
  <c r="M13" i="5"/>
  <c r="L13" i="5"/>
  <c r="K13" i="5"/>
  <c r="J13" i="5"/>
  <c r="I13" i="5"/>
  <c r="H13" i="5"/>
  <c r="G13" i="5"/>
  <c r="E13" i="5"/>
  <c r="D13" i="5"/>
  <c r="M11" i="5"/>
  <c r="L11" i="5"/>
  <c r="K11" i="5"/>
  <c r="J11" i="5"/>
  <c r="I11" i="5"/>
  <c r="H11" i="5"/>
  <c r="G11" i="5"/>
  <c r="F11" i="5"/>
  <c r="E11" i="5"/>
  <c r="D11" i="5"/>
  <c r="M9" i="5"/>
  <c r="L9" i="5"/>
  <c r="K9" i="5"/>
  <c r="J9" i="5"/>
  <c r="I9" i="5"/>
  <c r="H9" i="5"/>
  <c r="G9" i="5"/>
  <c r="E9" i="5"/>
  <c r="M8" i="5"/>
  <c r="L8" i="5"/>
  <c r="K8" i="5"/>
  <c r="J8" i="5"/>
  <c r="I8" i="5"/>
  <c r="H8" i="5"/>
  <c r="G8" i="5"/>
  <c r="M7" i="5"/>
  <c r="L7" i="5"/>
  <c r="K7" i="5"/>
  <c r="J7" i="5"/>
  <c r="I7" i="5"/>
  <c r="H7" i="5"/>
  <c r="G7" i="5"/>
  <c r="F7" i="5" l="1"/>
  <c r="F8" i="5"/>
  <c r="M10" i="5"/>
  <c r="O3" i="5"/>
  <c r="E7" i="5"/>
  <c r="E16" i="5" s="1"/>
  <c r="D8" i="5"/>
  <c r="L12" i="5"/>
  <c r="L16" i="5"/>
  <c r="P3" i="5"/>
  <c r="M14" i="5"/>
  <c r="D12" i="5"/>
  <c r="F10" i="5"/>
  <c r="F14" i="5"/>
  <c r="F16" i="5"/>
  <c r="H14" i="5"/>
  <c r="J10" i="5"/>
  <c r="J12" i="5"/>
  <c r="J16" i="5"/>
  <c r="H10" i="5"/>
  <c r="H16" i="5"/>
  <c r="J14" i="5"/>
  <c r="K10" i="5"/>
  <c r="K12" i="5"/>
  <c r="K14" i="5"/>
  <c r="K16" i="5"/>
  <c r="L14" i="5"/>
  <c r="M12" i="5"/>
  <c r="D16" i="5"/>
  <c r="E10" i="5"/>
  <c r="M16" i="5"/>
  <c r="D10" i="5"/>
  <c r="F12" i="5"/>
  <c r="G10" i="5"/>
  <c r="G12" i="5"/>
  <c r="G14" i="5"/>
  <c r="G16" i="5"/>
  <c r="L10" i="5"/>
  <c r="D14" i="5"/>
  <c r="E12" i="5"/>
  <c r="H12" i="5"/>
  <c r="I10" i="5"/>
  <c r="I12" i="5"/>
  <c r="I14" i="5"/>
  <c r="I16" i="5"/>
  <c r="E14" i="5" l="1"/>
  <c r="J13" i="2" s="1"/>
  <c r="I13" i="2"/>
  <c r="H13" i="2"/>
  <c r="K13" i="2"/>
  <c r="T13" i="2" l="1"/>
  <c r="T12" i="2"/>
  <c r="T11" i="2"/>
  <c r="T10" i="2"/>
  <c r="T9" i="2"/>
  <c r="T8" i="2"/>
  <c r="T7" i="2"/>
  <c r="T6" i="2"/>
  <c r="T5" i="2"/>
  <c r="T4" i="2"/>
  <c r="T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Συντάκτης</author>
  </authors>
  <commentList>
    <comment ref="D7" authorId="0" shapeId="0" xr:uid="{D1C82BF7-C04A-5740-9989-2991AFA4E17D}">
      <text>
        <r>
          <rPr>
            <b/>
            <sz val="9"/>
            <color rgb="FF000000"/>
            <rFont val="Tahoma"/>
            <family val="2"/>
            <charset val="161"/>
          </rPr>
          <t>Συντάκτης: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>Average grade</t>
        </r>
      </text>
    </comment>
    <comment ref="E7" authorId="0" shapeId="0" xr:uid="{5310DFF2-376B-F940-A073-D1A106591ADC}">
      <text>
        <r>
          <rPr>
            <b/>
            <sz val="9"/>
            <color rgb="FF000000"/>
            <rFont val="Tahoma"/>
            <family val="2"/>
            <charset val="161"/>
          </rPr>
          <t>Συντάκτης: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>Average grade</t>
        </r>
      </text>
    </comment>
    <comment ref="F7" authorId="0" shapeId="0" xr:uid="{5AE2C77B-C824-0B43-9D57-A3C9B3A1B18F}">
      <text>
        <r>
          <rPr>
            <b/>
            <sz val="9"/>
            <color rgb="FF000000"/>
            <rFont val="Tahoma"/>
            <family val="2"/>
            <charset val="161"/>
          </rPr>
          <t>Συντάκτης: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>Average grade</t>
        </r>
      </text>
    </comment>
    <comment ref="G7" authorId="0" shapeId="0" xr:uid="{DC542C41-E0FD-7749-AAA2-A636FE2F7009}">
      <text>
        <r>
          <rPr>
            <b/>
            <sz val="9"/>
            <color rgb="FF000000"/>
            <rFont val="Tahoma"/>
            <family val="2"/>
            <charset val="161"/>
          </rPr>
          <t>Συντάκτης:</t>
        </r>
        <r>
          <rPr>
            <sz val="9"/>
            <color rgb="FF000000"/>
            <rFont val="Tahoma"/>
            <family val="2"/>
            <charset val="161"/>
          </rPr>
          <t xml:space="preserve">
</t>
        </r>
        <r>
          <rPr>
            <sz val="9"/>
            <color rgb="FF000000"/>
            <rFont val="Tahoma"/>
            <family val="2"/>
            <charset val="161"/>
          </rPr>
          <t>Average grade</t>
        </r>
      </text>
    </comment>
    <comment ref="H7" authorId="0" shapeId="0" xr:uid="{3531E03C-206D-884A-A444-950FEDA90CCF}">
      <text>
        <r>
          <rPr>
            <b/>
            <sz val="9"/>
            <color indexed="81"/>
            <rFont val="Tahoma"/>
            <family val="2"/>
            <charset val="161"/>
          </rPr>
          <t>Συντάκτης:</t>
        </r>
        <r>
          <rPr>
            <sz val="9"/>
            <color indexed="81"/>
            <rFont val="Tahoma"/>
            <family val="2"/>
            <charset val="161"/>
          </rPr>
          <t xml:space="preserve">
Average grade</t>
        </r>
      </text>
    </comment>
    <comment ref="I7" authorId="0" shapeId="0" xr:uid="{323EEBAE-9E59-044F-B698-156735AB7EB0}">
      <text>
        <r>
          <rPr>
            <b/>
            <sz val="9"/>
            <color indexed="81"/>
            <rFont val="Tahoma"/>
            <family val="2"/>
            <charset val="161"/>
          </rPr>
          <t>Συντάκτης:</t>
        </r>
        <r>
          <rPr>
            <sz val="9"/>
            <color indexed="81"/>
            <rFont val="Tahoma"/>
            <family val="2"/>
            <charset val="161"/>
          </rPr>
          <t xml:space="preserve">
Average grade</t>
        </r>
      </text>
    </comment>
    <comment ref="J7" authorId="0" shapeId="0" xr:uid="{03D364F3-9A00-4741-B3A3-0CE917456298}">
      <text>
        <r>
          <rPr>
            <b/>
            <sz val="9"/>
            <color indexed="81"/>
            <rFont val="Tahoma"/>
            <family val="2"/>
            <charset val="161"/>
          </rPr>
          <t>Συντάκτης:</t>
        </r>
        <r>
          <rPr>
            <sz val="9"/>
            <color indexed="81"/>
            <rFont val="Tahoma"/>
            <family val="2"/>
            <charset val="161"/>
          </rPr>
          <t xml:space="preserve">
Average grade</t>
        </r>
      </text>
    </comment>
    <comment ref="K7" authorId="0" shapeId="0" xr:uid="{2F0B63C3-4349-8946-B194-5CF927B7D710}">
      <text>
        <r>
          <rPr>
            <b/>
            <sz val="9"/>
            <color indexed="81"/>
            <rFont val="Tahoma"/>
            <family val="2"/>
            <charset val="161"/>
          </rPr>
          <t>Συντάκτης:</t>
        </r>
        <r>
          <rPr>
            <sz val="9"/>
            <color indexed="81"/>
            <rFont val="Tahoma"/>
            <family val="2"/>
            <charset val="161"/>
          </rPr>
          <t xml:space="preserve">
Average grade</t>
        </r>
      </text>
    </comment>
    <comment ref="L7" authorId="0" shapeId="0" xr:uid="{54E0776E-5671-544C-B979-A69B4F4F5417}">
      <text>
        <r>
          <rPr>
            <b/>
            <sz val="9"/>
            <color indexed="81"/>
            <rFont val="Tahoma"/>
            <family val="2"/>
            <charset val="161"/>
          </rPr>
          <t>Συντάκτης:</t>
        </r>
        <r>
          <rPr>
            <sz val="9"/>
            <color indexed="81"/>
            <rFont val="Tahoma"/>
            <family val="2"/>
            <charset val="161"/>
          </rPr>
          <t xml:space="preserve">
Average grade</t>
        </r>
      </text>
    </comment>
    <comment ref="M7" authorId="0" shapeId="0" xr:uid="{CE16DFF3-122D-A44B-832E-E9836DB16B2B}">
      <text>
        <r>
          <rPr>
            <b/>
            <sz val="9"/>
            <color indexed="81"/>
            <rFont val="Tahoma"/>
            <family val="2"/>
            <charset val="161"/>
          </rPr>
          <t>Συντάκτης:</t>
        </r>
        <r>
          <rPr>
            <sz val="9"/>
            <color indexed="81"/>
            <rFont val="Tahoma"/>
            <family val="2"/>
            <charset val="161"/>
          </rPr>
          <t xml:space="preserve">
Average grade</t>
        </r>
      </text>
    </comment>
  </commentList>
</comments>
</file>

<file path=xl/sharedStrings.xml><?xml version="1.0" encoding="utf-8"?>
<sst xmlns="http://schemas.openxmlformats.org/spreadsheetml/2006/main" count="197" uniqueCount="136">
  <si>
    <t>Course code &amp; title:</t>
  </si>
  <si>
    <t>Class Average:</t>
  </si>
  <si>
    <t>Class 
std dev:</t>
  </si>
  <si>
    <t>Year &amp; semester:</t>
  </si>
  <si>
    <t>Course coordinator</t>
  </si>
  <si>
    <t>Student Name</t>
  </si>
  <si>
    <t>Final overall mark</t>
  </si>
  <si>
    <t>Maximum Mark</t>
  </si>
  <si>
    <t>Average Mark</t>
  </si>
  <si>
    <t>std dev</t>
  </si>
  <si>
    <t>Grade Distribution</t>
  </si>
  <si>
    <t>Assessments</t>
  </si>
  <si>
    <t>CL.O. 1</t>
  </si>
  <si>
    <t>CL.O. 2</t>
  </si>
  <si>
    <t>CL.O. 3</t>
  </si>
  <si>
    <t>CL.O. 4</t>
  </si>
  <si>
    <t>Interval</t>
  </si>
  <si>
    <t xml:space="preserve">Grade </t>
  </si>
  <si>
    <t>No. of students</t>
  </si>
  <si>
    <t>Percentage</t>
  </si>
  <si>
    <t>[95-100]</t>
  </si>
  <si>
    <t>A</t>
  </si>
  <si>
    <t>[90-95)</t>
  </si>
  <si>
    <t>A-</t>
  </si>
  <si>
    <t>[85-90)</t>
  </si>
  <si>
    <t>B+</t>
  </si>
  <si>
    <t>[80-85)</t>
  </si>
  <si>
    <t>B</t>
  </si>
  <si>
    <t>[75-80)</t>
  </si>
  <si>
    <t>B-</t>
  </si>
  <si>
    <t>[70-75)</t>
  </si>
  <si>
    <t>C+</t>
  </si>
  <si>
    <t>[65-70)</t>
  </si>
  <si>
    <t>C</t>
  </si>
  <si>
    <t>[60-65)</t>
  </si>
  <si>
    <t>C-</t>
  </si>
  <si>
    <t>[55-50)</t>
  </si>
  <si>
    <t>D+</t>
  </si>
  <si>
    <t>[50-55)</t>
  </si>
  <si>
    <t>D</t>
  </si>
  <si>
    <t>[0-50)</t>
  </si>
  <si>
    <t>F</t>
  </si>
  <si>
    <t>Learning Outcomes Achievement of the CLOs -&gt;</t>
  </si>
  <si>
    <t>Incomplete</t>
  </si>
  <si>
    <t>I</t>
  </si>
  <si>
    <t xml:space="preserve">Assessment weight </t>
  </si>
  <si>
    <t>CLO1: CLO weight x Assessm weight</t>
  </si>
  <si>
    <t>CLO1: Aver mark x CLO weight x Assessm weight</t>
  </si>
  <si>
    <t>CLO2: CLO weight x Assessm weight</t>
  </si>
  <si>
    <t>CLO2: Aver mark x CLO weight x Assessm weight</t>
  </si>
  <si>
    <t>CLO3: CLO weight x Assessm weight</t>
  </si>
  <si>
    <t>CLO3: Aver mark x CLO weight x Assessm weight</t>
  </si>
  <si>
    <t>CLO4: CLO weight x Assessm weight</t>
  </si>
  <si>
    <t>CLO4: Aver mark x CLO weight x Assessm weight</t>
  </si>
  <si>
    <t>x</t>
  </si>
  <si>
    <t>Student Surname</t>
  </si>
  <si>
    <t>Zarema</t>
  </si>
  <si>
    <t>Saltanat</t>
  </si>
  <si>
    <t>Dauren</t>
  </si>
  <si>
    <t>CSCI 111</t>
  </si>
  <si>
    <t>Talgat Manglayev</t>
  </si>
  <si>
    <t>Aruzhan</t>
  </si>
  <si>
    <t>Abeuova</t>
  </si>
  <si>
    <t>Luiza</t>
  </si>
  <si>
    <t>Aitkozha</t>
  </si>
  <si>
    <t>Jazilya</t>
  </si>
  <si>
    <t>Amankeldiyeva</t>
  </si>
  <si>
    <t>Anel</t>
  </si>
  <si>
    <t>Bakayeva</t>
  </si>
  <si>
    <t>Ayana</t>
  </si>
  <si>
    <t>Bekdauletova</t>
  </si>
  <si>
    <t>Amina</t>
  </si>
  <si>
    <t>Bigabulova</t>
  </si>
  <si>
    <t>Birzhanova</t>
  </si>
  <si>
    <t>Aknur</t>
  </si>
  <si>
    <t>Bolat</t>
  </si>
  <si>
    <t>Doskhojayeva</t>
  </si>
  <si>
    <t>Aizat</t>
  </si>
  <si>
    <t>Inussova</t>
  </si>
  <si>
    <t>Dariya</t>
  </si>
  <si>
    <t>Issakozha</t>
  </si>
  <si>
    <t>Abay</t>
  </si>
  <si>
    <t>Kaidarov</t>
  </si>
  <si>
    <t>Marzhan</t>
  </si>
  <si>
    <t>Kessikbay</t>
  </si>
  <si>
    <t>Kissabayev</t>
  </si>
  <si>
    <t>Fariza</t>
  </si>
  <si>
    <t>Kozhabayeva</t>
  </si>
  <si>
    <t>Aigerim</t>
  </si>
  <si>
    <t>Kurmanbayeva</t>
  </si>
  <si>
    <t>Diana</t>
  </si>
  <si>
    <t>Molzhigit</t>
  </si>
  <si>
    <t>Anelya</t>
  </si>
  <si>
    <t>Nauryzbayeva</t>
  </si>
  <si>
    <t>Zhanel</t>
  </si>
  <si>
    <t>Oken</t>
  </si>
  <si>
    <t>Oraila</t>
  </si>
  <si>
    <t>Oren</t>
  </si>
  <si>
    <t>Sandugash</t>
  </si>
  <si>
    <t>Orynbay</t>
  </si>
  <si>
    <t>Dilnaz</t>
  </si>
  <si>
    <t>Sagyndyk</t>
  </si>
  <si>
    <t>Kamila</t>
  </si>
  <si>
    <t>Saparkhan</t>
  </si>
  <si>
    <t>Tansu</t>
  </si>
  <si>
    <t>Sapiyeva</t>
  </si>
  <si>
    <t>Aizere</t>
  </si>
  <si>
    <t>Seidullayeva</t>
  </si>
  <si>
    <t>Asem</t>
  </si>
  <si>
    <t>Tulegenova</t>
  </si>
  <si>
    <t>Tuleuova</t>
  </si>
  <si>
    <t>Anuar</t>
  </si>
  <si>
    <t>Ulakov</t>
  </si>
  <si>
    <t>Gulzar</t>
  </si>
  <si>
    <t>Zarkankyzy</t>
  </si>
  <si>
    <t>Aidar</t>
  </si>
  <si>
    <t>Zhabash</t>
  </si>
  <si>
    <t>Zhuldyz</t>
  </si>
  <si>
    <t>Zhumagulova</t>
  </si>
  <si>
    <t>Political Science and International Relations</t>
  </si>
  <si>
    <t>World Languages, Literature and Culture</t>
  </si>
  <si>
    <t>Undeclared SSH</t>
  </si>
  <si>
    <t>Sociology</t>
  </si>
  <si>
    <t>Economics</t>
  </si>
  <si>
    <t>History</t>
  </si>
  <si>
    <t>Anthropology</t>
  </si>
  <si>
    <t>Homeworks</t>
  </si>
  <si>
    <t>Attendance</t>
  </si>
  <si>
    <t>Course Project</t>
  </si>
  <si>
    <t>Quizes</t>
  </si>
  <si>
    <t>Bonus</t>
  </si>
  <si>
    <t>2024 Fall</t>
  </si>
  <si>
    <t>Students will have a basic understanding of how the internet and webpages work.</t>
  </si>
  <si>
    <t>Students can create basic interactive webpages using HTML, CSS, and JavaScript, and load external scripts.</t>
  </si>
  <si>
    <t>Students will be able to create Excel spreadsheets from online data, and use intermediate features such as conditional formatting, graphs, and pivot tables to help in analyzing the data.</t>
  </si>
  <si>
    <t>Students will gain experience in performing routine data analysis and presenting their results in a written report and an online webpage.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</si>
</sst>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0.000"/>
    <numFmt numFmtId="167" formatCode="0.0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  <charset val="161"/>
    </font>
    <font>
      <sz val="9"/>
      <color indexed="81"/>
      <name val="Tahoma"/>
      <family val="2"/>
      <charset val="161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b/>
      <sz val="9"/>
      <color rgb="FF000000"/>
      <name val="Tahoma"/>
      <family val="2"/>
      <charset val="161"/>
    </font>
    <font>
      <sz val="9"/>
      <color rgb="FF000000"/>
      <name val="Tahoma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164" fontId="0" fillId="0" borderId="0" xfId="0" applyNumberFormat="1"/>
    <xf numFmtId="2" fontId="0" fillId="0" borderId="0" xfId="0" applyNumberFormat="1" applyAlignment="1">
      <alignment horizontal="left"/>
    </xf>
    <xf numFmtId="165" fontId="0" fillId="0" borderId="0" xfId="1" applyNumberFormat="1" applyFont="1" applyFill="1" applyBorder="1" applyProtection="1"/>
    <xf numFmtId="0" fontId="7" fillId="0" borderId="0" xfId="0" applyFont="1"/>
    <xf numFmtId="165" fontId="0" fillId="0" borderId="0" xfId="0" applyNumberFormat="1"/>
    <xf numFmtId="2" fontId="4" fillId="0" borderId="0" xfId="1" applyNumberFormat="1" applyFont="1" applyFill="1" applyBorder="1" applyProtection="1"/>
    <xf numFmtId="2" fontId="4" fillId="0" borderId="0" xfId="0" applyNumberFormat="1" applyFont="1"/>
    <xf numFmtId="9" fontId="0" fillId="0" borderId="0" xfId="0" applyNumberFormat="1"/>
    <xf numFmtId="10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left"/>
    </xf>
    <xf numFmtId="10" fontId="0" fillId="0" borderId="0" xfId="0" applyNumberForma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0" fillId="2" borderId="3" xfId="0" applyFill="1" applyBorder="1" applyProtection="1">
      <protection locked="0"/>
    </xf>
    <xf numFmtId="2" fontId="3" fillId="2" borderId="3" xfId="0" applyNumberFormat="1" applyFont="1" applyFill="1" applyBorder="1" applyAlignment="1">
      <alignment wrapText="1"/>
    </xf>
    <xf numFmtId="2" fontId="0" fillId="2" borderId="3" xfId="0" applyNumberFormat="1" applyFill="1" applyBorder="1" applyProtection="1">
      <protection locked="0"/>
    </xf>
    <xf numFmtId="164" fontId="0" fillId="2" borderId="4" xfId="0" applyNumberFormat="1" applyFill="1" applyBorder="1"/>
    <xf numFmtId="0" fontId="3" fillId="2" borderId="3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5" xfId="0" applyBorder="1"/>
    <xf numFmtId="0" fontId="0" fillId="0" borderId="7" xfId="0" applyBorder="1"/>
    <xf numFmtId="165" fontId="0" fillId="0" borderId="3" xfId="0" applyNumberFormat="1" applyBorder="1"/>
    <xf numFmtId="0" fontId="7" fillId="0" borderId="7" xfId="0" applyFont="1" applyBorder="1"/>
    <xf numFmtId="0" fontId="7" fillId="0" borderId="9" xfId="0" applyFont="1" applyBorder="1"/>
    <xf numFmtId="165" fontId="0" fillId="0" borderId="10" xfId="1" applyNumberFormat="1" applyFont="1" applyFill="1" applyBorder="1" applyProtection="1"/>
    <xf numFmtId="165" fontId="0" fillId="0" borderId="3" xfId="0" applyNumberFormat="1" applyBorder="1" applyProtection="1">
      <protection locked="0"/>
    </xf>
    <xf numFmtId="166" fontId="8" fillId="2" borderId="3" xfId="0" applyNumberFormat="1" applyFont="1" applyFill="1" applyBorder="1" applyAlignment="1" applyProtection="1">
      <alignment wrapText="1"/>
      <protection locked="0"/>
    </xf>
    <xf numFmtId="164" fontId="0" fillId="2" borderId="3" xfId="0" applyNumberFormat="1" applyFill="1" applyBorder="1"/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" fontId="3" fillId="2" borderId="10" xfId="0" applyNumberFormat="1" applyFont="1" applyFill="1" applyBorder="1" applyAlignment="1">
      <alignment wrapText="1"/>
    </xf>
    <xf numFmtId="0" fontId="2" fillId="2" borderId="15" xfId="0" applyFont="1" applyFill="1" applyBorder="1"/>
    <xf numFmtId="0" fontId="0" fillId="2" borderId="1" xfId="0" applyFill="1" applyBorder="1"/>
    <xf numFmtId="0" fontId="3" fillId="2" borderId="0" xfId="0" applyFont="1" applyFill="1" applyAlignment="1">
      <alignment horizontal="left"/>
    </xf>
    <xf numFmtId="0" fontId="10" fillId="0" borderId="0" xfId="0" applyFont="1"/>
    <xf numFmtId="165" fontId="0" fillId="0" borderId="8" xfId="0" applyNumberFormat="1" applyBorder="1"/>
    <xf numFmtId="165" fontId="0" fillId="0" borderId="8" xfId="0" applyNumberFormat="1" applyBorder="1" applyProtection="1">
      <protection locked="0"/>
    </xf>
    <xf numFmtId="0" fontId="8" fillId="2" borderId="0" xfId="0" applyFont="1" applyFill="1" applyAlignment="1">
      <alignment horizontal="center"/>
    </xf>
    <xf numFmtId="0" fontId="8" fillId="0" borderId="3" xfId="0" applyFont="1" applyBorder="1" applyAlignment="1" applyProtection="1">
      <alignment wrapText="1"/>
      <protection locked="0"/>
    </xf>
    <xf numFmtId="2" fontId="2" fillId="2" borderId="3" xfId="0" applyNumberFormat="1" applyFont="1" applyFill="1" applyBorder="1" applyProtection="1">
      <protection locked="0"/>
    </xf>
    <xf numFmtId="165" fontId="0" fillId="3" borderId="3" xfId="1" applyNumberFormat="1" applyFont="1" applyFill="1" applyBorder="1" applyProtection="1"/>
    <xf numFmtId="167" fontId="3" fillId="2" borderId="4" xfId="0" applyNumberFormat="1" applyFont="1" applyFill="1" applyBorder="1" applyAlignment="1">
      <alignment wrapText="1"/>
    </xf>
    <xf numFmtId="167" fontId="3" fillId="2" borderId="3" xfId="0" applyNumberFormat="1" applyFont="1" applyFill="1" applyBorder="1" applyAlignment="1">
      <alignment wrapText="1"/>
    </xf>
    <xf numFmtId="165" fontId="0" fillId="3" borderId="8" xfId="1" applyNumberFormat="1" applyFont="1" applyFill="1" applyBorder="1" applyProtection="1"/>
    <xf numFmtId="0" fontId="0" fillId="0" borderId="3" xfId="0" applyBorder="1" applyProtection="1">
      <protection locked="0"/>
    </xf>
    <xf numFmtId="0" fontId="12" fillId="0" borderId="0" xfId="0" applyFont="1"/>
    <xf numFmtId="0" fontId="12" fillId="0" borderId="0" xfId="0" applyFont="1" applyAlignment="1">
      <alignment horizontal="left" vertical="center" indent="5"/>
    </xf>
    <xf numFmtId="49" fontId="0" fillId="0" borderId="0" xfId="0" applyNumberFormat="1"/>
    <xf numFmtId="0" fontId="8" fillId="0" borderId="3" xfId="0" applyFont="1" applyBorder="1" applyAlignment="1" applyProtection="1">
      <alignment horizontal="center" wrapText="1"/>
      <protection locked="0"/>
    </xf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9" fillId="0" borderId="12" xfId="0" applyFont="1" applyBorder="1" applyAlignment="1">
      <alignment horizontal="center"/>
    </xf>
    <xf numFmtId="164" fontId="3" fillId="2" borderId="16" xfId="0" applyNumberFormat="1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0" fontId="2" fillId="2" borderId="3" xfId="0" applyFont="1" applyFill="1" applyBorder="1"/>
    <xf numFmtId="0" fontId="10" fillId="0" borderId="11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/>
    <xf numFmtId="0" fontId="0" fillId="0" borderId="0" xfId="0"/>
    <xf numFmtId="0" fontId="3" fillId="2" borderId="3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8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165" fontId="0" fillId="0" borderId="0" xfId="0" applyNumberFormat="1" applyBorder="1" applyProtection="1">
      <protection locked="0"/>
    </xf>
    <xf numFmtId="165" fontId="0" fillId="0" borderId="0" xfId="0" applyNumberFormat="1" applyBorder="1"/>
    <xf numFmtId="0" fontId="0" fillId="0" borderId="0" xfId="0" applyBorder="1"/>
    <xf numFmtId="0" fontId="3" fillId="0" borderId="10" xfId="0" applyFont="1" applyBorder="1" applyAlignment="1"/>
    <xf numFmtId="0" fontId="3" fillId="0" borderId="0" xfId="0" applyFont="1" applyBorder="1" applyAlignment="1"/>
    <xf numFmtId="0" fontId="0" fillId="0" borderId="3" xfId="0" applyBorder="1" applyAlignment="1">
      <alignment horizontal="center"/>
    </xf>
    <xf numFmtId="0" fontId="9" fillId="0" borderId="13" xfId="0" applyFont="1" applyBorder="1" applyAlignment="1">
      <alignment horizontal="center"/>
    </xf>
    <xf numFmtId="165" fontId="0" fillId="0" borderId="8" xfId="0" applyNumberFormat="1" applyBorder="1" applyAlignment="1" applyProtection="1">
      <alignment horizontal="center"/>
      <protection locked="0"/>
    </xf>
    <xf numFmtId="0" fontId="3" fillId="0" borderId="14" xfId="0" applyFont="1" applyBorder="1" applyAlignment="1"/>
    <xf numFmtId="0" fontId="0" fillId="0" borderId="0" xfId="0" applyBorder="1" applyAlignment="1">
      <alignment horizontal="center"/>
    </xf>
    <xf numFmtId="0" fontId="11" fillId="0" borderId="0" xfId="0" applyFont="1" applyBorder="1" applyAlignment="1">
      <alignment horizontal="left"/>
    </xf>
    <xf numFmtId="0" fontId="3" fillId="0" borderId="1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0" fontId="0" fillId="0" borderId="3" xfId="0" applyNumberFormat="1" applyBorder="1"/>
    <xf numFmtId="0" fontId="0" fillId="0" borderId="3" xfId="0" applyBorder="1" applyAlignment="1">
      <alignment horizontal="left"/>
    </xf>
    <xf numFmtId="0" fontId="11" fillId="0" borderId="3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</a:t>
            </a:r>
            <a:r>
              <a:rPr lang="en-US"/>
              <a:t>Outcomes Achievements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0986247168782707E-2"/>
          <c:y val="0.16094896317355492"/>
          <c:w val="0.91901375283121722"/>
          <c:h val="0.69800247607577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Sheet2!$H$13:$K$13</c:f>
              <c:strCache>
                <c:ptCount val="4"/>
                <c:pt idx="0">
                  <c:v>81.0%</c:v>
                </c:pt>
                <c:pt idx="1">
                  <c:v>80.9%</c:v>
                </c:pt>
                <c:pt idx="2">
                  <c:v>88.9%</c:v>
                </c:pt>
                <c:pt idx="3">
                  <c:v>81.0%</c:v>
                </c:pt>
              </c:strCache>
            </c:strRef>
          </c:tx>
          <c:invertIfNegative val="0"/>
          <c:cat>
            <c:strLit>
              <c:ptCount val="14"/>
              <c:pt idx="0">
                <c:v>CL.O. 1</c:v>
              </c:pt>
              <c:pt idx="1">
                <c:v>CL.O. 2</c:v>
              </c:pt>
              <c:pt idx="2">
                <c:v>CL.O. 3</c:v>
              </c:pt>
              <c:pt idx="3">
                <c:v>CL.O. 4</c:v>
              </c:pt>
              <c:pt idx="4">
                <c:v>CL.O. 5</c:v>
              </c:pt>
              <c:pt idx="5">
                <c:v>CL.O. 6</c:v>
              </c:pt>
              <c:pt idx="6">
                <c:v>CL.O. 7</c:v>
              </c:pt>
              <c:pt idx="7">
                <c:v>CL.O. 8</c:v>
              </c:pt>
              <c:pt idx="8">
                <c:v>CL.O. 9</c:v>
              </c:pt>
              <c:pt idx="9">
                <c:v>CL.O. 10</c:v>
              </c:pt>
              <c:pt idx="10">
                <c:v>CL.O. 11</c:v>
              </c:pt>
              <c:pt idx="11">
                <c:v>CL.O. 12</c:v>
              </c:pt>
              <c:pt idx="12">
                <c:v>CL.O. 13</c:v>
              </c:pt>
              <c:pt idx="13">
                <c:v>CL.O. 14</c:v>
              </c:pt>
            </c:strLit>
          </c:cat>
          <c:val>
            <c:numRef>
              <c:f>Sheet2!$H$13:$K$13</c:f>
              <c:numCache>
                <c:formatCode>General</c:formatCode>
                <c:ptCount val="4"/>
                <c:pt idx="0">
                  <c:v>0.81024572639510251</c:v>
                </c:pt>
                <c:pt idx="1">
                  <c:v>0.80874526609991859</c:v>
                </c:pt>
                <c:pt idx="2">
                  <c:v>0.88862119815668228</c:v>
                </c:pt>
                <c:pt idx="3">
                  <c:v>0.81024572639510251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F-45DD-9BFF-160C24D7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779368"/>
        <c:axId val="538780936"/>
      </c:barChart>
      <c:catAx>
        <c:axId val="53877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Course</a:t>
                </a:r>
                <a:r>
                  <a:rPr lang="en-US" baseline="0"/>
                  <a:t> </a:t>
                </a:r>
                <a:r>
                  <a:rPr lang="en-US"/>
                  <a:t>Learning Outcomes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38780936"/>
        <c:crosses val="autoZero"/>
        <c:auto val="1"/>
        <c:lblAlgn val="ctr"/>
        <c:lblOffset val="100"/>
        <c:noMultiLvlLbl val="0"/>
      </c:catAx>
      <c:valAx>
        <c:axId val="5387809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8779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194732</xdr:rowOff>
    </xdr:from>
    <xdr:to>
      <xdr:col>5</xdr:col>
      <xdr:colOff>880534</xdr:colOff>
      <xdr:row>35</xdr:row>
      <xdr:rowOff>177800</xdr:rowOff>
    </xdr:to>
    <xdr:graphicFrame macro="">
      <xdr:nvGraphicFramePr>
        <xdr:cNvPr id="3" name="CLO_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80A3-9867-D142-8F4A-0394D44EAEDD}">
  <dimension ref="A1:R362"/>
  <sheetViews>
    <sheetView topLeftCell="A2" zoomScale="150" zoomScaleNormal="150" workbookViewId="0">
      <selection activeCell="O3" sqref="O3"/>
    </sheetView>
  </sheetViews>
  <sheetFormatPr baseColWidth="10" defaultColWidth="9.1640625" defaultRowHeight="15" x14ac:dyDescent="0.2"/>
  <cols>
    <col min="1" max="1" width="12.33203125" style="13" bestFit="1" customWidth="1"/>
    <col min="2" max="2" width="14.6640625" style="13" bestFit="1" customWidth="1"/>
    <col min="3" max="3" width="39.83203125" style="13" bestFit="1" customWidth="1"/>
    <col min="4" max="4" width="12" style="13" customWidth="1"/>
    <col min="5" max="5" width="10.6640625" style="13" bestFit="1" customWidth="1"/>
    <col min="6" max="7" width="13.1640625" style="13" bestFit="1" customWidth="1"/>
    <col min="8" max="11" width="13.1640625" style="13" hidden="1" customWidth="1"/>
    <col min="12" max="13" width="14.1640625" style="13" hidden="1" customWidth="1"/>
    <col min="14" max="14" width="9.1640625" style="13"/>
    <col min="15" max="15" width="12.33203125" style="38" bestFit="1" customWidth="1"/>
    <col min="16" max="16" width="5" style="13" bestFit="1" customWidth="1"/>
    <col min="17" max="16384" width="9.1640625" style="13"/>
  </cols>
  <sheetData>
    <row r="1" spans="1:16" x14ac:dyDescent="0.2">
      <c r="A1" s="71" t="s">
        <v>0</v>
      </c>
      <c r="B1" s="71"/>
      <c r="C1" t="s">
        <v>59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/>
      <c r="O1" s="70" t="s">
        <v>1</v>
      </c>
      <c r="P1" s="68" t="s">
        <v>2</v>
      </c>
    </row>
    <row r="2" spans="1:16" ht="16" thickBot="1" x14ac:dyDescent="0.25">
      <c r="A2" s="69" t="s">
        <v>3</v>
      </c>
      <c r="B2" s="69"/>
      <c r="C2" t="s">
        <v>131</v>
      </c>
      <c r="D2" s="67"/>
      <c r="E2" s="67"/>
      <c r="F2" s="67"/>
      <c r="G2" s="67"/>
      <c r="H2" s="67"/>
      <c r="I2" s="67"/>
      <c r="J2" s="67"/>
      <c r="K2" s="67"/>
      <c r="L2" s="67"/>
      <c r="M2" s="67"/>
      <c r="N2"/>
      <c r="O2" s="70"/>
      <c r="P2" s="68"/>
    </row>
    <row r="3" spans="1:16" ht="16" thickBot="1" x14ac:dyDescent="0.25">
      <c r="A3" s="71" t="s">
        <v>4</v>
      </c>
      <c r="B3" s="71"/>
      <c r="C3" s="67" t="s">
        <v>60</v>
      </c>
      <c r="D3" s="67"/>
      <c r="E3" s="67"/>
      <c r="F3" s="67"/>
      <c r="G3" s="67"/>
      <c r="H3" s="67"/>
      <c r="I3" s="67"/>
      <c r="J3" s="67"/>
      <c r="K3" s="67"/>
      <c r="L3"/>
      <c r="M3"/>
      <c r="N3"/>
      <c r="O3" s="59">
        <f>AVERAGEIF(P17:P360,"&lt;&gt;I",O17:O360)</f>
        <v>83.935483870967744</v>
      </c>
      <c r="P3" s="61">
        <f>IF(SUM(N17:N360)&gt;0,STDEV(N17:N360))</f>
        <v>1.3599493981731077</v>
      </c>
    </row>
    <row r="4" spans="1:16" ht="16" x14ac:dyDescent="0.2">
      <c r="A4" s="43" t="s">
        <v>5</v>
      </c>
      <c r="B4" s="43" t="s">
        <v>55</v>
      </c>
      <c r="C4" s="14"/>
      <c r="D4" s="54" t="s">
        <v>127</v>
      </c>
      <c r="E4" s="54" t="s">
        <v>126</v>
      </c>
      <c r="F4" s="54" t="s">
        <v>129</v>
      </c>
      <c r="G4" s="54" t="s">
        <v>128</v>
      </c>
      <c r="H4" s="44" t="s">
        <v>54</v>
      </c>
      <c r="I4" s="44" t="s">
        <v>54</v>
      </c>
      <c r="J4" s="44" t="s">
        <v>54</v>
      </c>
      <c r="K4" s="44" t="s">
        <v>54</v>
      </c>
      <c r="L4" s="44" t="s">
        <v>54</v>
      </c>
      <c r="M4" s="44" t="s">
        <v>54</v>
      </c>
      <c r="N4" s="54" t="s">
        <v>130</v>
      </c>
      <c r="O4" s="72" t="s">
        <v>6</v>
      </c>
      <c r="P4" s="73"/>
    </row>
    <row r="5" spans="1:16" x14ac:dyDescent="0.2">
      <c r="A5" s="14"/>
      <c r="B5" s="14"/>
      <c r="C5" s="14" t="s">
        <v>45</v>
      </c>
      <c r="D5" s="29">
        <v>0.1</v>
      </c>
      <c r="E5" s="29">
        <v>0.3</v>
      </c>
      <c r="F5" s="29">
        <v>0.3</v>
      </c>
      <c r="G5" s="29">
        <v>0.3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55"/>
      <c r="O5" s="72"/>
      <c r="P5" s="73"/>
    </row>
    <row r="6" spans="1:16" x14ac:dyDescent="0.2">
      <c r="A6" s="14"/>
      <c r="B6" s="14"/>
      <c r="C6" s="14" t="s">
        <v>7</v>
      </c>
      <c r="D6" s="45">
        <v>10</v>
      </c>
      <c r="E6" s="45">
        <v>30</v>
      </c>
      <c r="F6" s="45">
        <v>30</v>
      </c>
      <c r="G6" s="45">
        <v>30</v>
      </c>
      <c r="H6" s="45">
        <v>100</v>
      </c>
      <c r="I6" s="45">
        <v>100</v>
      </c>
      <c r="J6" s="45">
        <v>100</v>
      </c>
      <c r="K6" s="45">
        <v>100</v>
      </c>
      <c r="L6" s="45">
        <v>100</v>
      </c>
      <c r="M6" s="45">
        <v>100</v>
      </c>
      <c r="N6" s="55"/>
      <c r="O6" s="72"/>
      <c r="P6" s="73"/>
    </row>
    <row r="7" spans="1:16" x14ac:dyDescent="0.2">
      <c r="A7" s="14"/>
      <c r="B7" s="14"/>
      <c r="C7" s="14" t="s">
        <v>8</v>
      </c>
      <c r="D7" s="17">
        <f t="shared" ref="D7:M7" si="0">IF(COUNT(D17:D360)=0,0,AVERAGE(D17:D360))</f>
        <v>8.8905806451612914</v>
      </c>
      <c r="E7" s="17">
        <f t="shared" si="0"/>
        <v>25.812903225806458</v>
      </c>
      <c r="F7" s="17">
        <f>IF(COUNT(F17:F360)=0,0,AVERAGE(F17:F360))</f>
        <v>20.151096774193551</v>
      </c>
      <c r="G7" s="17">
        <f t="shared" si="0"/>
        <v>27.5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0</v>
      </c>
      <c r="M7" s="17">
        <f t="shared" si="0"/>
        <v>0</v>
      </c>
      <c r="N7" s="55"/>
      <c r="O7" s="72"/>
      <c r="P7" s="73"/>
    </row>
    <row r="8" spans="1:16" ht="17" thickBot="1" x14ac:dyDescent="0.25">
      <c r="A8" s="14"/>
      <c r="B8" s="14"/>
      <c r="C8" s="14" t="s">
        <v>9</v>
      </c>
      <c r="D8" s="36">
        <f t="shared" ref="D8:M8" si="1">IF(COUNT(D17:D360)=0,"",STDEV(D17:D360))</f>
        <v>1.8001363054723201</v>
      </c>
      <c r="E8" s="36">
        <f t="shared" si="1"/>
        <v>4.5045526552206683</v>
      </c>
      <c r="F8" s="36">
        <f>IF(COUNT(F17:F360)=0,"",STDEV(F17:F360))</f>
        <v>6.3158774917126461</v>
      </c>
      <c r="G8" s="36">
        <f t="shared" si="1"/>
        <v>5.5991070716677678</v>
      </c>
      <c r="H8" s="36" t="str">
        <f t="shared" si="1"/>
        <v/>
      </c>
      <c r="I8" s="36" t="str">
        <f t="shared" si="1"/>
        <v/>
      </c>
      <c r="J8" s="36" t="str">
        <f t="shared" si="1"/>
        <v/>
      </c>
      <c r="K8" s="36" t="str">
        <f t="shared" si="1"/>
        <v/>
      </c>
      <c r="L8" s="36" t="str">
        <f t="shared" si="1"/>
        <v/>
      </c>
      <c r="M8" s="36" t="str">
        <f t="shared" si="1"/>
        <v/>
      </c>
      <c r="N8" s="57"/>
      <c r="O8" s="72"/>
      <c r="P8" s="73"/>
    </row>
    <row r="9" spans="1:16" x14ac:dyDescent="0.2">
      <c r="A9" s="14"/>
      <c r="B9" s="14"/>
      <c r="C9" s="39" t="s">
        <v>46</v>
      </c>
      <c r="D9" s="47">
        <f>D5*Sheet2!H3</f>
        <v>2.5000000000000001E-2</v>
      </c>
      <c r="E9" s="47">
        <f>E5*Sheet2!H4</f>
        <v>7.4999999999999997E-2</v>
      </c>
      <c r="F9" s="47">
        <f>F5*Sheet2!H5</f>
        <v>9.9000000000000005E-2</v>
      </c>
      <c r="G9" s="47">
        <f>G5*Sheet2!H6</f>
        <v>7.4999999999999997E-2</v>
      </c>
      <c r="H9" s="47">
        <f>H5*Sheet2!H7</f>
        <v>0</v>
      </c>
      <c r="I9" s="47">
        <f>I5*Sheet2!H8</f>
        <v>0</v>
      </c>
      <c r="J9" s="47">
        <f>J5*Sheet2!H9</f>
        <v>0</v>
      </c>
      <c r="K9" s="47">
        <f>K5*Sheet2!H10</f>
        <v>0</v>
      </c>
      <c r="L9" s="47">
        <f>L5*Sheet2!H11</f>
        <v>0</v>
      </c>
      <c r="M9" s="47">
        <f>M5*Sheet2!H12</f>
        <v>0</v>
      </c>
      <c r="N9" s="56"/>
      <c r="O9" s="72"/>
      <c r="P9" s="73"/>
    </row>
    <row r="10" spans="1:16" x14ac:dyDescent="0.2">
      <c r="A10" s="14"/>
      <c r="B10" s="14"/>
      <c r="C10" s="39" t="s">
        <v>47</v>
      </c>
      <c r="D10" s="48">
        <f t="shared" ref="D10:M10" si="2">1/D6*D7*D9</f>
        <v>2.2226451612903233E-2</v>
      </c>
      <c r="E10" s="48">
        <f t="shared" si="2"/>
        <v>6.4532258064516151E-2</v>
      </c>
      <c r="F10" s="48">
        <f t="shared" si="2"/>
        <v>6.6498619354838723E-2</v>
      </c>
      <c r="G10" s="48">
        <f t="shared" si="2"/>
        <v>6.8749999999999992E-2</v>
      </c>
      <c r="H10" s="48">
        <f t="shared" si="2"/>
        <v>0</v>
      </c>
      <c r="I10" s="48">
        <f t="shared" si="2"/>
        <v>0</v>
      </c>
      <c r="J10" s="48">
        <f t="shared" si="2"/>
        <v>0</v>
      </c>
      <c r="K10" s="48">
        <f t="shared" si="2"/>
        <v>0</v>
      </c>
      <c r="L10" s="48">
        <f t="shared" si="2"/>
        <v>0</v>
      </c>
      <c r="M10" s="48">
        <f t="shared" si="2"/>
        <v>0</v>
      </c>
      <c r="N10" s="55"/>
      <c r="O10" s="72"/>
      <c r="P10" s="73"/>
    </row>
    <row r="11" spans="1:16" x14ac:dyDescent="0.2">
      <c r="A11" s="14"/>
      <c r="B11" s="14"/>
      <c r="C11" s="39" t="s">
        <v>48</v>
      </c>
      <c r="D11" s="48">
        <f>D5*Sheet2!I3</f>
        <v>2.5000000000000001E-2</v>
      </c>
      <c r="E11" s="48">
        <f>E5*Sheet2!I4</f>
        <v>7.4999999999999997E-2</v>
      </c>
      <c r="F11" s="48">
        <f>F5*Sheet2!I5</f>
        <v>0.10200000000000001</v>
      </c>
      <c r="G11" s="48">
        <f>G5*Sheet2!I6</f>
        <v>7.4999999999999997E-2</v>
      </c>
      <c r="H11" s="48">
        <f>H5*Sheet2!I7</f>
        <v>0</v>
      </c>
      <c r="I11" s="48">
        <f>I5*Sheet2!I8</f>
        <v>0</v>
      </c>
      <c r="J11" s="48">
        <f>J5*Sheet2!I9</f>
        <v>0</v>
      </c>
      <c r="K11" s="48">
        <f>K5*Sheet2!I10</f>
        <v>0</v>
      </c>
      <c r="L11" s="48">
        <f>L5*Sheet2!I11</f>
        <v>0</v>
      </c>
      <c r="M11" s="48">
        <f>M5*Sheet2!I12</f>
        <v>0</v>
      </c>
      <c r="N11" s="55"/>
      <c r="O11" s="72"/>
      <c r="P11" s="73"/>
    </row>
    <row r="12" spans="1:16" x14ac:dyDescent="0.2">
      <c r="A12" s="14"/>
      <c r="B12" s="14"/>
      <c r="C12" s="39" t="s">
        <v>49</v>
      </c>
      <c r="D12" s="48">
        <f t="shared" ref="D12:M12" si="3">1/D6*D7*D11</f>
        <v>2.2226451612903233E-2</v>
      </c>
      <c r="E12" s="48">
        <f t="shared" si="3"/>
        <v>6.4532258064516151E-2</v>
      </c>
      <c r="F12" s="48">
        <f t="shared" si="3"/>
        <v>6.8513729032258081E-2</v>
      </c>
      <c r="G12" s="48">
        <f t="shared" si="3"/>
        <v>6.8749999999999992E-2</v>
      </c>
      <c r="H12" s="48">
        <f t="shared" si="3"/>
        <v>0</v>
      </c>
      <c r="I12" s="48">
        <f t="shared" si="3"/>
        <v>0</v>
      </c>
      <c r="J12" s="48">
        <f t="shared" si="3"/>
        <v>0</v>
      </c>
      <c r="K12" s="48">
        <f t="shared" si="3"/>
        <v>0</v>
      </c>
      <c r="L12" s="48">
        <f t="shared" si="3"/>
        <v>0</v>
      </c>
      <c r="M12" s="48">
        <f t="shared" si="3"/>
        <v>0</v>
      </c>
      <c r="N12" s="55"/>
      <c r="O12" s="72"/>
      <c r="P12" s="73"/>
    </row>
    <row r="13" spans="1:16" x14ac:dyDescent="0.2">
      <c r="A13" s="14"/>
      <c r="B13" s="35"/>
      <c r="C13" s="39" t="s">
        <v>50</v>
      </c>
      <c r="D13" s="48">
        <f>D5*Sheet2!$J$3</f>
        <v>2.5000000000000001E-2</v>
      </c>
      <c r="E13" s="48">
        <f>E5*Sheet2!J4</f>
        <v>7.4999999999999997E-2</v>
      </c>
      <c r="F13" s="48">
        <f>F5*Sheet2!J5</f>
        <v>0</v>
      </c>
      <c r="G13" s="48">
        <f>G5*Sheet2!J6</f>
        <v>7.4999999999999997E-2</v>
      </c>
      <c r="H13" s="48">
        <f>H5*Sheet2!J7</f>
        <v>0</v>
      </c>
      <c r="I13" s="48">
        <f>I5*Sheet2!J8</f>
        <v>0</v>
      </c>
      <c r="J13" s="48">
        <f>J5*Sheet2!J9</f>
        <v>0</v>
      </c>
      <c r="K13" s="48">
        <f>K5*Sheet2!J10</f>
        <v>0</v>
      </c>
      <c r="L13" s="48">
        <f>L5*Sheet2!J11</f>
        <v>0</v>
      </c>
      <c r="M13" s="48">
        <f>M5*Sheet2!J12</f>
        <v>0</v>
      </c>
      <c r="N13" s="55"/>
      <c r="O13" s="72"/>
      <c r="P13" s="73"/>
    </row>
    <row r="14" spans="1:16" x14ac:dyDescent="0.2">
      <c r="A14" s="14"/>
      <c r="B14" s="14"/>
      <c r="C14" s="39" t="s">
        <v>51</v>
      </c>
      <c r="D14" s="48">
        <f t="shared" ref="D14:M14" si="4">D7*D13/D6</f>
        <v>2.2226451612903229E-2</v>
      </c>
      <c r="E14" s="48">
        <f t="shared" si="4"/>
        <v>6.4532258064516151E-2</v>
      </c>
      <c r="F14" s="48">
        <f t="shared" si="4"/>
        <v>0</v>
      </c>
      <c r="G14" s="48">
        <f t="shared" si="4"/>
        <v>6.8750000000000006E-2</v>
      </c>
      <c r="H14" s="48">
        <f t="shared" si="4"/>
        <v>0</v>
      </c>
      <c r="I14" s="48">
        <f t="shared" si="4"/>
        <v>0</v>
      </c>
      <c r="J14" s="48">
        <f t="shared" si="4"/>
        <v>0</v>
      </c>
      <c r="K14" s="48">
        <f t="shared" si="4"/>
        <v>0</v>
      </c>
      <c r="L14" s="48">
        <f t="shared" si="4"/>
        <v>0</v>
      </c>
      <c r="M14" s="48">
        <f t="shared" si="4"/>
        <v>0</v>
      </c>
      <c r="N14" s="55"/>
      <c r="O14" s="72"/>
      <c r="P14" s="73"/>
    </row>
    <row r="15" spans="1:16" x14ac:dyDescent="0.2">
      <c r="A15" s="14"/>
      <c r="B15" s="35"/>
      <c r="C15" s="39" t="s">
        <v>52</v>
      </c>
      <c r="D15" s="48">
        <f>D5*Sheet2!K3</f>
        <v>2.5000000000000001E-2</v>
      </c>
      <c r="E15" s="48">
        <f>E5*Sheet2!K4</f>
        <v>7.4999999999999997E-2</v>
      </c>
      <c r="F15" s="48">
        <f>F5*Sheet2!K5</f>
        <v>9.9000000000000005E-2</v>
      </c>
      <c r="G15" s="48">
        <f>G5*Sheet2!K6</f>
        <v>7.4999999999999997E-2</v>
      </c>
      <c r="H15" s="48">
        <f>H5*Sheet2!K7</f>
        <v>0</v>
      </c>
      <c r="I15" s="48">
        <f>I5*Sheet2!K8</f>
        <v>0</v>
      </c>
      <c r="J15" s="48">
        <f>J5*Sheet2!K9</f>
        <v>0</v>
      </c>
      <c r="K15" s="48">
        <f>K5*Sheet2!K10</f>
        <v>0</v>
      </c>
      <c r="L15" s="48">
        <f>L5*Sheet2!K11</f>
        <v>0</v>
      </c>
      <c r="M15" s="48">
        <f>M5*Sheet2!K12</f>
        <v>0</v>
      </c>
      <c r="N15" s="55"/>
      <c r="O15" s="72"/>
      <c r="P15" s="73"/>
    </row>
    <row r="16" spans="1:16" x14ac:dyDescent="0.2">
      <c r="A16" s="14"/>
      <c r="B16" s="14"/>
      <c r="C16" s="39" t="s">
        <v>53</v>
      </c>
      <c r="D16" s="48">
        <f t="shared" ref="D16:M16" si="5">D7*D15/D6</f>
        <v>2.2226451612903229E-2</v>
      </c>
      <c r="E16" s="48">
        <f t="shared" si="5"/>
        <v>6.4532258064516151E-2</v>
      </c>
      <c r="F16" s="48">
        <f t="shared" si="5"/>
        <v>6.6498619354838723E-2</v>
      </c>
      <c r="G16" s="48">
        <f t="shared" si="5"/>
        <v>6.8750000000000006E-2</v>
      </c>
      <c r="H16" s="48">
        <f t="shared" si="5"/>
        <v>0</v>
      </c>
      <c r="I16" s="48">
        <f t="shared" si="5"/>
        <v>0</v>
      </c>
      <c r="J16" s="48">
        <f t="shared" si="5"/>
        <v>0</v>
      </c>
      <c r="K16" s="48">
        <f t="shared" si="5"/>
        <v>0</v>
      </c>
      <c r="L16" s="48">
        <f t="shared" si="5"/>
        <v>0</v>
      </c>
      <c r="M16" s="48">
        <f t="shared" si="5"/>
        <v>0</v>
      </c>
      <c r="N16" s="55"/>
      <c r="O16" s="72"/>
      <c r="P16" s="73"/>
    </row>
    <row r="17" spans="1:18" x14ac:dyDescent="0.2">
      <c r="A17" s="53" t="s">
        <v>61</v>
      </c>
      <c r="B17" s="53" t="s">
        <v>62</v>
      </c>
      <c r="C17" s="53" t="s">
        <v>119</v>
      </c>
      <c r="D17">
        <v>6.5150000000000006</v>
      </c>
      <c r="E17">
        <v>27.2</v>
      </c>
      <c r="F17">
        <v>18.251999999999999</v>
      </c>
      <c r="G17">
        <v>24</v>
      </c>
      <c r="H17"/>
      <c r="I17"/>
      <c r="J17"/>
      <c r="K17"/>
      <c r="L17"/>
      <c r="M17"/>
      <c r="N17">
        <v>0</v>
      </c>
      <c r="O17" s="66">
        <f>ROUNDUP((D17+E17+F17+G17+N17),0)</f>
        <v>76</v>
      </c>
      <c r="P17" s="55" t="s">
        <v>29</v>
      </c>
      <c r="R17"/>
    </row>
    <row r="18" spans="1:18" x14ac:dyDescent="0.2">
      <c r="A18" s="53" t="s">
        <v>63</v>
      </c>
      <c r="B18" s="53" t="s">
        <v>64</v>
      </c>
      <c r="C18" s="53" t="s">
        <v>120</v>
      </c>
      <c r="D18">
        <v>9.697000000000001</v>
      </c>
      <c r="E18">
        <v>28.6</v>
      </c>
      <c r="F18">
        <v>19.2</v>
      </c>
      <c r="G18">
        <v>29</v>
      </c>
      <c r="H18"/>
      <c r="I18"/>
      <c r="J18"/>
      <c r="K18"/>
      <c r="L18"/>
      <c r="M18"/>
      <c r="N18">
        <v>0</v>
      </c>
      <c r="O18" s="66">
        <f t="shared" ref="O18:O46" si="6">ROUNDUP((D18+E18+F18+G18+N18),0)</f>
        <v>87</v>
      </c>
      <c r="P18" s="55" t="s">
        <v>25</v>
      </c>
      <c r="R18"/>
    </row>
    <row r="19" spans="1:18" x14ac:dyDescent="0.2">
      <c r="A19" s="53" t="s">
        <v>65</v>
      </c>
      <c r="B19" s="53" t="s">
        <v>66</v>
      </c>
      <c r="C19" s="53" t="s">
        <v>121</v>
      </c>
      <c r="D19">
        <v>9.3940000000000001</v>
      </c>
      <c r="E19">
        <v>24.7</v>
      </c>
      <c r="F19">
        <v>8.4</v>
      </c>
      <c r="G19">
        <v>23</v>
      </c>
      <c r="H19"/>
      <c r="I19"/>
      <c r="J19"/>
      <c r="K19"/>
      <c r="L19"/>
      <c r="M19"/>
      <c r="N19">
        <v>0</v>
      </c>
      <c r="O19" s="66">
        <f t="shared" si="6"/>
        <v>66</v>
      </c>
      <c r="P19" s="55" t="s">
        <v>33</v>
      </c>
      <c r="R19"/>
    </row>
    <row r="20" spans="1:18" x14ac:dyDescent="0.2">
      <c r="A20" s="53" t="s">
        <v>67</v>
      </c>
      <c r="B20" s="53" t="s">
        <v>68</v>
      </c>
      <c r="C20" s="53" t="s">
        <v>122</v>
      </c>
      <c r="D20">
        <v>9.697000000000001</v>
      </c>
      <c r="E20">
        <v>27.7</v>
      </c>
      <c r="F20">
        <v>14.399999999999999</v>
      </c>
      <c r="G20">
        <v>28</v>
      </c>
      <c r="H20"/>
      <c r="I20"/>
      <c r="J20"/>
      <c r="K20"/>
      <c r="L20"/>
      <c r="M20"/>
      <c r="N20">
        <v>0</v>
      </c>
      <c r="O20" s="66">
        <f t="shared" si="6"/>
        <v>80</v>
      </c>
      <c r="P20" s="55" t="s">
        <v>27</v>
      </c>
      <c r="R20"/>
    </row>
    <row r="21" spans="1:18" x14ac:dyDescent="0.2">
      <c r="A21" s="53" t="s">
        <v>69</v>
      </c>
      <c r="B21" s="53" t="s">
        <v>70</v>
      </c>
      <c r="C21" s="53" t="s">
        <v>120</v>
      </c>
      <c r="D21">
        <v>7.8790000000000013</v>
      </c>
      <c r="E21">
        <v>26.5</v>
      </c>
      <c r="F21">
        <v>20.802</v>
      </c>
      <c r="G21">
        <v>28.5</v>
      </c>
      <c r="H21"/>
      <c r="I21"/>
      <c r="J21"/>
      <c r="K21"/>
      <c r="L21"/>
      <c r="M21"/>
      <c r="N21">
        <v>0</v>
      </c>
      <c r="O21" s="66">
        <f t="shared" si="6"/>
        <v>84</v>
      </c>
      <c r="P21" s="55" t="s">
        <v>27</v>
      </c>
      <c r="R21"/>
    </row>
    <row r="22" spans="1:18" x14ac:dyDescent="0.2">
      <c r="A22" s="53" t="s">
        <v>71</v>
      </c>
      <c r="B22" s="53" t="s">
        <v>72</v>
      </c>
      <c r="C22" s="53" t="s">
        <v>120</v>
      </c>
      <c r="D22">
        <v>10</v>
      </c>
      <c r="E22">
        <v>28.55</v>
      </c>
      <c r="F22">
        <v>26.7</v>
      </c>
      <c r="G22">
        <v>30</v>
      </c>
      <c r="H22"/>
      <c r="I22"/>
      <c r="J22"/>
      <c r="K22"/>
      <c r="L22"/>
      <c r="M22"/>
      <c r="N22">
        <v>1</v>
      </c>
      <c r="O22" s="66">
        <f t="shared" si="6"/>
        <v>97</v>
      </c>
      <c r="P22" s="55" t="s">
        <v>21</v>
      </c>
      <c r="R22"/>
    </row>
    <row r="23" spans="1:18" x14ac:dyDescent="0.2">
      <c r="A23" s="53" t="s">
        <v>56</v>
      </c>
      <c r="B23" s="53" t="s">
        <v>73</v>
      </c>
      <c r="C23" s="53" t="s">
        <v>123</v>
      </c>
      <c r="D23">
        <v>10</v>
      </c>
      <c r="E23">
        <v>28.5</v>
      </c>
      <c r="F23">
        <v>29.4</v>
      </c>
      <c r="G23">
        <v>30</v>
      </c>
      <c r="H23"/>
      <c r="I23"/>
      <c r="J23"/>
      <c r="K23"/>
      <c r="L23"/>
      <c r="M23"/>
      <c r="N23">
        <v>1</v>
      </c>
      <c r="O23" s="66">
        <f t="shared" si="6"/>
        <v>99</v>
      </c>
      <c r="P23" s="55" t="s">
        <v>21</v>
      </c>
      <c r="R23"/>
    </row>
    <row r="24" spans="1:18" x14ac:dyDescent="0.2">
      <c r="A24" s="53" t="s">
        <v>74</v>
      </c>
      <c r="B24" s="53" t="s">
        <v>75</v>
      </c>
      <c r="C24" s="53" t="s">
        <v>120</v>
      </c>
      <c r="D24">
        <v>9.697000000000001</v>
      </c>
      <c r="E24">
        <v>26.7</v>
      </c>
      <c r="F24">
        <v>25.05</v>
      </c>
      <c r="G24">
        <v>30</v>
      </c>
      <c r="H24"/>
      <c r="I24"/>
      <c r="J24"/>
      <c r="K24"/>
      <c r="L24"/>
      <c r="M24"/>
      <c r="N24">
        <v>3</v>
      </c>
      <c r="O24" s="66">
        <f t="shared" si="6"/>
        <v>95</v>
      </c>
      <c r="P24" s="55" t="s">
        <v>21</v>
      </c>
      <c r="R24"/>
    </row>
    <row r="25" spans="1:18" x14ac:dyDescent="0.2">
      <c r="A25" s="53" t="s">
        <v>61</v>
      </c>
      <c r="B25" s="53" t="s">
        <v>76</v>
      </c>
      <c r="C25" s="53" t="s">
        <v>120</v>
      </c>
      <c r="D25">
        <v>9.697000000000001</v>
      </c>
      <c r="E25">
        <v>26</v>
      </c>
      <c r="F25">
        <v>25.2</v>
      </c>
      <c r="G25">
        <v>30</v>
      </c>
      <c r="H25"/>
      <c r="I25"/>
      <c r="J25"/>
      <c r="K25"/>
      <c r="L25"/>
      <c r="M25"/>
      <c r="N25">
        <v>0</v>
      </c>
      <c r="O25" s="66">
        <f t="shared" si="6"/>
        <v>91</v>
      </c>
      <c r="P25" s="55" t="s">
        <v>23</v>
      </c>
      <c r="R25"/>
    </row>
    <row r="26" spans="1:18" x14ac:dyDescent="0.2">
      <c r="A26" s="53" t="s">
        <v>77</v>
      </c>
      <c r="B26" s="53" t="s">
        <v>78</v>
      </c>
      <c r="C26" s="53" t="s">
        <v>119</v>
      </c>
      <c r="D26">
        <v>9.697000000000001</v>
      </c>
      <c r="E26">
        <v>26.2</v>
      </c>
      <c r="F26">
        <v>27.3</v>
      </c>
      <c r="G26">
        <v>30</v>
      </c>
      <c r="H26"/>
      <c r="I26"/>
      <c r="J26"/>
      <c r="K26"/>
      <c r="L26"/>
      <c r="M26"/>
      <c r="N26">
        <v>2</v>
      </c>
      <c r="O26" s="66">
        <f t="shared" si="6"/>
        <v>96</v>
      </c>
      <c r="P26" s="55" t="s">
        <v>21</v>
      </c>
      <c r="R26"/>
    </row>
    <row r="27" spans="1:18" x14ac:dyDescent="0.2">
      <c r="A27" s="53" t="s">
        <v>79</v>
      </c>
      <c r="B27" s="53" t="s">
        <v>80</v>
      </c>
      <c r="C27" s="53" t="s">
        <v>124</v>
      </c>
      <c r="D27">
        <v>6.3640000000000008</v>
      </c>
      <c r="E27">
        <v>21.7</v>
      </c>
      <c r="F27">
        <v>19.125</v>
      </c>
      <c r="G27">
        <v>30</v>
      </c>
      <c r="H27"/>
      <c r="I27"/>
      <c r="J27"/>
      <c r="K27"/>
      <c r="L27"/>
      <c r="M27"/>
      <c r="N27">
        <v>0</v>
      </c>
      <c r="O27" s="66">
        <f t="shared" si="6"/>
        <v>78</v>
      </c>
      <c r="P27" s="55" t="s">
        <v>29</v>
      </c>
      <c r="R27"/>
    </row>
    <row r="28" spans="1:18" x14ac:dyDescent="0.2">
      <c r="A28" s="53" t="s">
        <v>81</v>
      </c>
      <c r="B28" s="53" t="s">
        <v>82</v>
      </c>
      <c r="C28" s="53" t="s">
        <v>123</v>
      </c>
      <c r="D28">
        <v>9.0909999999999993</v>
      </c>
      <c r="E28">
        <v>27.6</v>
      </c>
      <c r="F28">
        <v>21.9</v>
      </c>
      <c r="G28">
        <v>30</v>
      </c>
      <c r="H28"/>
      <c r="I28"/>
      <c r="J28"/>
      <c r="K28"/>
      <c r="L28"/>
      <c r="M28"/>
      <c r="N28">
        <v>2</v>
      </c>
      <c r="O28" s="66">
        <f t="shared" si="6"/>
        <v>91</v>
      </c>
      <c r="P28" s="55" t="s">
        <v>23</v>
      </c>
      <c r="R28"/>
    </row>
    <row r="29" spans="1:18" x14ac:dyDescent="0.2">
      <c r="A29" s="53" t="s">
        <v>83</v>
      </c>
      <c r="B29" s="53" t="s">
        <v>84</v>
      </c>
      <c r="C29" s="53" t="s">
        <v>119</v>
      </c>
      <c r="D29">
        <v>10</v>
      </c>
      <c r="E29">
        <v>26.8</v>
      </c>
      <c r="F29">
        <v>26.7</v>
      </c>
      <c r="G29">
        <v>30</v>
      </c>
      <c r="H29"/>
      <c r="I29"/>
      <c r="J29"/>
      <c r="K29"/>
      <c r="L29"/>
      <c r="M29"/>
      <c r="N29">
        <v>1</v>
      </c>
      <c r="O29" s="66">
        <f t="shared" si="6"/>
        <v>95</v>
      </c>
      <c r="P29" s="55" t="s">
        <v>21</v>
      </c>
      <c r="R29"/>
    </row>
    <row r="30" spans="1:18" x14ac:dyDescent="0.2">
      <c r="A30" s="53" t="s">
        <v>58</v>
      </c>
      <c r="B30" s="53" t="s">
        <v>85</v>
      </c>
      <c r="C30" s="53" t="s">
        <v>125</v>
      </c>
      <c r="D30">
        <v>9.3940000000000001</v>
      </c>
      <c r="E30">
        <v>29</v>
      </c>
      <c r="F30">
        <v>9.9</v>
      </c>
      <c r="G30">
        <v>29</v>
      </c>
      <c r="H30"/>
      <c r="I30"/>
      <c r="J30"/>
      <c r="K30"/>
      <c r="L30"/>
      <c r="M30"/>
      <c r="N30">
        <v>3</v>
      </c>
      <c r="O30" s="66">
        <f t="shared" si="6"/>
        <v>81</v>
      </c>
      <c r="P30" s="55" t="s">
        <v>27</v>
      </c>
      <c r="R30"/>
    </row>
    <row r="31" spans="1:18" x14ac:dyDescent="0.2">
      <c r="A31" s="53" t="s">
        <v>86</v>
      </c>
      <c r="B31" s="53" t="s">
        <v>87</v>
      </c>
      <c r="C31" s="53" t="s">
        <v>120</v>
      </c>
      <c r="D31">
        <v>9.0909999999999993</v>
      </c>
      <c r="E31">
        <v>24.3</v>
      </c>
      <c r="F31">
        <v>17.55</v>
      </c>
      <c r="G31">
        <v>23</v>
      </c>
      <c r="H31"/>
      <c r="I31"/>
      <c r="J31"/>
      <c r="K31"/>
      <c r="L31"/>
      <c r="M31"/>
      <c r="N31">
        <v>1</v>
      </c>
      <c r="O31" s="66">
        <f t="shared" si="6"/>
        <v>75</v>
      </c>
      <c r="P31" s="55" t="s">
        <v>29</v>
      </c>
      <c r="R31"/>
    </row>
    <row r="32" spans="1:18" x14ac:dyDescent="0.2">
      <c r="A32" s="53" t="s">
        <v>88</v>
      </c>
      <c r="B32" s="53" t="s">
        <v>89</v>
      </c>
      <c r="C32" s="53" t="s">
        <v>123</v>
      </c>
      <c r="D32">
        <v>9.0909999999999993</v>
      </c>
      <c r="E32">
        <v>20.8</v>
      </c>
      <c r="F32">
        <v>16.125</v>
      </c>
      <c r="G32">
        <v>26</v>
      </c>
      <c r="H32"/>
      <c r="I32"/>
      <c r="J32"/>
      <c r="K32"/>
      <c r="L32"/>
      <c r="M32"/>
      <c r="N32">
        <v>2</v>
      </c>
      <c r="O32" s="66">
        <f t="shared" si="6"/>
        <v>75</v>
      </c>
      <c r="P32" s="55" t="s">
        <v>29</v>
      </c>
      <c r="R32"/>
    </row>
    <row r="33" spans="1:18" x14ac:dyDescent="0.2">
      <c r="A33" s="53" t="s">
        <v>90</v>
      </c>
      <c r="B33" s="53" t="s">
        <v>91</v>
      </c>
      <c r="C33" s="53" t="s">
        <v>122</v>
      </c>
      <c r="D33">
        <v>10</v>
      </c>
      <c r="E33">
        <v>25.6</v>
      </c>
      <c r="F33">
        <v>25.05</v>
      </c>
      <c r="G33">
        <v>29.5</v>
      </c>
      <c r="H33"/>
      <c r="I33"/>
      <c r="J33"/>
      <c r="K33"/>
      <c r="L33"/>
      <c r="M33"/>
      <c r="N33">
        <v>0</v>
      </c>
      <c r="O33" s="66">
        <f t="shared" si="6"/>
        <v>91</v>
      </c>
      <c r="P33" s="55" t="s">
        <v>23</v>
      </c>
      <c r="R33"/>
    </row>
    <row r="34" spans="1:18" x14ac:dyDescent="0.2">
      <c r="A34" s="53" t="s">
        <v>92</v>
      </c>
      <c r="B34" s="53" t="s">
        <v>93</v>
      </c>
      <c r="C34" s="53" t="s">
        <v>119</v>
      </c>
      <c r="D34">
        <v>10</v>
      </c>
      <c r="E34">
        <v>26.2</v>
      </c>
      <c r="F34">
        <v>20.399999999999999</v>
      </c>
      <c r="G34">
        <v>30</v>
      </c>
      <c r="H34"/>
      <c r="I34"/>
      <c r="J34"/>
      <c r="K34"/>
      <c r="L34"/>
      <c r="M34"/>
      <c r="N34">
        <v>3</v>
      </c>
      <c r="O34" s="66">
        <f t="shared" si="6"/>
        <v>90</v>
      </c>
      <c r="P34" s="55" t="s">
        <v>23</v>
      </c>
      <c r="R34"/>
    </row>
    <row r="35" spans="1:18" x14ac:dyDescent="0.2">
      <c r="A35" s="53" t="s">
        <v>94</v>
      </c>
      <c r="B35" s="53" t="s">
        <v>95</v>
      </c>
      <c r="C35" s="53" t="s">
        <v>122</v>
      </c>
      <c r="D35">
        <v>9.3940000000000001</v>
      </c>
      <c r="E35">
        <v>27.1</v>
      </c>
      <c r="F35">
        <v>25.5</v>
      </c>
      <c r="G35">
        <v>30</v>
      </c>
      <c r="H35"/>
      <c r="I35"/>
      <c r="J35"/>
      <c r="K35"/>
      <c r="L35"/>
      <c r="M35"/>
      <c r="N35">
        <v>4</v>
      </c>
      <c r="O35" s="66">
        <f t="shared" si="6"/>
        <v>96</v>
      </c>
      <c r="P35" s="55" t="s">
        <v>21</v>
      </c>
      <c r="R35"/>
    </row>
    <row r="36" spans="1:18" x14ac:dyDescent="0.2">
      <c r="A36" s="53" t="s">
        <v>96</v>
      </c>
      <c r="B36" s="53" t="s">
        <v>97</v>
      </c>
      <c r="C36" s="53" t="s">
        <v>123</v>
      </c>
      <c r="D36">
        <v>9.697000000000001</v>
      </c>
      <c r="E36">
        <v>25.8</v>
      </c>
      <c r="F36">
        <v>26.001000000000001</v>
      </c>
      <c r="G36">
        <v>30</v>
      </c>
      <c r="H36"/>
      <c r="I36"/>
      <c r="J36"/>
      <c r="K36"/>
      <c r="L36"/>
      <c r="M36"/>
      <c r="N36">
        <v>3</v>
      </c>
      <c r="O36" s="66">
        <f t="shared" si="6"/>
        <v>95</v>
      </c>
      <c r="P36" s="55" t="s">
        <v>21</v>
      </c>
      <c r="R36"/>
    </row>
    <row r="37" spans="1:18" x14ac:dyDescent="0.2">
      <c r="A37" s="53" t="s">
        <v>98</v>
      </c>
      <c r="B37" s="53" t="s">
        <v>99</v>
      </c>
      <c r="C37" s="53" t="s">
        <v>119</v>
      </c>
      <c r="D37">
        <v>10</v>
      </c>
      <c r="E37">
        <v>28.6</v>
      </c>
      <c r="F37">
        <v>25.95</v>
      </c>
      <c r="G37">
        <v>30</v>
      </c>
      <c r="H37"/>
      <c r="I37"/>
      <c r="J37"/>
      <c r="K37"/>
      <c r="L37"/>
      <c r="M37"/>
      <c r="N37">
        <v>3</v>
      </c>
      <c r="O37" s="66">
        <f t="shared" si="6"/>
        <v>98</v>
      </c>
      <c r="P37" s="55" t="s">
        <v>21</v>
      </c>
      <c r="R37"/>
    </row>
    <row r="38" spans="1:18" x14ac:dyDescent="0.2">
      <c r="A38" s="53" t="s">
        <v>100</v>
      </c>
      <c r="B38" s="53" t="s">
        <v>101</v>
      </c>
      <c r="C38" s="53" t="s">
        <v>123</v>
      </c>
      <c r="D38">
        <v>9.697000000000001</v>
      </c>
      <c r="E38">
        <v>26.3</v>
      </c>
      <c r="F38">
        <v>24</v>
      </c>
      <c r="G38">
        <v>29.5</v>
      </c>
      <c r="H38"/>
      <c r="I38"/>
      <c r="J38"/>
      <c r="K38"/>
      <c r="L38"/>
      <c r="M38"/>
      <c r="N38">
        <v>0</v>
      </c>
      <c r="O38" s="66">
        <f t="shared" si="6"/>
        <v>90</v>
      </c>
      <c r="P38" s="55" t="s">
        <v>23</v>
      </c>
      <c r="R38"/>
    </row>
    <row r="39" spans="1:18" x14ac:dyDescent="0.2">
      <c r="A39" s="53" t="s">
        <v>102</v>
      </c>
      <c r="B39" s="53" t="s">
        <v>103</v>
      </c>
      <c r="C39" s="53" t="s">
        <v>122</v>
      </c>
      <c r="D39">
        <v>6.6670000000000007</v>
      </c>
      <c r="E39">
        <v>26.7</v>
      </c>
      <c r="F39">
        <v>15.6</v>
      </c>
      <c r="G39">
        <v>26</v>
      </c>
      <c r="H39"/>
      <c r="I39"/>
      <c r="J39"/>
      <c r="K39"/>
      <c r="L39"/>
      <c r="M39"/>
      <c r="N39">
        <v>0</v>
      </c>
      <c r="O39" s="66">
        <f t="shared" si="6"/>
        <v>75</v>
      </c>
      <c r="P39" s="55" t="s">
        <v>29</v>
      </c>
      <c r="R39"/>
    </row>
    <row r="40" spans="1:18" x14ac:dyDescent="0.2">
      <c r="A40" s="53" t="s">
        <v>104</v>
      </c>
      <c r="B40" s="53" t="s">
        <v>105</v>
      </c>
      <c r="C40" s="53" t="s">
        <v>119</v>
      </c>
      <c r="D40">
        <v>10</v>
      </c>
      <c r="E40">
        <v>27.599999999999998</v>
      </c>
      <c r="F40">
        <v>22.2</v>
      </c>
      <c r="G40">
        <v>30</v>
      </c>
      <c r="H40"/>
      <c r="I40"/>
      <c r="J40"/>
      <c r="K40"/>
      <c r="L40"/>
      <c r="M40"/>
      <c r="N40">
        <v>3</v>
      </c>
      <c r="O40" s="66">
        <f t="shared" si="6"/>
        <v>93</v>
      </c>
      <c r="P40" s="55" t="s">
        <v>23</v>
      </c>
      <c r="R40"/>
    </row>
    <row r="41" spans="1:18" x14ac:dyDescent="0.2">
      <c r="A41" s="53" t="s">
        <v>106</v>
      </c>
      <c r="B41" s="53" t="s">
        <v>107</v>
      </c>
      <c r="C41" s="53" t="s">
        <v>122</v>
      </c>
      <c r="D41">
        <v>9.0909999999999993</v>
      </c>
      <c r="E41">
        <v>27.5</v>
      </c>
      <c r="F41">
        <v>23.4</v>
      </c>
      <c r="G41">
        <v>30</v>
      </c>
      <c r="H41"/>
      <c r="I41"/>
      <c r="J41"/>
      <c r="K41"/>
      <c r="L41"/>
      <c r="M41"/>
      <c r="N41">
        <v>0</v>
      </c>
      <c r="O41" s="66">
        <f t="shared" si="6"/>
        <v>90</v>
      </c>
      <c r="P41" s="55" t="s">
        <v>23</v>
      </c>
      <c r="R41"/>
    </row>
    <row r="42" spans="1:18" x14ac:dyDescent="0.2">
      <c r="A42" s="53" t="s">
        <v>108</v>
      </c>
      <c r="B42" s="53" t="s">
        <v>109</v>
      </c>
      <c r="C42" s="53" t="s">
        <v>119</v>
      </c>
      <c r="D42">
        <v>8.7880000000000003</v>
      </c>
      <c r="E42">
        <v>24.7</v>
      </c>
      <c r="F42">
        <v>15.899999999999999</v>
      </c>
      <c r="G42">
        <v>28</v>
      </c>
      <c r="H42"/>
      <c r="I42"/>
      <c r="J42"/>
      <c r="K42"/>
      <c r="L42"/>
      <c r="M42"/>
      <c r="N42">
        <v>0</v>
      </c>
      <c r="O42" s="66">
        <f t="shared" si="6"/>
        <v>78</v>
      </c>
      <c r="P42" s="55" t="s">
        <v>29</v>
      </c>
      <c r="R42"/>
    </row>
    <row r="43" spans="1:18" x14ac:dyDescent="0.2">
      <c r="A43" s="53" t="s">
        <v>57</v>
      </c>
      <c r="B43" s="53" t="s">
        <v>110</v>
      </c>
      <c r="C43" s="53" t="s">
        <v>119</v>
      </c>
      <c r="D43">
        <v>10</v>
      </c>
      <c r="E43">
        <v>29.75</v>
      </c>
      <c r="F43">
        <v>27.45</v>
      </c>
      <c r="G43">
        <v>30</v>
      </c>
      <c r="H43"/>
      <c r="I43"/>
      <c r="J43"/>
      <c r="K43"/>
      <c r="L43"/>
      <c r="M43"/>
      <c r="N43">
        <v>3</v>
      </c>
      <c r="O43" s="66">
        <f t="shared" si="6"/>
        <v>101</v>
      </c>
      <c r="P43" s="55" t="s">
        <v>21</v>
      </c>
      <c r="R43"/>
    </row>
    <row r="44" spans="1:18" x14ac:dyDescent="0.2">
      <c r="A44" s="53" t="s">
        <v>111</v>
      </c>
      <c r="B44" s="53" t="s">
        <v>112</v>
      </c>
      <c r="C44" s="53" t="s">
        <v>119</v>
      </c>
      <c r="D44">
        <v>6.0609999999999999</v>
      </c>
      <c r="E44">
        <v>26</v>
      </c>
      <c r="F44">
        <v>15.375</v>
      </c>
      <c r="G44">
        <v>25</v>
      </c>
      <c r="H44"/>
      <c r="I44"/>
      <c r="J44"/>
      <c r="K44"/>
      <c r="L44"/>
      <c r="M44"/>
      <c r="N44">
        <v>0</v>
      </c>
      <c r="O44" s="66">
        <f t="shared" si="6"/>
        <v>73</v>
      </c>
      <c r="P44" s="55" t="s">
        <v>31</v>
      </c>
      <c r="R44"/>
    </row>
    <row r="45" spans="1:18" x14ac:dyDescent="0.2">
      <c r="A45" s="53" t="s">
        <v>113</v>
      </c>
      <c r="B45" s="53" t="s">
        <v>114</v>
      </c>
      <c r="C45" s="53" t="s">
        <v>125</v>
      </c>
      <c r="D45">
        <v>1.5150000000000001</v>
      </c>
      <c r="E45">
        <v>4</v>
      </c>
      <c r="F45">
        <v>4.5</v>
      </c>
      <c r="G45">
        <v>0</v>
      </c>
      <c r="H45"/>
      <c r="I45"/>
      <c r="J45"/>
      <c r="K45"/>
      <c r="L45"/>
      <c r="M45"/>
      <c r="N45">
        <v>0</v>
      </c>
      <c r="O45" s="66">
        <f t="shared" si="6"/>
        <v>11</v>
      </c>
      <c r="P45" s="55" t="s">
        <v>41</v>
      </c>
      <c r="R45"/>
    </row>
    <row r="46" spans="1:18" x14ac:dyDescent="0.2">
      <c r="A46" s="53" t="s">
        <v>115</v>
      </c>
      <c r="B46" s="53" t="s">
        <v>116</v>
      </c>
      <c r="C46" s="53" t="s">
        <v>122</v>
      </c>
      <c r="D46">
        <v>9.3940000000000001</v>
      </c>
      <c r="E46">
        <v>24.7</v>
      </c>
      <c r="F46">
        <v>10.302000000000001</v>
      </c>
      <c r="G46">
        <v>24.5</v>
      </c>
      <c r="H46"/>
      <c r="I46"/>
      <c r="J46"/>
      <c r="K46"/>
      <c r="L46"/>
      <c r="M46"/>
      <c r="N46">
        <v>0</v>
      </c>
      <c r="O46" s="66">
        <f t="shared" si="6"/>
        <v>69</v>
      </c>
      <c r="P46" s="55" t="s">
        <v>33</v>
      </c>
      <c r="R46"/>
    </row>
    <row r="47" spans="1:18" x14ac:dyDescent="0.2">
      <c r="A47" s="53" t="s">
        <v>117</v>
      </c>
      <c r="B47" s="53" t="s">
        <v>118</v>
      </c>
      <c r="C47" s="53" t="s">
        <v>123</v>
      </c>
      <c r="D47">
        <v>10</v>
      </c>
      <c r="E47">
        <v>28.8</v>
      </c>
      <c r="F47">
        <v>17.052</v>
      </c>
      <c r="G47">
        <v>29.5</v>
      </c>
      <c r="H47"/>
      <c r="I47"/>
      <c r="J47"/>
      <c r="K47"/>
      <c r="L47"/>
      <c r="M47"/>
      <c r="N47">
        <v>0</v>
      </c>
      <c r="O47" s="66">
        <f>ROUNDUP((D47+E47+F47+G47+N47),0)</f>
        <v>86</v>
      </c>
      <c r="P47" s="55" t="s">
        <v>25</v>
      </c>
      <c r="R47"/>
    </row>
    <row r="48" spans="1:18" x14ac:dyDescent="0.2">
      <c r="A48" s="50"/>
      <c r="B48" s="16"/>
      <c r="C48" s="16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30"/>
      <c r="O48" s="60"/>
      <c r="P48" s="55"/>
    </row>
    <row r="49" spans="1:16" x14ac:dyDescent="0.2">
      <c r="A49" s="50"/>
      <c r="B49" s="16"/>
      <c r="C49" s="16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30"/>
      <c r="O49" s="60"/>
      <c r="P49" s="55"/>
    </row>
    <row r="50" spans="1:16" x14ac:dyDescent="0.2">
      <c r="A50" s="50"/>
      <c r="B50" s="16"/>
      <c r="C50" s="16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/>
      <c r="O50" s="60"/>
      <c r="P50" s="55"/>
    </row>
    <row r="51" spans="1:16" x14ac:dyDescent="0.2">
      <c r="A51" s="50"/>
      <c r="B51" s="16"/>
      <c r="C51" s="16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30"/>
      <c r="O51" s="60"/>
      <c r="P51" s="55"/>
    </row>
    <row r="52" spans="1:16" x14ac:dyDescent="0.2">
      <c r="A52" s="50"/>
      <c r="B52" s="16"/>
      <c r="C52" s="16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30"/>
      <c r="O52" s="60"/>
      <c r="P52" s="55"/>
    </row>
    <row r="53" spans="1:16" x14ac:dyDescent="0.2">
      <c r="A53" s="50"/>
      <c r="B53" s="16"/>
      <c r="C53" s="16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30"/>
      <c r="O53" s="60"/>
      <c r="P53" s="55"/>
    </row>
    <row r="54" spans="1:16" x14ac:dyDescent="0.2">
      <c r="A54" s="50"/>
      <c r="B54" s="16"/>
      <c r="C54" s="16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30"/>
      <c r="O54" s="60"/>
      <c r="P54" s="55"/>
    </row>
    <row r="55" spans="1:16" x14ac:dyDescent="0.2">
      <c r="A55" s="50"/>
      <c r="B55" s="16"/>
      <c r="C55" s="16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30"/>
      <c r="O55" s="60"/>
      <c r="P55" s="55"/>
    </row>
    <row r="56" spans="1:16" x14ac:dyDescent="0.2">
      <c r="A56" s="50"/>
      <c r="B56" s="16"/>
      <c r="C56" s="16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30"/>
      <c r="O56" s="60"/>
      <c r="P56" s="55"/>
    </row>
    <row r="57" spans="1:16" x14ac:dyDescent="0.2">
      <c r="A57" s="50"/>
      <c r="B57" s="16"/>
      <c r="C57" s="16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30"/>
      <c r="O57" s="60"/>
      <c r="P57" s="55"/>
    </row>
    <row r="58" spans="1:16" x14ac:dyDescent="0.2">
      <c r="A58" s="50"/>
      <c r="B58" s="16"/>
      <c r="C58" s="16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30"/>
      <c r="O58" s="60"/>
      <c r="P58" s="55"/>
    </row>
    <row r="59" spans="1:16" x14ac:dyDescent="0.2">
      <c r="A59" s="50"/>
      <c r="B59" s="16"/>
      <c r="C59" s="16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30"/>
      <c r="O59" s="60"/>
      <c r="P59" s="55"/>
    </row>
    <row r="60" spans="1:16" x14ac:dyDescent="0.2">
      <c r="A60" s="50"/>
      <c r="B60" s="16"/>
      <c r="C60" s="16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30"/>
      <c r="O60" s="60"/>
      <c r="P60" s="55"/>
    </row>
    <row r="61" spans="1:16" x14ac:dyDescent="0.2">
      <c r="A61" s="50"/>
      <c r="B61" s="16"/>
      <c r="C61" s="16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30"/>
      <c r="O61" s="60"/>
      <c r="P61" s="55"/>
    </row>
    <row r="62" spans="1:16" x14ac:dyDescent="0.2">
      <c r="A62" s="50"/>
      <c r="B62" s="16"/>
      <c r="C62" s="16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30"/>
      <c r="O62" s="60"/>
      <c r="P62" s="55"/>
    </row>
    <row r="63" spans="1:16" x14ac:dyDescent="0.2">
      <c r="A63" s="50"/>
      <c r="B63" s="16"/>
      <c r="C63" s="16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30"/>
      <c r="O63" s="60"/>
      <c r="P63" s="55"/>
    </row>
    <row r="64" spans="1:16" x14ac:dyDescent="0.2">
      <c r="A64" s="50"/>
      <c r="B64" s="16"/>
      <c r="C64" s="16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30"/>
      <c r="O64" s="60"/>
      <c r="P64" s="55"/>
    </row>
    <row r="65" spans="1:16" x14ac:dyDescent="0.2">
      <c r="A65" s="50"/>
      <c r="B65" s="16"/>
      <c r="C65" s="16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30"/>
      <c r="O65" s="60"/>
      <c r="P65" s="55"/>
    </row>
    <row r="66" spans="1:16" x14ac:dyDescent="0.2">
      <c r="A66" s="50"/>
      <c r="B66" s="16"/>
      <c r="C66" s="16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30"/>
      <c r="O66" s="60"/>
      <c r="P66" s="55"/>
    </row>
    <row r="67" spans="1:16" x14ac:dyDescent="0.2">
      <c r="A67" s="50"/>
      <c r="B67" s="16"/>
      <c r="C67" s="16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30"/>
      <c r="O67" s="60"/>
      <c r="P67" s="55"/>
    </row>
    <row r="68" spans="1:16" x14ac:dyDescent="0.2">
      <c r="A68" s="50"/>
      <c r="B68" s="16"/>
      <c r="C68" s="16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30"/>
      <c r="O68" s="60"/>
      <c r="P68" s="55"/>
    </row>
    <row r="69" spans="1:16" x14ac:dyDescent="0.2">
      <c r="A69" s="50"/>
      <c r="B69" s="16"/>
      <c r="C69" s="16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30"/>
      <c r="O69" s="60"/>
      <c r="P69" s="55"/>
    </row>
    <row r="70" spans="1:16" x14ac:dyDescent="0.2">
      <c r="A70" s="50"/>
      <c r="B70" s="16"/>
      <c r="C70" s="16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30"/>
      <c r="O70" s="60"/>
      <c r="P70" s="55"/>
    </row>
    <row r="71" spans="1:16" x14ac:dyDescent="0.2">
      <c r="A71" s="50"/>
      <c r="B71" s="16"/>
      <c r="C71" s="16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30"/>
      <c r="O71" s="60"/>
      <c r="P71" s="55"/>
    </row>
    <row r="72" spans="1:16" x14ac:dyDescent="0.2">
      <c r="A72" s="50"/>
      <c r="B72" s="16"/>
      <c r="C72" s="16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30"/>
      <c r="O72" s="60"/>
      <c r="P72" s="55"/>
    </row>
    <row r="73" spans="1:16" x14ac:dyDescent="0.2">
      <c r="A73" s="50"/>
      <c r="B73" s="16"/>
      <c r="C73" s="16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30"/>
      <c r="O73" s="60"/>
      <c r="P73" s="55"/>
    </row>
    <row r="74" spans="1:16" x14ac:dyDescent="0.2">
      <c r="A74" s="50"/>
      <c r="B74" s="16"/>
      <c r="C74" s="16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60"/>
      <c r="P74" s="55"/>
    </row>
    <row r="75" spans="1:16" x14ac:dyDescent="0.2">
      <c r="A75" s="50"/>
      <c r="B75" s="16"/>
      <c r="C75" s="16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9" t="str">
        <f t="shared" ref="N75:N138" si="7">IF(AND(COUNTA(A75:B75), M75&lt;&gt;0),SUMPRODUCT($D$5:$M$5,D75:M75/$D$6:$M$6)*100,"")</f>
        <v/>
      </c>
      <c r="O75" s="60" t="str">
        <f t="shared" ref="O75:O138" si="8">IF(N75&lt;&gt;"",IF(N75&gt;=94.95,"A",IF(N75&gt;=89.95,"A-",IF(N75&gt;=84.95,"B+",IF(N75&gt;=79.95,"B",IF(N75&gt;=74.95,"B-",IF(N75&gt;=69.95,"C+",IF(N75&gt;=64.95,"C",IF(N75&gt;=59.95,"C-",IF(N75&gt;=54.95,"D+",IF(N75&gt;=49.95,"D","F")))))))))),IF(COUNTA(A75:B75),"I",""))</f>
        <v/>
      </c>
      <c r="P75" s="55"/>
    </row>
    <row r="76" spans="1:16" x14ac:dyDescent="0.2">
      <c r="A76" s="50"/>
      <c r="B76" s="16"/>
      <c r="C76" s="16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9" t="str">
        <f t="shared" si="7"/>
        <v/>
      </c>
      <c r="O76" s="60" t="str">
        <f t="shared" si="8"/>
        <v/>
      </c>
      <c r="P76" s="55"/>
    </row>
    <row r="77" spans="1:16" x14ac:dyDescent="0.2">
      <c r="A77" s="50"/>
      <c r="B77" s="16"/>
      <c r="C77" s="16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 t="str">
        <f t="shared" si="7"/>
        <v/>
      </c>
      <c r="O77" s="60" t="str">
        <f t="shared" si="8"/>
        <v/>
      </c>
      <c r="P77" s="55"/>
    </row>
    <row r="78" spans="1:16" x14ac:dyDescent="0.2">
      <c r="A78" s="50"/>
      <c r="B78" s="16"/>
      <c r="C78" s="16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9" t="str">
        <f t="shared" si="7"/>
        <v/>
      </c>
      <c r="O78" s="60" t="str">
        <f t="shared" si="8"/>
        <v/>
      </c>
      <c r="P78" s="55"/>
    </row>
    <row r="79" spans="1:16" x14ac:dyDescent="0.2">
      <c r="A79" s="50"/>
      <c r="B79" s="16"/>
      <c r="C79" s="16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9" t="str">
        <f t="shared" si="7"/>
        <v/>
      </c>
      <c r="O79" s="60" t="str">
        <f t="shared" si="8"/>
        <v/>
      </c>
      <c r="P79" s="55"/>
    </row>
    <row r="80" spans="1:16" x14ac:dyDescent="0.2">
      <c r="A80" s="50"/>
      <c r="B80" s="16"/>
      <c r="C80" s="16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9" t="str">
        <f t="shared" si="7"/>
        <v/>
      </c>
      <c r="O80" s="60" t="str">
        <f t="shared" si="8"/>
        <v/>
      </c>
      <c r="P80" s="55"/>
    </row>
    <row r="81" spans="1:16" x14ac:dyDescent="0.2">
      <c r="A81" s="50"/>
      <c r="B81" s="16"/>
      <c r="C81" s="16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9" t="str">
        <f t="shared" si="7"/>
        <v/>
      </c>
      <c r="O81" s="60" t="str">
        <f t="shared" si="8"/>
        <v/>
      </c>
      <c r="P81" s="55"/>
    </row>
    <row r="82" spans="1:16" x14ac:dyDescent="0.2">
      <c r="A82" s="50"/>
      <c r="B82" s="16"/>
      <c r="C82" s="16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9" t="str">
        <f t="shared" si="7"/>
        <v/>
      </c>
      <c r="O82" s="60" t="str">
        <f t="shared" si="8"/>
        <v/>
      </c>
      <c r="P82" s="55"/>
    </row>
    <row r="83" spans="1:16" x14ac:dyDescent="0.2">
      <c r="A83" s="50"/>
      <c r="B83" s="16"/>
      <c r="C83" s="16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9" t="str">
        <f t="shared" si="7"/>
        <v/>
      </c>
      <c r="O83" s="60" t="str">
        <f t="shared" si="8"/>
        <v/>
      </c>
      <c r="P83" s="55"/>
    </row>
    <row r="84" spans="1:16" x14ac:dyDescent="0.2">
      <c r="A84" s="50"/>
      <c r="B84" s="16"/>
      <c r="C84" s="16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9" t="str">
        <f t="shared" si="7"/>
        <v/>
      </c>
      <c r="O84" s="60" t="str">
        <f t="shared" si="8"/>
        <v/>
      </c>
      <c r="P84" s="55"/>
    </row>
    <row r="85" spans="1:16" x14ac:dyDescent="0.2">
      <c r="A85" s="50"/>
      <c r="B85" s="16"/>
      <c r="C85" s="16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9" t="str">
        <f t="shared" si="7"/>
        <v/>
      </c>
      <c r="O85" s="60" t="str">
        <f t="shared" si="8"/>
        <v/>
      </c>
      <c r="P85" s="55"/>
    </row>
    <row r="86" spans="1:16" x14ac:dyDescent="0.2">
      <c r="A86" s="50"/>
      <c r="B86" s="16"/>
      <c r="C86" s="16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9" t="str">
        <f t="shared" si="7"/>
        <v/>
      </c>
      <c r="O86" s="60" t="str">
        <f t="shared" si="8"/>
        <v/>
      </c>
      <c r="P86" s="55"/>
    </row>
    <row r="87" spans="1:16" x14ac:dyDescent="0.2">
      <c r="A87" s="50"/>
      <c r="B87" s="16"/>
      <c r="C87" s="16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9" t="str">
        <f t="shared" si="7"/>
        <v/>
      </c>
      <c r="O87" s="60" t="str">
        <f t="shared" si="8"/>
        <v/>
      </c>
      <c r="P87" s="55"/>
    </row>
    <row r="88" spans="1:16" x14ac:dyDescent="0.2">
      <c r="A88" s="50"/>
      <c r="B88" s="16"/>
      <c r="C88" s="16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9" t="str">
        <f t="shared" si="7"/>
        <v/>
      </c>
      <c r="O88" s="60" t="str">
        <f t="shared" si="8"/>
        <v/>
      </c>
      <c r="P88" s="55"/>
    </row>
    <row r="89" spans="1:16" x14ac:dyDescent="0.2">
      <c r="A89" s="50"/>
      <c r="B89" s="16"/>
      <c r="C89" s="16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9" t="str">
        <f t="shared" si="7"/>
        <v/>
      </c>
      <c r="O89" s="60" t="str">
        <f t="shared" si="8"/>
        <v/>
      </c>
      <c r="P89" s="55"/>
    </row>
    <row r="90" spans="1:16" x14ac:dyDescent="0.2">
      <c r="A90" s="50"/>
      <c r="B90" s="16"/>
      <c r="C90" s="16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9" t="str">
        <f t="shared" si="7"/>
        <v/>
      </c>
      <c r="O90" s="60" t="str">
        <f t="shared" si="8"/>
        <v/>
      </c>
      <c r="P90" s="55"/>
    </row>
    <row r="91" spans="1:16" x14ac:dyDescent="0.2">
      <c r="A91" s="50"/>
      <c r="B91" s="16"/>
      <c r="C91" s="16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9" t="str">
        <f t="shared" si="7"/>
        <v/>
      </c>
      <c r="O91" s="60" t="str">
        <f t="shared" si="8"/>
        <v/>
      </c>
      <c r="P91" s="55"/>
    </row>
    <row r="92" spans="1:16" x14ac:dyDescent="0.2">
      <c r="A92" s="50"/>
      <c r="B92" s="16"/>
      <c r="C92" s="16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9" t="str">
        <f t="shared" si="7"/>
        <v/>
      </c>
      <c r="O92" s="60" t="str">
        <f t="shared" si="8"/>
        <v/>
      </c>
      <c r="P92" s="55"/>
    </row>
    <row r="93" spans="1:16" x14ac:dyDescent="0.2">
      <c r="A93" s="50"/>
      <c r="B93" s="16"/>
      <c r="C93" s="16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9" t="str">
        <f t="shared" si="7"/>
        <v/>
      </c>
      <c r="O93" s="60" t="str">
        <f t="shared" si="8"/>
        <v/>
      </c>
      <c r="P93" s="55"/>
    </row>
    <row r="94" spans="1:16" x14ac:dyDescent="0.2">
      <c r="A94" s="50"/>
      <c r="B94" s="16"/>
      <c r="C94" s="16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9" t="str">
        <f t="shared" si="7"/>
        <v/>
      </c>
      <c r="O94" s="60" t="str">
        <f t="shared" si="8"/>
        <v/>
      </c>
      <c r="P94" s="55"/>
    </row>
    <row r="95" spans="1:16" x14ac:dyDescent="0.2">
      <c r="A95" s="50"/>
      <c r="B95" s="16"/>
      <c r="C95" s="16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9" t="str">
        <f t="shared" si="7"/>
        <v/>
      </c>
      <c r="O95" s="60" t="str">
        <f t="shared" si="8"/>
        <v/>
      </c>
      <c r="P95" s="55"/>
    </row>
    <row r="96" spans="1:16" x14ac:dyDescent="0.2">
      <c r="A96" s="50"/>
      <c r="B96" s="16"/>
      <c r="C96" s="16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9" t="str">
        <f t="shared" si="7"/>
        <v/>
      </c>
      <c r="O96" s="60" t="str">
        <f t="shared" si="8"/>
        <v/>
      </c>
      <c r="P96" s="55"/>
    </row>
    <row r="97" spans="1:16" x14ac:dyDescent="0.2">
      <c r="A97" s="50"/>
      <c r="B97" s="16"/>
      <c r="C97" s="16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9" t="str">
        <f t="shared" si="7"/>
        <v/>
      </c>
      <c r="O97" s="60" t="str">
        <f t="shared" si="8"/>
        <v/>
      </c>
      <c r="P97" s="55"/>
    </row>
    <row r="98" spans="1:16" x14ac:dyDescent="0.2">
      <c r="A98" s="50"/>
      <c r="B98" s="16"/>
      <c r="C98" s="16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9" t="str">
        <f t="shared" si="7"/>
        <v/>
      </c>
      <c r="O98" s="60" t="str">
        <f t="shared" si="8"/>
        <v/>
      </c>
      <c r="P98" s="55"/>
    </row>
    <row r="99" spans="1:16" x14ac:dyDescent="0.2">
      <c r="A99" s="50"/>
      <c r="B99" s="16"/>
      <c r="C99" s="16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9" t="str">
        <f t="shared" si="7"/>
        <v/>
      </c>
      <c r="O99" s="60" t="str">
        <f t="shared" si="8"/>
        <v/>
      </c>
      <c r="P99" s="55"/>
    </row>
    <row r="100" spans="1:16" x14ac:dyDescent="0.2">
      <c r="A100" s="50"/>
      <c r="B100" s="16"/>
      <c r="C100" s="16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9" t="str">
        <f t="shared" si="7"/>
        <v/>
      </c>
      <c r="O100" s="60" t="str">
        <f t="shared" si="8"/>
        <v/>
      </c>
      <c r="P100" s="55"/>
    </row>
    <row r="101" spans="1:16" x14ac:dyDescent="0.2">
      <c r="A101" s="50"/>
      <c r="B101" s="16"/>
      <c r="C101" s="16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9" t="str">
        <f t="shared" si="7"/>
        <v/>
      </c>
      <c r="O101" s="60" t="str">
        <f t="shared" si="8"/>
        <v/>
      </c>
      <c r="P101" s="55"/>
    </row>
    <row r="102" spans="1:16" x14ac:dyDescent="0.2">
      <c r="A102" s="50"/>
      <c r="B102" s="16"/>
      <c r="C102" s="16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9" t="str">
        <f t="shared" si="7"/>
        <v/>
      </c>
      <c r="O102" s="60" t="str">
        <f t="shared" si="8"/>
        <v/>
      </c>
      <c r="P102" s="55"/>
    </row>
    <row r="103" spans="1:16" x14ac:dyDescent="0.2">
      <c r="A103" s="50"/>
      <c r="B103" s="16"/>
      <c r="C103" s="16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9" t="str">
        <f t="shared" si="7"/>
        <v/>
      </c>
      <c r="O103" s="60" t="str">
        <f t="shared" si="8"/>
        <v/>
      </c>
      <c r="P103" s="55"/>
    </row>
    <row r="104" spans="1:16" x14ac:dyDescent="0.2">
      <c r="A104" s="50"/>
      <c r="B104" s="16"/>
      <c r="C104" s="16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9" t="str">
        <f t="shared" si="7"/>
        <v/>
      </c>
      <c r="O104" s="60" t="str">
        <f t="shared" si="8"/>
        <v/>
      </c>
      <c r="P104" s="55"/>
    </row>
    <row r="105" spans="1:16" x14ac:dyDescent="0.2">
      <c r="A105" s="50"/>
      <c r="B105" s="16"/>
      <c r="C105" s="16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9" t="str">
        <f t="shared" si="7"/>
        <v/>
      </c>
      <c r="O105" s="60" t="str">
        <f t="shared" si="8"/>
        <v/>
      </c>
      <c r="P105" s="55"/>
    </row>
    <row r="106" spans="1:16" x14ac:dyDescent="0.2">
      <c r="A106" s="50"/>
      <c r="B106" s="16"/>
      <c r="C106" s="16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9" t="str">
        <f t="shared" si="7"/>
        <v/>
      </c>
      <c r="O106" s="60" t="str">
        <f t="shared" si="8"/>
        <v/>
      </c>
      <c r="P106" s="55"/>
    </row>
    <row r="107" spans="1:16" x14ac:dyDescent="0.2">
      <c r="A107" s="50"/>
      <c r="B107" s="16"/>
      <c r="C107" s="16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9" t="str">
        <f t="shared" si="7"/>
        <v/>
      </c>
      <c r="O107" s="60" t="str">
        <f t="shared" si="8"/>
        <v/>
      </c>
      <c r="P107" s="55"/>
    </row>
    <row r="108" spans="1:16" x14ac:dyDescent="0.2">
      <c r="A108" s="50"/>
      <c r="B108" s="16"/>
      <c r="C108" s="16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9" t="str">
        <f t="shared" si="7"/>
        <v/>
      </c>
      <c r="O108" s="60" t="str">
        <f t="shared" si="8"/>
        <v/>
      </c>
      <c r="P108" s="55"/>
    </row>
    <row r="109" spans="1:16" x14ac:dyDescent="0.2">
      <c r="A109" s="50"/>
      <c r="B109" s="16"/>
      <c r="C109" s="16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9" t="str">
        <f t="shared" si="7"/>
        <v/>
      </c>
      <c r="O109" s="60" t="str">
        <f t="shared" si="8"/>
        <v/>
      </c>
      <c r="P109" s="55"/>
    </row>
    <row r="110" spans="1:16" x14ac:dyDescent="0.2">
      <c r="A110" s="50"/>
      <c r="B110" s="16"/>
      <c r="C110" s="16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9" t="str">
        <f t="shared" si="7"/>
        <v/>
      </c>
      <c r="O110" s="60" t="str">
        <f t="shared" si="8"/>
        <v/>
      </c>
      <c r="P110" s="55"/>
    </row>
    <row r="111" spans="1:16" x14ac:dyDescent="0.2">
      <c r="A111" s="50"/>
      <c r="B111" s="16"/>
      <c r="C111" s="16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9" t="str">
        <f t="shared" si="7"/>
        <v/>
      </c>
      <c r="O111" s="60" t="str">
        <f t="shared" si="8"/>
        <v/>
      </c>
      <c r="P111" s="55"/>
    </row>
    <row r="112" spans="1:16" x14ac:dyDescent="0.2">
      <c r="A112" s="50"/>
      <c r="B112" s="16"/>
      <c r="C112" s="16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9" t="str">
        <f t="shared" si="7"/>
        <v/>
      </c>
      <c r="O112" s="60" t="str">
        <f t="shared" si="8"/>
        <v/>
      </c>
      <c r="P112" s="55"/>
    </row>
    <row r="113" spans="1:16" x14ac:dyDescent="0.2">
      <c r="A113" s="50"/>
      <c r="B113" s="16"/>
      <c r="C113" s="16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9" t="str">
        <f t="shared" si="7"/>
        <v/>
      </c>
      <c r="O113" s="60" t="str">
        <f t="shared" si="8"/>
        <v/>
      </c>
      <c r="P113" s="55"/>
    </row>
    <row r="114" spans="1:16" x14ac:dyDescent="0.2">
      <c r="A114" s="50"/>
      <c r="B114" s="16"/>
      <c r="C114" s="16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9" t="str">
        <f t="shared" si="7"/>
        <v/>
      </c>
      <c r="O114" s="60" t="str">
        <f t="shared" si="8"/>
        <v/>
      </c>
      <c r="P114" s="55"/>
    </row>
    <row r="115" spans="1:16" x14ac:dyDescent="0.2">
      <c r="A115" s="50"/>
      <c r="B115" s="16"/>
      <c r="C115" s="16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9" t="str">
        <f t="shared" si="7"/>
        <v/>
      </c>
      <c r="O115" s="60" t="str">
        <f t="shared" si="8"/>
        <v/>
      </c>
      <c r="P115" s="55"/>
    </row>
    <row r="116" spans="1:16" x14ac:dyDescent="0.2">
      <c r="A116" s="50"/>
      <c r="B116" s="16"/>
      <c r="C116" s="16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9" t="str">
        <f t="shared" si="7"/>
        <v/>
      </c>
      <c r="O116" s="60" t="str">
        <f t="shared" si="8"/>
        <v/>
      </c>
      <c r="P116" s="55"/>
    </row>
    <row r="117" spans="1:16" x14ac:dyDescent="0.2">
      <c r="A117" s="50"/>
      <c r="B117" s="16"/>
      <c r="C117" s="16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9" t="str">
        <f t="shared" si="7"/>
        <v/>
      </c>
      <c r="O117" s="60" t="str">
        <f t="shared" si="8"/>
        <v/>
      </c>
      <c r="P117" s="55"/>
    </row>
    <row r="118" spans="1:16" x14ac:dyDescent="0.2">
      <c r="A118" s="50"/>
      <c r="B118" s="16"/>
      <c r="C118" s="16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9" t="str">
        <f t="shared" si="7"/>
        <v/>
      </c>
      <c r="O118" s="60" t="str">
        <f t="shared" si="8"/>
        <v/>
      </c>
      <c r="P118" s="55"/>
    </row>
    <row r="119" spans="1:16" x14ac:dyDescent="0.2">
      <c r="A119" s="50"/>
      <c r="B119" s="16"/>
      <c r="C119" s="16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9" t="str">
        <f t="shared" si="7"/>
        <v/>
      </c>
      <c r="O119" s="60" t="str">
        <f t="shared" si="8"/>
        <v/>
      </c>
      <c r="P119" s="55"/>
    </row>
    <row r="120" spans="1:16" x14ac:dyDescent="0.2">
      <c r="A120" s="50"/>
      <c r="B120" s="16"/>
      <c r="C120" s="16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9" t="str">
        <f t="shared" si="7"/>
        <v/>
      </c>
      <c r="O120" s="60" t="str">
        <f t="shared" si="8"/>
        <v/>
      </c>
      <c r="P120" s="55"/>
    </row>
    <row r="121" spans="1:16" x14ac:dyDescent="0.2">
      <c r="A121" s="50"/>
      <c r="B121" s="16"/>
      <c r="C121" s="16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9" t="str">
        <f t="shared" si="7"/>
        <v/>
      </c>
      <c r="O121" s="60" t="str">
        <f t="shared" si="8"/>
        <v/>
      </c>
      <c r="P121" s="55"/>
    </row>
    <row r="122" spans="1:16" x14ac:dyDescent="0.2">
      <c r="A122" s="50"/>
      <c r="B122" s="16"/>
      <c r="C122" s="16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9" t="str">
        <f t="shared" si="7"/>
        <v/>
      </c>
      <c r="O122" s="60" t="str">
        <f t="shared" si="8"/>
        <v/>
      </c>
      <c r="P122" s="55"/>
    </row>
    <row r="123" spans="1:16" x14ac:dyDescent="0.2">
      <c r="A123" s="50"/>
      <c r="B123" s="16"/>
      <c r="C123" s="16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9" t="str">
        <f t="shared" si="7"/>
        <v/>
      </c>
      <c r="O123" s="60" t="str">
        <f t="shared" si="8"/>
        <v/>
      </c>
      <c r="P123" s="55"/>
    </row>
    <row r="124" spans="1:16" x14ac:dyDescent="0.2">
      <c r="A124" s="50"/>
      <c r="B124" s="16"/>
      <c r="C124" s="16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9" t="str">
        <f t="shared" si="7"/>
        <v/>
      </c>
      <c r="O124" s="60" t="str">
        <f t="shared" si="8"/>
        <v/>
      </c>
      <c r="P124" s="55"/>
    </row>
    <row r="125" spans="1:16" x14ac:dyDescent="0.2">
      <c r="A125" s="50"/>
      <c r="B125" s="16"/>
      <c r="C125" s="16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9" t="str">
        <f t="shared" si="7"/>
        <v/>
      </c>
      <c r="O125" s="60" t="str">
        <f t="shared" si="8"/>
        <v/>
      </c>
      <c r="P125" s="55"/>
    </row>
    <row r="126" spans="1:16" x14ac:dyDescent="0.2">
      <c r="A126" s="50"/>
      <c r="B126" s="16"/>
      <c r="C126" s="16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9" t="str">
        <f t="shared" si="7"/>
        <v/>
      </c>
      <c r="O126" s="60" t="str">
        <f t="shared" si="8"/>
        <v/>
      </c>
      <c r="P126" s="55"/>
    </row>
    <row r="127" spans="1:16" x14ac:dyDescent="0.2">
      <c r="A127" s="50"/>
      <c r="B127" s="16"/>
      <c r="C127" s="16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9" t="str">
        <f t="shared" si="7"/>
        <v/>
      </c>
      <c r="O127" s="60" t="str">
        <f t="shared" si="8"/>
        <v/>
      </c>
      <c r="P127" s="55"/>
    </row>
    <row r="128" spans="1:16" x14ac:dyDescent="0.2">
      <c r="A128" s="50"/>
      <c r="B128" s="16"/>
      <c r="C128" s="16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9" t="str">
        <f t="shared" si="7"/>
        <v/>
      </c>
      <c r="O128" s="60" t="str">
        <f t="shared" si="8"/>
        <v/>
      </c>
      <c r="P128" s="55"/>
    </row>
    <row r="129" spans="1:16" x14ac:dyDescent="0.2">
      <c r="A129" s="50"/>
      <c r="B129" s="16"/>
      <c r="C129" s="16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9" t="str">
        <f t="shared" si="7"/>
        <v/>
      </c>
      <c r="O129" s="60" t="str">
        <f t="shared" si="8"/>
        <v/>
      </c>
      <c r="P129" s="55"/>
    </row>
    <row r="130" spans="1:16" x14ac:dyDescent="0.2">
      <c r="A130" s="50"/>
      <c r="B130" s="16"/>
      <c r="C130" s="16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9" t="str">
        <f t="shared" si="7"/>
        <v/>
      </c>
      <c r="O130" s="60" t="str">
        <f t="shared" si="8"/>
        <v/>
      </c>
      <c r="P130" s="55"/>
    </row>
    <row r="131" spans="1:16" x14ac:dyDescent="0.2">
      <c r="A131" s="50"/>
      <c r="B131" s="16"/>
      <c r="C131" s="16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9" t="str">
        <f t="shared" si="7"/>
        <v/>
      </c>
      <c r="O131" s="60" t="str">
        <f t="shared" si="8"/>
        <v/>
      </c>
      <c r="P131" s="55"/>
    </row>
    <row r="132" spans="1:16" x14ac:dyDescent="0.2">
      <c r="A132" s="50"/>
      <c r="B132" s="16"/>
      <c r="C132" s="16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9" t="str">
        <f t="shared" si="7"/>
        <v/>
      </c>
      <c r="O132" s="60" t="str">
        <f t="shared" si="8"/>
        <v/>
      </c>
      <c r="P132" s="55"/>
    </row>
    <row r="133" spans="1:16" x14ac:dyDescent="0.2">
      <c r="A133" s="50"/>
      <c r="B133" s="16"/>
      <c r="C133" s="16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9" t="str">
        <f t="shared" si="7"/>
        <v/>
      </c>
      <c r="O133" s="60" t="str">
        <f t="shared" si="8"/>
        <v/>
      </c>
      <c r="P133" s="55"/>
    </row>
    <row r="134" spans="1:16" x14ac:dyDescent="0.2">
      <c r="A134" s="50"/>
      <c r="B134" s="16"/>
      <c r="C134" s="16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9" t="str">
        <f t="shared" si="7"/>
        <v/>
      </c>
      <c r="O134" s="60" t="str">
        <f t="shared" si="8"/>
        <v/>
      </c>
      <c r="P134" s="55"/>
    </row>
    <row r="135" spans="1:16" x14ac:dyDescent="0.2">
      <c r="A135" s="50"/>
      <c r="B135" s="16"/>
      <c r="C135" s="16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9" t="str">
        <f t="shared" si="7"/>
        <v/>
      </c>
      <c r="O135" s="60" t="str">
        <f t="shared" si="8"/>
        <v/>
      </c>
      <c r="P135" s="55"/>
    </row>
    <row r="136" spans="1:16" x14ac:dyDescent="0.2">
      <c r="A136" s="50"/>
      <c r="B136" s="16"/>
      <c r="C136" s="16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9" t="str">
        <f t="shared" si="7"/>
        <v/>
      </c>
      <c r="O136" s="60" t="str">
        <f t="shared" si="8"/>
        <v/>
      </c>
      <c r="P136" s="55"/>
    </row>
    <row r="137" spans="1:16" x14ac:dyDescent="0.2">
      <c r="A137" s="50"/>
      <c r="B137" s="16"/>
      <c r="C137" s="16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9" t="str">
        <f t="shared" si="7"/>
        <v/>
      </c>
      <c r="O137" s="60" t="str">
        <f t="shared" si="8"/>
        <v/>
      </c>
      <c r="P137" s="55"/>
    </row>
    <row r="138" spans="1:16" x14ac:dyDescent="0.2">
      <c r="A138" s="50"/>
      <c r="B138" s="16"/>
      <c r="C138" s="16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9" t="str">
        <f t="shared" si="7"/>
        <v/>
      </c>
      <c r="O138" s="60" t="str">
        <f t="shared" si="8"/>
        <v/>
      </c>
      <c r="P138" s="55"/>
    </row>
    <row r="139" spans="1:16" x14ac:dyDescent="0.2">
      <c r="A139" s="50"/>
      <c r="B139" s="16"/>
      <c r="C139" s="16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9" t="str">
        <f t="shared" ref="N139:N202" si="9">IF(AND(COUNTA(A139:B139), M139&lt;&gt;0),SUMPRODUCT($D$5:$M$5,D139:M139/$D$6:$M$6)*100,"")</f>
        <v/>
      </c>
      <c r="O139" s="60" t="str">
        <f t="shared" ref="O139:O202" si="10">IF(N139&lt;&gt;"",IF(N139&gt;=94.95,"A",IF(N139&gt;=89.95,"A-",IF(N139&gt;=84.95,"B+",IF(N139&gt;=79.95,"B",IF(N139&gt;=74.95,"B-",IF(N139&gt;=69.95,"C+",IF(N139&gt;=64.95,"C",IF(N139&gt;=59.95,"C-",IF(N139&gt;=54.95,"D+",IF(N139&gt;=49.95,"D","F")))))))))),IF(COUNTA(A139:B139),"I",""))</f>
        <v/>
      </c>
      <c r="P139" s="55"/>
    </row>
    <row r="140" spans="1:16" x14ac:dyDescent="0.2">
      <c r="A140" s="50"/>
      <c r="B140" s="16"/>
      <c r="C140" s="16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9" t="str">
        <f t="shared" si="9"/>
        <v/>
      </c>
      <c r="O140" s="60" t="str">
        <f t="shared" si="10"/>
        <v/>
      </c>
      <c r="P140" s="55"/>
    </row>
    <row r="141" spans="1:16" x14ac:dyDescent="0.2">
      <c r="A141" s="50"/>
      <c r="B141" s="16"/>
      <c r="C141" s="16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9" t="str">
        <f t="shared" si="9"/>
        <v/>
      </c>
      <c r="O141" s="60" t="str">
        <f t="shared" si="10"/>
        <v/>
      </c>
      <c r="P141" s="55"/>
    </row>
    <row r="142" spans="1:16" x14ac:dyDescent="0.2">
      <c r="A142" s="50"/>
      <c r="B142" s="16"/>
      <c r="C142" s="16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9" t="str">
        <f t="shared" si="9"/>
        <v/>
      </c>
      <c r="O142" s="60" t="str">
        <f t="shared" si="10"/>
        <v/>
      </c>
      <c r="P142" s="55"/>
    </row>
    <row r="143" spans="1:16" x14ac:dyDescent="0.2">
      <c r="A143" s="50"/>
      <c r="B143" s="16"/>
      <c r="C143" s="16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9" t="str">
        <f t="shared" si="9"/>
        <v/>
      </c>
      <c r="O143" s="60" t="str">
        <f t="shared" si="10"/>
        <v/>
      </c>
      <c r="P143" s="55"/>
    </row>
    <row r="144" spans="1:16" x14ac:dyDescent="0.2">
      <c r="A144" s="50"/>
      <c r="B144" s="16"/>
      <c r="C144" s="16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9" t="str">
        <f t="shared" si="9"/>
        <v/>
      </c>
      <c r="O144" s="60" t="str">
        <f t="shared" si="10"/>
        <v/>
      </c>
      <c r="P144" s="55"/>
    </row>
    <row r="145" spans="1:16" x14ac:dyDescent="0.2">
      <c r="A145" s="50"/>
      <c r="B145" s="16"/>
      <c r="C145" s="16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9" t="str">
        <f t="shared" si="9"/>
        <v/>
      </c>
      <c r="O145" s="60" t="str">
        <f t="shared" si="10"/>
        <v/>
      </c>
      <c r="P145" s="55"/>
    </row>
    <row r="146" spans="1:16" x14ac:dyDescent="0.2">
      <c r="A146" s="50"/>
      <c r="B146" s="16"/>
      <c r="C146" s="16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9" t="str">
        <f t="shared" si="9"/>
        <v/>
      </c>
      <c r="O146" s="60" t="str">
        <f t="shared" si="10"/>
        <v/>
      </c>
      <c r="P146" s="55"/>
    </row>
    <row r="147" spans="1:16" x14ac:dyDescent="0.2">
      <c r="A147" s="50"/>
      <c r="B147" s="16"/>
      <c r="C147" s="16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9" t="str">
        <f t="shared" si="9"/>
        <v/>
      </c>
      <c r="O147" s="60" t="str">
        <f t="shared" si="10"/>
        <v/>
      </c>
      <c r="P147" s="55"/>
    </row>
    <row r="148" spans="1:16" x14ac:dyDescent="0.2">
      <c r="A148" s="50"/>
      <c r="B148" s="16"/>
      <c r="C148" s="16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9" t="str">
        <f t="shared" si="9"/>
        <v/>
      </c>
      <c r="O148" s="60" t="str">
        <f t="shared" si="10"/>
        <v/>
      </c>
      <c r="P148" s="55"/>
    </row>
    <row r="149" spans="1:16" x14ac:dyDescent="0.2">
      <c r="A149" s="50"/>
      <c r="B149" s="16"/>
      <c r="C149" s="16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9" t="str">
        <f t="shared" si="9"/>
        <v/>
      </c>
      <c r="O149" s="60" t="str">
        <f t="shared" si="10"/>
        <v/>
      </c>
      <c r="P149" s="55"/>
    </row>
    <row r="150" spans="1:16" x14ac:dyDescent="0.2">
      <c r="A150" s="50"/>
      <c r="B150" s="16"/>
      <c r="C150" s="16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9" t="str">
        <f t="shared" si="9"/>
        <v/>
      </c>
      <c r="O150" s="60" t="str">
        <f t="shared" si="10"/>
        <v/>
      </c>
      <c r="P150" s="55"/>
    </row>
    <row r="151" spans="1:16" x14ac:dyDescent="0.2">
      <c r="A151" s="50"/>
      <c r="B151" s="16"/>
      <c r="C151" s="16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9" t="str">
        <f t="shared" si="9"/>
        <v/>
      </c>
      <c r="O151" s="60" t="str">
        <f t="shared" si="10"/>
        <v/>
      </c>
      <c r="P151" s="55"/>
    </row>
    <row r="152" spans="1:16" x14ac:dyDescent="0.2">
      <c r="A152" s="50"/>
      <c r="B152" s="16"/>
      <c r="C152" s="16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9" t="str">
        <f t="shared" si="9"/>
        <v/>
      </c>
      <c r="O152" s="60" t="str">
        <f t="shared" si="10"/>
        <v/>
      </c>
      <c r="P152" s="55"/>
    </row>
    <row r="153" spans="1:16" x14ac:dyDescent="0.2">
      <c r="A153" s="50"/>
      <c r="B153" s="16"/>
      <c r="C153" s="16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9" t="str">
        <f t="shared" si="9"/>
        <v/>
      </c>
      <c r="O153" s="60" t="str">
        <f t="shared" si="10"/>
        <v/>
      </c>
      <c r="P153" s="55"/>
    </row>
    <row r="154" spans="1:16" x14ac:dyDescent="0.2">
      <c r="A154" s="50"/>
      <c r="B154" s="16"/>
      <c r="C154" s="16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9" t="str">
        <f t="shared" si="9"/>
        <v/>
      </c>
      <c r="O154" s="60" t="str">
        <f t="shared" si="10"/>
        <v/>
      </c>
      <c r="P154" s="55"/>
    </row>
    <row r="155" spans="1:16" x14ac:dyDescent="0.2">
      <c r="A155" s="50"/>
      <c r="B155" s="16"/>
      <c r="C155" s="16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9" t="str">
        <f t="shared" si="9"/>
        <v/>
      </c>
      <c r="O155" s="60" t="str">
        <f t="shared" si="10"/>
        <v/>
      </c>
      <c r="P155" s="55"/>
    </row>
    <row r="156" spans="1:16" x14ac:dyDescent="0.2">
      <c r="A156" s="50"/>
      <c r="B156" s="16"/>
      <c r="C156" s="16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9" t="str">
        <f t="shared" si="9"/>
        <v/>
      </c>
      <c r="O156" s="60" t="str">
        <f t="shared" si="10"/>
        <v/>
      </c>
      <c r="P156" s="55"/>
    </row>
    <row r="157" spans="1:16" x14ac:dyDescent="0.2">
      <c r="A157" s="50"/>
      <c r="B157" s="16"/>
      <c r="C157" s="16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9" t="str">
        <f t="shared" si="9"/>
        <v/>
      </c>
      <c r="O157" s="60" t="str">
        <f t="shared" si="10"/>
        <v/>
      </c>
      <c r="P157" s="55"/>
    </row>
    <row r="158" spans="1:16" x14ac:dyDescent="0.2">
      <c r="A158" s="50"/>
      <c r="B158" s="16"/>
      <c r="C158" s="16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9" t="str">
        <f t="shared" si="9"/>
        <v/>
      </c>
      <c r="O158" s="60" t="str">
        <f t="shared" si="10"/>
        <v/>
      </c>
      <c r="P158" s="55"/>
    </row>
    <row r="159" spans="1:16" x14ac:dyDescent="0.2">
      <c r="A159" s="50"/>
      <c r="B159" s="16"/>
      <c r="C159" s="16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9" t="str">
        <f t="shared" si="9"/>
        <v/>
      </c>
      <c r="O159" s="60" t="str">
        <f t="shared" si="10"/>
        <v/>
      </c>
      <c r="P159" s="55"/>
    </row>
    <row r="160" spans="1:16" x14ac:dyDescent="0.2">
      <c r="A160" s="50"/>
      <c r="B160" s="16"/>
      <c r="C160" s="16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9" t="str">
        <f t="shared" si="9"/>
        <v/>
      </c>
      <c r="O160" s="60" t="str">
        <f t="shared" si="10"/>
        <v/>
      </c>
      <c r="P160" s="55"/>
    </row>
    <row r="161" spans="1:16" x14ac:dyDescent="0.2">
      <c r="A161" s="50"/>
      <c r="B161" s="16"/>
      <c r="C161" s="16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9" t="str">
        <f t="shared" si="9"/>
        <v/>
      </c>
      <c r="O161" s="60" t="str">
        <f t="shared" si="10"/>
        <v/>
      </c>
      <c r="P161" s="55"/>
    </row>
    <row r="162" spans="1:16" x14ac:dyDescent="0.2">
      <c r="A162" s="50"/>
      <c r="B162" s="16"/>
      <c r="C162" s="16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9" t="str">
        <f t="shared" si="9"/>
        <v/>
      </c>
      <c r="O162" s="60" t="str">
        <f t="shared" si="10"/>
        <v/>
      </c>
      <c r="P162" s="55"/>
    </row>
    <row r="163" spans="1:16" x14ac:dyDescent="0.2">
      <c r="A163" s="50"/>
      <c r="B163" s="16"/>
      <c r="C163" s="16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9" t="str">
        <f t="shared" si="9"/>
        <v/>
      </c>
      <c r="O163" s="60" t="str">
        <f t="shared" si="10"/>
        <v/>
      </c>
      <c r="P163" s="55"/>
    </row>
    <row r="164" spans="1:16" x14ac:dyDescent="0.2">
      <c r="A164" s="50"/>
      <c r="B164" s="16"/>
      <c r="C164" s="16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9" t="str">
        <f t="shared" si="9"/>
        <v/>
      </c>
      <c r="O164" s="60" t="str">
        <f t="shared" si="10"/>
        <v/>
      </c>
      <c r="P164" s="55"/>
    </row>
    <row r="165" spans="1:16" x14ac:dyDescent="0.2">
      <c r="A165" s="50"/>
      <c r="B165" s="16"/>
      <c r="C165" s="16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9" t="str">
        <f t="shared" si="9"/>
        <v/>
      </c>
      <c r="O165" s="60" t="str">
        <f t="shared" si="10"/>
        <v/>
      </c>
      <c r="P165" s="55"/>
    </row>
    <row r="166" spans="1:16" x14ac:dyDescent="0.2">
      <c r="A166" s="50"/>
      <c r="B166" s="16"/>
      <c r="C166" s="16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9" t="str">
        <f t="shared" si="9"/>
        <v/>
      </c>
      <c r="O166" s="60" t="str">
        <f t="shared" si="10"/>
        <v/>
      </c>
      <c r="P166" s="55"/>
    </row>
    <row r="167" spans="1:16" x14ac:dyDescent="0.2">
      <c r="A167" s="50"/>
      <c r="B167" s="16"/>
      <c r="C167" s="16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9" t="str">
        <f t="shared" si="9"/>
        <v/>
      </c>
      <c r="O167" s="60" t="str">
        <f t="shared" si="10"/>
        <v/>
      </c>
      <c r="P167" s="55"/>
    </row>
    <row r="168" spans="1:16" x14ac:dyDescent="0.2">
      <c r="A168" s="50"/>
      <c r="B168" s="16"/>
      <c r="C168" s="1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9" t="str">
        <f t="shared" si="9"/>
        <v/>
      </c>
      <c r="O168" s="60" t="str">
        <f t="shared" si="10"/>
        <v/>
      </c>
      <c r="P168" s="55"/>
    </row>
    <row r="169" spans="1:16" x14ac:dyDescent="0.2">
      <c r="A169" s="50"/>
      <c r="B169" s="16"/>
      <c r="C169" s="16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9" t="str">
        <f t="shared" si="9"/>
        <v/>
      </c>
      <c r="O169" s="60" t="str">
        <f t="shared" si="10"/>
        <v/>
      </c>
      <c r="P169" s="55"/>
    </row>
    <row r="170" spans="1:16" x14ac:dyDescent="0.2">
      <c r="A170" s="50"/>
      <c r="B170" s="16"/>
      <c r="C170" s="16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9" t="str">
        <f t="shared" si="9"/>
        <v/>
      </c>
      <c r="O170" s="60" t="str">
        <f t="shared" si="10"/>
        <v/>
      </c>
      <c r="P170" s="55"/>
    </row>
    <row r="171" spans="1:16" x14ac:dyDescent="0.2">
      <c r="A171" s="50"/>
      <c r="B171" s="16"/>
      <c r="C171" s="16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9" t="str">
        <f t="shared" si="9"/>
        <v/>
      </c>
      <c r="O171" s="60" t="str">
        <f t="shared" si="10"/>
        <v/>
      </c>
      <c r="P171" s="55"/>
    </row>
    <row r="172" spans="1:16" x14ac:dyDescent="0.2">
      <c r="A172" s="50"/>
      <c r="B172" s="16"/>
      <c r="C172" s="1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9" t="str">
        <f t="shared" si="9"/>
        <v/>
      </c>
      <c r="O172" s="60" t="str">
        <f t="shared" si="10"/>
        <v/>
      </c>
      <c r="P172" s="55"/>
    </row>
    <row r="173" spans="1:16" x14ac:dyDescent="0.2">
      <c r="A173" s="50"/>
      <c r="B173" s="16"/>
      <c r="C173" s="16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9" t="str">
        <f t="shared" si="9"/>
        <v/>
      </c>
      <c r="O173" s="60" t="str">
        <f t="shared" si="10"/>
        <v/>
      </c>
      <c r="P173" s="55"/>
    </row>
    <row r="174" spans="1:16" x14ac:dyDescent="0.2">
      <c r="A174" s="50"/>
      <c r="B174" s="16"/>
      <c r="C174" s="16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9" t="str">
        <f t="shared" si="9"/>
        <v/>
      </c>
      <c r="O174" s="60" t="str">
        <f t="shared" si="10"/>
        <v/>
      </c>
      <c r="P174" s="55"/>
    </row>
    <row r="175" spans="1:16" x14ac:dyDescent="0.2">
      <c r="A175" s="50"/>
      <c r="B175" s="16"/>
      <c r="C175" s="16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9" t="str">
        <f t="shared" si="9"/>
        <v/>
      </c>
      <c r="O175" s="60" t="str">
        <f t="shared" si="10"/>
        <v/>
      </c>
      <c r="P175" s="55"/>
    </row>
    <row r="176" spans="1:16" x14ac:dyDescent="0.2">
      <c r="A176" s="50"/>
      <c r="B176" s="16"/>
      <c r="C176" s="1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9" t="str">
        <f t="shared" si="9"/>
        <v/>
      </c>
      <c r="O176" s="60" t="str">
        <f t="shared" si="10"/>
        <v/>
      </c>
      <c r="P176" s="55"/>
    </row>
    <row r="177" spans="1:16" x14ac:dyDescent="0.2">
      <c r="A177" s="50"/>
      <c r="B177" s="16"/>
      <c r="C177" s="16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9" t="str">
        <f t="shared" si="9"/>
        <v/>
      </c>
      <c r="O177" s="60" t="str">
        <f t="shared" si="10"/>
        <v/>
      </c>
      <c r="P177" s="55"/>
    </row>
    <row r="178" spans="1:16" x14ac:dyDescent="0.2">
      <c r="A178" s="50"/>
      <c r="B178" s="16"/>
      <c r="C178" s="16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9" t="str">
        <f t="shared" si="9"/>
        <v/>
      </c>
      <c r="O178" s="60" t="str">
        <f t="shared" si="10"/>
        <v/>
      </c>
      <c r="P178" s="55"/>
    </row>
    <row r="179" spans="1:16" x14ac:dyDescent="0.2">
      <c r="A179" s="50"/>
      <c r="B179" s="16"/>
      <c r="C179" s="16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9" t="str">
        <f t="shared" si="9"/>
        <v/>
      </c>
      <c r="O179" s="60" t="str">
        <f t="shared" si="10"/>
        <v/>
      </c>
      <c r="P179" s="55"/>
    </row>
    <row r="180" spans="1:16" x14ac:dyDescent="0.2">
      <c r="A180" s="50"/>
      <c r="B180" s="16"/>
      <c r="C180" s="1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9" t="str">
        <f t="shared" si="9"/>
        <v/>
      </c>
      <c r="O180" s="60" t="str">
        <f t="shared" si="10"/>
        <v/>
      </c>
      <c r="P180" s="55"/>
    </row>
    <row r="181" spans="1:16" x14ac:dyDescent="0.2">
      <c r="A181" s="50"/>
      <c r="B181" s="16"/>
      <c r="C181" s="16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9" t="str">
        <f t="shared" si="9"/>
        <v/>
      </c>
      <c r="O181" s="60" t="str">
        <f t="shared" si="10"/>
        <v/>
      </c>
      <c r="P181" s="55"/>
    </row>
    <row r="182" spans="1:16" x14ac:dyDescent="0.2">
      <c r="A182" s="50"/>
      <c r="B182" s="16"/>
      <c r="C182" s="16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9" t="str">
        <f t="shared" si="9"/>
        <v/>
      </c>
      <c r="O182" s="60" t="str">
        <f t="shared" si="10"/>
        <v/>
      </c>
      <c r="P182" s="55"/>
    </row>
    <row r="183" spans="1:16" x14ac:dyDescent="0.2">
      <c r="A183" s="50"/>
      <c r="B183" s="16"/>
      <c r="C183" s="16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9" t="str">
        <f t="shared" si="9"/>
        <v/>
      </c>
      <c r="O183" s="60" t="str">
        <f t="shared" si="10"/>
        <v/>
      </c>
      <c r="P183" s="55"/>
    </row>
    <row r="184" spans="1:16" x14ac:dyDescent="0.2">
      <c r="A184" s="50"/>
      <c r="B184" s="16"/>
      <c r="C184" s="1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9" t="str">
        <f t="shared" si="9"/>
        <v/>
      </c>
      <c r="O184" s="60" t="str">
        <f t="shared" si="10"/>
        <v/>
      </c>
      <c r="P184" s="55"/>
    </row>
    <row r="185" spans="1:16" x14ac:dyDescent="0.2">
      <c r="A185" s="50"/>
      <c r="B185" s="16"/>
      <c r="C185" s="16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9" t="str">
        <f t="shared" si="9"/>
        <v/>
      </c>
      <c r="O185" s="60" t="str">
        <f t="shared" si="10"/>
        <v/>
      </c>
      <c r="P185" s="55"/>
    </row>
    <row r="186" spans="1:16" x14ac:dyDescent="0.2">
      <c r="A186" s="50"/>
      <c r="B186" s="16"/>
      <c r="C186" s="16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9" t="str">
        <f t="shared" si="9"/>
        <v/>
      </c>
      <c r="O186" s="60" t="str">
        <f t="shared" si="10"/>
        <v/>
      </c>
      <c r="P186" s="55"/>
    </row>
    <row r="187" spans="1:16" x14ac:dyDescent="0.2">
      <c r="A187" s="50"/>
      <c r="B187" s="16"/>
      <c r="C187" s="16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9" t="str">
        <f t="shared" si="9"/>
        <v/>
      </c>
      <c r="O187" s="60" t="str">
        <f t="shared" si="10"/>
        <v/>
      </c>
      <c r="P187" s="55"/>
    </row>
    <row r="188" spans="1:16" x14ac:dyDescent="0.2">
      <c r="A188" s="50"/>
      <c r="B188" s="16"/>
      <c r="C188" s="1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9" t="str">
        <f t="shared" si="9"/>
        <v/>
      </c>
      <c r="O188" s="60" t="str">
        <f t="shared" si="10"/>
        <v/>
      </c>
      <c r="P188" s="55"/>
    </row>
    <row r="189" spans="1:16" x14ac:dyDescent="0.2">
      <c r="A189" s="50"/>
      <c r="B189" s="16"/>
      <c r="C189" s="16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9" t="str">
        <f t="shared" si="9"/>
        <v/>
      </c>
      <c r="O189" s="60" t="str">
        <f t="shared" si="10"/>
        <v/>
      </c>
      <c r="P189" s="55"/>
    </row>
    <row r="190" spans="1:16" x14ac:dyDescent="0.2">
      <c r="A190" s="50"/>
      <c r="B190" s="16"/>
      <c r="C190" s="16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9" t="str">
        <f t="shared" si="9"/>
        <v/>
      </c>
      <c r="O190" s="60" t="str">
        <f t="shared" si="10"/>
        <v/>
      </c>
      <c r="P190" s="55"/>
    </row>
    <row r="191" spans="1:16" x14ac:dyDescent="0.2">
      <c r="A191" s="50"/>
      <c r="B191" s="16"/>
      <c r="C191" s="16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9" t="str">
        <f t="shared" si="9"/>
        <v/>
      </c>
      <c r="O191" s="60" t="str">
        <f t="shared" si="10"/>
        <v/>
      </c>
      <c r="P191" s="55"/>
    </row>
    <row r="192" spans="1:16" x14ac:dyDescent="0.2">
      <c r="A192" s="50"/>
      <c r="B192" s="16"/>
      <c r="C192" s="1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9" t="str">
        <f t="shared" si="9"/>
        <v/>
      </c>
      <c r="O192" s="60" t="str">
        <f t="shared" si="10"/>
        <v/>
      </c>
      <c r="P192" s="55"/>
    </row>
    <row r="193" spans="1:16" x14ac:dyDescent="0.2">
      <c r="A193" s="50"/>
      <c r="B193" s="16"/>
      <c r="C193" s="16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9" t="str">
        <f t="shared" si="9"/>
        <v/>
      </c>
      <c r="O193" s="60" t="str">
        <f t="shared" si="10"/>
        <v/>
      </c>
      <c r="P193" s="55"/>
    </row>
    <row r="194" spans="1:16" x14ac:dyDescent="0.2">
      <c r="A194" s="50"/>
      <c r="B194" s="16"/>
      <c r="C194" s="16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9" t="str">
        <f t="shared" si="9"/>
        <v/>
      </c>
      <c r="O194" s="60" t="str">
        <f t="shared" si="10"/>
        <v/>
      </c>
      <c r="P194" s="55"/>
    </row>
    <row r="195" spans="1:16" x14ac:dyDescent="0.2">
      <c r="A195" s="50"/>
      <c r="B195" s="16"/>
      <c r="C195" s="16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9" t="str">
        <f t="shared" si="9"/>
        <v/>
      </c>
      <c r="O195" s="60" t="str">
        <f t="shared" si="10"/>
        <v/>
      </c>
      <c r="P195" s="55"/>
    </row>
    <row r="196" spans="1:16" x14ac:dyDescent="0.2">
      <c r="A196" s="50"/>
      <c r="B196" s="16"/>
      <c r="C196" s="1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9" t="str">
        <f t="shared" si="9"/>
        <v/>
      </c>
      <c r="O196" s="60" t="str">
        <f t="shared" si="10"/>
        <v/>
      </c>
      <c r="P196" s="55"/>
    </row>
    <row r="197" spans="1:16" x14ac:dyDescent="0.2">
      <c r="A197" s="50"/>
      <c r="B197" s="16"/>
      <c r="C197" s="16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9" t="str">
        <f t="shared" si="9"/>
        <v/>
      </c>
      <c r="O197" s="60" t="str">
        <f t="shared" si="10"/>
        <v/>
      </c>
      <c r="P197" s="55"/>
    </row>
    <row r="198" spans="1:16" x14ac:dyDescent="0.2">
      <c r="A198" s="50"/>
      <c r="B198" s="16"/>
      <c r="C198" s="16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9" t="str">
        <f t="shared" si="9"/>
        <v/>
      </c>
      <c r="O198" s="60" t="str">
        <f t="shared" si="10"/>
        <v/>
      </c>
      <c r="P198" s="55"/>
    </row>
    <row r="199" spans="1:16" x14ac:dyDescent="0.2">
      <c r="A199" s="50"/>
      <c r="B199" s="16"/>
      <c r="C199" s="16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9" t="str">
        <f t="shared" si="9"/>
        <v/>
      </c>
      <c r="O199" s="60" t="str">
        <f t="shared" si="10"/>
        <v/>
      </c>
      <c r="P199" s="55"/>
    </row>
    <row r="200" spans="1:16" x14ac:dyDescent="0.2">
      <c r="A200" s="50"/>
      <c r="B200" s="16"/>
      <c r="C200" s="16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9" t="str">
        <f t="shared" si="9"/>
        <v/>
      </c>
      <c r="O200" s="60" t="str">
        <f t="shared" si="10"/>
        <v/>
      </c>
      <c r="P200" s="55"/>
    </row>
    <row r="201" spans="1:16" x14ac:dyDescent="0.2">
      <c r="A201" s="50"/>
      <c r="B201" s="16"/>
      <c r="C201" s="16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9" t="str">
        <f t="shared" si="9"/>
        <v/>
      </c>
      <c r="O201" s="60" t="str">
        <f t="shared" si="10"/>
        <v/>
      </c>
      <c r="P201" s="55"/>
    </row>
    <row r="202" spans="1:16" x14ac:dyDescent="0.2">
      <c r="A202" s="50"/>
      <c r="B202" s="16"/>
      <c r="C202" s="16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9" t="str">
        <f t="shared" si="9"/>
        <v/>
      </c>
      <c r="O202" s="60" t="str">
        <f t="shared" si="10"/>
        <v/>
      </c>
      <c r="P202" s="55"/>
    </row>
    <row r="203" spans="1:16" x14ac:dyDescent="0.2">
      <c r="A203" s="50"/>
      <c r="B203" s="16"/>
      <c r="C203" s="16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9" t="str">
        <f t="shared" ref="N203:N266" si="11">IF(AND(COUNTA(A203:B203), M203&lt;&gt;0),SUMPRODUCT($D$5:$M$5,D203:M203/$D$6:$M$6)*100,"")</f>
        <v/>
      </c>
      <c r="O203" s="60" t="str">
        <f t="shared" ref="O203:O266" si="12">IF(N203&lt;&gt;"",IF(N203&gt;=94.95,"A",IF(N203&gt;=89.95,"A-",IF(N203&gt;=84.95,"B+",IF(N203&gt;=79.95,"B",IF(N203&gt;=74.95,"B-",IF(N203&gt;=69.95,"C+",IF(N203&gt;=64.95,"C",IF(N203&gt;=59.95,"C-",IF(N203&gt;=54.95,"D+",IF(N203&gt;=49.95,"D","F")))))))))),IF(COUNTA(A203:B203),"I",""))</f>
        <v/>
      </c>
      <c r="P203" s="55"/>
    </row>
    <row r="204" spans="1:16" x14ac:dyDescent="0.2">
      <c r="A204" s="50"/>
      <c r="B204" s="16"/>
      <c r="C204" s="16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9" t="str">
        <f t="shared" si="11"/>
        <v/>
      </c>
      <c r="O204" s="60" t="str">
        <f t="shared" si="12"/>
        <v/>
      </c>
      <c r="P204" s="55"/>
    </row>
    <row r="205" spans="1:16" x14ac:dyDescent="0.2">
      <c r="A205" s="50"/>
      <c r="B205" s="16"/>
      <c r="C205" s="16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9" t="str">
        <f t="shared" si="11"/>
        <v/>
      </c>
      <c r="O205" s="60" t="str">
        <f t="shared" si="12"/>
        <v/>
      </c>
      <c r="P205" s="55"/>
    </row>
    <row r="206" spans="1:16" x14ac:dyDescent="0.2">
      <c r="A206" s="50"/>
      <c r="B206" s="16"/>
      <c r="C206" s="16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9" t="str">
        <f t="shared" si="11"/>
        <v/>
      </c>
      <c r="O206" s="60" t="str">
        <f t="shared" si="12"/>
        <v/>
      </c>
      <c r="P206" s="55"/>
    </row>
    <row r="207" spans="1:16" x14ac:dyDescent="0.2">
      <c r="A207" s="50"/>
      <c r="B207" s="16"/>
      <c r="C207" s="16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9" t="str">
        <f t="shared" si="11"/>
        <v/>
      </c>
      <c r="O207" s="60" t="str">
        <f t="shared" si="12"/>
        <v/>
      </c>
      <c r="P207" s="55"/>
    </row>
    <row r="208" spans="1:16" x14ac:dyDescent="0.2">
      <c r="A208" s="50"/>
      <c r="B208" s="16"/>
      <c r="C208" s="16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9" t="str">
        <f t="shared" si="11"/>
        <v/>
      </c>
      <c r="O208" s="60" t="str">
        <f t="shared" si="12"/>
        <v/>
      </c>
      <c r="P208" s="55"/>
    </row>
    <row r="209" spans="1:16" x14ac:dyDescent="0.2">
      <c r="A209" s="50"/>
      <c r="B209" s="16"/>
      <c r="C209" s="16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9" t="str">
        <f t="shared" si="11"/>
        <v/>
      </c>
      <c r="O209" s="60" t="str">
        <f t="shared" si="12"/>
        <v/>
      </c>
      <c r="P209" s="55"/>
    </row>
    <row r="210" spans="1:16" x14ac:dyDescent="0.2">
      <c r="A210" s="50"/>
      <c r="B210" s="16"/>
      <c r="C210" s="16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9" t="str">
        <f t="shared" si="11"/>
        <v/>
      </c>
      <c r="O210" s="60" t="str">
        <f t="shared" si="12"/>
        <v/>
      </c>
      <c r="P210" s="55"/>
    </row>
    <row r="211" spans="1:16" x14ac:dyDescent="0.2">
      <c r="A211" s="50"/>
      <c r="B211" s="16"/>
      <c r="C211" s="16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9" t="str">
        <f t="shared" si="11"/>
        <v/>
      </c>
      <c r="O211" s="60" t="str">
        <f t="shared" si="12"/>
        <v/>
      </c>
      <c r="P211" s="55"/>
    </row>
    <row r="212" spans="1:16" x14ac:dyDescent="0.2">
      <c r="A212" s="50"/>
      <c r="B212" s="16"/>
      <c r="C212" s="1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9" t="str">
        <f t="shared" si="11"/>
        <v/>
      </c>
      <c r="O212" s="60" t="str">
        <f t="shared" si="12"/>
        <v/>
      </c>
      <c r="P212" s="55"/>
    </row>
    <row r="213" spans="1:16" x14ac:dyDescent="0.2">
      <c r="A213" s="50"/>
      <c r="B213" s="16"/>
      <c r="C213" s="16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9" t="str">
        <f t="shared" si="11"/>
        <v/>
      </c>
      <c r="O213" s="60" t="str">
        <f t="shared" si="12"/>
        <v/>
      </c>
      <c r="P213" s="55"/>
    </row>
    <row r="214" spans="1:16" x14ac:dyDescent="0.2">
      <c r="A214" s="50"/>
      <c r="B214" s="16"/>
      <c r="C214" s="16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9" t="str">
        <f t="shared" si="11"/>
        <v/>
      </c>
      <c r="O214" s="60" t="str">
        <f t="shared" si="12"/>
        <v/>
      </c>
      <c r="P214" s="55"/>
    </row>
    <row r="215" spans="1:16" x14ac:dyDescent="0.2">
      <c r="A215" s="50"/>
      <c r="B215" s="16"/>
      <c r="C215" s="16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9" t="str">
        <f t="shared" si="11"/>
        <v/>
      </c>
      <c r="O215" s="60" t="str">
        <f t="shared" si="12"/>
        <v/>
      </c>
      <c r="P215" s="55"/>
    </row>
    <row r="216" spans="1:16" x14ac:dyDescent="0.2">
      <c r="A216" s="50"/>
      <c r="B216" s="16"/>
      <c r="C216" s="1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9" t="str">
        <f t="shared" si="11"/>
        <v/>
      </c>
      <c r="O216" s="60" t="str">
        <f t="shared" si="12"/>
        <v/>
      </c>
      <c r="P216" s="55"/>
    </row>
    <row r="217" spans="1:16" x14ac:dyDescent="0.2">
      <c r="A217" s="50"/>
      <c r="B217" s="16"/>
      <c r="C217" s="16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9" t="str">
        <f t="shared" si="11"/>
        <v/>
      </c>
      <c r="O217" s="60" t="str">
        <f t="shared" si="12"/>
        <v/>
      </c>
      <c r="P217" s="55"/>
    </row>
    <row r="218" spans="1:16" x14ac:dyDescent="0.2">
      <c r="A218" s="50"/>
      <c r="B218" s="16"/>
      <c r="C218" s="16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9" t="str">
        <f t="shared" si="11"/>
        <v/>
      </c>
      <c r="O218" s="60" t="str">
        <f t="shared" si="12"/>
        <v/>
      </c>
      <c r="P218" s="55"/>
    </row>
    <row r="219" spans="1:16" x14ac:dyDescent="0.2">
      <c r="A219" s="50"/>
      <c r="B219" s="16"/>
      <c r="C219" s="16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9" t="str">
        <f t="shared" si="11"/>
        <v/>
      </c>
      <c r="O219" s="60" t="str">
        <f t="shared" si="12"/>
        <v/>
      </c>
      <c r="P219" s="55"/>
    </row>
    <row r="220" spans="1:16" x14ac:dyDescent="0.2">
      <c r="A220" s="50"/>
      <c r="B220" s="16"/>
      <c r="C220" s="1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9" t="str">
        <f t="shared" si="11"/>
        <v/>
      </c>
      <c r="O220" s="60" t="str">
        <f t="shared" si="12"/>
        <v/>
      </c>
      <c r="P220" s="55"/>
    </row>
    <row r="221" spans="1:16" x14ac:dyDescent="0.2">
      <c r="A221" s="50"/>
      <c r="B221" s="16"/>
      <c r="C221" s="16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9" t="str">
        <f t="shared" si="11"/>
        <v/>
      </c>
      <c r="O221" s="60" t="str">
        <f t="shared" si="12"/>
        <v/>
      </c>
      <c r="P221" s="55"/>
    </row>
    <row r="222" spans="1:16" x14ac:dyDescent="0.2">
      <c r="A222" s="50"/>
      <c r="B222" s="16"/>
      <c r="C222" s="16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9" t="str">
        <f t="shared" si="11"/>
        <v/>
      </c>
      <c r="O222" s="60" t="str">
        <f t="shared" si="12"/>
        <v/>
      </c>
      <c r="P222" s="55"/>
    </row>
    <row r="223" spans="1:16" x14ac:dyDescent="0.2">
      <c r="A223" s="50"/>
      <c r="B223" s="16"/>
      <c r="C223" s="16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9" t="str">
        <f t="shared" si="11"/>
        <v/>
      </c>
      <c r="O223" s="60" t="str">
        <f t="shared" si="12"/>
        <v/>
      </c>
      <c r="P223" s="55"/>
    </row>
    <row r="224" spans="1:16" x14ac:dyDescent="0.2">
      <c r="A224" s="50"/>
      <c r="B224" s="16"/>
      <c r="C224" s="1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9" t="str">
        <f t="shared" si="11"/>
        <v/>
      </c>
      <c r="O224" s="60" t="str">
        <f t="shared" si="12"/>
        <v/>
      </c>
      <c r="P224" s="55"/>
    </row>
    <row r="225" spans="1:16" x14ac:dyDescent="0.2">
      <c r="A225" s="50"/>
      <c r="B225" s="16"/>
      <c r="C225" s="16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9" t="str">
        <f t="shared" si="11"/>
        <v/>
      </c>
      <c r="O225" s="60" t="str">
        <f t="shared" si="12"/>
        <v/>
      </c>
      <c r="P225" s="55"/>
    </row>
    <row r="226" spans="1:16" x14ac:dyDescent="0.2">
      <c r="A226" s="50"/>
      <c r="B226" s="16"/>
      <c r="C226" s="16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9" t="str">
        <f t="shared" si="11"/>
        <v/>
      </c>
      <c r="O226" s="60" t="str">
        <f t="shared" si="12"/>
        <v/>
      </c>
      <c r="P226" s="55"/>
    </row>
    <row r="227" spans="1:16" x14ac:dyDescent="0.2">
      <c r="A227" s="50"/>
      <c r="B227" s="16"/>
      <c r="C227" s="16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9" t="str">
        <f t="shared" si="11"/>
        <v/>
      </c>
      <c r="O227" s="60" t="str">
        <f t="shared" si="12"/>
        <v/>
      </c>
      <c r="P227" s="55"/>
    </row>
    <row r="228" spans="1:16" x14ac:dyDescent="0.2">
      <c r="A228" s="50"/>
      <c r="B228" s="16"/>
      <c r="C228" s="1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9" t="str">
        <f t="shared" si="11"/>
        <v/>
      </c>
      <c r="O228" s="60" t="str">
        <f t="shared" si="12"/>
        <v/>
      </c>
      <c r="P228" s="55"/>
    </row>
    <row r="229" spans="1:16" x14ac:dyDescent="0.2">
      <c r="A229" s="50"/>
      <c r="B229" s="16"/>
      <c r="C229" s="16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9" t="str">
        <f t="shared" si="11"/>
        <v/>
      </c>
      <c r="O229" s="60" t="str">
        <f t="shared" si="12"/>
        <v/>
      </c>
      <c r="P229" s="55"/>
    </row>
    <row r="230" spans="1:16" x14ac:dyDescent="0.2">
      <c r="A230" s="50"/>
      <c r="B230" s="16"/>
      <c r="C230" s="16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9" t="str">
        <f t="shared" si="11"/>
        <v/>
      </c>
      <c r="O230" s="60" t="str">
        <f t="shared" si="12"/>
        <v/>
      </c>
      <c r="P230" s="55"/>
    </row>
    <row r="231" spans="1:16" x14ac:dyDescent="0.2">
      <c r="A231" s="50"/>
      <c r="B231" s="16"/>
      <c r="C231" s="16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9" t="str">
        <f t="shared" si="11"/>
        <v/>
      </c>
      <c r="O231" s="60" t="str">
        <f t="shared" si="12"/>
        <v/>
      </c>
      <c r="P231" s="55"/>
    </row>
    <row r="232" spans="1:16" x14ac:dyDescent="0.2">
      <c r="A232" s="50"/>
      <c r="B232" s="16"/>
      <c r="C232" s="1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9" t="str">
        <f t="shared" si="11"/>
        <v/>
      </c>
      <c r="O232" s="60" t="str">
        <f t="shared" si="12"/>
        <v/>
      </c>
      <c r="P232" s="55"/>
    </row>
    <row r="233" spans="1:16" x14ac:dyDescent="0.2">
      <c r="A233" s="50"/>
      <c r="B233" s="16"/>
      <c r="C233" s="16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9" t="str">
        <f t="shared" si="11"/>
        <v/>
      </c>
      <c r="O233" s="60" t="str">
        <f t="shared" si="12"/>
        <v/>
      </c>
      <c r="P233" s="55"/>
    </row>
    <row r="234" spans="1:16" x14ac:dyDescent="0.2">
      <c r="A234" s="50"/>
      <c r="B234" s="16"/>
      <c r="C234" s="16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9" t="str">
        <f t="shared" si="11"/>
        <v/>
      </c>
      <c r="O234" s="60" t="str">
        <f t="shared" si="12"/>
        <v/>
      </c>
      <c r="P234" s="55"/>
    </row>
    <row r="235" spans="1:16" x14ac:dyDescent="0.2">
      <c r="A235" s="50"/>
      <c r="B235" s="16"/>
      <c r="C235" s="16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9" t="str">
        <f t="shared" si="11"/>
        <v/>
      </c>
      <c r="O235" s="60" t="str">
        <f t="shared" si="12"/>
        <v/>
      </c>
      <c r="P235" s="55"/>
    </row>
    <row r="236" spans="1:16" x14ac:dyDescent="0.2">
      <c r="A236" s="50"/>
      <c r="B236" s="16"/>
      <c r="C236" s="1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9" t="str">
        <f t="shared" si="11"/>
        <v/>
      </c>
      <c r="O236" s="60" t="str">
        <f t="shared" si="12"/>
        <v/>
      </c>
      <c r="P236" s="55"/>
    </row>
    <row r="237" spans="1:16" x14ac:dyDescent="0.2">
      <c r="A237" s="50"/>
      <c r="B237" s="16"/>
      <c r="C237" s="16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9" t="str">
        <f t="shared" si="11"/>
        <v/>
      </c>
      <c r="O237" s="60" t="str">
        <f t="shared" si="12"/>
        <v/>
      </c>
      <c r="P237" s="55"/>
    </row>
    <row r="238" spans="1:16" x14ac:dyDescent="0.2">
      <c r="A238" s="50"/>
      <c r="B238" s="16"/>
      <c r="C238" s="16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9" t="str">
        <f t="shared" si="11"/>
        <v/>
      </c>
      <c r="O238" s="60" t="str">
        <f t="shared" si="12"/>
        <v/>
      </c>
      <c r="P238" s="55"/>
    </row>
    <row r="239" spans="1:16" x14ac:dyDescent="0.2">
      <c r="A239" s="50"/>
      <c r="B239" s="16"/>
      <c r="C239" s="16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9" t="str">
        <f t="shared" si="11"/>
        <v/>
      </c>
      <c r="O239" s="60" t="str">
        <f t="shared" si="12"/>
        <v/>
      </c>
      <c r="P239" s="55"/>
    </row>
    <row r="240" spans="1:16" x14ac:dyDescent="0.2">
      <c r="A240" s="50"/>
      <c r="B240" s="16"/>
      <c r="C240" s="1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9" t="str">
        <f t="shared" si="11"/>
        <v/>
      </c>
      <c r="O240" s="60" t="str">
        <f t="shared" si="12"/>
        <v/>
      </c>
      <c r="P240" s="55"/>
    </row>
    <row r="241" spans="1:16" x14ac:dyDescent="0.2">
      <c r="A241" s="50"/>
      <c r="B241" s="16"/>
      <c r="C241" s="16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9" t="str">
        <f t="shared" si="11"/>
        <v/>
      </c>
      <c r="O241" s="60" t="str">
        <f t="shared" si="12"/>
        <v/>
      </c>
      <c r="P241" s="55"/>
    </row>
    <row r="242" spans="1:16" x14ac:dyDescent="0.2">
      <c r="A242" s="50"/>
      <c r="B242" s="16"/>
      <c r="C242" s="16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9" t="str">
        <f t="shared" si="11"/>
        <v/>
      </c>
      <c r="O242" s="60" t="str">
        <f t="shared" si="12"/>
        <v/>
      </c>
      <c r="P242" s="55"/>
    </row>
    <row r="243" spans="1:16" x14ac:dyDescent="0.2">
      <c r="A243" s="50"/>
      <c r="B243" s="16"/>
      <c r="C243" s="16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9" t="str">
        <f t="shared" si="11"/>
        <v/>
      </c>
      <c r="O243" s="60" t="str">
        <f t="shared" si="12"/>
        <v/>
      </c>
      <c r="P243" s="55"/>
    </row>
    <row r="244" spans="1:16" x14ac:dyDescent="0.2">
      <c r="A244" s="50"/>
      <c r="B244" s="16"/>
      <c r="C244" s="1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9" t="str">
        <f t="shared" si="11"/>
        <v/>
      </c>
      <c r="O244" s="60" t="str">
        <f t="shared" si="12"/>
        <v/>
      </c>
      <c r="P244" s="55"/>
    </row>
    <row r="245" spans="1:16" x14ac:dyDescent="0.2">
      <c r="A245" s="50"/>
      <c r="B245" s="16"/>
      <c r="C245" s="16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9" t="str">
        <f t="shared" si="11"/>
        <v/>
      </c>
      <c r="O245" s="60" t="str">
        <f t="shared" si="12"/>
        <v/>
      </c>
      <c r="P245" s="55"/>
    </row>
    <row r="246" spans="1:16" x14ac:dyDescent="0.2">
      <c r="A246" s="50"/>
      <c r="B246" s="16"/>
      <c r="C246" s="16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9" t="str">
        <f t="shared" si="11"/>
        <v/>
      </c>
      <c r="O246" s="60" t="str">
        <f t="shared" si="12"/>
        <v/>
      </c>
      <c r="P246" s="55"/>
    </row>
    <row r="247" spans="1:16" x14ac:dyDescent="0.2">
      <c r="A247" s="50"/>
      <c r="B247" s="16"/>
      <c r="C247" s="16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9" t="str">
        <f t="shared" si="11"/>
        <v/>
      </c>
      <c r="O247" s="60" t="str">
        <f t="shared" si="12"/>
        <v/>
      </c>
      <c r="P247" s="55"/>
    </row>
    <row r="248" spans="1:16" x14ac:dyDescent="0.2">
      <c r="A248" s="50"/>
      <c r="B248" s="16"/>
      <c r="C248" s="1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9" t="str">
        <f t="shared" si="11"/>
        <v/>
      </c>
      <c r="O248" s="60" t="str">
        <f t="shared" si="12"/>
        <v/>
      </c>
      <c r="P248" s="55"/>
    </row>
    <row r="249" spans="1:16" x14ac:dyDescent="0.2">
      <c r="A249" s="50"/>
      <c r="B249" s="16"/>
      <c r="C249" s="16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9" t="str">
        <f t="shared" si="11"/>
        <v/>
      </c>
      <c r="O249" s="60" t="str">
        <f t="shared" si="12"/>
        <v/>
      </c>
      <c r="P249" s="55"/>
    </row>
    <row r="250" spans="1:16" x14ac:dyDescent="0.2">
      <c r="A250" s="50"/>
      <c r="B250" s="16"/>
      <c r="C250" s="16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9" t="str">
        <f t="shared" si="11"/>
        <v/>
      </c>
      <c r="O250" s="60" t="str">
        <f t="shared" si="12"/>
        <v/>
      </c>
      <c r="P250" s="55"/>
    </row>
    <row r="251" spans="1:16" x14ac:dyDescent="0.2">
      <c r="A251" s="50"/>
      <c r="B251" s="16"/>
      <c r="C251" s="16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9" t="str">
        <f t="shared" si="11"/>
        <v/>
      </c>
      <c r="O251" s="60" t="str">
        <f t="shared" si="12"/>
        <v/>
      </c>
      <c r="P251" s="55"/>
    </row>
    <row r="252" spans="1:16" x14ac:dyDescent="0.2">
      <c r="A252" s="50"/>
      <c r="B252" s="16"/>
      <c r="C252" s="1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9" t="str">
        <f t="shared" si="11"/>
        <v/>
      </c>
      <c r="O252" s="60" t="str">
        <f t="shared" si="12"/>
        <v/>
      </c>
      <c r="P252" s="55"/>
    </row>
    <row r="253" spans="1:16" x14ac:dyDescent="0.2">
      <c r="A253" s="50"/>
      <c r="B253" s="16"/>
      <c r="C253" s="16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9" t="str">
        <f t="shared" si="11"/>
        <v/>
      </c>
      <c r="O253" s="60" t="str">
        <f t="shared" si="12"/>
        <v/>
      </c>
      <c r="P253" s="55"/>
    </row>
    <row r="254" spans="1:16" x14ac:dyDescent="0.2">
      <c r="A254" s="50"/>
      <c r="B254" s="16"/>
      <c r="C254" s="16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9" t="str">
        <f t="shared" si="11"/>
        <v/>
      </c>
      <c r="O254" s="60" t="str">
        <f t="shared" si="12"/>
        <v/>
      </c>
      <c r="P254" s="55"/>
    </row>
    <row r="255" spans="1:16" x14ac:dyDescent="0.2">
      <c r="A255" s="50"/>
      <c r="B255" s="16"/>
      <c r="C255" s="16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9" t="str">
        <f t="shared" si="11"/>
        <v/>
      </c>
      <c r="O255" s="60" t="str">
        <f t="shared" si="12"/>
        <v/>
      </c>
      <c r="P255" s="55"/>
    </row>
    <row r="256" spans="1:16" x14ac:dyDescent="0.2">
      <c r="A256" s="50"/>
      <c r="B256" s="16"/>
      <c r="C256" s="1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9" t="str">
        <f t="shared" si="11"/>
        <v/>
      </c>
      <c r="O256" s="60" t="str">
        <f t="shared" si="12"/>
        <v/>
      </c>
      <c r="P256" s="55"/>
    </row>
    <row r="257" spans="1:16" x14ac:dyDescent="0.2">
      <c r="A257" s="50"/>
      <c r="B257" s="16"/>
      <c r="C257" s="16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9" t="str">
        <f t="shared" si="11"/>
        <v/>
      </c>
      <c r="O257" s="60" t="str">
        <f t="shared" si="12"/>
        <v/>
      </c>
      <c r="P257" s="55"/>
    </row>
    <row r="258" spans="1:16" x14ac:dyDescent="0.2">
      <c r="A258" s="50"/>
      <c r="B258" s="16"/>
      <c r="C258" s="16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9" t="str">
        <f t="shared" si="11"/>
        <v/>
      </c>
      <c r="O258" s="60" t="str">
        <f t="shared" si="12"/>
        <v/>
      </c>
      <c r="P258" s="55"/>
    </row>
    <row r="259" spans="1:16" x14ac:dyDescent="0.2">
      <c r="A259" s="50"/>
      <c r="B259" s="16"/>
      <c r="C259" s="16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9" t="str">
        <f t="shared" si="11"/>
        <v/>
      </c>
      <c r="O259" s="60" t="str">
        <f t="shared" si="12"/>
        <v/>
      </c>
      <c r="P259" s="55"/>
    </row>
    <row r="260" spans="1:16" x14ac:dyDescent="0.2">
      <c r="A260" s="50"/>
      <c r="B260" s="16"/>
      <c r="C260" s="1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9" t="str">
        <f t="shared" si="11"/>
        <v/>
      </c>
      <c r="O260" s="60" t="str">
        <f t="shared" si="12"/>
        <v/>
      </c>
      <c r="P260" s="55"/>
    </row>
    <row r="261" spans="1:16" x14ac:dyDescent="0.2">
      <c r="A261" s="50"/>
      <c r="B261" s="16"/>
      <c r="C261" s="16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9" t="str">
        <f t="shared" si="11"/>
        <v/>
      </c>
      <c r="O261" s="60" t="str">
        <f t="shared" si="12"/>
        <v/>
      </c>
      <c r="P261" s="55"/>
    </row>
    <row r="262" spans="1:16" x14ac:dyDescent="0.2">
      <c r="A262" s="50"/>
      <c r="B262" s="16"/>
      <c r="C262" s="16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9" t="str">
        <f t="shared" si="11"/>
        <v/>
      </c>
      <c r="O262" s="60" t="str">
        <f t="shared" si="12"/>
        <v/>
      </c>
      <c r="P262" s="55"/>
    </row>
    <row r="263" spans="1:16" x14ac:dyDescent="0.2">
      <c r="A263" s="50"/>
      <c r="B263" s="16"/>
      <c r="C263" s="16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9" t="str">
        <f t="shared" si="11"/>
        <v/>
      </c>
      <c r="O263" s="60" t="str">
        <f t="shared" si="12"/>
        <v/>
      </c>
      <c r="P263" s="55"/>
    </row>
    <row r="264" spans="1:16" x14ac:dyDescent="0.2">
      <c r="A264" s="50"/>
      <c r="B264" s="16"/>
      <c r="C264" s="1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9" t="str">
        <f t="shared" si="11"/>
        <v/>
      </c>
      <c r="O264" s="60" t="str">
        <f t="shared" si="12"/>
        <v/>
      </c>
      <c r="P264" s="55"/>
    </row>
    <row r="265" spans="1:16" x14ac:dyDescent="0.2">
      <c r="A265" s="50"/>
      <c r="B265" s="16"/>
      <c r="C265" s="16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9" t="str">
        <f t="shared" si="11"/>
        <v/>
      </c>
      <c r="O265" s="60" t="str">
        <f t="shared" si="12"/>
        <v/>
      </c>
      <c r="P265" s="55"/>
    </row>
    <row r="266" spans="1:16" x14ac:dyDescent="0.2">
      <c r="A266" s="50"/>
      <c r="B266" s="16"/>
      <c r="C266" s="16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9" t="str">
        <f t="shared" si="11"/>
        <v/>
      </c>
      <c r="O266" s="60" t="str">
        <f t="shared" si="12"/>
        <v/>
      </c>
      <c r="P266" s="55"/>
    </row>
    <row r="267" spans="1:16" x14ac:dyDescent="0.2">
      <c r="A267" s="50"/>
      <c r="B267" s="16"/>
      <c r="C267" s="16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9" t="str">
        <f t="shared" ref="N267:N330" si="13">IF(AND(COUNTA(A267:B267), M267&lt;&gt;0),SUMPRODUCT($D$5:$M$5,D267:M267/$D$6:$M$6)*100,"")</f>
        <v/>
      </c>
      <c r="O267" s="60" t="str">
        <f t="shared" ref="O267:O330" si="14">IF(N267&lt;&gt;"",IF(N267&gt;=94.95,"A",IF(N267&gt;=89.95,"A-",IF(N267&gt;=84.95,"B+",IF(N267&gt;=79.95,"B",IF(N267&gt;=74.95,"B-",IF(N267&gt;=69.95,"C+",IF(N267&gt;=64.95,"C",IF(N267&gt;=59.95,"C-",IF(N267&gt;=54.95,"D+",IF(N267&gt;=49.95,"D","F")))))))))),IF(COUNTA(A267:B267),"I",""))</f>
        <v/>
      </c>
      <c r="P267" s="55"/>
    </row>
    <row r="268" spans="1:16" x14ac:dyDescent="0.2">
      <c r="A268" s="50"/>
      <c r="B268" s="16"/>
      <c r="C268" s="1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9" t="str">
        <f t="shared" si="13"/>
        <v/>
      </c>
      <c r="O268" s="60" t="str">
        <f t="shared" si="14"/>
        <v/>
      </c>
      <c r="P268" s="55"/>
    </row>
    <row r="269" spans="1:16" x14ac:dyDescent="0.2">
      <c r="A269" s="50"/>
      <c r="B269" s="16"/>
      <c r="C269" s="16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9" t="str">
        <f t="shared" si="13"/>
        <v/>
      </c>
      <c r="O269" s="60" t="str">
        <f t="shared" si="14"/>
        <v/>
      </c>
      <c r="P269" s="55"/>
    </row>
    <row r="270" spans="1:16" x14ac:dyDescent="0.2">
      <c r="A270" s="50"/>
      <c r="B270" s="16"/>
      <c r="C270" s="16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9" t="str">
        <f t="shared" si="13"/>
        <v/>
      </c>
      <c r="O270" s="60" t="str">
        <f t="shared" si="14"/>
        <v/>
      </c>
      <c r="P270" s="55"/>
    </row>
    <row r="271" spans="1:16" x14ac:dyDescent="0.2">
      <c r="A271" s="50"/>
      <c r="B271" s="16"/>
      <c r="C271" s="16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9" t="str">
        <f t="shared" si="13"/>
        <v/>
      </c>
      <c r="O271" s="60" t="str">
        <f t="shared" si="14"/>
        <v/>
      </c>
      <c r="P271" s="55"/>
    </row>
    <row r="272" spans="1:16" x14ac:dyDescent="0.2">
      <c r="A272" s="50"/>
      <c r="B272" s="16"/>
      <c r="C272" s="1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9" t="str">
        <f t="shared" si="13"/>
        <v/>
      </c>
      <c r="O272" s="60" t="str">
        <f t="shared" si="14"/>
        <v/>
      </c>
      <c r="P272" s="55"/>
    </row>
    <row r="273" spans="1:16" x14ac:dyDescent="0.2">
      <c r="A273" s="50"/>
      <c r="B273" s="16"/>
      <c r="C273" s="16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9" t="str">
        <f t="shared" si="13"/>
        <v/>
      </c>
      <c r="O273" s="60" t="str">
        <f t="shared" si="14"/>
        <v/>
      </c>
      <c r="P273" s="55"/>
    </row>
    <row r="274" spans="1:16" x14ac:dyDescent="0.2">
      <c r="A274" s="50"/>
      <c r="B274" s="16"/>
      <c r="C274" s="16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9" t="str">
        <f t="shared" si="13"/>
        <v/>
      </c>
      <c r="O274" s="60" t="str">
        <f t="shared" si="14"/>
        <v/>
      </c>
      <c r="P274" s="55"/>
    </row>
    <row r="275" spans="1:16" x14ac:dyDescent="0.2">
      <c r="A275" s="50"/>
      <c r="B275" s="16"/>
      <c r="C275" s="16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9" t="str">
        <f t="shared" si="13"/>
        <v/>
      </c>
      <c r="O275" s="60" t="str">
        <f t="shared" si="14"/>
        <v/>
      </c>
      <c r="P275" s="55"/>
    </row>
    <row r="276" spans="1:16" x14ac:dyDescent="0.2">
      <c r="A276" s="50"/>
      <c r="B276" s="16"/>
      <c r="C276" s="1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9" t="str">
        <f t="shared" si="13"/>
        <v/>
      </c>
      <c r="O276" s="60" t="str">
        <f t="shared" si="14"/>
        <v/>
      </c>
      <c r="P276" s="55"/>
    </row>
    <row r="277" spans="1:16" x14ac:dyDescent="0.2">
      <c r="A277" s="50"/>
      <c r="B277" s="16"/>
      <c r="C277" s="16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9" t="str">
        <f t="shared" si="13"/>
        <v/>
      </c>
      <c r="O277" s="60" t="str">
        <f t="shared" si="14"/>
        <v/>
      </c>
      <c r="P277" s="55"/>
    </row>
    <row r="278" spans="1:16" x14ac:dyDescent="0.2">
      <c r="A278" s="50"/>
      <c r="B278" s="16"/>
      <c r="C278" s="16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9" t="str">
        <f t="shared" si="13"/>
        <v/>
      </c>
      <c r="O278" s="60" t="str">
        <f t="shared" si="14"/>
        <v/>
      </c>
      <c r="P278" s="55"/>
    </row>
    <row r="279" spans="1:16" x14ac:dyDescent="0.2">
      <c r="A279" s="50"/>
      <c r="B279" s="16"/>
      <c r="C279" s="16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9" t="str">
        <f t="shared" si="13"/>
        <v/>
      </c>
      <c r="O279" s="60" t="str">
        <f t="shared" si="14"/>
        <v/>
      </c>
      <c r="P279" s="55"/>
    </row>
    <row r="280" spans="1:16" x14ac:dyDescent="0.2">
      <c r="A280" s="50"/>
      <c r="B280" s="16"/>
      <c r="C280" s="1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9" t="str">
        <f t="shared" si="13"/>
        <v/>
      </c>
      <c r="O280" s="60" t="str">
        <f t="shared" si="14"/>
        <v/>
      </c>
      <c r="P280" s="55"/>
    </row>
    <row r="281" spans="1:16" x14ac:dyDescent="0.2">
      <c r="A281" s="50"/>
      <c r="B281" s="16"/>
      <c r="C281" s="16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9" t="str">
        <f t="shared" si="13"/>
        <v/>
      </c>
      <c r="O281" s="60" t="str">
        <f t="shared" si="14"/>
        <v/>
      </c>
      <c r="P281" s="55"/>
    </row>
    <row r="282" spans="1:16" x14ac:dyDescent="0.2">
      <c r="A282" s="50"/>
      <c r="B282" s="16"/>
      <c r="C282" s="16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9" t="str">
        <f t="shared" si="13"/>
        <v/>
      </c>
      <c r="O282" s="60" t="str">
        <f t="shared" si="14"/>
        <v/>
      </c>
      <c r="P282" s="55"/>
    </row>
    <row r="283" spans="1:16" x14ac:dyDescent="0.2">
      <c r="A283" s="50"/>
      <c r="B283" s="16"/>
      <c r="C283" s="16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9" t="str">
        <f t="shared" si="13"/>
        <v/>
      </c>
      <c r="O283" s="60" t="str">
        <f t="shared" si="14"/>
        <v/>
      </c>
      <c r="P283" s="55"/>
    </row>
    <row r="284" spans="1:16" x14ac:dyDescent="0.2">
      <c r="A284" s="50"/>
      <c r="B284" s="16"/>
      <c r="C284" s="1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9" t="str">
        <f t="shared" si="13"/>
        <v/>
      </c>
      <c r="O284" s="60" t="str">
        <f t="shared" si="14"/>
        <v/>
      </c>
      <c r="P284" s="55"/>
    </row>
    <row r="285" spans="1:16" x14ac:dyDescent="0.2">
      <c r="A285" s="50"/>
      <c r="B285" s="16"/>
      <c r="C285" s="16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9" t="str">
        <f t="shared" si="13"/>
        <v/>
      </c>
      <c r="O285" s="60" t="str">
        <f t="shared" si="14"/>
        <v/>
      </c>
      <c r="P285" s="55"/>
    </row>
    <row r="286" spans="1:16" x14ac:dyDescent="0.2">
      <c r="A286" s="50"/>
      <c r="B286" s="16"/>
      <c r="C286" s="16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9" t="str">
        <f t="shared" si="13"/>
        <v/>
      </c>
      <c r="O286" s="60" t="str">
        <f t="shared" si="14"/>
        <v/>
      </c>
      <c r="P286" s="55"/>
    </row>
    <row r="287" spans="1:16" x14ac:dyDescent="0.2">
      <c r="A287" s="50"/>
      <c r="B287" s="16"/>
      <c r="C287" s="16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9" t="str">
        <f t="shared" si="13"/>
        <v/>
      </c>
      <c r="O287" s="60" t="str">
        <f t="shared" si="14"/>
        <v/>
      </c>
      <c r="P287" s="62"/>
    </row>
    <row r="288" spans="1:16" x14ac:dyDescent="0.2">
      <c r="A288" s="50"/>
      <c r="B288" s="16"/>
      <c r="C288" s="1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9" t="str">
        <f t="shared" si="13"/>
        <v/>
      </c>
      <c r="O288" s="20" t="str">
        <f t="shared" si="14"/>
        <v/>
      </c>
      <c r="P288" s="37"/>
    </row>
    <row r="289" spans="1:16" x14ac:dyDescent="0.2">
      <c r="A289" s="50"/>
      <c r="B289" s="16"/>
      <c r="C289" s="16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9" t="str">
        <f t="shared" si="13"/>
        <v/>
      </c>
      <c r="O289" s="20" t="str">
        <f t="shared" si="14"/>
        <v/>
      </c>
      <c r="P289" s="37"/>
    </row>
    <row r="290" spans="1:16" x14ac:dyDescent="0.2">
      <c r="A290" s="50"/>
      <c r="B290" s="16"/>
      <c r="C290" s="16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9" t="str">
        <f t="shared" si="13"/>
        <v/>
      </c>
      <c r="O290" s="20" t="str">
        <f t="shared" si="14"/>
        <v/>
      </c>
      <c r="P290" s="37"/>
    </row>
    <row r="291" spans="1:16" x14ac:dyDescent="0.2">
      <c r="A291" s="50"/>
      <c r="B291" s="16"/>
      <c r="C291" s="16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9" t="str">
        <f t="shared" si="13"/>
        <v/>
      </c>
      <c r="O291" s="20" t="str">
        <f t="shared" si="14"/>
        <v/>
      </c>
      <c r="P291" s="37"/>
    </row>
    <row r="292" spans="1:16" x14ac:dyDescent="0.2">
      <c r="A292" s="50"/>
      <c r="B292" s="16"/>
      <c r="C292" s="1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9" t="str">
        <f t="shared" si="13"/>
        <v/>
      </c>
      <c r="O292" s="20" t="str">
        <f t="shared" si="14"/>
        <v/>
      </c>
      <c r="P292" s="37"/>
    </row>
    <row r="293" spans="1:16" x14ac:dyDescent="0.2">
      <c r="A293" s="50"/>
      <c r="B293" s="16"/>
      <c r="C293" s="16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9" t="str">
        <f t="shared" si="13"/>
        <v/>
      </c>
      <c r="O293" s="20" t="str">
        <f t="shared" si="14"/>
        <v/>
      </c>
      <c r="P293" s="37"/>
    </row>
    <row r="294" spans="1:16" x14ac:dyDescent="0.2">
      <c r="A294" s="50"/>
      <c r="B294" s="16"/>
      <c r="C294" s="16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9" t="str">
        <f t="shared" si="13"/>
        <v/>
      </c>
      <c r="O294" s="20" t="str">
        <f t="shared" si="14"/>
        <v/>
      </c>
      <c r="P294" s="37"/>
    </row>
    <row r="295" spans="1:16" x14ac:dyDescent="0.2">
      <c r="A295" s="50"/>
      <c r="B295" s="16"/>
      <c r="C295" s="16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9" t="str">
        <f t="shared" si="13"/>
        <v/>
      </c>
      <c r="O295" s="20" t="str">
        <f t="shared" si="14"/>
        <v/>
      </c>
      <c r="P295" s="37"/>
    </row>
    <row r="296" spans="1:16" x14ac:dyDescent="0.2">
      <c r="A296" s="50"/>
      <c r="B296" s="16"/>
      <c r="C296" s="1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9" t="str">
        <f t="shared" si="13"/>
        <v/>
      </c>
      <c r="O296" s="20" t="str">
        <f t="shared" si="14"/>
        <v/>
      </c>
      <c r="P296" s="37"/>
    </row>
    <row r="297" spans="1:16" x14ac:dyDescent="0.2">
      <c r="A297" s="50"/>
      <c r="B297" s="16"/>
      <c r="C297" s="16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9" t="str">
        <f t="shared" si="13"/>
        <v/>
      </c>
      <c r="O297" s="20" t="str">
        <f t="shared" si="14"/>
        <v/>
      </c>
      <c r="P297" s="37"/>
    </row>
    <row r="298" spans="1:16" x14ac:dyDescent="0.2">
      <c r="A298" s="50"/>
      <c r="B298" s="16"/>
      <c r="C298" s="16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9" t="str">
        <f t="shared" si="13"/>
        <v/>
      </c>
      <c r="O298" s="20" t="str">
        <f t="shared" si="14"/>
        <v/>
      </c>
      <c r="P298" s="37"/>
    </row>
    <row r="299" spans="1:16" x14ac:dyDescent="0.2">
      <c r="A299" s="50"/>
      <c r="B299" s="16"/>
      <c r="C299" s="16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9" t="str">
        <f t="shared" si="13"/>
        <v/>
      </c>
      <c r="O299" s="20" t="str">
        <f t="shared" si="14"/>
        <v/>
      </c>
      <c r="P299" s="37"/>
    </row>
    <row r="300" spans="1:16" x14ac:dyDescent="0.2">
      <c r="A300" s="50"/>
      <c r="B300" s="16"/>
      <c r="C300" s="1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9" t="str">
        <f t="shared" si="13"/>
        <v/>
      </c>
      <c r="O300" s="20" t="str">
        <f t="shared" si="14"/>
        <v/>
      </c>
      <c r="P300" s="37"/>
    </row>
    <row r="301" spans="1:16" x14ac:dyDescent="0.2">
      <c r="A301" s="50"/>
      <c r="B301" s="16"/>
      <c r="C301" s="16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9" t="str">
        <f t="shared" si="13"/>
        <v/>
      </c>
      <c r="O301" s="20" t="str">
        <f t="shared" si="14"/>
        <v/>
      </c>
      <c r="P301" s="37"/>
    </row>
    <row r="302" spans="1:16" x14ac:dyDescent="0.2">
      <c r="A302" s="50"/>
      <c r="B302" s="16"/>
      <c r="C302" s="16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9" t="str">
        <f t="shared" si="13"/>
        <v/>
      </c>
      <c r="O302" s="20" t="str">
        <f t="shared" si="14"/>
        <v/>
      </c>
      <c r="P302" s="37"/>
    </row>
    <row r="303" spans="1:16" x14ac:dyDescent="0.2">
      <c r="A303" s="50"/>
      <c r="B303" s="16"/>
      <c r="C303" s="16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9" t="str">
        <f t="shared" si="13"/>
        <v/>
      </c>
      <c r="O303" s="20" t="str">
        <f t="shared" si="14"/>
        <v/>
      </c>
      <c r="P303" s="37"/>
    </row>
    <row r="304" spans="1:16" x14ac:dyDescent="0.2">
      <c r="A304" s="50"/>
      <c r="B304" s="16"/>
      <c r="C304" s="1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9" t="str">
        <f t="shared" si="13"/>
        <v/>
      </c>
      <c r="O304" s="20" t="str">
        <f t="shared" si="14"/>
        <v/>
      </c>
      <c r="P304" s="37"/>
    </row>
    <row r="305" spans="1:16" x14ac:dyDescent="0.2">
      <c r="A305" s="50"/>
      <c r="B305" s="16"/>
      <c r="C305" s="16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9" t="str">
        <f t="shared" si="13"/>
        <v/>
      </c>
      <c r="O305" s="20" t="str">
        <f t="shared" si="14"/>
        <v/>
      </c>
      <c r="P305" s="37"/>
    </row>
    <row r="306" spans="1:16" x14ac:dyDescent="0.2">
      <c r="A306" s="50"/>
      <c r="B306" s="16"/>
      <c r="C306" s="16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9" t="str">
        <f t="shared" si="13"/>
        <v/>
      </c>
      <c r="O306" s="20" t="str">
        <f t="shared" si="14"/>
        <v/>
      </c>
      <c r="P306" s="37"/>
    </row>
    <row r="307" spans="1:16" x14ac:dyDescent="0.2">
      <c r="A307" s="50"/>
      <c r="B307" s="16"/>
      <c r="C307" s="16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9" t="str">
        <f t="shared" si="13"/>
        <v/>
      </c>
      <c r="O307" s="20" t="str">
        <f t="shared" si="14"/>
        <v/>
      </c>
      <c r="P307" s="37"/>
    </row>
    <row r="308" spans="1:16" x14ac:dyDescent="0.2">
      <c r="A308" s="50"/>
      <c r="B308" s="16"/>
      <c r="C308" s="1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9" t="str">
        <f t="shared" si="13"/>
        <v/>
      </c>
      <c r="O308" s="20" t="str">
        <f t="shared" si="14"/>
        <v/>
      </c>
      <c r="P308" s="37"/>
    </row>
    <row r="309" spans="1:16" x14ac:dyDescent="0.2">
      <c r="A309" s="50"/>
      <c r="B309" s="16"/>
      <c r="C309" s="16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9" t="str">
        <f t="shared" si="13"/>
        <v/>
      </c>
      <c r="O309" s="20" t="str">
        <f t="shared" si="14"/>
        <v/>
      </c>
      <c r="P309" s="37"/>
    </row>
    <row r="310" spans="1:16" x14ac:dyDescent="0.2">
      <c r="A310" s="50"/>
      <c r="B310" s="16"/>
      <c r="C310" s="16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9" t="str">
        <f t="shared" si="13"/>
        <v/>
      </c>
      <c r="O310" s="20" t="str">
        <f t="shared" si="14"/>
        <v/>
      </c>
      <c r="P310" s="37"/>
    </row>
    <row r="311" spans="1:16" x14ac:dyDescent="0.2">
      <c r="A311" s="50"/>
      <c r="B311" s="16"/>
      <c r="C311" s="16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9" t="str">
        <f t="shared" si="13"/>
        <v/>
      </c>
      <c r="O311" s="20" t="str">
        <f t="shared" si="14"/>
        <v/>
      </c>
      <c r="P311" s="37"/>
    </row>
    <row r="312" spans="1:16" x14ac:dyDescent="0.2">
      <c r="A312" s="50"/>
      <c r="B312" s="16"/>
      <c r="C312" s="1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9" t="str">
        <f t="shared" si="13"/>
        <v/>
      </c>
      <c r="O312" s="20" t="str">
        <f t="shared" si="14"/>
        <v/>
      </c>
      <c r="P312" s="37"/>
    </row>
    <row r="313" spans="1:16" x14ac:dyDescent="0.2">
      <c r="A313" s="50"/>
      <c r="B313" s="16"/>
      <c r="C313" s="16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9" t="str">
        <f t="shared" si="13"/>
        <v/>
      </c>
      <c r="O313" s="20" t="str">
        <f t="shared" si="14"/>
        <v/>
      </c>
      <c r="P313" s="37"/>
    </row>
    <row r="314" spans="1:16" x14ac:dyDescent="0.2">
      <c r="A314" s="50"/>
      <c r="B314" s="16"/>
      <c r="C314" s="16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9" t="str">
        <f t="shared" si="13"/>
        <v/>
      </c>
      <c r="O314" s="20" t="str">
        <f t="shared" si="14"/>
        <v/>
      </c>
      <c r="P314" s="37"/>
    </row>
    <row r="315" spans="1:16" x14ac:dyDescent="0.2">
      <c r="A315" s="50"/>
      <c r="B315" s="16"/>
      <c r="C315" s="16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9" t="str">
        <f t="shared" si="13"/>
        <v/>
      </c>
      <c r="O315" s="20" t="str">
        <f t="shared" si="14"/>
        <v/>
      </c>
      <c r="P315" s="37"/>
    </row>
    <row r="316" spans="1:16" x14ac:dyDescent="0.2">
      <c r="A316" s="50"/>
      <c r="B316" s="16"/>
      <c r="C316" s="1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9" t="str">
        <f t="shared" si="13"/>
        <v/>
      </c>
      <c r="O316" s="20" t="str">
        <f t="shared" si="14"/>
        <v/>
      </c>
      <c r="P316" s="37"/>
    </row>
    <row r="317" spans="1:16" x14ac:dyDescent="0.2">
      <c r="A317" s="50"/>
      <c r="B317" s="16"/>
      <c r="C317" s="16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9" t="str">
        <f t="shared" si="13"/>
        <v/>
      </c>
      <c r="O317" s="20" t="str">
        <f t="shared" si="14"/>
        <v/>
      </c>
      <c r="P317" s="37"/>
    </row>
    <row r="318" spans="1:16" x14ac:dyDescent="0.2">
      <c r="A318" s="50"/>
      <c r="B318" s="16"/>
      <c r="C318" s="16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9" t="str">
        <f t="shared" si="13"/>
        <v/>
      </c>
      <c r="O318" s="20" t="str">
        <f t="shared" si="14"/>
        <v/>
      </c>
      <c r="P318" s="37"/>
    </row>
    <row r="319" spans="1:16" x14ac:dyDescent="0.2">
      <c r="A319" s="50"/>
      <c r="B319" s="16"/>
      <c r="C319" s="16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9" t="str">
        <f t="shared" si="13"/>
        <v/>
      </c>
      <c r="O319" s="20" t="str">
        <f t="shared" si="14"/>
        <v/>
      </c>
      <c r="P319" s="37"/>
    </row>
    <row r="320" spans="1:16" x14ac:dyDescent="0.2">
      <c r="A320" s="50"/>
      <c r="B320" s="16"/>
      <c r="C320" s="1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9" t="str">
        <f t="shared" si="13"/>
        <v/>
      </c>
      <c r="O320" s="20" t="str">
        <f t="shared" si="14"/>
        <v/>
      </c>
      <c r="P320" s="37"/>
    </row>
    <row r="321" spans="1:16" x14ac:dyDescent="0.2">
      <c r="A321" s="50"/>
      <c r="B321" s="16"/>
      <c r="C321" s="16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9" t="str">
        <f t="shared" si="13"/>
        <v/>
      </c>
      <c r="O321" s="20" t="str">
        <f t="shared" si="14"/>
        <v/>
      </c>
      <c r="P321" s="37"/>
    </row>
    <row r="322" spans="1:16" x14ac:dyDescent="0.2">
      <c r="A322" s="50"/>
      <c r="B322" s="16"/>
      <c r="C322" s="16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9" t="str">
        <f t="shared" si="13"/>
        <v/>
      </c>
      <c r="O322" s="20" t="str">
        <f t="shared" si="14"/>
        <v/>
      </c>
      <c r="P322" s="37"/>
    </row>
    <row r="323" spans="1:16" x14ac:dyDescent="0.2">
      <c r="A323" s="50"/>
      <c r="B323" s="16"/>
      <c r="C323" s="16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9" t="str">
        <f t="shared" si="13"/>
        <v/>
      </c>
      <c r="O323" s="20" t="str">
        <f t="shared" si="14"/>
        <v/>
      </c>
      <c r="P323" s="37"/>
    </row>
    <row r="324" spans="1:16" x14ac:dyDescent="0.2">
      <c r="A324" s="50"/>
      <c r="B324" s="16"/>
      <c r="C324" s="1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9" t="str">
        <f t="shared" si="13"/>
        <v/>
      </c>
      <c r="O324" s="20" t="str">
        <f t="shared" si="14"/>
        <v/>
      </c>
      <c r="P324" s="37"/>
    </row>
    <row r="325" spans="1:16" x14ac:dyDescent="0.2">
      <c r="A325" s="50"/>
      <c r="B325" s="16"/>
      <c r="C325" s="16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9" t="str">
        <f t="shared" si="13"/>
        <v/>
      </c>
      <c r="O325" s="20" t="str">
        <f t="shared" si="14"/>
        <v/>
      </c>
      <c r="P325" s="37"/>
    </row>
    <row r="326" spans="1:16" x14ac:dyDescent="0.2">
      <c r="A326" s="50"/>
      <c r="B326" s="16"/>
      <c r="C326" s="16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9" t="str">
        <f t="shared" si="13"/>
        <v/>
      </c>
      <c r="O326" s="20" t="str">
        <f t="shared" si="14"/>
        <v/>
      </c>
      <c r="P326" s="37"/>
    </row>
    <row r="327" spans="1:16" x14ac:dyDescent="0.2">
      <c r="A327" s="50"/>
      <c r="B327" s="16"/>
      <c r="C327" s="16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9" t="str">
        <f t="shared" si="13"/>
        <v/>
      </c>
      <c r="O327" s="20" t="str">
        <f t="shared" si="14"/>
        <v/>
      </c>
      <c r="P327" s="37"/>
    </row>
    <row r="328" spans="1:16" x14ac:dyDescent="0.2">
      <c r="A328" s="50"/>
      <c r="B328" s="16"/>
      <c r="C328" s="1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9" t="str">
        <f t="shared" si="13"/>
        <v/>
      </c>
      <c r="O328" s="20" t="str">
        <f t="shared" si="14"/>
        <v/>
      </c>
      <c r="P328" s="37"/>
    </row>
    <row r="329" spans="1:16" x14ac:dyDescent="0.2">
      <c r="A329" s="50"/>
      <c r="B329" s="16"/>
      <c r="C329" s="16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9" t="str">
        <f t="shared" si="13"/>
        <v/>
      </c>
      <c r="O329" s="20" t="str">
        <f t="shared" si="14"/>
        <v/>
      </c>
      <c r="P329" s="37"/>
    </row>
    <row r="330" spans="1:16" x14ac:dyDescent="0.2">
      <c r="A330" s="50"/>
      <c r="B330" s="16"/>
      <c r="C330" s="16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9" t="str">
        <f t="shared" si="13"/>
        <v/>
      </c>
      <c r="O330" s="20" t="str">
        <f t="shared" si="14"/>
        <v/>
      </c>
      <c r="P330" s="37"/>
    </row>
    <row r="331" spans="1:16" x14ac:dyDescent="0.2">
      <c r="A331" s="50"/>
      <c r="B331" s="16"/>
      <c r="C331" s="16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9" t="str">
        <f t="shared" ref="N331:N360" si="15">IF(AND(COUNTA(A331:B331), M331&lt;&gt;0),SUMPRODUCT($D$5:$M$5,D331:M331/$D$6:$M$6)*100,"")</f>
        <v/>
      </c>
      <c r="O331" s="20" t="str">
        <f t="shared" ref="O331:O360" si="16">IF(N331&lt;&gt;"",IF(N331&gt;=94.95,"A",IF(N331&gt;=89.95,"A-",IF(N331&gt;=84.95,"B+",IF(N331&gt;=79.95,"B",IF(N331&gt;=74.95,"B-",IF(N331&gt;=69.95,"C+",IF(N331&gt;=64.95,"C",IF(N331&gt;=59.95,"C-",IF(N331&gt;=54.95,"D+",IF(N331&gt;=49.95,"D","F")))))))))),IF(COUNTA(A331:B331),"I",""))</f>
        <v/>
      </c>
      <c r="P331" s="37"/>
    </row>
    <row r="332" spans="1:16" x14ac:dyDescent="0.2">
      <c r="A332" s="50"/>
      <c r="B332" s="16"/>
      <c r="C332" s="1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9" t="str">
        <f t="shared" si="15"/>
        <v/>
      </c>
      <c r="O332" s="20" t="str">
        <f t="shared" si="16"/>
        <v/>
      </c>
      <c r="P332" s="37"/>
    </row>
    <row r="333" spans="1:16" x14ac:dyDescent="0.2">
      <c r="A333" s="50"/>
      <c r="B333" s="16"/>
      <c r="C333" s="16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9" t="str">
        <f t="shared" si="15"/>
        <v/>
      </c>
      <c r="O333" s="20" t="str">
        <f t="shared" si="16"/>
        <v/>
      </c>
      <c r="P333" s="37"/>
    </row>
    <row r="334" spans="1:16" x14ac:dyDescent="0.2">
      <c r="A334" s="50"/>
      <c r="B334" s="16"/>
      <c r="C334" s="16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9" t="str">
        <f t="shared" si="15"/>
        <v/>
      </c>
      <c r="O334" s="20" t="str">
        <f t="shared" si="16"/>
        <v/>
      </c>
      <c r="P334" s="37"/>
    </row>
    <row r="335" spans="1:16" x14ac:dyDescent="0.2">
      <c r="A335" s="50"/>
      <c r="B335" s="16"/>
      <c r="C335" s="16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9" t="str">
        <f t="shared" si="15"/>
        <v/>
      </c>
      <c r="O335" s="20" t="str">
        <f t="shared" si="16"/>
        <v/>
      </c>
      <c r="P335" s="37"/>
    </row>
    <row r="336" spans="1:16" x14ac:dyDescent="0.2">
      <c r="A336" s="50"/>
      <c r="B336" s="16"/>
      <c r="C336" s="1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9" t="str">
        <f t="shared" si="15"/>
        <v/>
      </c>
      <c r="O336" s="20" t="str">
        <f t="shared" si="16"/>
        <v/>
      </c>
      <c r="P336" s="37"/>
    </row>
    <row r="337" spans="1:16" x14ac:dyDescent="0.2">
      <c r="A337" s="50"/>
      <c r="B337" s="16"/>
      <c r="C337" s="16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9" t="str">
        <f t="shared" si="15"/>
        <v/>
      </c>
      <c r="O337" s="20" t="str">
        <f t="shared" si="16"/>
        <v/>
      </c>
      <c r="P337" s="37"/>
    </row>
    <row r="338" spans="1:16" x14ac:dyDescent="0.2">
      <c r="A338" s="50"/>
      <c r="B338" s="16"/>
      <c r="C338" s="16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9" t="str">
        <f t="shared" si="15"/>
        <v/>
      </c>
      <c r="O338" s="20" t="str">
        <f t="shared" si="16"/>
        <v/>
      </c>
      <c r="P338" s="37"/>
    </row>
    <row r="339" spans="1:16" x14ac:dyDescent="0.2">
      <c r="A339" s="50"/>
      <c r="B339" s="16"/>
      <c r="C339" s="16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9" t="str">
        <f t="shared" si="15"/>
        <v/>
      </c>
      <c r="O339" s="20" t="str">
        <f t="shared" si="16"/>
        <v/>
      </c>
      <c r="P339" s="37"/>
    </row>
    <row r="340" spans="1:16" x14ac:dyDescent="0.2">
      <c r="A340" s="50"/>
      <c r="B340" s="16"/>
      <c r="C340" s="1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9" t="str">
        <f t="shared" si="15"/>
        <v/>
      </c>
      <c r="O340" s="20" t="str">
        <f t="shared" si="16"/>
        <v/>
      </c>
      <c r="P340" s="37"/>
    </row>
    <row r="341" spans="1:16" x14ac:dyDescent="0.2">
      <c r="A341" s="50"/>
      <c r="B341" s="16"/>
      <c r="C341" s="16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9" t="str">
        <f t="shared" si="15"/>
        <v/>
      </c>
      <c r="O341" s="20" t="str">
        <f t="shared" si="16"/>
        <v/>
      </c>
      <c r="P341" s="37"/>
    </row>
    <row r="342" spans="1:16" x14ac:dyDescent="0.2">
      <c r="A342" s="50"/>
      <c r="B342" s="16"/>
      <c r="C342" s="16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9" t="str">
        <f t="shared" si="15"/>
        <v/>
      </c>
      <c r="O342" s="20" t="str">
        <f t="shared" si="16"/>
        <v/>
      </c>
      <c r="P342" s="37"/>
    </row>
    <row r="343" spans="1:16" x14ac:dyDescent="0.2">
      <c r="A343" s="50"/>
      <c r="B343" s="16"/>
      <c r="C343" s="16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9" t="str">
        <f t="shared" si="15"/>
        <v/>
      </c>
      <c r="O343" s="20" t="str">
        <f t="shared" si="16"/>
        <v/>
      </c>
      <c r="P343" s="37"/>
    </row>
    <row r="344" spans="1:16" x14ac:dyDescent="0.2">
      <c r="A344" s="50"/>
      <c r="B344" s="16"/>
      <c r="C344" s="1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9" t="str">
        <f t="shared" si="15"/>
        <v/>
      </c>
      <c r="O344" s="20" t="str">
        <f t="shared" si="16"/>
        <v/>
      </c>
      <c r="P344" s="37"/>
    </row>
    <row r="345" spans="1:16" x14ac:dyDescent="0.2">
      <c r="A345" s="50"/>
      <c r="B345" s="16"/>
      <c r="C345" s="16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9" t="str">
        <f t="shared" si="15"/>
        <v/>
      </c>
      <c r="O345" s="20" t="str">
        <f t="shared" si="16"/>
        <v/>
      </c>
      <c r="P345" s="37"/>
    </row>
    <row r="346" spans="1:16" x14ac:dyDescent="0.2">
      <c r="A346" s="50"/>
      <c r="B346" s="16"/>
      <c r="C346" s="16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9" t="str">
        <f t="shared" si="15"/>
        <v/>
      </c>
      <c r="O346" s="20" t="str">
        <f t="shared" si="16"/>
        <v/>
      </c>
      <c r="P346" s="37"/>
    </row>
    <row r="347" spans="1:16" x14ac:dyDescent="0.2">
      <c r="A347" s="50"/>
      <c r="B347" s="16"/>
      <c r="C347" s="16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9" t="str">
        <f t="shared" si="15"/>
        <v/>
      </c>
      <c r="O347" s="20" t="str">
        <f t="shared" si="16"/>
        <v/>
      </c>
      <c r="P347" s="37"/>
    </row>
    <row r="348" spans="1:16" x14ac:dyDescent="0.2">
      <c r="A348" s="50"/>
      <c r="B348" s="16"/>
      <c r="C348" s="1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9" t="str">
        <f t="shared" si="15"/>
        <v/>
      </c>
      <c r="O348" s="20" t="str">
        <f t="shared" si="16"/>
        <v/>
      </c>
      <c r="P348" s="37"/>
    </row>
    <row r="349" spans="1:16" x14ac:dyDescent="0.2">
      <c r="A349" s="50"/>
      <c r="B349" s="16"/>
      <c r="C349" s="16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9" t="str">
        <f t="shared" si="15"/>
        <v/>
      </c>
      <c r="O349" s="20" t="str">
        <f t="shared" si="16"/>
        <v/>
      </c>
      <c r="P349" s="37"/>
    </row>
    <row r="350" spans="1:16" x14ac:dyDescent="0.2">
      <c r="A350" s="50"/>
      <c r="B350" s="16"/>
      <c r="C350" s="16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9" t="str">
        <f t="shared" si="15"/>
        <v/>
      </c>
      <c r="O350" s="20" t="str">
        <f t="shared" si="16"/>
        <v/>
      </c>
      <c r="P350" s="37"/>
    </row>
    <row r="351" spans="1:16" x14ac:dyDescent="0.2">
      <c r="A351" s="50"/>
      <c r="B351" s="16"/>
      <c r="C351" s="16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9" t="str">
        <f t="shared" si="15"/>
        <v/>
      </c>
      <c r="O351" s="20" t="str">
        <f t="shared" si="16"/>
        <v/>
      </c>
      <c r="P351" s="37"/>
    </row>
    <row r="352" spans="1:16" x14ac:dyDescent="0.2">
      <c r="A352" s="50"/>
      <c r="B352" s="16"/>
      <c r="C352" s="1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9" t="str">
        <f t="shared" si="15"/>
        <v/>
      </c>
      <c r="O352" s="20" t="str">
        <f t="shared" si="16"/>
        <v/>
      </c>
      <c r="P352" s="37"/>
    </row>
    <row r="353" spans="1:16" x14ac:dyDescent="0.2">
      <c r="A353" s="50"/>
      <c r="B353" s="16"/>
      <c r="C353" s="16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9" t="str">
        <f t="shared" si="15"/>
        <v/>
      </c>
      <c r="O353" s="20" t="str">
        <f t="shared" si="16"/>
        <v/>
      </c>
      <c r="P353" s="37"/>
    </row>
    <row r="354" spans="1:16" x14ac:dyDescent="0.2">
      <c r="A354" s="50"/>
      <c r="B354" s="16"/>
      <c r="C354" s="16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9" t="str">
        <f t="shared" si="15"/>
        <v/>
      </c>
      <c r="O354" s="20" t="str">
        <f t="shared" si="16"/>
        <v/>
      </c>
      <c r="P354" s="37"/>
    </row>
    <row r="355" spans="1:16" x14ac:dyDescent="0.2">
      <c r="A355" s="50"/>
      <c r="B355" s="16"/>
      <c r="C355" s="16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9" t="str">
        <f t="shared" si="15"/>
        <v/>
      </c>
      <c r="O355" s="20" t="str">
        <f t="shared" si="16"/>
        <v/>
      </c>
      <c r="P355" s="37"/>
    </row>
    <row r="356" spans="1:16" x14ac:dyDescent="0.2">
      <c r="A356" s="50"/>
      <c r="B356" s="16"/>
      <c r="C356" s="1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9" t="str">
        <f t="shared" si="15"/>
        <v/>
      </c>
      <c r="O356" s="20" t="str">
        <f t="shared" si="16"/>
        <v/>
      </c>
      <c r="P356" s="37"/>
    </row>
    <row r="357" spans="1:16" x14ac:dyDescent="0.2">
      <c r="A357" s="50"/>
      <c r="B357" s="16"/>
      <c r="C357" s="16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9" t="str">
        <f t="shared" si="15"/>
        <v/>
      </c>
      <c r="O357" s="20" t="str">
        <f t="shared" si="16"/>
        <v/>
      </c>
      <c r="P357" s="37"/>
    </row>
    <row r="358" spans="1:16" x14ac:dyDescent="0.2">
      <c r="A358" s="50"/>
      <c r="B358" s="16"/>
      <c r="C358" s="16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9" t="str">
        <f t="shared" si="15"/>
        <v/>
      </c>
      <c r="O358" s="20" t="str">
        <f t="shared" si="16"/>
        <v/>
      </c>
      <c r="P358" s="37"/>
    </row>
    <row r="359" spans="1:16" x14ac:dyDescent="0.2">
      <c r="A359" s="50"/>
      <c r="B359" s="16"/>
      <c r="C359" s="16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9" t="str">
        <f t="shared" si="15"/>
        <v/>
      </c>
      <c r="O359" s="20" t="str">
        <f t="shared" si="16"/>
        <v/>
      </c>
      <c r="P359" s="37"/>
    </row>
    <row r="360" spans="1:16" x14ac:dyDescent="0.2">
      <c r="A360" s="50"/>
      <c r="B360" s="16"/>
      <c r="C360" s="1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9" t="str">
        <f t="shared" si="15"/>
        <v/>
      </c>
      <c r="O360" s="20" t="str">
        <f t="shared" si="16"/>
        <v/>
      </c>
      <c r="P360" s="37"/>
    </row>
    <row r="361" spans="1:16" x14ac:dyDescent="0.2">
      <c r="P361" s="15"/>
    </row>
    <row r="362" spans="1:16" x14ac:dyDescent="0.2">
      <c r="P362" s="15"/>
    </row>
  </sheetData>
  <mergeCells count="11">
    <mergeCell ref="O4:P16"/>
    <mergeCell ref="A3:B3"/>
    <mergeCell ref="C3:K3"/>
    <mergeCell ref="A1:B1"/>
    <mergeCell ref="D1:K1"/>
    <mergeCell ref="L1:L2"/>
    <mergeCell ref="M1:M2"/>
    <mergeCell ref="P1:P2"/>
    <mergeCell ref="A2:B2"/>
    <mergeCell ref="D2:K2"/>
    <mergeCell ref="O1:O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tabSelected="1" topLeftCell="A2" zoomScale="150" zoomScaleNormal="150" workbookViewId="0">
      <selection activeCell="H21" sqref="H21"/>
    </sheetView>
  </sheetViews>
  <sheetFormatPr baseColWidth="10" defaultColWidth="9.1640625" defaultRowHeight="15" x14ac:dyDescent="0.2"/>
  <cols>
    <col min="1" max="1" width="18.1640625" bestFit="1" customWidth="1"/>
    <col min="2" max="2" width="12.6640625" bestFit="1" customWidth="1"/>
    <col min="3" max="3" width="15.5" customWidth="1"/>
    <col min="5" max="5" width="11.5" customWidth="1"/>
    <col min="6" max="6" width="11.83203125" customWidth="1"/>
    <col min="7" max="7" width="38.83203125" bestFit="1" customWidth="1"/>
    <col min="8" max="11" width="6.6640625" bestFit="1" customWidth="1"/>
    <col min="12" max="12" width="9.5" bestFit="1" customWidth="1"/>
    <col min="13" max="13" width="8.1640625" bestFit="1" customWidth="1"/>
    <col min="14" max="14" width="7.6640625" bestFit="1" customWidth="1"/>
    <col min="15" max="15" width="7.83203125" bestFit="1" customWidth="1"/>
    <col min="16" max="19" width="7.6640625" bestFit="1" customWidth="1"/>
    <col min="20" max="20" width="45" customWidth="1"/>
    <col min="21" max="21" width="13.6640625" customWidth="1"/>
    <col min="22" max="22" width="17.5" bestFit="1" customWidth="1"/>
    <col min="23" max="23" width="43.83203125" bestFit="1" customWidth="1"/>
  </cols>
  <sheetData>
    <row r="1" spans="1:38" x14ac:dyDescent="0.2">
      <c r="A1" s="87" t="s">
        <v>10</v>
      </c>
      <c r="B1" s="88"/>
      <c r="C1" s="88"/>
      <c r="D1" s="88"/>
      <c r="E1" s="89"/>
      <c r="G1" s="63" t="s">
        <v>11</v>
      </c>
      <c r="H1" s="58" t="s">
        <v>12</v>
      </c>
      <c r="I1" s="58" t="s">
        <v>13</v>
      </c>
      <c r="J1" s="58" t="s">
        <v>14</v>
      </c>
      <c r="K1" s="82" t="s">
        <v>15</v>
      </c>
      <c r="L1" s="22"/>
      <c r="M1" s="22"/>
      <c r="N1" s="22"/>
      <c r="O1" s="22"/>
      <c r="P1" s="22"/>
      <c r="Q1" s="22"/>
      <c r="R1" s="22"/>
      <c r="S1" s="78"/>
    </row>
    <row r="2" spans="1:38" x14ac:dyDescent="0.2">
      <c r="A2" s="81" t="s">
        <v>16</v>
      </c>
      <c r="B2" s="81" t="s">
        <v>17</v>
      </c>
      <c r="C2" s="81" t="s">
        <v>18</v>
      </c>
      <c r="D2" s="81" t="s">
        <v>19</v>
      </c>
      <c r="E2" s="55"/>
      <c r="F2" s="80"/>
      <c r="G2" s="64"/>
      <c r="H2" s="65"/>
      <c r="I2" s="65"/>
      <c r="J2" s="65"/>
      <c r="K2" s="83"/>
      <c r="P2" s="74"/>
      <c r="Q2" s="74"/>
      <c r="R2" s="75"/>
      <c r="S2" s="75"/>
      <c r="T2" s="40"/>
    </row>
    <row r="3" spans="1:38" x14ac:dyDescent="0.2">
      <c r="A3" s="55" t="s">
        <v>20</v>
      </c>
      <c r="B3" s="55" t="s">
        <v>21</v>
      </c>
      <c r="C3" s="81">
        <v>9</v>
      </c>
      <c r="D3" s="90">
        <f>C3/31</f>
        <v>0.29032258064516131</v>
      </c>
      <c r="E3" s="55">
        <v>4</v>
      </c>
      <c r="F3" s="85"/>
      <c r="G3" s="64" t="str">
        <f>Sheet1!D4</f>
        <v>Attendance</v>
      </c>
      <c r="H3" s="65">
        <v>0.25</v>
      </c>
      <c r="I3" s="65">
        <v>0.25</v>
      </c>
      <c r="J3" s="65">
        <v>0.25</v>
      </c>
      <c r="K3" s="83">
        <v>0.25</v>
      </c>
      <c r="P3" s="76"/>
      <c r="Q3" s="76"/>
      <c r="R3" s="76"/>
      <c r="S3" s="76"/>
      <c r="T3" s="1" t="str">
        <f t="shared" ref="T3:T13" si="0">IF(SUM(L3:S3)&gt;0,IF(OR(SUM(L3:S3)&gt;1,SUM(L3:S3)&lt;1),"Error: The distribution should sum up to 100%",""),"")</f>
        <v/>
      </c>
      <c r="U3" s="1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3"/>
    </row>
    <row r="4" spans="1:38" x14ac:dyDescent="0.2">
      <c r="A4" s="55" t="s">
        <v>22</v>
      </c>
      <c r="B4" s="55" t="s">
        <v>23</v>
      </c>
      <c r="C4" s="81">
        <v>7</v>
      </c>
      <c r="D4" s="90">
        <f t="shared" ref="D4:D13" si="1">C4/31</f>
        <v>0.22580645161290322</v>
      </c>
      <c r="E4" s="55">
        <f>ROUND(3+2/3,2)</f>
        <v>3.67</v>
      </c>
      <c r="F4" s="78"/>
      <c r="G4" s="64" t="str">
        <f>Sheet1!E4</f>
        <v>Homeworks</v>
      </c>
      <c r="H4" s="65">
        <v>0.25</v>
      </c>
      <c r="I4" s="65">
        <v>0.25</v>
      </c>
      <c r="J4" s="65">
        <v>0.25</v>
      </c>
      <c r="K4" s="83">
        <v>0.25</v>
      </c>
      <c r="P4" s="76"/>
      <c r="Q4" s="76"/>
      <c r="R4" s="76"/>
      <c r="S4" s="76"/>
      <c r="T4" s="1" t="str">
        <f t="shared" si="0"/>
        <v/>
      </c>
      <c r="U4" s="1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3"/>
    </row>
    <row r="5" spans="1:38" x14ac:dyDescent="0.2">
      <c r="A5" s="55" t="s">
        <v>24</v>
      </c>
      <c r="B5" s="55" t="s">
        <v>25</v>
      </c>
      <c r="C5" s="81">
        <v>2</v>
      </c>
      <c r="D5" s="90">
        <f t="shared" si="1"/>
        <v>6.4516129032258063E-2</v>
      </c>
      <c r="E5" s="55">
        <f>ROUND(3+1/3,2)</f>
        <v>3.33</v>
      </c>
      <c r="F5" s="78"/>
      <c r="G5" s="64" t="str">
        <f>Sheet1!F4</f>
        <v>Quizes</v>
      </c>
      <c r="H5" s="65">
        <v>0.33</v>
      </c>
      <c r="I5" s="65">
        <v>0.34</v>
      </c>
      <c r="J5" s="65">
        <v>0</v>
      </c>
      <c r="K5" s="83">
        <v>0.33</v>
      </c>
      <c r="P5" s="76"/>
      <c r="Q5" s="76"/>
      <c r="R5" s="76"/>
      <c r="S5" s="76"/>
      <c r="T5" s="1" t="str">
        <f t="shared" si="0"/>
        <v/>
      </c>
      <c r="U5" s="1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3"/>
    </row>
    <row r="6" spans="1:38" x14ac:dyDescent="0.2">
      <c r="A6" s="55" t="s">
        <v>26</v>
      </c>
      <c r="B6" s="55" t="s">
        <v>27</v>
      </c>
      <c r="C6" s="81">
        <v>3</v>
      </c>
      <c r="D6" s="90">
        <f t="shared" si="1"/>
        <v>9.6774193548387094E-2</v>
      </c>
      <c r="E6" s="55">
        <v>3</v>
      </c>
      <c r="F6" s="78"/>
      <c r="G6" s="64" t="str">
        <f>Sheet1!G4</f>
        <v>Course Project</v>
      </c>
      <c r="H6" s="65">
        <v>0.25</v>
      </c>
      <c r="I6" s="65">
        <v>0.25</v>
      </c>
      <c r="J6" s="65">
        <v>0.25</v>
      </c>
      <c r="K6" s="83">
        <v>0.25</v>
      </c>
      <c r="P6" s="76"/>
      <c r="Q6" s="76"/>
      <c r="R6" s="76"/>
      <c r="S6" s="76"/>
      <c r="T6" s="1" t="str">
        <f t="shared" si="0"/>
        <v/>
      </c>
      <c r="U6" s="1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3"/>
    </row>
    <row r="7" spans="1:38" x14ac:dyDescent="0.2">
      <c r="A7" s="55" t="s">
        <v>28</v>
      </c>
      <c r="B7" s="55" t="s">
        <v>29</v>
      </c>
      <c r="C7" s="81">
        <v>6</v>
      </c>
      <c r="D7" s="90">
        <f t="shared" si="1"/>
        <v>0.19354838709677419</v>
      </c>
      <c r="E7" s="55">
        <f>ROUND(2+2/3,2)</f>
        <v>2.67</v>
      </c>
      <c r="F7" s="78"/>
      <c r="G7" s="23"/>
      <c r="H7" s="28"/>
      <c r="I7" s="28"/>
      <c r="J7" s="28"/>
      <c r="K7" s="42"/>
      <c r="P7" s="76"/>
      <c r="Q7" s="76"/>
      <c r="R7" s="76"/>
      <c r="S7" s="76"/>
      <c r="T7" s="1" t="str">
        <f t="shared" si="0"/>
        <v/>
      </c>
      <c r="U7" s="1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3"/>
    </row>
    <row r="8" spans="1:38" x14ac:dyDescent="0.2">
      <c r="A8" s="55" t="s">
        <v>30</v>
      </c>
      <c r="B8" s="55" t="s">
        <v>31</v>
      </c>
      <c r="C8" s="81">
        <v>1</v>
      </c>
      <c r="D8" s="90">
        <f t="shared" si="1"/>
        <v>3.2258064516129031E-2</v>
      </c>
      <c r="E8" s="55">
        <f>ROUND(2+1/3,2)</f>
        <v>2.33</v>
      </c>
      <c r="F8" s="78"/>
      <c r="G8" s="23"/>
      <c r="H8" s="28"/>
      <c r="I8" s="28"/>
      <c r="J8" s="28"/>
      <c r="K8" s="42"/>
      <c r="P8" s="76"/>
      <c r="Q8" s="76"/>
      <c r="R8" s="76"/>
      <c r="S8" s="76"/>
      <c r="T8" s="1" t="str">
        <f t="shared" si="0"/>
        <v/>
      </c>
      <c r="U8" s="1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3"/>
    </row>
    <row r="9" spans="1:38" x14ac:dyDescent="0.2">
      <c r="A9" s="55" t="s">
        <v>32</v>
      </c>
      <c r="B9" s="55" t="s">
        <v>33</v>
      </c>
      <c r="C9" s="81">
        <v>2</v>
      </c>
      <c r="D9" s="90">
        <f t="shared" si="1"/>
        <v>6.4516129032258063E-2</v>
      </c>
      <c r="E9" s="55">
        <v>2</v>
      </c>
      <c r="F9" s="78"/>
      <c r="G9" s="23"/>
      <c r="H9" s="28"/>
      <c r="I9" s="28"/>
      <c r="J9" s="28"/>
      <c r="K9" s="42"/>
      <c r="P9" s="76"/>
      <c r="Q9" s="76"/>
      <c r="R9" s="76"/>
      <c r="S9" s="76"/>
      <c r="T9" s="1" t="str">
        <f t="shared" si="0"/>
        <v/>
      </c>
      <c r="U9" s="1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3"/>
    </row>
    <row r="10" spans="1:38" x14ac:dyDescent="0.2">
      <c r="A10" s="55" t="s">
        <v>34</v>
      </c>
      <c r="B10" s="55" t="s">
        <v>35</v>
      </c>
      <c r="C10" s="81">
        <v>0</v>
      </c>
      <c r="D10" s="90">
        <f t="shared" si="1"/>
        <v>0</v>
      </c>
      <c r="E10" s="55">
        <f>ROUND(1+2/3,2)</f>
        <v>1.67</v>
      </c>
      <c r="F10" s="78"/>
      <c r="G10" s="23"/>
      <c r="H10" s="28"/>
      <c r="I10" s="28"/>
      <c r="J10" s="28"/>
      <c r="K10" s="42"/>
      <c r="P10" s="76"/>
      <c r="Q10" s="76"/>
      <c r="R10" s="76"/>
      <c r="S10" s="76"/>
      <c r="T10" s="1" t="str">
        <f t="shared" si="0"/>
        <v/>
      </c>
      <c r="U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3"/>
    </row>
    <row r="11" spans="1:38" x14ac:dyDescent="0.2">
      <c r="A11" s="55" t="s">
        <v>36</v>
      </c>
      <c r="B11" s="55" t="s">
        <v>37</v>
      </c>
      <c r="C11" s="81">
        <v>0</v>
      </c>
      <c r="D11" s="90">
        <f t="shared" si="1"/>
        <v>0</v>
      </c>
      <c r="E11" s="55">
        <f>ROUND(1+1/3,2)</f>
        <v>1.33</v>
      </c>
      <c r="F11" s="78"/>
      <c r="G11" s="23"/>
      <c r="H11" s="28"/>
      <c r="I11" s="28"/>
      <c r="J11" s="28"/>
      <c r="K11" s="42"/>
      <c r="P11" s="76"/>
      <c r="Q11" s="76"/>
      <c r="R11" s="76"/>
      <c r="S11" s="76"/>
      <c r="T11" s="1" t="str">
        <f t="shared" si="0"/>
        <v/>
      </c>
      <c r="U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3"/>
    </row>
    <row r="12" spans="1:38" x14ac:dyDescent="0.2">
      <c r="A12" s="55" t="s">
        <v>38</v>
      </c>
      <c r="B12" s="55" t="s">
        <v>39</v>
      </c>
      <c r="C12" s="81">
        <v>0</v>
      </c>
      <c r="D12" s="90">
        <f t="shared" si="1"/>
        <v>0</v>
      </c>
      <c r="E12" s="55">
        <v>1</v>
      </c>
      <c r="F12" s="78"/>
      <c r="G12" s="23"/>
      <c r="H12" s="28"/>
      <c r="I12" s="28"/>
      <c r="J12" s="28"/>
      <c r="K12" s="42"/>
      <c r="P12" s="76"/>
      <c r="Q12" s="76"/>
      <c r="R12" s="76"/>
      <c r="S12" s="76"/>
      <c r="T12" s="1" t="str">
        <f t="shared" si="0"/>
        <v/>
      </c>
      <c r="U12" s="1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3"/>
    </row>
    <row r="13" spans="1:38" x14ac:dyDescent="0.2">
      <c r="A13" s="55" t="s">
        <v>40</v>
      </c>
      <c r="B13" s="55" t="s">
        <v>41</v>
      </c>
      <c r="C13" s="81">
        <v>1</v>
      </c>
      <c r="D13" s="90">
        <f t="shared" si="1"/>
        <v>3.2258064516129031E-2</v>
      </c>
      <c r="E13" s="55">
        <v>0</v>
      </c>
      <c r="F13" s="78"/>
      <c r="G13" s="25" t="s">
        <v>42</v>
      </c>
      <c r="H13" s="46">
        <f>SUM(Sheet1!D10:M10)/SUM(Sheet1!D9:M9)</f>
        <v>0.81024572639510251</v>
      </c>
      <c r="I13" s="46">
        <f>SUM(Sheet1!D12:M12)/SUM(Sheet1!D11:M11)</f>
        <v>0.80874526609991859</v>
      </c>
      <c r="J13" s="46">
        <f>SUM(Sheet1!D14:M14)/SUM(Sheet1!D13:M13)</f>
        <v>0.88862119815668228</v>
      </c>
      <c r="K13" s="49">
        <f>SUM(Sheet1!D16:M16)/SUM(Sheet1!D15:M15)</f>
        <v>0.81024572639510251</v>
      </c>
      <c r="P13" s="76"/>
      <c r="Q13" s="76"/>
      <c r="R13" s="76"/>
      <c r="S13" s="76"/>
      <c r="T13" s="1" t="str">
        <f t="shared" si="0"/>
        <v/>
      </c>
      <c r="U13" s="1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3"/>
    </row>
    <row r="14" spans="1:38" x14ac:dyDescent="0.2">
      <c r="A14" s="91" t="s">
        <v>43</v>
      </c>
      <c r="B14" s="92" t="s">
        <v>44</v>
      </c>
      <c r="C14" s="81"/>
      <c r="D14" s="90"/>
      <c r="E14" s="55"/>
      <c r="F14" s="78"/>
      <c r="G14" s="25"/>
      <c r="H14" s="24"/>
      <c r="I14" s="24"/>
      <c r="J14" s="24"/>
      <c r="K14" s="41"/>
      <c r="P14" s="4"/>
      <c r="Q14" s="4"/>
      <c r="R14" s="4"/>
      <c r="S14" s="4"/>
      <c r="U14" s="1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3"/>
    </row>
    <row r="15" spans="1:38" ht="16" thickBot="1" x14ac:dyDescent="0.25">
      <c r="F15" s="86"/>
      <c r="G15" s="26"/>
      <c r="H15" s="27"/>
      <c r="I15" s="79"/>
      <c r="J15" s="79"/>
      <c r="K15" s="84"/>
      <c r="P15" s="77"/>
      <c r="Q15" s="77"/>
      <c r="R15" s="77"/>
      <c r="S15" s="77"/>
      <c r="U15" s="1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3"/>
    </row>
    <row r="16" spans="1:38" x14ac:dyDescent="0.2">
      <c r="E16" s="34"/>
      <c r="F16" s="34"/>
      <c r="G16" s="31"/>
      <c r="P16" s="80"/>
      <c r="Q16" s="80"/>
      <c r="R16" s="4"/>
      <c r="S16" s="4"/>
      <c r="U16" s="1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3"/>
    </row>
    <row r="17" spans="5:38" x14ac:dyDescent="0.2">
      <c r="E17" s="21"/>
      <c r="F17" s="21"/>
      <c r="G17" s="32"/>
      <c r="K17" s="5"/>
      <c r="L17" s="6"/>
      <c r="M17" s="6"/>
      <c r="N17" s="6"/>
      <c r="O17" s="6"/>
      <c r="P17" s="6"/>
      <c r="Q17" s="6"/>
      <c r="R17" s="6"/>
      <c r="S17" s="6"/>
      <c r="U17" s="1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3"/>
    </row>
    <row r="18" spans="5:38" x14ac:dyDescent="0.2">
      <c r="E18" s="21"/>
      <c r="F18" s="21"/>
      <c r="G18" s="33"/>
      <c r="L18" s="7"/>
      <c r="M18" s="7"/>
      <c r="N18" s="7"/>
      <c r="O18" s="7"/>
      <c r="P18" s="7"/>
      <c r="Q18" s="7"/>
      <c r="R18" s="7"/>
      <c r="S18" s="7"/>
      <c r="T18" s="8"/>
      <c r="U18" s="1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3"/>
    </row>
    <row r="19" spans="5:38" x14ac:dyDescent="0.2">
      <c r="E19" s="21"/>
      <c r="F19" s="21"/>
      <c r="G19" s="33"/>
      <c r="L19" s="6"/>
      <c r="M19" s="6"/>
      <c r="N19" s="6"/>
      <c r="O19" s="6"/>
      <c r="P19" s="6"/>
      <c r="Q19" s="6"/>
      <c r="R19" s="6"/>
      <c r="S19" s="6"/>
      <c r="U19" s="1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3"/>
    </row>
    <row r="20" spans="5:38" x14ac:dyDescent="0.2">
      <c r="L20" s="4"/>
      <c r="M20" s="4"/>
      <c r="N20" s="4"/>
      <c r="O20" s="4"/>
      <c r="P20" s="4"/>
      <c r="Q20" s="4"/>
      <c r="R20" s="4"/>
      <c r="S20" s="4"/>
      <c r="U20" s="1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"/>
    </row>
    <row r="21" spans="5:38" x14ac:dyDescent="0.2">
      <c r="L21" s="6"/>
      <c r="M21" s="6"/>
      <c r="N21" s="6"/>
      <c r="O21" s="6"/>
      <c r="P21" s="6"/>
      <c r="Q21" s="6"/>
      <c r="R21" s="6"/>
      <c r="S21" s="6"/>
      <c r="T21" s="9"/>
      <c r="U21" s="1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3"/>
    </row>
    <row r="22" spans="5:38" x14ac:dyDescent="0.2">
      <c r="L22" s="4"/>
      <c r="M22" s="4"/>
      <c r="N22" s="4"/>
      <c r="O22" s="4"/>
      <c r="P22" s="4"/>
      <c r="Q22" s="4"/>
      <c r="R22" s="4"/>
      <c r="S22" s="4"/>
      <c r="U22" s="1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3"/>
    </row>
    <row r="23" spans="5:38" x14ac:dyDescent="0.2">
      <c r="L23" s="6"/>
      <c r="M23" s="6"/>
      <c r="N23" s="6"/>
      <c r="O23" s="6"/>
      <c r="P23" s="6"/>
      <c r="Q23" s="6"/>
      <c r="R23" s="6"/>
      <c r="S23" s="6"/>
      <c r="U23" s="1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3"/>
    </row>
    <row r="24" spans="5:38" x14ac:dyDescent="0.2">
      <c r="L24" s="4"/>
      <c r="M24" s="4"/>
      <c r="N24" s="4"/>
      <c r="O24" s="4"/>
      <c r="P24" s="4"/>
      <c r="Q24" s="4"/>
      <c r="R24" s="4"/>
      <c r="S24" s="4"/>
      <c r="U24" s="1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3"/>
    </row>
    <row r="25" spans="5:38" x14ac:dyDescent="0.2">
      <c r="L25" s="10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11"/>
    </row>
    <row r="26" spans="5:38" x14ac:dyDescent="0.2">
      <c r="L26" s="6"/>
      <c r="M26" s="6"/>
      <c r="N26" s="6"/>
      <c r="O26" s="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11"/>
    </row>
    <row r="27" spans="5:38" x14ac:dyDescent="0.2">
      <c r="S27" s="12"/>
    </row>
    <row r="32" spans="5:38" x14ac:dyDescent="0.2">
      <c r="U32" s="9"/>
      <c r="V32" s="9"/>
    </row>
  </sheetData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B089E-69AF-4847-A132-CF8DDD82A770}">
  <dimension ref="A1:B6"/>
  <sheetViews>
    <sheetView zoomScale="150" zoomScaleNormal="150" workbookViewId="0"/>
  </sheetViews>
  <sheetFormatPr baseColWidth="10" defaultColWidth="8.83203125" defaultRowHeight="15" x14ac:dyDescent="0.2"/>
  <cols>
    <col min="1" max="1" width="7.1640625" bestFit="1" customWidth="1"/>
    <col min="2" max="2" width="145.83203125" bestFit="1" customWidth="1"/>
  </cols>
  <sheetData>
    <row r="1" spans="1:2" ht="16" x14ac:dyDescent="0.2">
      <c r="A1" s="52">
        <v>1</v>
      </c>
      <c r="B1" t="s">
        <v>132</v>
      </c>
    </row>
    <row r="2" spans="1:2" ht="16" x14ac:dyDescent="0.2">
      <c r="A2" s="52">
        <v>2</v>
      </c>
      <c r="B2" t="s">
        <v>133</v>
      </c>
    </row>
    <row r="3" spans="1:2" ht="16" x14ac:dyDescent="0.2">
      <c r="A3" s="52">
        <v>3</v>
      </c>
      <c r="B3" t="s">
        <v>134</v>
      </c>
    </row>
    <row r="4" spans="1:2" ht="16" x14ac:dyDescent="0.2">
      <c r="A4" s="52">
        <v>4</v>
      </c>
      <c r="B4" t="s">
        <v>135</v>
      </c>
    </row>
    <row r="5" spans="1:2" ht="16" x14ac:dyDescent="0.2">
      <c r="A5" s="52"/>
    </row>
    <row r="6" spans="1:2" ht="16" x14ac:dyDescent="0.2">
      <c r="B6" s="5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Yelyzaveta Arkhangelsky</dc:creator>
  <cp:lastModifiedBy>Talgat Manglayev</cp:lastModifiedBy>
  <dcterms:created xsi:type="dcterms:W3CDTF">2019-11-29T14:11:01Z</dcterms:created>
  <dcterms:modified xsi:type="dcterms:W3CDTF">2024-12-07T18:39:35Z</dcterms:modified>
</cp:coreProperties>
</file>