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b46d567603cfa6/Documents/"/>
    </mc:Choice>
  </mc:AlternateContent>
  <xr:revisionPtr revIDLastSave="263" documentId="8_{4E3B7866-1068-F44A-B548-E977F2E481B2}" xr6:coauthVersionLast="47" xr6:coauthVersionMax="47" xr10:uidLastSave="{918A4017-FBB7-634B-B3CE-517F0522EEFF}"/>
  <bookViews>
    <workbookView xWindow="0" yWindow="880" windowWidth="36000" windowHeight="21240" activeTab="1" xr2:uid="{FFC71571-B2CA-5547-A732-FE825C30DEB4}"/>
  </bookViews>
  <sheets>
    <sheet name="Overall" sheetId="2" r:id="rId1"/>
    <sheet name="ProjectScope_Configuration" sheetId="1" r:id="rId2"/>
    <sheet name="Detail Estimation" sheetId="3" r:id="rId3"/>
    <sheet name="4. Categorize Test Cases" sheetId="4" r:id="rId4"/>
    <sheet name="2.6 CICD Pipeline Setup" sheetId="5" r:id="rId5"/>
    <sheet name="3.5 Platform Abstraction Layer" sheetId="6" r:id="rId6"/>
    <sheet name="5.1.1 CICD  Execution Orchestr" sheetId="7" r:id="rId7"/>
    <sheet name="5.5 Advanced Reporting Setup   " sheetId="8" r:id="rId8"/>
    <sheet name="6.1 Documentation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G55" i="3"/>
  <c r="G54" i="3"/>
  <c r="G53" i="3"/>
  <c r="G50" i="3"/>
  <c r="G44" i="3"/>
  <c r="G33" i="3"/>
  <c r="G23" i="3"/>
  <c r="G21" i="3"/>
  <c r="G12" i="3"/>
</calcChain>
</file>

<file path=xl/sharedStrings.xml><?xml version="1.0" encoding="utf-8"?>
<sst xmlns="http://schemas.openxmlformats.org/spreadsheetml/2006/main" count="589" uniqueCount="346">
  <si>
    <t>Phase</t>
  </si>
  <si>
    <t>Item ID</t>
  </si>
  <si>
    <t>Scope Item Description</t>
  </si>
  <si>
    <t>Enabled (Yes/No)</t>
  </si>
  <si>
    <t>Configuration/Details (Specify versions, platforms, tools, numbers, complexity etc.)</t>
  </si>
  <si>
    <t>1. Planning &amp; Strategy</t>
  </si>
  <si>
    <t>1.1</t>
  </si>
  <si>
    <t>Automation Strategy Definition</t>
  </si>
  <si>
    <t>Goals, ROI analysis, scope boundaries, high-level approach</t>
  </si>
  <si>
    <t>1.2</t>
  </si>
  <si>
    <t>Tooling Research &amp; Proof of Concept (POC)</t>
  </si>
  <si>
    <t>Consider: Separate tools (Web: Selenium/Cypress, Mobile: Espresso/XCUITest) vs. Cross-Platform (Appium)? Reporting? Test Mgmt Integration?</t>
  </si>
  <si>
    <t>1.3</t>
  </si>
  <si>
    <t>Final Tool Selection &amp; Licensing</t>
  </si>
  <si>
    <t>Specify chosen tools &amp; license costs (e.g., Cloud device farms)</t>
  </si>
  <si>
    <t>1.4</t>
  </si>
  <si>
    <t>Define Target Platforms &amp; Environments</t>
  </si>
  <si>
    <t>Test Env URLs, API Endpoints, Mobile App Build locations</t>
  </si>
  <si>
    <t>1.4.1</t>
  </si>
  <si>
    <t>Web: Target Browsers &amp; Versions</t>
  </si>
  <si>
    <t>e.g., Chrome latest, Firefox latest-1, Safari 15+. Consider: Responsive web testing across viewports?</t>
  </si>
  <si>
    <t>1.4.2</t>
  </si>
  <si>
    <t>Mobile iOS: Target Devices, OS Versions, Types &amp; Orientations</t>
  </si>
  <si>
    <t>e.g., iPhone 13(iOS 16), iPad Pro(iOS 16); Specify: Screen sizes/types (Phone/Tablet), Orientations (Portrait/Landscape) to cover.</t>
  </si>
  <si>
    <t>1.4.3</t>
  </si>
  <si>
    <t>Mobile Android: Target Devices, OS Versions, Types &amp; Orientations</t>
  </si>
  <si>
    <t>e.g., Pixel 6(And 13), Samsung Tablet(And 12); Specify: Screen sizes/types (Phone/Tablet), Orientations (Portrait/Landscape) to cover.</t>
  </si>
  <si>
    <t>1.5</t>
  </si>
  <si>
    <t>Define Automation Scope (Test Case Identification)</t>
  </si>
  <si>
    <t>Method (Risk-based, Regression coverage, etc.), Prioritization strategy.</t>
  </si>
  <si>
    <t>1.6</t>
  </si>
  <si>
    <t>Test Data Strategy Definition</t>
  </si>
  <si>
    <t>Approach (Static, Generated, API-driven, DB query). Consider: Cross-platform data needs?</t>
  </si>
  <si>
    <t>2. Infrastructure &amp; Setup</t>
  </si>
  <si>
    <t>2.1</t>
  </si>
  <si>
    <t>Source Code Repository Setup</t>
  </si>
  <si>
    <t>e.g., Git (GitHub, GitLab), Branching strategy</t>
  </si>
  <si>
    <t>2.2</t>
  </si>
  <si>
    <t>Infrastructure: Test Environment Provisioning</t>
  </si>
  <si>
    <t>VM Setup, Server config, Network access</t>
  </si>
  <si>
    <t>2.3</t>
  </si>
  <si>
    <t>Infrastructure: Web Driver / Browser Setup</t>
  </si>
  <si>
    <t>Local setup, Selenium Grid, Cloud Grid (Sauce Labs, BrowserStack)</t>
  </si>
  <si>
    <t>2.4</t>
  </si>
  <si>
    <t>Infrastructure: Mobile Simulators / Emulators Setup</t>
  </si>
  <si>
    <t>Local setup (Xcode Simulators, Android SDK Emulators), versions required.</t>
  </si>
  <si>
    <t>2.5</t>
  </si>
  <si>
    <t>Infrastructure: Real Mobile Device Lab Setup / Configuration</t>
  </si>
  <si>
    <t>Local devices (USB Hubs), Cloud Device Farm (Sauce Labs, BrowserStack). Specify: Device connection/management method.</t>
  </si>
  <si>
    <t>2.6</t>
  </si>
  <si>
    <t>CI/CD: Pipeline Setup / Configuration</t>
  </si>
  <si>
    <t>Tool (e.g., Jenkins, GitLab CI, GitHub Actions). Consider: Complexity of managing multi-platform pipelines.</t>
  </si>
  <si>
    <t>2.7</t>
  </si>
  <si>
    <t>CI/CD: Basic Build &amp; Compile Pipeline Stage</t>
  </si>
  <si>
    <t>Checks out code, resolves dependencies (Web/iOS/Android), compiles framework.</t>
  </si>
  <si>
    <t>2.8</t>
  </si>
  <si>
    <t>CI/CD: Agent/Runner Configuration for Platforms</t>
  </si>
  <si>
    <t>Setup machines/containers for Web (Browsers), iOS (macOS, Xcode), Android (SDK).</t>
  </si>
  <si>
    <t>3. Framework Development</t>
  </si>
  <si>
    <t>3.1</t>
  </si>
  <si>
    <t>Core Framework Architecture Design</t>
  </si>
  <si>
    <t>Consider: Adaptability for Web, iOS, Android specific needs.</t>
  </si>
  <si>
    <t>3.2</t>
  </si>
  <si>
    <t>Project Structure Setup</t>
  </si>
  <si>
    <t>Folders, Modules, Naming conventions.</t>
  </si>
  <si>
    <t>3.3</t>
  </si>
  <si>
    <t>Base Test Classes / Test Runner Integration</t>
  </si>
  <si>
    <t>e.g., TestNG, JUnit, Pytest integration.</t>
  </si>
  <si>
    <t>3.4</t>
  </si>
  <si>
    <t>Driver Management (Web/Mobile)</t>
  </si>
  <si>
    <t>Initializing/closing drivers, session handling. Consider: Appium server management if used.</t>
  </si>
  <si>
    <t>3.5</t>
  </si>
  <si>
    <t>Platform Abstraction Layer (Crucial for Cross-Platform)</t>
  </si>
  <si>
    <t>Code to handle differences between Web, iOS, Android interactions smoothly.</t>
  </si>
  <si>
    <t>3.6</t>
  </si>
  <si>
    <t>UI Mapping Implementation (e.g., Page/Screen Object Model)</t>
  </si>
  <si>
    <t>Strategy for locating elements. Consider: Complexity of stable cross-platform locators (Web DOM vs Native Accessibility IDs/XPath etc.)</t>
  </si>
  <si>
    <t>3.7</t>
  </si>
  <si>
    <t>Common Utilities Development</t>
  </si>
  <si>
    <t>Waits, Assertions, Data readers, API clients, Screenshots. Consider: Platform-specific utils needed?</t>
  </si>
  <si>
    <t>3.8</t>
  </si>
  <si>
    <t>Configuration Management Implementation</t>
  </si>
  <si>
    <t>Handling Env URLs, credentials, timeouts per platform.</t>
  </si>
  <si>
    <t>3.9</t>
  </si>
  <si>
    <t>Test Data Management Implementation</t>
  </si>
  <si>
    <t>Implement chosen strategy (Item 1.6).</t>
  </si>
  <si>
    <t>Logging Implementation</t>
  </si>
  <si>
    <t>Framework logs, Test step logs.</t>
  </si>
  <si>
    <t>3.11</t>
  </si>
  <si>
    <t>Initial Reporting Integration</t>
  </si>
  <si>
    <t>Connect framework output to basic reporting (e.g., Allure, Extent).</t>
  </si>
  <si>
    <t>4. Test Case Scripting</t>
  </si>
  <si>
    <t>4.1</t>
  </si>
  <si>
    <t>Detailed Test Case Design for Automation</t>
  </si>
  <si>
    <t>4.2</t>
  </si>
  <si>
    <t>Scripting - Web: Develop Automated Tests</t>
  </si>
  <si>
    <t>4.3</t>
  </si>
  <si>
    <t>Scripting - Mobile iOS: Develop Automated Tests</t>
  </si>
  <si>
    <t>4.4</t>
  </si>
  <si>
    <t>Scripting - Mobile Android: Develop Automated Tests</t>
  </si>
  <si>
    <t>4.5</t>
  </si>
  <si>
    <t>Scripting - API Tests (if supporting UI)</t>
  </si>
  <si>
    <t>4.6</t>
  </si>
  <si>
    <t>Test Data Preparation / Generation Scripts</t>
  </si>
  <si>
    <t>Creating specific data needed for scripted tests.</t>
  </si>
  <si>
    <t>4.7</t>
  </si>
  <si>
    <t>Implement Cross-Browser / Cross-Device / Cross-OS Compatibility</t>
  </si>
  <si>
    <t>Handling variations in locators/behavior across targets (Items 1.4.x). Effort can be high.</t>
  </si>
  <si>
    <t>4.8</t>
  </si>
  <si>
    <t>Code Reviews for Automation Scripts</t>
  </si>
  <si>
    <t>Process, frequency.</t>
  </si>
  <si>
    <t>4.9</t>
  </si>
  <si>
    <t>Integration with Test Management Tool (Optional)</t>
  </si>
  <si>
    <t>e.g., Pushing results to TestRail, Zephyr.</t>
  </si>
  <si>
    <t>5. Execution &amp; Reporting</t>
  </si>
  <si>
    <t>5.1</t>
  </si>
  <si>
    <t>CI/CD: Automated Test Execution Pipeline Stage(s)</t>
  </si>
  <si>
    <t>Triggering (manual, scheduled, on commit), Parallel execution strategy?</t>
  </si>
  <si>
    <t>5.1.1</t>
  </si>
  <si>
    <t>CI/CD: Execution Orchestration</t>
  </si>
  <si>
    <t>Managing conditional/dependent execution across platforms.</t>
  </si>
  <si>
    <t>5.2</t>
  </si>
  <si>
    <t>CI/CD: Execution on Web Platforms</t>
  </si>
  <si>
    <t>Pipeline jobs for browsers defined in 1.4.1.</t>
  </si>
  <si>
    <t>5.3</t>
  </si>
  <si>
    <t>CI/CD: Execution on iOS Platforms</t>
  </si>
  <si>
    <t>Pipeline jobs for devices/OS defined in 1.4.2.</t>
  </si>
  <si>
    <t>5.3.1</t>
  </si>
  <si>
    <t>CI/CD: iOS App Deployment/Installation</t>
  </si>
  <si>
    <t>Mechanism to get the .ipa file onto simulators/devices.</t>
  </si>
  <si>
    <t>5.4</t>
  </si>
  <si>
    <t>CI/CD: Execution on Android Platforms</t>
  </si>
  <si>
    <t>Pipeline jobs for devices/OS defined in 1.4.3.</t>
  </si>
  <si>
    <t>5.4.1</t>
  </si>
  <si>
    <t>CI/CD: Android App Deployment/Installation</t>
  </si>
  <si>
    <t>Mechanism to get the .apk/.aab file onto emulators/devices.</t>
  </si>
  <si>
    <t>5.5</t>
  </si>
  <si>
    <t>Advanced Reporting Setup / Dashboard Configuration</t>
  </si>
  <si>
    <t>Customizing reports, aggregating multi-platform results, creating dashboards.</t>
  </si>
  <si>
    <t>5.6</t>
  </si>
  <si>
    <t>Notification System Setup</t>
  </si>
  <si>
    <t>Alerts on failures (e.g., Slack, Email). Consider: Platform-specific alerts?</t>
  </si>
  <si>
    <t>5.7</t>
  </si>
  <si>
    <t>Results Analysis &amp; Triage Process Definition</t>
  </si>
  <si>
    <t>Who analyzes failures (needs multi-platform skills?), how are defects logged?</t>
  </si>
  <si>
    <t>6. Maintenance &amp; Handover</t>
  </si>
  <si>
    <t>6.1</t>
  </si>
  <si>
    <t>Documentation (Framework, Setup, Usage, Troubleshooting)</t>
  </si>
  <si>
    <t>Level of detail. Consider: Documenting platform-specific nuances.</t>
  </si>
  <si>
    <t>6.2</t>
  </si>
  <si>
    <t>Team Training / Handover Session</t>
  </si>
  <si>
    <t>Cover Web, iOS, Android specifics.</t>
  </si>
  <si>
    <t>6.3</t>
  </si>
  <si>
    <t>Ongoing: Test Script Maintenance Plan</t>
  </si>
  <si>
    <t>Budgeted effort (e.g., X hours/sprint). Consider: Higher effort due to application changes on 3 platforms.</t>
  </si>
  <si>
    <t>6.4</t>
  </si>
  <si>
    <t>Ongoing: Framework Maintenance &amp; Enhancement Plan</t>
  </si>
  <si>
    <t>Budgeted effort for updates, dependency mgmt (OS, browser, library updates).</t>
  </si>
  <si>
    <t>6.5</t>
  </si>
  <si>
    <t>Ongoing: Infrastructure / Environment Maintenance</t>
  </si>
  <si>
    <t>Keeping OS, Browsers, Devices, Xcode, Android SDK, CI/CD tools updated.</t>
  </si>
  <si>
    <t>7. Project Management</t>
  </si>
  <si>
    <t>7.1</t>
  </si>
  <si>
    <t>Project Planning &amp; Coordination</t>
  </si>
  <si>
    <t>Meetings, Status reporting, Risk management (higher complexity here).</t>
  </si>
  <si>
    <t>7.2</t>
  </si>
  <si>
    <t>Stakeholder Communication</t>
  </si>
  <si>
    <t>Demos, Feedback sessions.</t>
  </si>
  <si>
    <t>Specify Source: Are tests being (A) Converted from existing manual cases OR (B) Created New based on requirements/features? Estimate Mix: (e.g., 70% Conversion, 30% New). Design includes defining steps, data, expected results suitable for automation. Note: Creating new tests requires more initial analysis effort.</t>
  </si>
  <si>
    <t>No</t>
  </si>
  <si>
    <t>Number/Complexity. Factor in Source (4.1): Effort per test varies if converting vs. creating new. Consider responsive elements (1.4.1).</t>
  </si>
  <si>
    <t>Number/Complexity. Factor in Source (4.1): Effort per test varies. Consider layout (1.4.2), native features, gestures.</t>
  </si>
  <si>
    <t>Number/Complexity. Factor in Source (4.1): Effort per test varies. Consider layout (1.4.3), native features, gestures.</t>
  </si>
  <si>
    <t>Number/Complexity. Factor in Source (4.1): Effort per test varies if converting existing API tests vs. creating new ones.</t>
  </si>
  <si>
    <t>Enabled</t>
  </si>
  <si>
    <t>Notes/Assumptions</t>
  </si>
  <si>
    <t>Yes</t>
  </si>
  <si>
    <t>Goals, ROI, Scope boundaries defined</t>
  </si>
  <si>
    <t>Essential kickoff activity</t>
  </si>
  <si>
    <t>POC focuses on Appium for Web/iOS/Android feasibility, Allure reporting</t>
  </si>
  <si>
    <t>Confirms core toolchain viability</t>
  </si>
  <si>
    <t>Appium, Jenkins, Allure (free), Cloud Device Farm (costs budgeted separately)</t>
  </si>
  <si>
    <t>Final decisions and vendor interaction if needed</t>
  </si>
  <si>
    <t>Test Env URLs, Build locations documented</t>
  </si>
  <si>
    <t>Chrome latest, Firefox latest</t>
  </si>
  <si>
    <t>0.5</t>
  </si>
  <si>
    <t>Included in 1.4</t>
  </si>
  <si>
    <t>Mobile iOS: Target Devices, OS, Types &amp; Orientations</t>
  </si>
  <si>
    <t>iPhone 14(iOS 17), iPhone 13(iOS 16), Phone only, Portrait/Landscape</t>
  </si>
  <si>
    <t>Mobile Android: Target Devices, OS, Types &amp; Orientations</t>
  </si>
  <si>
    <t>Pixel 7(And 14), Samsung S22(And 13), Phone only, Portrait/Landscape</t>
  </si>
  <si>
    <t>Identify ~100 key tests (mix of regression, key features)</t>
  </si>
  <si>
    <t>Crucial for defining scripting scope</t>
  </si>
  <si>
    <t>API-driven data setup preferred, fallback to static data</t>
  </si>
  <si>
    <t>High-level strategy</t>
  </si>
  <si>
    <t>Phase 1 Subtotal</t>
  </si>
  <si>
    <t>GitHub repo, Gitflow branching strategy</t>
  </si>
  <si>
    <t>Standard setup</t>
  </si>
  <si>
    <t>Coordination with Ops/DevOps for stable test env access</t>
  </si>
  <si>
    <t>Assumes env mostly exists, needs config/access</t>
  </si>
  <si>
    <t>Configure execution via Cloud Grid (e.g., Sauce Labs/BrowserStack)</t>
  </si>
  <si>
    <t>Integration with cloud provider</t>
  </si>
  <si>
    <t>Local setup on CI agents/dev machines for basic checks</t>
  </si>
  <si>
    <t>Primarily for framework dev/debugging</t>
  </si>
  <si>
    <t>Configure execution via Cloud Device Farm (e.g., Sauce Labs/BrowserStack)</t>
  </si>
  <si>
    <t>Checkout, dependency resolution (Maven/Gradle/NPM), compile framework</t>
  </si>
  <si>
    <t>Validates basic framework integrity</t>
  </si>
  <si>
    <t>Configure Jenkins agents (Docker?) with necessary tools (Node, Java, Appium)</t>
  </si>
  <si>
    <t>Setup execution environments</t>
  </si>
  <si>
    <t>Phase 2 Subtotal</t>
  </si>
  <si>
    <t>3.1-3.11</t>
  </si>
  <si>
    <t>All Framework Items (Core Arch, Abstraction, Utils, Reporting...)</t>
  </si>
  <si>
    <t>Phase 3 Subtotal</t>
  </si>
  <si>
    <t>Test Case Design for Automation (Source Definition)</t>
  </si>
  <si>
    <t>60% Convert (~60 TCs), 40% New (~40 TCs).</t>
  </si>
  <si>
    <t>N/A</t>
  </si>
  <si>
    <t>Out of scope for this example</t>
  </si>
  <si>
    <t>Scripts/utilities to support test data needs based on 1.6</t>
  </si>
  <si>
    <t>Peer reviews integrated into workflow</t>
  </si>
  <si>
    <t>Phase 4 Subtotal</t>
  </si>
  <si>
    <t>Trigger manually / nightly build</t>
  </si>
  <si>
    <t>Defining execution stages in Jenkinsfile</t>
  </si>
  <si>
    <t>Jenkins stage to run Web tests on Cloud Grid</t>
  </si>
  <si>
    <t>Configuration for web execution</t>
  </si>
  <si>
    <t>Jenkins stage to run iOS tests on Cloud Device Farm</t>
  </si>
  <si>
    <t>Configuration for iOS execution</t>
  </si>
  <si>
    <t>Scripting app upload/install to Cloud Farm devices</t>
  </si>
  <si>
    <t>Necessary step for mobile</t>
  </si>
  <si>
    <t>Jenkins stage to run Android tests on Cloud Device Farm</t>
  </si>
  <si>
    <t>Configuration for Android execution</t>
  </si>
  <si>
    <t>Slack notifications on pipeline failure</t>
  </si>
  <si>
    <t>Standard CI feature configuration</t>
  </si>
  <si>
    <t>Document process for reviewing failures</t>
  </si>
  <si>
    <t>Defining workflow, not execution time</t>
  </si>
  <si>
    <t>Phase 5 Subtotal</t>
  </si>
  <si>
    <t>Budgeted Separately</t>
  </si>
  <si>
    <t>(Ongoing)</t>
  </si>
  <si>
    <t>e.g., Estimate ~15-20% of initial scripting effort per year</t>
  </si>
  <si>
    <t>e.g., Estimate ~10-15% of initial framework effort per year</t>
  </si>
  <si>
    <t>Assumed handled outside this project's scope</t>
  </si>
  <si>
    <t>Phase 6 Subtotal (Initial)</t>
  </si>
  <si>
    <t>Meetings, Status reporting, Risk management</t>
  </si>
  <si>
    <t>Demos, Feedback sessions</t>
  </si>
  <si>
    <t>Included in 7.1</t>
  </si>
  <si>
    <t>Phase 7 Subtotal</t>
  </si>
  <si>
    <t>TOTAL INITIAL EFFORT (Sum of Subtotals)</t>
  </si>
  <si>
    <t>Sum of Phases 1-5 + 6 (Initial) + 7</t>
  </si>
  <si>
    <t>Contingency (Risk Buffer)</t>
  </si>
  <si>
    <t>Example: 20% of Total Initial Effort</t>
  </si>
  <si>
    <t>GRAND TOTAL ESTIMATED EFFORT (Initial Build)</t>
  </si>
  <si>
    <t>Total Initial Effort + Contingency</t>
  </si>
  <si>
    <t>Ongoing Maintenance Effort</t>
  </si>
  <si>
    <t>Separate Budget: Estimate based on % of initial effort or dedicated time</t>
  </si>
  <si>
    <t>Complexity Level</t>
  </si>
  <si>
    <t>Definition / Characteristics Summary</t>
  </si>
  <si>
    <t>Example Effort Range (PD/TC) - WEB</t>
  </si>
  <si>
    <t>Example Effort Range (PD/TC) - MOBILE (iOS/Android)</t>
  </si>
  <si>
    <t>Example # of TCs (Your Project)</t>
  </si>
  <si>
    <t>Low</t>
  </si>
  <si>
    <t>&lt; 7 steps, linear flow, simple interactions &amp; validation, static data, stable elements.</t>
  </si>
  <si>
    <t>0.1 - 0.3</t>
  </si>
  <si>
    <t>0.15 - 0.4</t>
  </si>
  <si>
    <t>e.g., 20 Web, 20 Mobile</t>
  </si>
  <si>
    <t>(20 * ~0.2) = 4</t>
  </si>
  <si>
    <t>(20 * ~0.25) = 5</t>
  </si>
  <si>
    <t>Medium</t>
  </si>
  <si>
    <t>7-15 steps, some navigation, standard interactions, multiple validations, simple data setup/waits.</t>
  </si>
  <si>
    <t>0.3 - 0.7</t>
  </si>
  <si>
    <t>0.4 - 0.9</t>
  </si>
  <si>
    <t>(20 * ~0.5) = 10</t>
  </si>
  <si>
    <t>(20 * ~0.6) = 12</t>
  </si>
  <si>
    <t>High</t>
  </si>
  <si>
    <t>&gt;15 steps, complex E2E flow, complex interactions/validation/data/waits, native features (mobile).</t>
  </si>
  <si>
    <t>0.7 - 1.5+</t>
  </si>
  <si>
    <t>0.9 - 2.0+</t>
  </si>
  <si>
    <t>e.g., 10 Web, 10 Mobile</t>
  </si>
  <si>
    <t>(10 * ~1.0) = 10</t>
  </si>
  <si>
    <t>(10 * ~1.3) = 13</t>
  </si>
  <si>
    <t>Totals</t>
  </si>
  <si>
    <t>e.g., 50 Web, 50 Mobile</t>
  </si>
  <si>
    <t>Selected Level (Your Project)</t>
  </si>
  <si>
    <t>Basic</t>
  </si>
  <si>
    <t>Single pipeline, manual trigger, simple build/test stages, fixed agent config, basic source control integration.</t>
  </si>
  <si>
    <t>Standard</t>
  </si>
  <si>
    <t>Multiple triggers (commit, schedule), separate stages, basic env handling, standard agent config, integrates source control &amp; basic notifications.</t>
  </si>
  <si>
    <t>Complex</t>
  </si>
  <si>
    <t>Dynamic triggers/branching, parallel stages, dynamic env provisioning, matrix builds, advanced agent config (containers, scaling), significant scripting, integrates multiple external tools.</t>
  </si>
  <si>
    <t>Minimal</t>
  </si>
  <si>
    <t>Simple conditional logic within tests/page objects for major differences. Relies heavily on generic selectors/methods or separate native tool implementations.</t>
  </si>
  <si>
    <t>Dedicated layer wrapping common actions (click, type). Handles common divergences (locators, basic APIs) using standard patterns (Adapter). Suitable for Appium.</t>
  </si>
  <si>
    <t>Extensive</t>
  </si>
  <si>
    <t>Deep abstraction for significant UI/API differences. Custom wrappers? Handles complex platform specifics transparently. Needed for very divergent apps.</t>
  </si>
  <si>
    <t>Basic Sequential</t>
  </si>
  <si>
    <t>Runs suites/platforms one after another. Simple pass/fail logic.</t>
  </si>
  <si>
    <t>Standard Parallel</t>
  </si>
  <si>
    <t>Runs suites/platforms concurrently on different agents. Static test/agent allocation. Basic retries maybe.</t>
  </si>
  <si>
    <t>Advanced Dynamic</t>
  </si>
  <si>
    <t>Sophisticated parallelism (sharding), dynamic agent allocation, smart test selection/ordering (fail fast), complex retries, conditional stage execution.</t>
  </si>
  <si>
    <t>Basic Integrated</t>
  </si>
  <si>
    <t>Standard report from chosen tool (e.g., Allure, Extent) published as CI artifact.</t>
  </si>
  <si>
    <t>Standard Enhanced</t>
  </si>
  <si>
    <t>Customized tool report (metadata, attachments), results aggregation, basic dashboard within CI tool.</t>
  </si>
  <si>
    <t>Advanced Custom</t>
  </si>
  <si>
    <t>Custom dashboards (Grafana?), data pushed to external DB/Test Mgmt Tool, trend analysis, advanced metrics/filtering, integration with defect tracking, custom visualizations.</t>
  </si>
  <si>
    <t>README (setup, basic usage), core component overview.</t>
  </si>
  <si>
    <t>Basic + How-to guides, code comments, maybe generated API docs, architectural overview.</t>
  </si>
  <si>
    <t>Comprehensive</t>
  </si>
  <si>
    <t>Standard + Detailed diagrams, troubleshooting guide, contribution guidelines, full API docs, usage examples, explanation of design choices.</t>
  </si>
  <si>
    <t>Configuration/Details (Revised Scenario w/ Complexity)</t>
  </si>
  <si>
    <t>Jenkins pipeline definition. Assumed: Standard Complexity</t>
  </si>
  <si>
    <t>Build robust, multi-platform framework. Assumed: Standard Abstraction (3.5)</t>
  </si>
  <si>
    <t>~50 TCs total (breakdown per complexity table)</t>
  </si>
  <si>
    <t>Debugging/tweaking across target matrix</t>
  </si>
  <si>
    <t>Assumed: Standard Parallel Complexity</t>
  </si>
  <si>
    <t>Allure report generation/serving. Assumed: Standard Enhanced</t>
  </si>
  <si>
    <t>Assumed: Standard Complexity</t>
  </si>
  <si>
    <t>Knowledge transfer session</t>
  </si>
  <si>
    <t>(Revised based on Standard Complexity table)</t>
  </si>
  <si>
    <t>(Estimate covers all Phase 3 items; reflects effort for Standard Platform Abstraction Layer)</t>
  </si>
  <si>
    <t>(Estimate based on TC Complexity table inputs)</t>
  </si>
  <si>
    <t>(Estimate based on TC Complexity table calculation)</t>
  </si>
  <si>
    <t>(Effort highly dependent on specific data needs)</t>
  </si>
  <si>
    <t>(Effort depends heavily on application consistency)</t>
  </si>
  <si>
    <t>(Revised ~10% of updated raw scripting effort 4.2-4.4)</t>
  </si>
  <si>
    <t>(Revised based on Standard Parallel Complexity table)</t>
  </si>
  <si>
    <t>(Revised based on Standard Enhanced Complexity table)</t>
  </si>
  <si>
    <t>Effort for initial build only (6.1 + 6.2)</t>
  </si>
  <si>
    <t>(Revised ~15% of updated technical effort Ph 2-5 + 6.1, 6.2)</t>
  </si>
  <si>
    <t>Example: 20% of 258 PD</t>
  </si>
  <si>
    <t>2 to 4</t>
  </si>
  <si>
    <t>4 to 8</t>
  </si>
  <si>
    <t>8 to 15+</t>
  </si>
  <si>
    <t>Selected</t>
  </si>
  <si>
    <t>4 to 10</t>
  </si>
  <si>
    <t>10 to 20+</t>
  </si>
  <si>
    <t>1 to 2</t>
  </si>
  <si>
    <t>2 to 5</t>
  </si>
  <si>
    <t>5 to 10+</t>
  </si>
  <si>
    <t>3 to 6</t>
  </si>
  <si>
    <t>6 to 12+</t>
  </si>
  <si>
    <t>Est. Effort (MD)</t>
  </si>
  <si>
    <t>Est. Effort WEB (MD)</t>
  </si>
  <si>
    <t>Est. Effort MOBILE (MD)</t>
  </si>
  <si>
    <t>Example Effort Range (MD)</t>
  </si>
  <si>
    <t>Estimated Effort (MD)</t>
  </si>
  <si>
    <t>~20-35 MD/Quarter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</si>
</sst>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/>
    <xf numFmtId="16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50800</xdr:colOff>
      <xdr:row>68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CB0780-50BC-9D9A-34E6-77CED7F2E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58800" cy="138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330200</xdr:colOff>
      <xdr:row>27</xdr:row>
      <xdr:rowOff>12700</xdr:rowOff>
    </xdr:from>
    <xdr:to>
      <xdr:col>29</xdr:col>
      <xdr:colOff>482600</xdr:colOff>
      <xdr:row>72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1C34B0-6D4D-96AA-3C80-8DCC4404B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5499100"/>
          <a:ext cx="10058400" cy="922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418352</xdr:colOff>
      <xdr:row>46</xdr:row>
      <xdr:rowOff>177800</xdr:rowOff>
    </xdr:from>
    <xdr:to>
      <xdr:col>17</xdr:col>
      <xdr:colOff>244287</xdr:colOff>
      <xdr:row>50</xdr:row>
      <xdr:rowOff>12700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C888E283-5193-0B8B-C04A-345F2D5F9EDF}"/>
            </a:ext>
          </a:extLst>
        </xdr:cNvPr>
        <xdr:cNvSpPr/>
      </xdr:nvSpPr>
      <xdr:spPr>
        <a:xfrm>
          <a:off x="12744823" y="9628094"/>
          <a:ext cx="1469464" cy="656665"/>
        </a:xfrm>
        <a:prstGeom prst="rightArrow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653676</xdr:colOff>
      <xdr:row>77</xdr:row>
      <xdr:rowOff>-1</xdr:rowOff>
    </xdr:from>
    <xdr:to>
      <xdr:col>14</xdr:col>
      <xdr:colOff>289112</xdr:colOff>
      <xdr:row>137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8CFEEE-CD63-3563-FE56-D0F6E1A3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441" y="15818970"/>
          <a:ext cx="10318377" cy="12402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298824</xdr:colOff>
      <xdr:row>67</xdr:row>
      <xdr:rowOff>186764</xdr:rowOff>
    </xdr:from>
    <xdr:to>
      <xdr:col>8</xdr:col>
      <xdr:colOff>485588</xdr:colOff>
      <xdr:row>75</xdr:row>
      <xdr:rowOff>130735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41F4BE8A-5CEF-049C-F4AF-1A5436913502}"/>
            </a:ext>
          </a:extLst>
        </xdr:cNvPr>
        <xdr:cNvSpPr/>
      </xdr:nvSpPr>
      <xdr:spPr>
        <a:xfrm>
          <a:off x="6051177" y="13951323"/>
          <a:ext cx="1008529" cy="1587500"/>
        </a:xfrm>
        <a:prstGeom prst="downArrow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0A23-D4EA-E840-8CB8-BFE30267095C}">
  <dimension ref="A1"/>
  <sheetViews>
    <sheetView showGridLines="0" zoomScale="88" workbookViewId="0">
      <selection activeCell="T94" sqref="T9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5C36-9A14-6E40-AC17-E12F85A27972}">
  <dimension ref="B2:K56"/>
  <sheetViews>
    <sheetView tabSelected="1" topLeftCell="B22" zoomScaleNormal="100" workbookViewId="0">
      <selection activeCell="D9" sqref="D9"/>
    </sheetView>
  </sheetViews>
  <sheetFormatPr baseColWidth="10" defaultRowHeight="16" x14ac:dyDescent="0.2"/>
  <cols>
    <col min="1" max="1" width="1.1640625" customWidth="1"/>
    <col min="2" max="2" width="16.6640625" customWidth="1"/>
    <col min="4" max="4" width="34.83203125" customWidth="1"/>
    <col min="5" max="5" width="14.1640625" customWidth="1"/>
    <col min="6" max="6" width="65.5" customWidth="1"/>
  </cols>
  <sheetData>
    <row r="2" spans="2:11" ht="29" x14ac:dyDescent="0.2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2:11" x14ac:dyDescent="0.2">
      <c r="B3" s="5" t="s">
        <v>5</v>
      </c>
      <c r="C3" s="4" t="s">
        <v>6</v>
      </c>
      <c r="D3" s="4" t="s">
        <v>7</v>
      </c>
      <c r="E3" s="4" t="s">
        <v>169</v>
      </c>
      <c r="F3" s="4" t="s">
        <v>8</v>
      </c>
      <c r="G3" s="3"/>
      <c r="H3" s="3"/>
      <c r="I3" s="3"/>
      <c r="J3" s="3"/>
      <c r="K3" s="3"/>
    </row>
    <row r="4" spans="2:11" ht="29" x14ac:dyDescent="0.2">
      <c r="B4" s="6"/>
      <c r="C4" s="4" t="s">
        <v>9</v>
      </c>
      <c r="D4" s="4" t="s">
        <v>10</v>
      </c>
      <c r="E4" s="4" t="s">
        <v>169</v>
      </c>
      <c r="F4" s="4" t="s">
        <v>11</v>
      </c>
      <c r="G4" s="3"/>
      <c r="H4" s="3"/>
      <c r="I4" s="3"/>
      <c r="J4" s="3"/>
      <c r="K4" s="3"/>
    </row>
    <row r="5" spans="2:11" x14ac:dyDescent="0.2">
      <c r="B5" s="6"/>
      <c r="C5" s="4" t="s">
        <v>12</v>
      </c>
      <c r="D5" s="4" t="s">
        <v>13</v>
      </c>
      <c r="E5" s="4" t="s">
        <v>169</v>
      </c>
      <c r="F5" s="4" t="s">
        <v>14</v>
      </c>
      <c r="G5" s="3"/>
      <c r="H5" s="3"/>
      <c r="I5" s="3"/>
      <c r="J5" s="3"/>
      <c r="K5" s="3"/>
    </row>
    <row r="6" spans="2:11" x14ac:dyDescent="0.2">
      <c r="B6" s="6"/>
      <c r="C6" s="4" t="s">
        <v>15</v>
      </c>
      <c r="D6" s="4" t="s">
        <v>16</v>
      </c>
      <c r="E6" s="4" t="s">
        <v>169</v>
      </c>
      <c r="F6" s="4" t="s">
        <v>17</v>
      </c>
      <c r="G6" s="3"/>
      <c r="H6" s="3"/>
      <c r="I6" s="3"/>
      <c r="J6" s="3"/>
      <c r="K6" s="3"/>
    </row>
    <row r="7" spans="2:11" ht="29" x14ac:dyDescent="0.2">
      <c r="B7" s="6"/>
      <c r="C7" s="4" t="s">
        <v>18</v>
      </c>
      <c r="D7" s="4" t="s">
        <v>19</v>
      </c>
      <c r="E7" s="4" t="s">
        <v>169</v>
      </c>
      <c r="F7" s="4" t="s">
        <v>20</v>
      </c>
      <c r="G7" s="3"/>
      <c r="H7" s="3"/>
      <c r="I7" s="3"/>
      <c r="J7" s="3"/>
      <c r="K7" s="3"/>
    </row>
    <row r="8" spans="2:11" ht="29" x14ac:dyDescent="0.2">
      <c r="B8" s="6"/>
      <c r="C8" s="4" t="s">
        <v>21</v>
      </c>
      <c r="D8" s="4" t="s">
        <v>22</v>
      </c>
      <c r="E8" s="4" t="s">
        <v>169</v>
      </c>
      <c r="F8" s="4" t="s">
        <v>23</v>
      </c>
      <c r="G8" s="3"/>
      <c r="H8" s="3"/>
      <c r="I8" s="3"/>
      <c r="J8" s="3"/>
      <c r="K8" s="3"/>
    </row>
    <row r="9" spans="2:11" ht="29" x14ac:dyDescent="0.2">
      <c r="B9" s="6"/>
      <c r="C9" s="4" t="s">
        <v>24</v>
      </c>
      <c r="D9" s="4" t="s">
        <v>25</v>
      </c>
      <c r="E9" s="4" t="s">
        <v>169</v>
      </c>
      <c r="F9" s="4" t="s">
        <v>26</v>
      </c>
      <c r="G9" s="3"/>
      <c r="H9" s="3"/>
      <c r="I9" s="3"/>
      <c r="J9" s="3"/>
      <c r="K9" s="3"/>
    </row>
    <row r="10" spans="2:11" ht="29" x14ac:dyDescent="0.2">
      <c r="B10" s="6"/>
      <c r="C10" s="4" t="s">
        <v>27</v>
      </c>
      <c r="D10" s="4" t="s">
        <v>28</v>
      </c>
      <c r="E10" s="4" t="s">
        <v>169</v>
      </c>
      <c r="F10" s="4" t="s">
        <v>29</v>
      </c>
      <c r="G10" s="3"/>
      <c r="H10" s="3"/>
      <c r="I10" s="3"/>
      <c r="J10" s="3"/>
      <c r="K10" s="3"/>
    </row>
    <row r="11" spans="2:11" ht="29" x14ac:dyDescent="0.2">
      <c r="B11" s="7"/>
      <c r="C11" s="4" t="s">
        <v>30</v>
      </c>
      <c r="D11" s="4" t="s">
        <v>31</v>
      </c>
      <c r="E11" s="4" t="s">
        <v>169</v>
      </c>
      <c r="F11" s="4" t="s">
        <v>32</v>
      </c>
      <c r="G11" s="3"/>
      <c r="H11" s="3"/>
      <c r="I11" s="3"/>
      <c r="J11" s="3"/>
      <c r="K11" s="3"/>
    </row>
    <row r="12" spans="2:11" x14ac:dyDescent="0.2">
      <c r="B12" s="5" t="s">
        <v>33</v>
      </c>
      <c r="C12" s="4" t="s">
        <v>34</v>
      </c>
      <c r="D12" s="4" t="s">
        <v>35</v>
      </c>
      <c r="E12" s="4" t="s">
        <v>169</v>
      </c>
      <c r="F12" s="4" t="s">
        <v>36</v>
      </c>
      <c r="G12" s="3"/>
      <c r="H12" s="3"/>
      <c r="I12" s="3"/>
      <c r="J12" s="3"/>
      <c r="K12" s="3"/>
    </row>
    <row r="13" spans="2:11" ht="29" x14ac:dyDescent="0.2">
      <c r="B13" s="6"/>
      <c r="C13" s="4" t="s">
        <v>37</v>
      </c>
      <c r="D13" s="4" t="s">
        <v>38</v>
      </c>
      <c r="E13" s="4" t="s">
        <v>169</v>
      </c>
      <c r="F13" s="4" t="s">
        <v>39</v>
      </c>
      <c r="G13" s="3"/>
      <c r="H13" s="3"/>
      <c r="I13" s="3"/>
      <c r="J13" s="3"/>
      <c r="K13" s="3"/>
    </row>
    <row r="14" spans="2:11" x14ac:dyDescent="0.2">
      <c r="B14" s="6"/>
      <c r="C14" s="4" t="s">
        <v>40</v>
      </c>
      <c r="D14" s="4" t="s">
        <v>41</v>
      </c>
      <c r="E14" s="4" t="s">
        <v>169</v>
      </c>
      <c r="F14" s="4" t="s">
        <v>42</v>
      </c>
      <c r="G14" s="3"/>
      <c r="H14" s="3"/>
      <c r="I14" s="3"/>
      <c r="J14" s="3"/>
      <c r="K14" s="3"/>
    </row>
    <row r="15" spans="2:11" ht="29" x14ac:dyDescent="0.2">
      <c r="B15" s="6"/>
      <c r="C15" s="4" t="s">
        <v>43</v>
      </c>
      <c r="D15" s="4" t="s">
        <v>44</v>
      </c>
      <c r="E15" s="4" t="s">
        <v>169</v>
      </c>
      <c r="F15" s="4" t="s">
        <v>45</v>
      </c>
      <c r="G15" s="3"/>
      <c r="H15" s="3"/>
      <c r="I15" s="3"/>
      <c r="J15" s="3"/>
      <c r="K15" s="3"/>
    </row>
    <row r="16" spans="2:11" ht="29" x14ac:dyDescent="0.2">
      <c r="B16" s="6"/>
      <c r="C16" s="4" t="s">
        <v>46</v>
      </c>
      <c r="D16" s="4" t="s">
        <v>47</v>
      </c>
      <c r="E16" s="4" t="s">
        <v>169</v>
      </c>
      <c r="F16" s="4" t="s">
        <v>48</v>
      </c>
      <c r="G16" s="3"/>
      <c r="H16" s="3"/>
      <c r="I16" s="3"/>
      <c r="J16" s="3"/>
      <c r="K16" s="3"/>
    </row>
    <row r="17" spans="2:11" ht="29" x14ac:dyDescent="0.2">
      <c r="B17" s="6"/>
      <c r="C17" s="4" t="s">
        <v>49</v>
      </c>
      <c r="D17" s="4" t="s">
        <v>50</v>
      </c>
      <c r="E17" s="4" t="s">
        <v>169</v>
      </c>
      <c r="F17" s="4" t="s">
        <v>51</v>
      </c>
      <c r="G17" s="3"/>
      <c r="H17" s="3"/>
      <c r="I17" s="3"/>
      <c r="J17" s="3"/>
      <c r="K17" s="3"/>
    </row>
    <row r="18" spans="2:11" ht="29" x14ac:dyDescent="0.2">
      <c r="B18" s="6"/>
      <c r="C18" s="4" t="s">
        <v>52</v>
      </c>
      <c r="D18" s="4" t="s">
        <v>53</v>
      </c>
      <c r="E18" s="4" t="s">
        <v>169</v>
      </c>
      <c r="F18" s="4" t="s">
        <v>54</v>
      </c>
      <c r="G18" s="3"/>
      <c r="H18" s="3"/>
      <c r="I18" s="3"/>
      <c r="J18" s="3"/>
      <c r="K18" s="3"/>
    </row>
    <row r="19" spans="2:11" ht="29" x14ac:dyDescent="0.2">
      <c r="B19" s="7"/>
      <c r="C19" s="4" t="s">
        <v>55</v>
      </c>
      <c r="D19" s="4" t="s">
        <v>56</v>
      </c>
      <c r="E19" s="4" t="s">
        <v>169</v>
      </c>
      <c r="F19" s="4" t="s">
        <v>57</v>
      </c>
      <c r="G19" s="3"/>
      <c r="H19" s="3"/>
      <c r="I19" s="3"/>
      <c r="J19" s="3"/>
      <c r="K19" s="3"/>
    </row>
    <row r="20" spans="2:11" x14ac:dyDescent="0.2">
      <c r="B20" s="5" t="s">
        <v>58</v>
      </c>
      <c r="C20" s="4" t="s">
        <v>59</v>
      </c>
      <c r="D20" s="4" t="s">
        <v>60</v>
      </c>
      <c r="E20" s="4" t="s">
        <v>169</v>
      </c>
      <c r="F20" s="4" t="s">
        <v>61</v>
      </c>
      <c r="G20" s="3"/>
      <c r="H20" s="3"/>
      <c r="I20" s="3"/>
      <c r="J20" s="3"/>
      <c r="K20" s="3"/>
    </row>
    <row r="21" spans="2:11" x14ac:dyDescent="0.2">
      <c r="B21" s="6"/>
      <c r="C21" s="4" t="s">
        <v>62</v>
      </c>
      <c r="D21" s="4" t="s">
        <v>63</v>
      </c>
      <c r="E21" s="4" t="s">
        <v>169</v>
      </c>
      <c r="F21" s="4" t="s">
        <v>64</v>
      </c>
      <c r="G21" s="3"/>
      <c r="H21" s="3"/>
      <c r="I21" s="3"/>
      <c r="J21" s="3"/>
      <c r="K21" s="3"/>
    </row>
    <row r="22" spans="2:11" ht="29" x14ac:dyDescent="0.2">
      <c r="B22" s="6"/>
      <c r="C22" s="4" t="s">
        <v>65</v>
      </c>
      <c r="D22" s="4" t="s">
        <v>66</v>
      </c>
      <c r="E22" s="4" t="s">
        <v>169</v>
      </c>
      <c r="F22" s="4" t="s">
        <v>67</v>
      </c>
      <c r="G22" s="3"/>
      <c r="H22" s="3"/>
      <c r="I22" s="3"/>
      <c r="J22" s="3"/>
      <c r="K22" s="3"/>
    </row>
    <row r="23" spans="2:11" ht="29" x14ac:dyDescent="0.2">
      <c r="B23" s="6"/>
      <c r="C23" s="4" t="s">
        <v>68</v>
      </c>
      <c r="D23" s="4" t="s">
        <v>69</v>
      </c>
      <c r="E23" s="4" t="s">
        <v>169</v>
      </c>
      <c r="F23" s="4" t="s">
        <v>70</v>
      </c>
      <c r="G23" s="3"/>
      <c r="H23" s="3"/>
      <c r="I23" s="3"/>
      <c r="J23" s="3"/>
      <c r="K23" s="3"/>
    </row>
    <row r="24" spans="2:11" ht="29" x14ac:dyDescent="0.2">
      <c r="B24" s="6"/>
      <c r="C24" s="4" t="s">
        <v>71</v>
      </c>
      <c r="D24" s="4" t="s">
        <v>72</v>
      </c>
      <c r="E24" s="4" t="s">
        <v>169</v>
      </c>
      <c r="F24" s="4" t="s">
        <v>73</v>
      </c>
      <c r="G24" s="3"/>
      <c r="H24" s="3"/>
      <c r="I24" s="3"/>
      <c r="J24" s="3"/>
      <c r="K24" s="3"/>
    </row>
    <row r="25" spans="2:11" ht="29" x14ac:dyDescent="0.2">
      <c r="B25" s="6"/>
      <c r="C25" s="4" t="s">
        <v>74</v>
      </c>
      <c r="D25" s="4" t="s">
        <v>75</v>
      </c>
      <c r="E25" s="4" t="s">
        <v>169</v>
      </c>
      <c r="F25" s="4" t="s">
        <v>76</v>
      </c>
      <c r="G25" s="3"/>
      <c r="H25" s="3"/>
      <c r="I25" s="3"/>
      <c r="J25" s="3"/>
      <c r="K25" s="3"/>
    </row>
    <row r="26" spans="2:11" ht="29" x14ac:dyDescent="0.2">
      <c r="B26" s="6"/>
      <c r="C26" s="4" t="s">
        <v>77</v>
      </c>
      <c r="D26" s="4" t="s">
        <v>78</v>
      </c>
      <c r="E26" s="4" t="s">
        <v>169</v>
      </c>
      <c r="F26" s="4" t="s">
        <v>79</v>
      </c>
      <c r="G26" s="3"/>
      <c r="H26" s="3"/>
      <c r="I26" s="3"/>
      <c r="J26" s="3"/>
      <c r="K26" s="3"/>
    </row>
    <row r="27" spans="2:11" x14ac:dyDescent="0.2">
      <c r="B27" s="6"/>
      <c r="C27" s="4" t="s">
        <v>80</v>
      </c>
      <c r="D27" s="4" t="s">
        <v>81</v>
      </c>
      <c r="E27" s="4" t="s">
        <v>169</v>
      </c>
      <c r="F27" s="4" t="s">
        <v>82</v>
      </c>
      <c r="G27" s="3"/>
      <c r="H27" s="3"/>
      <c r="I27" s="3"/>
      <c r="J27" s="3"/>
      <c r="K27" s="3"/>
    </row>
    <row r="28" spans="2:11" x14ac:dyDescent="0.2">
      <c r="B28" s="6"/>
      <c r="C28" s="4" t="s">
        <v>83</v>
      </c>
      <c r="D28" s="4" t="s">
        <v>84</v>
      </c>
      <c r="E28" s="4" t="s">
        <v>169</v>
      </c>
      <c r="F28" s="4" t="s">
        <v>85</v>
      </c>
      <c r="G28" s="3"/>
      <c r="H28" s="3"/>
      <c r="I28" s="3"/>
      <c r="J28" s="3"/>
      <c r="K28" s="3"/>
    </row>
    <row r="29" spans="2:11" x14ac:dyDescent="0.2">
      <c r="B29" s="6"/>
      <c r="C29" s="4" t="s">
        <v>59</v>
      </c>
      <c r="D29" s="4" t="s">
        <v>86</v>
      </c>
      <c r="E29" s="4" t="s">
        <v>169</v>
      </c>
      <c r="F29" s="4" t="s">
        <v>87</v>
      </c>
      <c r="G29" s="3"/>
      <c r="H29" s="3"/>
      <c r="I29" s="3"/>
      <c r="J29" s="3"/>
      <c r="K29" s="3"/>
    </row>
    <row r="30" spans="2:11" x14ac:dyDescent="0.2">
      <c r="B30" s="7"/>
      <c r="C30" s="4" t="s">
        <v>88</v>
      </c>
      <c r="D30" s="4" t="s">
        <v>89</v>
      </c>
      <c r="E30" s="4" t="s">
        <v>169</v>
      </c>
      <c r="F30" s="4" t="s">
        <v>90</v>
      </c>
      <c r="G30" s="3"/>
      <c r="H30" s="3"/>
      <c r="I30" s="3"/>
      <c r="J30" s="3"/>
      <c r="K30" s="3"/>
    </row>
    <row r="31" spans="2:11" ht="71" x14ac:dyDescent="0.2">
      <c r="B31" s="5" t="s">
        <v>91</v>
      </c>
      <c r="C31" s="4" t="s">
        <v>92</v>
      </c>
      <c r="D31" s="4" t="s">
        <v>93</v>
      </c>
      <c r="E31" s="4" t="s">
        <v>169</v>
      </c>
      <c r="F31" s="4" t="s">
        <v>168</v>
      </c>
      <c r="G31" s="3"/>
      <c r="H31" s="3"/>
      <c r="I31" s="3"/>
      <c r="J31" s="3"/>
      <c r="K31" s="3"/>
    </row>
    <row r="32" spans="2:11" ht="29" x14ac:dyDescent="0.2">
      <c r="B32" s="6"/>
      <c r="C32" s="4" t="s">
        <v>94</v>
      </c>
      <c r="D32" s="4" t="s">
        <v>95</v>
      </c>
      <c r="E32" s="4" t="s">
        <v>169</v>
      </c>
      <c r="F32" s="4" t="s">
        <v>170</v>
      </c>
      <c r="G32" s="3"/>
      <c r="H32" s="3"/>
      <c r="I32" s="3"/>
      <c r="J32" s="3"/>
      <c r="K32" s="3"/>
    </row>
    <row r="33" spans="2:11" ht="29" x14ac:dyDescent="0.2">
      <c r="B33" s="6"/>
      <c r="C33" s="4" t="s">
        <v>96</v>
      </c>
      <c r="D33" s="4" t="s">
        <v>97</v>
      </c>
      <c r="E33" s="4" t="s">
        <v>169</v>
      </c>
      <c r="F33" s="4" t="s">
        <v>171</v>
      </c>
      <c r="G33" s="3"/>
      <c r="H33" s="3"/>
      <c r="I33" s="3"/>
      <c r="J33" s="3"/>
      <c r="K33" s="3"/>
    </row>
    <row r="34" spans="2:11" ht="29" x14ac:dyDescent="0.2">
      <c r="B34" s="6"/>
      <c r="C34" s="4" t="s">
        <v>98</v>
      </c>
      <c r="D34" s="4" t="s">
        <v>99</v>
      </c>
      <c r="E34" s="4" t="s">
        <v>169</v>
      </c>
      <c r="F34" s="4" t="s">
        <v>172</v>
      </c>
      <c r="G34" s="3"/>
      <c r="H34" s="3"/>
      <c r="I34" s="3"/>
      <c r="J34" s="3"/>
      <c r="K34" s="3"/>
    </row>
    <row r="35" spans="2:11" ht="29" x14ac:dyDescent="0.2">
      <c r="B35" s="6"/>
      <c r="C35" s="4" t="s">
        <v>100</v>
      </c>
      <c r="D35" s="4" t="s">
        <v>101</v>
      </c>
      <c r="E35" s="4" t="s">
        <v>169</v>
      </c>
      <c r="F35" s="4" t="s">
        <v>173</v>
      </c>
      <c r="G35" s="3"/>
      <c r="H35" s="3"/>
      <c r="I35" s="3"/>
      <c r="J35" s="3"/>
      <c r="K35" s="3"/>
    </row>
    <row r="36" spans="2:11" x14ac:dyDescent="0.2">
      <c r="B36" s="6"/>
      <c r="C36" s="4" t="s">
        <v>102</v>
      </c>
      <c r="D36" s="4" t="s">
        <v>103</v>
      </c>
      <c r="E36" s="4" t="s">
        <v>169</v>
      </c>
      <c r="F36" s="4" t="s">
        <v>104</v>
      </c>
      <c r="G36" s="3"/>
      <c r="H36" s="3"/>
      <c r="I36" s="3"/>
      <c r="J36" s="3"/>
      <c r="K36" s="3"/>
    </row>
    <row r="37" spans="2:11" ht="29" x14ac:dyDescent="0.2">
      <c r="B37" s="6"/>
      <c r="C37" s="4" t="s">
        <v>105</v>
      </c>
      <c r="D37" s="4" t="s">
        <v>106</v>
      </c>
      <c r="E37" s="4" t="s">
        <v>169</v>
      </c>
      <c r="F37" s="4" t="s">
        <v>107</v>
      </c>
      <c r="G37" s="3"/>
      <c r="H37" s="3"/>
      <c r="I37" s="3"/>
      <c r="J37" s="3"/>
      <c r="K37" s="3"/>
    </row>
    <row r="38" spans="2:11" x14ac:dyDescent="0.2">
      <c r="B38" s="6"/>
      <c r="C38" s="4" t="s">
        <v>108</v>
      </c>
      <c r="D38" s="4" t="s">
        <v>109</v>
      </c>
      <c r="E38" s="4" t="s">
        <v>169</v>
      </c>
      <c r="F38" s="4" t="s">
        <v>110</v>
      </c>
      <c r="G38" s="3"/>
      <c r="H38" s="3"/>
      <c r="I38" s="3"/>
      <c r="J38" s="3"/>
      <c r="K38" s="3"/>
    </row>
    <row r="39" spans="2:11" ht="29" x14ac:dyDescent="0.2">
      <c r="B39" s="7"/>
      <c r="C39" s="4" t="s">
        <v>111</v>
      </c>
      <c r="D39" s="4" t="s">
        <v>112</v>
      </c>
      <c r="E39" s="4" t="s">
        <v>169</v>
      </c>
      <c r="F39" s="4" t="s">
        <v>113</v>
      </c>
      <c r="G39" s="3"/>
      <c r="H39" s="3"/>
      <c r="I39" s="3"/>
      <c r="J39" s="3"/>
      <c r="K39" s="3"/>
    </row>
    <row r="40" spans="2:11" ht="29" x14ac:dyDescent="0.2">
      <c r="B40" s="5" t="s">
        <v>114</v>
      </c>
      <c r="C40" s="4" t="s">
        <v>115</v>
      </c>
      <c r="D40" s="4" t="s">
        <v>116</v>
      </c>
      <c r="E40" s="4" t="s">
        <v>169</v>
      </c>
      <c r="F40" s="4" t="s">
        <v>117</v>
      </c>
      <c r="G40" s="3"/>
      <c r="H40" s="3"/>
      <c r="I40" s="3"/>
      <c r="J40" s="3"/>
      <c r="K40" s="3"/>
    </row>
    <row r="41" spans="2:11" x14ac:dyDescent="0.2">
      <c r="B41" s="6"/>
      <c r="C41" s="4" t="s">
        <v>118</v>
      </c>
      <c r="D41" s="4" t="s">
        <v>119</v>
      </c>
      <c r="E41" s="4" t="s">
        <v>169</v>
      </c>
      <c r="F41" s="4" t="s">
        <v>120</v>
      </c>
      <c r="G41" s="3"/>
      <c r="H41" s="3"/>
      <c r="I41" s="3"/>
      <c r="J41" s="3"/>
      <c r="K41" s="3"/>
    </row>
    <row r="42" spans="2:11" x14ac:dyDescent="0.2">
      <c r="B42" s="6"/>
      <c r="C42" s="4" t="s">
        <v>121</v>
      </c>
      <c r="D42" s="4" t="s">
        <v>122</v>
      </c>
      <c r="E42" s="4" t="s">
        <v>169</v>
      </c>
      <c r="F42" s="4" t="s">
        <v>123</v>
      </c>
      <c r="G42" s="3"/>
      <c r="H42" s="3"/>
      <c r="I42" s="3"/>
      <c r="J42" s="3"/>
      <c r="K42" s="3"/>
    </row>
    <row r="43" spans="2:11" x14ac:dyDescent="0.2">
      <c r="B43" s="6"/>
      <c r="C43" s="4" t="s">
        <v>124</v>
      </c>
      <c r="D43" s="4" t="s">
        <v>125</v>
      </c>
      <c r="E43" s="4" t="s">
        <v>169</v>
      </c>
      <c r="F43" s="4" t="s">
        <v>126</v>
      </c>
      <c r="G43" s="3"/>
      <c r="H43" s="3"/>
      <c r="I43" s="3"/>
      <c r="J43" s="3"/>
      <c r="K43" s="3"/>
    </row>
    <row r="44" spans="2:11" x14ac:dyDescent="0.2">
      <c r="B44" s="6"/>
      <c r="C44" s="4" t="s">
        <v>127</v>
      </c>
      <c r="D44" s="4" t="s">
        <v>128</v>
      </c>
      <c r="E44" s="4" t="s">
        <v>169</v>
      </c>
      <c r="F44" s="4" t="s">
        <v>129</v>
      </c>
      <c r="G44" s="3"/>
      <c r="H44" s="3"/>
      <c r="I44" s="3"/>
      <c r="J44" s="3"/>
      <c r="K44" s="3"/>
    </row>
    <row r="45" spans="2:11" x14ac:dyDescent="0.2">
      <c r="B45" s="6"/>
      <c r="C45" s="4" t="s">
        <v>130</v>
      </c>
      <c r="D45" s="4" t="s">
        <v>131</v>
      </c>
      <c r="E45" s="4" t="s">
        <v>169</v>
      </c>
      <c r="F45" s="4" t="s">
        <v>132</v>
      </c>
      <c r="G45" s="3"/>
      <c r="H45" s="3"/>
      <c r="I45" s="3"/>
      <c r="J45" s="3"/>
      <c r="K45" s="3"/>
    </row>
    <row r="46" spans="2:11" ht="29" x14ac:dyDescent="0.2">
      <c r="B46" s="6"/>
      <c r="C46" s="4" t="s">
        <v>133</v>
      </c>
      <c r="D46" s="4" t="s">
        <v>134</v>
      </c>
      <c r="E46" s="4" t="s">
        <v>169</v>
      </c>
      <c r="F46" s="4" t="s">
        <v>135</v>
      </c>
      <c r="G46" s="3"/>
      <c r="H46" s="3"/>
      <c r="I46" s="3"/>
      <c r="J46" s="3"/>
      <c r="K46" s="3"/>
    </row>
    <row r="47" spans="2:11" ht="29" x14ac:dyDescent="0.2">
      <c r="B47" s="6"/>
      <c r="C47" s="4" t="s">
        <v>136</v>
      </c>
      <c r="D47" s="4" t="s">
        <v>137</v>
      </c>
      <c r="E47" s="4" t="s">
        <v>169</v>
      </c>
      <c r="F47" s="4" t="s">
        <v>138</v>
      </c>
      <c r="G47" s="3"/>
      <c r="H47" s="3"/>
      <c r="I47" s="3"/>
      <c r="J47" s="3"/>
      <c r="K47" s="3"/>
    </row>
    <row r="48" spans="2:11" x14ac:dyDescent="0.2">
      <c r="B48" s="6"/>
      <c r="C48" s="4" t="s">
        <v>139</v>
      </c>
      <c r="D48" s="4" t="s">
        <v>140</v>
      </c>
      <c r="E48" s="4" t="s">
        <v>169</v>
      </c>
      <c r="F48" s="4" t="s">
        <v>141</v>
      </c>
      <c r="G48" s="3"/>
      <c r="H48" s="3"/>
      <c r="I48" s="3"/>
      <c r="J48" s="3"/>
      <c r="K48" s="3"/>
    </row>
    <row r="49" spans="2:11" ht="29" x14ac:dyDescent="0.2">
      <c r="B49" s="7"/>
      <c r="C49" s="4" t="s">
        <v>142</v>
      </c>
      <c r="D49" s="4" t="s">
        <v>143</v>
      </c>
      <c r="E49" s="4" t="s">
        <v>169</v>
      </c>
      <c r="F49" s="4" t="s">
        <v>144</v>
      </c>
      <c r="G49" s="3"/>
      <c r="H49" s="3"/>
      <c r="I49" s="3"/>
      <c r="J49" s="3"/>
      <c r="K49" s="3"/>
    </row>
    <row r="50" spans="2:11" ht="29" x14ac:dyDescent="0.2">
      <c r="B50" s="5" t="s">
        <v>145</v>
      </c>
      <c r="C50" s="4" t="s">
        <v>146</v>
      </c>
      <c r="D50" s="4" t="s">
        <v>147</v>
      </c>
      <c r="E50" s="4" t="s">
        <v>169</v>
      </c>
      <c r="F50" s="4" t="s">
        <v>148</v>
      </c>
      <c r="G50" s="3"/>
      <c r="H50" s="3"/>
      <c r="I50" s="3"/>
      <c r="J50" s="3"/>
      <c r="K50" s="3"/>
    </row>
    <row r="51" spans="2:11" x14ac:dyDescent="0.2">
      <c r="B51" s="6"/>
      <c r="C51" s="4" t="s">
        <v>149</v>
      </c>
      <c r="D51" s="4" t="s">
        <v>150</v>
      </c>
      <c r="E51" s="4" t="s">
        <v>169</v>
      </c>
      <c r="F51" s="4" t="s">
        <v>151</v>
      </c>
      <c r="G51" s="3"/>
      <c r="H51" s="3"/>
      <c r="I51" s="3"/>
      <c r="J51" s="3"/>
      <c r="K51" s="3"/>
    </row>
    <row r="52" spans="2:11" ht="29" x14ac:dyDescent="0.2">
      <c r="B52" s="6"/>
      <c r="C52" s="4" t="s">
        <v>152</v>
      </c>
      <c r="D52" s="4" t="s">
        <v>153</v>
      </c>
      <c r="E52" s="4" t="s">
        <v>169</v>
      </c>
      <c r="F52" s="4" t="s">
        <v>154</v>
      </c>
      <c r="G52" s="3"/>
      <c r="H52" s="3"/>
      <c r="I52" s="3"/>
      <c r="J52" s="3"/>
      <c r="K52" s="3"/>
    </row>
    <row r="53" spans="2:11" ht="29" x14ac:dyDescent="0.2">
      <c r="B53" s="6"/>
      <c r="C53" s="4" t="s">
        <v>155</v>
      </c>
      <c r="D53" s="4" t="s">
        <v>156</v>
      </c>
      <c r="E53" s="4" t="s">
        <v>169</v>
      </c>
      <c r="F53" s="4" t="s">
        <v>157</v>
      </c>
      <c r="G53" s="3"/>
      <c r="H53" s="3"/>
      <c r="I53" s="3"/>
      <c r="J53" s="3"/>
      <c r="K53" s="3"/>
    </row>
    <row r="54" spans="2:11" ht="29" x14ac:dyDescent="0.2">
      <c r="B54" s="7"/>
      <c r="C54" s="4" t="s">
        <v>158</v>
      </c>
      <c r="D54" s="4" t="s">
        <v>159</v>
      </c>
      <c r="E54" s="4" t="s">
        <v>169</v>
      </c>
      <c r="F54" s="4" t="s">
        <v>160</v>
      </c>
      <c r="G54" s="3"/>
      <c r="H54" s="3"/>
      <c r="I54" s="3"/>
      <c r="J54" s="3"/>
      <c r="K54" s="3"/>
    </row>
    <row r="55" spans="2:11" x14ac:dyDescent="0.2">
      <c r="B55" s="5" t="s">
        <v>161</v>
      </c>
      <c r="C55" s="4" t="s">
        <v>162</v>
      </c>
      <c r="D55" s="4" t="s">
        <v>163</v>
      </c>
      <c r="E55" s="4" t="s">
        <v>169</v>
      </c>
      <c r="F55" s="4" t="s">
        <v>164</v>
      </c>
      <c r="G55" s="3"/>
      <c r="H55" s="3"/>
      <c r="I55" s="3"/>
      <c r="J55" s="3"/>
      <c r="K55" s="3"/>
    </row>
    <row r="56" spans="2:11" x14ac:dyDescent="0.2">
      <c r="B56" s="7"/>
      <c r="C56" s="4" t="s">
        <v>165</v>
      </c>
      <c r="D56" s="4" t="s">
        <v>166</v>
      </c>
      <c r="E56" s="4" t="s">
        <v>169</v>
      </c>
      <c r="F56" s="4" t="s">
        <v>167</v>
      </c>
      <c r="G56" s="3"/>
      <c r="H56" s="3"/>
      <c r="I56" s="3"/>
      <c r="J56" s="3"/>
      <c r="K56" s="3"/>
    </row>
  </sheetData>
  <mergeCells count="7">
    <mergeCell ref="B55:B56"/>
    <mergeCell ref="B3:B11"/>
    <mergeCell ref="B12:B19"/>
    <mergeCell ref="B20:B30"/>
    <mergeCell ref="B31:B39"/>
    <mergeCell ref="B40:B49"/>
    <mergeCell ref="B50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117E-2D28-B042-99EB-EC789307EB11}">
  <dimension ref="B2:H57"/>
  <sheetViews>
    <sheetView workbookViewId="0">
      <selection activeCell="F61" sqref="F61"/>
    </sheetView>
  </sheetViews>
  <sheetFormatPr baseColWidth="10" defaultRowHeight="16" x14ac:dyDescent="0.2"/>
  <cols>
    <col min="1" max="1" width="2.33203125" style="3" customWidth="1"/>
    <col min="2" max="2" width="26.83203125" style="3" customWidth="1"/>
    <col min="3" max="3" width="13.5" style="3" customWidth="1"/>
    <col min="4" max="4" width="24.5" style="3" customWidth="1"/>
    <col min="5" max="5" width="10.83203125" style="3"/>
    <col min="6" max="6" width="45" style="3" customWidth="1"/>
    <col min="7" max="7" width="14.6640625" style="3" customWidth="1"/>
    <col min="8" max="8" width="59" style="3" customWidth="1"/>
    <col min="9" max="16384" width="10.83203125" style="3"/>
  </cols>
  <sheetData>
    <row r="2" spans="2:8" ht="29" x14ac:dyDescent="0.2">
      <c r="B2" s="11" t="s">
        <v>0</v>
      </c>
      <c r="C2" s="11" t="s">
        <v>1</v>
      </c>
      <c r="D2" s="11" t="s">
        <v>2</v>
      </c>
      <c r="E2" s="11" t="s">
        <v>174</v>
      </c>
      <c r="F2" s="11" t="s">
        <v>308</v>
      </c>
      <c r="G2" s="11" t="s">
        <v>340</v>
      </c>
      <c r="H2" s="11" t="s">
        <v>175</v>
      </c>
    </row>
    <row r="3" spans="2:8" ht="29" x14ac:dyDescent="0.2">
      <c r="B3" s="4" t="s">
        <v>5</v>
      </c>
      <c r="C3" s="4" t="s">
        <v>6</v>
      </c>
      <c r="D3" s="4" t="s">
        <v>7</v>
      </c>
      <c r="E3" s="4" t="s">
        <v>176</v>
      </c>
      <c r="F3" s="4" t="s">
        <v>177</v>
      </c>
      <c r="G3" s="14">
        <v>2</v>
      </c>
      <c r="H3" s="4" t="s">
        <v>178</v>
      </c>
    </row>
    <row r="4" spans="2:8" ht="29" x14ac:dyDescent="0.2">
      <c r="B4" s="4"/>
      <c r="C4" s="4" t="s">
        <v>9</v>
      </c>
      <c r="D4" s="4" t="s">
        <v>10</v>
      </c>
      <c r="E4" s="4" t="s">
        <v>176</v>
      </c>
      <c r="F4" s="4" t="s">
        <v>179</v>
      </c>
      <c r="G4" s="14">
        <v>5</v>
      </c>
      <c r="H4" s="4" t="s">
        <v>180</v>
      </c>
    </row>
    <row r="5" spans="2:8" ht="29" x14ac:dyDescent="0.2">
      <c r="B5" s="4"/>
      <c r="C5" s="4" t="s">
        <v>12</v>
      </c>
      <c r="D5" s="4" t="s">
        <v>13</v>
      </c>
      <c r="E5" s="4" t="s">
        <v>176</v>
      </c>
      <c r="F5" s="4" t="s">
        <v>181</v>
      </c>
      <c r="G5" s="14">
        <v>1</v>
      </c>
      <c r="H5" s="4" t="s">
        <v>182</v>
      </c>
    </row>
    <row r="6" spans="2:8" ht="29" x14ac:dyDescent="0.2">
      <c r="B6" s="4"/>
      <c r="C6" s="4" t="s">
        <v>15</v>
      </c>
      <c r="D6" s="4" t="s">
        <v>16</v>
      </c>
      <c r="E6" s="4" t="s">
        <v>176</v>
      </c>
      <c r="F6" s="4" t="s">
        <v>183</v>
      </c>
      <c r="G6" s="14">
        <v>1</v>
      </c>
      <c r="H6" s="4"/>
    </row>
    <row r="7" spans="2:8" ht="29" x14ac:dyDescent="0.2">
      <c r="B7" s="4"/>
      <c r="C7" s="4" t="s">
        <v>18</v>
      </c>
      <c r="D7" s="4" t="s">
        <v>19</v>
      </c>
      <c r="E7" s="4" t="s">
        <v>176</v>
      </c>
      <c r="F7" s="4" t="s">
        <v>184</v>
      </c>
      <c r="G7" s="14" t="s">
        <v>185</v>
      </c>
      <c r="H7" s="4" t="s">
        <v>186</v>
      </c>
    </row>
    <row r="8" spans="2:8" ht="29" x14ac:dyDescent="0.2">
      <c r="B8" s="4"/>
      <c r="C8" s="4" t="s">
        <v>21</v>
      </c>
      <c r="D8" s="4" t="s">
        <v>187</v>
      </c>
      <c r="E8" s="4" t="s">
        <v>176</v>
      </c>
      <c r="F8" s="4" t="s">
        <v>188</v>
      </c>
      <c r="G8" s="14" t="s">
        <v>185</v>
      </c>
      <c r="H8" s="4" t="s">
        <v>186</v>
      </c>
    </row>
    <row r="9" spans="2:8" ht="43" x14ac:dyDescent="0.2">
      <c r="B9" s="4"/>
      <c r="C9" s="4" t="s">
        <v>24</v>
      </c>
      <c r="D9" s="4" t="s">
        <v>189</v>
      </c>
      <c r="E9" s="4" t="s">
        <v>176</v>
      </c>
      <c r="F9" s="4" t="s">
        <v>190</v>
      </c>
      <c r="G9" s="14" t="s">
        <v>185</v>
      </c>
      <c r="H9" s="4" t="s">
        <v>186</v>
      </c>
    </row>
    <row r="10" spans="2:8" ht="29" x14ac:dyDescent="0.2">
      <c r="B10" s="4"/>
      <c r="C10" s="4" t="s">
        <v>27</v>
      </c>
      <c r="D10" s="4" t="s">
        <v>28</v>
      </c>
      <c r="E10" s="4" t="s">
        <v>176</v>
      </c>
      <c r="F10" s="4" t="s">
        <v>191</v>
      </c>
      <c r="G10" s="14">
        <v>3</v>
      </c>
      <c r="H10" s="4" t="s">
        <v>192</v>
      </c>
    </row>
    <row r="11" spans="2:8" x14ac:dyDescent="0.2">
      <c r="B11" s="4"/>
      <c r="C11" s="4" t="s">
        <v>30</v>
      </c>
      <c r="D11" s="4" t="s">
        <v>31</v>
      </c>
      <c r="E11" s="4" t="s">
        <v>176</v>
      </c>
      <c r="F11" s="4" t="s">
        <v>193</v>
      </c>
      <c r="G11" s="14">
        <v>1</v>
      </c>
      <c r="H11" s="4" t="s">
        <v>194</v>
      </c>
    </row>
    <row r="12" spans="2:8" x14ac:dyDescent="0.2">
      <c r="B12" s="4" t="s">
        <v>195</v>
      </c>
      <c r="C12" s="4"/>
      <c r="D12" s="4"/>
      <c r="E12" s="4"/>
      <c r="F12" s="4"/>
      <c r="G12" s="14">
        <f>SUM(G3:G11)</f>
        <v>13</v>
      </c>
      <c r="H12" s="4"/>
    </row>
    <row r="13" spans="2:8" ht="29" x14ac:dyDescent="0.2">
      <c r="B13" s="4" t="s">
        <v>33</v>
      </c>
      <c r="C13" s="4" t="s">
        <v>34</v>
      </c>
      <c r="D13" s="4" t="s">
        <v>35</v>
      </c>
      <c r="E13" s="4" t="s">
        <v>176</v>
      </c>
      <c r="F13" s="4" t="s">
        <v>196</v>
      </c>
      <c r="G13" s="14" t="s">
        <v>185</v>
      </c>
      <c r="H13" s="4" t="s">
        <v>197</v>
      </c>
    </row>
    <row r="14" spans="2:8" ht="29" x14ac:dyDescent="0.2">
      <c r="B14" s="4"/>
      <c r="C14" s="4" t="s">
        <v>37</v>
      </c>
      <c r="D14" s="4" t="s">
        <v>38</v>
      </c>
      <c r="E14" s="4" t="s">
        <v>176</v>
      </c>
      <c r="F14" s="4" t="s">
        <v>198</v>
      </c>
      <c r="G14" s="14">
        <v>2</v>
      </c>
      <c r="H14" s="4" t="s">
        <v>199</v>
      </c>
    </row>
    <row r="15" spans="2:8" ht="29" x14ac:dyDescent="0.2">
      <c r="B15" s="4"/>
      <c r="C15" s="4" t="s">
        <v>40</v>
      </c>
      <c r="D15" s="4" t="s">
        <v>41</v>
      </c>
      <c r="E15" s="4" t="s">
        <v>176</v>
      </c>
      <c r="F15" s="4" t="s">
        <v>200</v>
      </c>
      <c r="G15" s="14">
        <v>2</v>
      </c>
      <c r="H15" s="4" t="s">
        <v>201</v>
      </c>
    </row>
    <row r="16" spans="2:8" ht="29" x14ac:dyDescent="0.2">
      <c r="B16" s="4"/>
      <c r="C16" s="4" t="s">
        <v>43</v>
      </c>
      <c r="D16" s="4" t="s">
        <v>44</v>
      </c>
      <c r="E16" s="4" t="s">
        <v>176</v>
      </c>
      <c r="F16" s="4" t="s">
        <v>202</v>
      </c>
      <c r="G16" s="14">
        <v>1</v>
      </c>
      <c r="H16" s="4" t="s">
        <v>203</v>
      </c>
    </row>
    <row r="17" spans="2:8" ht="43" x14ac:dyDescent="0.2">
      <c r="B17" s="4"/>
      <c r="C17" s="4" t="s">
        <v>46</v>
      </c>
      <c r="D17" s="4" t="s">
        <v>47</v>
      </c>
      <c r="E17" s="4" t="s">
        <v>176</v>
      </c>
      <c r="F17" s="4" t="s">
        <v>204</v>
      </c>
      <c r="G17" s="14">
        <v>2</v>
      </c>
      <c r="H17" s="4" t="s">
        <v>201</v>
      </c>
    </row>
    <row r="18" spans="2:8" ht="29" x14ac:dyDescent="0.2">
      <c r="B18" s="4"/>
      <c r="C18" s="4" t="s">
        <v>49</v>
      </c>
      <c r="D18" s="4" t="s">
        <v>50</v>
      </c>
      <c r="E18" s="4" t="s">
        <v>176</v>
      </c>
      <c r="F18" s="4" t="s">
        <v>309</v>
      </c>
      <c r="G18" s="14">
        <v>6</v>
      </c>
      <c r="H18" s="4" t="s">
        <v>317</v>
      </c>
    </row>
    <row r="19" spans="2:8" ht="29" x14ac:dyDescent="0.2">
      <c r="B19" s="4"/>
      <c r="C19" s="4" t="s">
        <v>52</v>
      </c>
      <c r="D19" s="4" t="s">
        <v>53</v>
      </c>
      <c r="E19" s="4" t="s">
        <v>176</v>
      </c>
      <c r="F19" s="4" t="s">
        <v>205</v>
      </c>
      <c r="G19" s="14">
        <v>2</v>
      </c>
      <c r="H19" s="4" t="s">
        <v>206</v>
      </c>
    </row>
    <row r="20" spans="2:8" ht="29" x14ac:dyDescent="0.2">
      <c r="B20" s="4"/>
      <c r="C20" s="4" t="s">
        <v>55</v>
      </c>
      <c r="D20" s="4" t="s">
        <v>56</v>
      </c>
      <c r="E20" s="4" t="s">
        <v>176</v>
      </c>
      <c r="F20" s="4" t="s">
        <v>207</v>
      </c>
      <c r="G20" s="14">
        <v>3</v>
      </c>
      <c r="H20" s="4" t="s">
        <v>208</v>
      </c>
    </row>
    <row r="21" spans="2:8" x14ac:dyDescent="0.2">
      <c r="B21" s="4" t="s">
        <v>209</v>
      </c>
      <c r="C21" s="4"/>
      <c r="D21" s="4"/>
      <c r="E21" s="4"/>
      <c r="F21" s="4"/>
      <c r="G21" s="14">
        <f>SUM(G13:G20)</f>
        <v>18</v>
      </c>
      <c r="H21" s="4"/>
    </row>
    <row r="22" spans="2:8" ht="43" x14ac:dyDescent="0.2">
      <c r="B22" s="4" t="s">
        <v>58</v>
      </c>
      <c r="C22" s="4" t="s">
        <v>210</v>
      </c>
      <c r="D22" s="4" t="s">
        <v>211</v>
      </c>
      <c r="E22" s="4" t="s">
        <v>176</v>
      </c>
      <c r="F22" s="4" t="s">
        <v>310</v>
      </c>
      <c r="G22" s="14">
        <v>40</v>
      </c>
      <c r="H22" s="4" t="s">
        <v>318</v>
      </c>
    </row>
    <row r="23" spans="2:8" x14ac:dyDescent="0.2">
      <c r="B23" s="4" t="s">
        <v>212</v>
      </c>
      <c r="C23" s="4"/>
      <c r="D23" s="4"/>
      <c r="E23" s="4"/>
      <c r="F23" s="4"/>
      <c r="G23" s="14">
        <f>SUM(G22)</f>
        <v>40</v>
      </c>
      <c r="H23" s="4"/>
    </row>
    <row r="24" spans="2:8" ht="43" x14ac:dyDescent="0.2">
      <c r="B24" s="4" t="s">
        <v>91</v>
      </c>
      <c r="C24" s="4" t="s">
        <v>92</v>
      </c>
      <c r="D24" s="4" t="s">
        <v>213</v>
      </c>
      <c r="E24" s="4" t="s">
        <v>176</v>
      </c>
      <c r="F24" s="4" t="s">
        <v>214</v>
      </c>
      <c r="G24" s="14">
        <v>16</v>
      </c>
      <c r="H24" s="4" t="s">
        <v>319</v>
      </c>
    </row>
    <row r="25" spans="2:8" ht="29" x14ac:dyDescent="0.2">
      <c r="B25" s="4"/>
      <c r="C25" s="4" t="s">
        <v>94</v>
      </c>
      <c r="D25" s="4" t="s">
        <v>95</v>
      </c>
      <c r="E25" s="4" t="s">
        <v>176</v>
      </c>
      <c r="F25" s="4" t="s">
        <v>311</v>
      </c>
      <c r="G25" s="14">
        <v>24</v>
      </c>
      <c r="H25" s="4" t="s">
        <v>320</v>
      </c>
    </row>
    <row r="26" spans="2:8" ht="29" x14ac:dyDescent="0.2">
      <c r="B26" s="4"/>
      <c r="C26" s="4" t="s">
        <v>96</v>
      </c>
      <c r="D26" s="4" t="s">
        <v>97</v>
      </c>
      <c r="E26" s="4" t="s">
        <v>176</v>
      </c>
      <c r="F26" s="4" t="s">
        <v>311</v>
      </c>
      <c r="G26" s="14">
        <v>30</v>
      </c>
      <c r="H26" s="4" t="s">
        <v>320</v>
      </c>
    </row>
    <row r="27" spans="2:8" ht="29" x14ac:dyDescent="0.2">
      <c r="B27" s="4"/>
      <c r="C27" s="4" t="s">
        <v>98</v>
      </c>
      <c r="D27" s="4" t="s">
        <v>99</v>
      </c>
      <c r="E27" s="4" t="s">
        <v>176</v>
      </c>
      <c r="F27" s="4" t="s">
        <v>311</v>
      </c>
      <c r="G27" s="14">
        <v>30</v>
      </c>
      <c r="H27" s="4" t="s">
        <v>320</v>
      </c>
    </row>
    <row r="28" spans="2:8" ht="29" x14ac:dyDescent="0.2">
      <c r="B28" s="4"/>
      <c r="C28" s="4" t="s">
        <v>100</v>
      </c>
      <c r="D28" s="4" t="s">
        <v>101</v>
      </c>
      <c r="E28" s="4" t="s">
        <v>169</v>
      </c>
      <c r="F28" s="4" t="s">
        <v>215</v>
      </c>
      <c r="G28" s="14">
        <v>0</v>
      </c>
      <c r="H28" s="4" t="s">
        <v>216</v>
      </c>
    </row>
    <row r="29" spans="2:8" ht="29" x14ac:dyDescent="0.2">
      <c r="B29" s="4"/>
      <c r="C29" s="4" t="s">
        <v>102</v>
      </c>
      <c r="D29" s="4" t="s">
        <v>103</v>
      </c>
      <c r="E29" s="4" t="s">
        <v>176</v>
      </c>
      <c r="F29" s="4" t="s">
        <v>217</v>
      </c>
      <c r="G29" s="14">
        <v>5</v>
      </c>
      <c r="H29" s="4" t="s">
        <v>321</v>
      </c>
    </row>
    <row r="30" spans="2:8" ht="43" x14ac:dyDescent="0.2">
      <c r="B30" s="4"/>
      <c r="C30" s="4" t="s">
        <v>105</v>
      </c>
      <c r="D30" s="4" t="s">
        <v>106</v>
      </c>
      <c r="E30" s="4" t="s">
        <v>176</v>
      </c>
      <c r="F30" s="4" t="s">
        <v>312</v>
      </c>
      <c r="G30" s="14">
        <v>10</v>
      </c>
      <c r="H30" s="4" t="s">
        <v>322</v>
      </c>
    </row>
    <row r="31" spans="2:8" ht="29" x14ac:dyDescent="0.2">
      <c r="B31" s="4"/>
      <c r="C31" s="4" t="s">
        <v>108</v>
      </c>
      <c r="D31" s="4" t="s">
        <v>109</v>
      </c>
      <c r="E31" s="4" t="s">
        <v>176</v>
      </c>
      <c r="F31" s="4" t="s">
        <v>218</v>
      </c>
      <c r="G31" s="14">
        <v>10</v>
      </c>
      <c r="H31" s="4" t="s">
        <v>323</v>
      </c>
    </row>
    <row r="32" spans="2:8" ht="29" x14ac:dyDescent="0.2">
      <c r="B32" s="4"/>
      <c r="C32" s="4" t="s">
        <v>111</v>
      </c>
      <c r="D32" s="4" t="s">
        <v>112</v>
      </c>
      <c r="E32" s="4" t="s">
        <v>169</v>
      </c>
      <c r="F32" s="4" t="s">
        <v>215</v>
      </c>
      <c r="G32" s="14">
        <v>0</v>
      </c>
      <c r="H32" s="4" t="s">
        <v>216</v>
      </c>
    </row>
    <row r="33" spans="2:8" x14ac:dyDescent="0.2">
      <c r="B33" s="4" t="s">
        <v>219</v>
      </c>
      <c r="C33" s="4"/>
      <c r="D33" s="4"/>
      <c r="E33" s="4"/>
      <c r="F33" s="4"/>
      <c r="G33" s="14">
        <f>SUM(G24:G32)</f>
        <v>125</v>
      </c>
      <c r="H33" s="4"/>
    </row>
    <row r="34" spans="2:8" ht="29" x14ac:dyDescent="0.2">
      <c r="B34" s="4" t="s">
        <v>114</v>
      </c>
      <c r="C34" s="4" t="s">
        <v>115</v>
      </c>
      <c r="D34" s="4" t="s">
        <v>116</v>
      </c>
      <c r="E34" s="4" t="s">
        <v>176</v>
      </c>
      <c r="F34" s="4" t="s">
        <v>220</v>
      </c>
      <c r="G34" s="14">
        <v>3</v>
      </c>
      <c r="H34" s="4" t="s">
        <v>221</v>
      </c>
    </row>
    <row r="35" spans="2:8" ht="29" x14ac:dyDescent="0.2">
      <c r="B35" s="4"/>
      <c r="C35" s="4" t="s">
        <v>118</v>
      </c>
      <c r="D35" s="4" t="s">
        <v>119</v>
      </c>
      <c r="E35" s="4" t="s">
        <v>176</v>
      </c>
      <c r="F35" s="4" t="s">
        <v>313</v>
      </c>
      <c r="G35" s="14">
        <v>3</v>
      </c>
      <c r="H35" s="4" t="s">
        <v>324</v>
      </c>
    </row>
    <row r="36" spans="2:8" ht="29" x14ac:dyDescent="0.2">
      <c r="B36" s="4"/>
      <c r="C36" s="4" t="s">
        <v>121</v>
      </c>
      <c r="D36" s="4" t="s">
        <v>122</v>
      </c>
      <c r="E36" s="4" t="s">
        <v>176</v>
      </c>
      <c r="F36" s="4" t="s">
        <v>222</v>
      </c>
      <c r="G36" s="14">
        <v>1</v>
      </c>
      <c r="H36" s="4" t="s">
        <v>223</v>
      </c>
    </row>
    <row r="37" spans="2:8" ht="29" x14ac:dyDescent="0.2">
      <c r="B37" s="4"/>
      <c r="C37" s="4" t="s">
        <v>124</v>
      </c>
      <c r="D37" s="4" t="s">
        <v>125</v>
      </c>
      <c r="E37" s="4" t="s">
        <v>176</v>
      </c>
      <c r="F37" s="4" t="s">
        <v>224</v>
      </c>
      <c r="G37" s="14">
        <v>2</v>
      </c>
      <c r="H37" s="4" t="s">
        <v>225</v>
      </c>
    </row>
    <row r="38" spans="2:8" ht="29" x14ac:dyDescent="0.2">
      <c r="B38" s="4"/>
      <c r="C38" s="4" t="s">
        <v>127</v>
      </c>
      <c r="D38" s="4" t="s">
        <v>128</v>
      </c>
      <c r="E38" s="4" t="s">
        <v>176</v>
      </c>
      <c r="F38" s="4" t="s">
        <v>226</v>
      </c>
      <c r="G38" s="14">
        <v>1</v>
      </c>
      <c r="H38" s="4" t="s">
        <v>227</v>
      </c>
    </row>
    <row r="39" spans="2:8" ht="29" x14ac:dyDescent="0.2">
      <c r="B39" s="4"/>
      <c r="C39" s="4" t="s">
        <v>130</v>
      </c>
      <c r="D39" s="4" t="s">
        <v>131</v>
      </c>
      <c r="E39" s="4" t="s">
        <v>176</v>
      </c>
      <c r="F39" s="4" t="s">
        <v>228</v>
      </c>
      <c r="G39" s="14">
        <v>2</v>
      </c>
      <c r="H39" s="4" t="s">
        <v>229</v>
      </c>
    </row>
    <row r="40" spans="2:8" ht="29" x14ac:dyDescent="0.2">
      <c r="B40" s="4"/>
      <c r="C40" s="4" t="s">
        <v>133</v>
      </c>
      <c r="D40" s="4" t="s">
        <v>134</v>
      </c>
      <c r="E40" s="4" t="s">
        <v>176</v>
      </c>
      <c r="F40" s="4" t="s">
        <v>226</v>
      </c>
      <c r="G40" s="14">
        <v>1</v>
      </c>
      <c r="H40" s="4" t="s">
        <v>227</v>
      </c>
    </row>
    <row r="41" spans="2:8" ht="29" x14ac:dyDescent="0.2">
      <c r="B41" s="4"/>
      <c r="C41" s="4" t="s">
        <v>136</v>
      </c>
      <c r="D41" s="4" t="s">
        <v>137</v>
      </c>
      <c r="E41" s="4" t="s">
        <v>176</v>
      </c>
      <c r="F41" s="4" t="s">
        <v>314</v>
      </c>
      <c r="G41" s="14">
        <v>4</v>
      </c>
      <c r="H41" s="4" t="s">
        <v>325</v>
      </c>
    </row>
    <row r="42" spans="2:8" x14ac:dyDescent="0.2">
      <c r="B42" s="4"/>
      <c r="C42" s="4" t="s">
        <v>139</v>
      </c>
      <c r="D42" s="4" t="s">
        <v>140</v>
      </c>
      <c r="E42" s="4" t="s">
        <v>176</v>
      </c>
      <c r="F42" s="4" t="s">
        <v>230</v>
      </c>
      <c r="G42" s="14">
        <v>1</v>
      </c>
      <c r="H42" s="4" t="s">
        <v>231</v>
      </c>
    </row>
    <row r="43" spans="2:8" ht="29" x14ac:dyDescent="0.2">
      <c r="B43" s="4"/>
      <c r="C43" s="4" t="s">
        <v>142</v>
      </c>
      <c r="D43" s="4" t="s">
        <v>143</v>
      </c>
      <c r="E43" s="4" t="s">
        <v>176</v>
      </c>
      <c r="F43" s="4" t="s">
        <v>232</v>
      </c>
      <c r="G43" s="14">
        <v>1</v>
      </c>
      <c r="H43" s="4" t="s">
        <v>233</v>
      </c>
    </row>
    <row r="44" spans="2:8" x14ac:dyDescent="0.2">
      <c r="B44" s="4" t="s">
        <v>234</v>
      </c>
      <c r="C44" s="4"/>
      <c r="D44" s="4"/>
      <c r="E44" s="4"/>
      <c r="F44" s="4"/>
      <c r="G44" s="14">
        <f>SUM(G34:G43)</f>
        <v>19</v>
      </c>
      <c r="H44" s="4"/>
    </row>
    <row r="45" spans="2:8" ht="43" x14ac:dyDescent="0.2">
      <c r="B45" s="4" t="s">
        <v>145</v>
      </c>
      <c r="C45" s="4" t="s">
        <v>146</v>
      </c>
      <c r="D45" s="4" t="s">
        <v>147</v>
      </c>
      <c r="E45" s="4" t="s">
        <v>176</v>
      </c>
      <c r="F45" s="4" t="s">
        <v>315</v>
      </c>
      <c r="G45" s="14">
        <v>6</v>
      </c>
      <c r="H45" s="4" t="s">
        <v>317</v>
      </c>
    </row>
    <row r="46" spans="2:8" ht="29" x14ac:dyDescent="0.2">
      <c r="B46" s="4"/>
      <c r="C46" s="4" t="s">
        <v>149</v>
      </c>
      <c r="D46" s="4" t="s">
        <v>150</v>
      </c>
      <c r="E46" s="4" t="s">
        <v>176</v>
      </c>
      <c r="F46" s="4" t="s">
        <v>316</v>
      </c>
      <c r="G46" s="14">
        <v>2</v>
      </c>
      <c r="H46" s="4"/>
    </row>
    <row r="47" spans="2:8" ht="29" x14ac:dyDescent="0.2">
      <c r="B47" s="4"/>
      <c r="C47" s="4" t="s">
        <v>152</v>
      </c>
      <c r="D47" s="4" t="s">
        <v>153</v>
      </c>
      <c r="E47" s="4" t="s">
        <v>176</v>
      </c>
      <c r="F47" s="4" t="s">
        <v>235</v>
      </c>
      <c r="G47" s="14" t="s">
        <v>236</v>
      </c>
      <c r="H47" s="4" t="s">
        <v>237</v>
      </c>
    </row>
    <row r="48" spans="2:8" ht="43" x14ac:dyDescent="0.2">
      <c r="B48" s="4"/>
      <c r="C48" s="4" t="s">
        <v>155</v>
      </c>
      <c r="D48" s="4" t="s">
        <v>156</v>
      </c>
      <c r="E48" s="4" t="s">
        <v>176</v>
      </c>
      <c r="F48" s="4" t="s">
        <v>235</v>
      </c>
      <c r="G48" s="14" t="s">
        <v>236</v>
      </c>
      <c r="H48" s="4" t="s">
        <v>238</v>
      </c>
    </row>
    <row r="49" spans="2:8" ht="29" x14ac:dyDescent="0.2">
      <c r="B49" s="4"/>
      <c r="C49" s="4" t="s">
        <v>158</v>
      </c>
      <c r="D49" s="4" t="s">
        <v>159</v>
      </c>
      <c r="E49" s="4" t="s">
        <v>169</v>
      </c>
      <c r="F49" s="4" t="s">
        <v>215</v>
      </c>
      <c r="G49" s="14">
        <v>0</v>
      </c>
      <c r="H49" s="4" t="s">
        <v>239</v>
      </c>
    </row>
    <row r="50" spans="2:8" x14ac:dyDescent="0.2">
      <c r="B50" s="4" t="s">
        <v>240</v>
      </c>
      <c r="C50" s="4"/>
      <c r="D50" s="4"/>
      <c r="E50" s="4"/>
      <c r="F50" s="4"/>
      <c r="G50" s="14">
        <f>SUM(G45:G49)</f>
        <v>8</v>
      </c>
      <c r="H50" s="4" t="s">
        <v>326</v>
      </c>
    </row>
    <row r="51" spans="2:8" ht="29" x14ac:dyDescent="0.2">
      <c r="B51" s="4" t="s">
        <v>161</v>
      </c>
      <c r="C51" s="4" t="s">
        <v>162</v>
      </c>
      <c r="D51" s="4" t="s">
        <v>163</v>
      </c>
      <c r="E51" s="4" t="s">
        <v>176</v>
      </c>
      <c r="F51" s="4" t="s">
        <v>241</v>
      </c>
      <c r="G51" s="14">
        <v>32</v>
      </c>
      <c r="H51" s="4" t="s">
        <v>327</v>
      </c>
    </row>
    <row r="52" spans="2:8" x14ac:dyDescent="0.2">
      <c r="B52" s="4"/>
      <c r="C52" s="4" t="s">
        <v>165</v>
      </c>
      <c r="D52" s="4" t="s">
        <v>166</v>
      </c>
      <c r="E52" s="4" t="s">
        <v>176</v>
      </c>
      <c r="F52" s="4" t="s">
        <v>242</v>
      </c>
      <c r="G52" s="15"/>
      <c r="H52" s="4" t="s">
        <v>243</v>
      </c>
    </row>
    <row r="53" spans="2:8" x14ac:dyDescent="0.2">
      <c r="B53" s="4" t="s">
        <v>244</v>
      </c>
      <c r="C53" s="4"/>
      <c r="D53" s="4"/>
      <c r="E53" s="4"/>
      <c r="F53" s="4"/>
      <c r="G53" s="14">
        <f>SUM(G51:G52)</f>
        <v>32</v>
      </c>
      <c r="H53" s="4"/>
    </row>
    <row r="54" spans="2:8" ht="29" x14ac:dyDescent="0.2">
      <c r="B54" s="4" t="s">
        <v>245</v>
      </c>
      <c r="C54" s="4"/>
      <c r="D54" s="4"/>
      <c r="E54" s="4"/>
      <c r="F54" s="4"/>
      <c r="G54" s="14">
        <f>SUM(G12 +G21+G23+G33+G44+ G50+ G53)</f>
        <v>255</v>
      </c>
      <c r="H54" s="4" t="s">
        <v>246</v>
      </c>
    </row>
    <row r="55" spans="2:8" x14ac:dyDescent="0.2">
      <c r="B55" s="4" t="s">
        <v>247</v>
      </c>
      <c r="C55" s="4"/>
      <c r="D55" s="4"/>
      <c r="E55" s="4"/>
      <c r="F55" s="4" t="s">
        <v>248</v>
      </c>
      <c r="G55" s="15">
        <f>G54*20/100</f>
        <v>51</v>
      </c>
      <c r="H55" s="4" t="s">
        <v>328</v>
      </c>
    </row>
    <row r="56" spans="2:8" ht="29" x14ac:dyDescent="0.2">
      <c r="B56" s="4" t="s">
        <v>249</v>
      </c>
      <c r="C56" s="4"/>
      <c r="D56" s="4"/>
      <c r="E56" s="4"/>
      <c r="F56" s="4"/>
      <c r="G56" s="14">
        <f>G54+G55</f>
        <v>306</v>
      </c>
      <c r="H56" s="4" t="s">
        <v>250</v>
      </c>
    </row>
    <row r="57" spans="2:8" ht="29" x14ac:dyDescent="0.2">
      <c r="B57" s="4" t="s">
        <v>251</v>
      </c>
      <c r="C57" s="4"/>
      <c r="D57" s="4"/>
      <c r="E57" s="4"/>
      <c r="F57" s="4"/>
      <c r="G57" s="15" t="s">
        <v>345</v>
      </c>
      <c r="H57" s="4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26CD-4873-0B46-825F-F5FCF8D4059E}">
  <dimension ref="B1:J8"/>
  <sheetViews>
    <sheetView workbookViewId="0">
      <selection activeCell="F10" sqref="F10"/>
    </sheetView>
  </sheetViews>
  <sheetFormatPr baseColWidth="10" defaultRowHeight="16" x14ac:dyDescent="0.2"/>
  <cols>
    <col min="1" max="1" width="1.5" customWidth="1"/>
    <col min="2" max="2" width="10.33203125" bestFit="1" customWidth="1"/>
    <col min="3" max="3" width="46.6640625" bestFit="1" customWidth="1"/>
    <col min="4" max="4" width="21.1640625" customWidth="1"/>
    <col min="5" max="5" width="26.1640625" customWidth="1"/>
    <col min="6" max="6" width="19.6640625" customWidth="1"/>
    <col min="7" max="7" width="12.33203125" bestFit="1" customWidth="1"/>
    <col min="8" max="8" width="11.83203125" customWidth="1"/>
  </cols>
  <sheetData>
    <row r="1" spans="2:10" ht="10" customHeight="1" x14ac:dyDescent="0.2"/>
    <row r="2" spans="2:10" ht="29" x14ac:dyDescent="0.2">
      <c r="B2" s="11" t="s">
        <v>253</v>
      </c>
      <c r="C2" s="11" t="s">
        <v>254</v>
      </c>
      <c r="D2" s="11" t="s">
        <v>255</v>
      </c>
      <c r="E2" s="11" t="s">
        <v>256</v>
      </c>
      <c r="F2" s="11" t="s">
        <v>257</v>
      </c>
      <c r="G2" s="11" t="s">
        <v>341</v>
      </c>
      <c r="H2" s="11" t="s">
        <v>342</v>
      </c>
      <c r="I2" s="3"/>
      <c r="J2" s="3"/>
    </row>
    <row r="3" spans="2:10" ht="29" x14ac:dyDescent="0.2">
      <c r="B3" s="4" t="s">
        <v>258</v>
      </c>
      <c r="C3" s="4" t="s">
        <v>259</v>
      </c>
      <c r="D3" s="4" t="s">
        <v>260</v>
      </c>
      <c r="E3" s="4" t="s">
        <v>261</v>
      </c>
      <c r="F3" s="4" t="s">
        <v>262</v>
      </c>
      <c r="G3" s="4" t="s">
        <v>263</v>
      </c>
      <c r="H3" s="4" t="s">
        <v>264</v>
      </c>
      <c r="I3" s="3"/>
      <c r="J3" s="3"/>
    </row>
    <row r="4" spans="2:10" ht="29" x14ac:dyDescent="0.2"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262</v>
      </c>
      <c r="G4" s="4" t="s">
        <v>269</v>
      </c>
      <c r="H4" s="4" t="s">
        <v>270</v>
      </c>
      <c r="I4" s="3"/>
      <c r="J4" s="3"/>
    </row>
    <row r="5" spans="2:10" ht="29" x14ac:dyDescent="0.2">
      <c r="B5" s="4" t="s">
        <v>271</v>
      </c>
      <c r="C5" s="4" t="s">
        <v>272</v>
      </c>
      <c r="D5" s="4" t="s">
        <v>273</v>
      </c>
      <c r="E5" s="4" t="s">
        <v>274</v>
      </c>
      <c r="F5" s="4" t="s">
        <v>275</v>
      </c>
      <c r="G5" s="4" t="s">
        <v>276</v>
      </c>
      <c r="H5" s="4" t="s">
        <v>277</v>
      </c>
      <c r="I5" s="3"/>
      <c r="J5" s="3"/>
    </row>
    <row r="6" spans="2:10" ht="29" x14ac:dyDescent="0.2">
      <c r="B6" s="4" t="s">
        <v>278</v>
      </c>
      <c r="C6" s="4"/>
      <c r="D6" s="4"/>
      <c r="E6" s="4"/>
      <c r="F6" s="4" t="s">
        <v>279</v>
      </c>
      <c r="G6" s="4">
        <v>24</v>
      </c>
      <c r="H6" s="4">
        <v>30</v>
      </c>
      <c r="I6" s="3"/>
      <c r="J6" s="3"/>
    </row>
    <row r="7" spans="2:10" x14ac:dyDescent="0.2">
      <c r="B7" s="2"/>
      <c r="C7" s="2"/>
      <c r="D7" s="2"/>
      <c r="E7" s="2"/>
      <c r="F7" s="2"/>
      <c r="G7" s="2"/>
      <c r="H7" s="2"/>
      <c r="I7" s="3"/>
      <c r="J7" s="3"/>
    </row>
    <row r="8" spans="2:10" x14ac:dyDescent="0.2">
      <c r="B8" s="3"/>
      <c r="C8" s="3"/>
      <c r="D8" s="3"/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860C-7359-994E-91A6-3F7230FBE03C}">
  <dimension ref="B2:G6"/>
  <sheetViews>
    <sheetView topLeftCell="B1" workbookViewId="0">
      <selection activeCell="C19" sqref="C19"/>
    </sheetView>
  </sheetViews>
  <sheetFormatPr baseColWidth="10" defaultRowHeight="16" x14ac:dyDescent="0.2"/>
  <cols>
    <col min="1" max="1" width="2.33203125" customWidth="1"/>
    <col min="2" max="2" width="15.33203125" bestFit="1" customWidth="1"/>
    <col min="3" max="3" width="40" customWidth="1"/>
    <col min="4" max="4" width="22.33203125" bestFit="1" customWidth="1"/>
    <col min="5" max="5" width="24" bestFit="1" customWidth="1"/>
    <col min="6" max="6" width="17.5" bestFit="1" customWidth="1"/>
  </cols>
  <sheetData>
    <row r="2" spans="2:7" x14ac:dyDescent="0.2">
      <c r="B2" s="12" t="s">
        <v>253</v>
      </c>
      <c r="C2" s="13" t="s">
        <v>254</v>
      </c>
      <c r="D2" s="12" t="s">
        <v>343</v>
      </c>
      <c r="E2" s="12" t="s">
        <v>280</v>
      </c>
      <c r="F2" s="12" t="s">
        <v>344</v>
      </c>
      <c r="G2" s="1"/>
    </row>
    <row r="3" spans="2:7" ht="43" x14ac:dyDescent="0.2">
      <c r="B3" s="8" t="s">
        <v>281</v>
      </c>
      <c r="C3" s="4" t="s">
        <v>282</v>
      </c>
      <c r="D3" s="9" t="s">
        <v>329</v>
      </c>
      <c r="E3" s="8"/>
      <c r="F3" s="8"/>
      <c r="G3" s="1"/>
    </row>
    <row r="4" spans="2:7" ht="57" x14ac:dyDescent="0.2">
      <c r="B4" s="8" t="s">
        <v>283</v>
      </c>
      <c r="C4" s="4" t="s">
        <v>284</v>
      </c>
      <c r="D4" s="9" t="s">
        <v>330</v>
      </c>
      <c r="E4" s="8" t="s">
        <v>332</v>
      </c>
      <c r="F4" s="8">
        <v>6</v>
      </c>
      <c r="G4" s="1"/>
    </row>
    <row r="5" spans="2:7" ht="71" x14ac:dyDescent="0.2">
      <c r="B5" s="8" t="s">
        <v>285</v>
      </c>
      <c r="C5" s="4" t="s">
        <v>286</v>
      </c>
      <c r="D5" s="8" t="s">
        <v>331</v>
      </c>
      <c r="E5" s="8"/>
      <c r="F5" s="8"/>
      <c r="G5" s="1"/>
    </row>
    <row r="6" spans="2:7" x14ac:dyDescent="0.2">
      <c r="B6" s="1"/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EB17-A84E-B045-8E6C-C9EBB6857BC3}">
  <dimension ref="B2:F5"/>
  <sheetViews>
    <sheetView workbookViewId="0">
      <selection activeCell="C32" sqref="C32"/>
    </sheetView>
  </sheetViews>
  <sheetFormatPr baseColWidth="10" defaultRowHeight="16" x14ac:dyDescent="0.2"/>
  <cols>
    <col min="2" max="2" width="15.33203125" bestFit="1" customWidth="1"/>
    <col min="3" max="3" width="32.6640625" customWidth="1"/>
    <col min="4" max="4" width="23" bestFit="1" customWidth="1"/>
    <col min="5" max="5" width="24" bestFit="1" customWidth="1"/>
    <col min="6" max="6" width="17.5" bestFit="1" customWidth="1"/>
  </cols>
  <sheetData>
    <row r="2" spans="2:6" x14ac:dyDescent="0.2">
      <c r="B2" s="10" t="s">
        <v>253</v>
      </c>
      <c r="C2" s="11" t="s">
        <v>254</v>
      </c>
      <c r="D2" s="10" t="s">
        <v>343</v>
      </c>
      <c r="E2" s="10" t="s">
        <v>280</v>
      </c>
      <c r="F2" s="10" t="s">
        <v>344</v>
      </c>
    </row>
    <row r="3" spans="2:6" ht="71" x14ac:dyDescent="0.2">
      <c r="B3" s="8" t="s">
        <v>287</v>
      </c>
      <c r="C3" s="4" t="s">
        <v>288</v>
      </c>
      <c r="D3" s="9" t="s">
        <v>329</v>
      </c>
      <c r="E3" s="8"/>
      <c r="F3" s="8"/>
    </row>
    <row r="4" spans="2:6" ht="71" x14ac:dyDescent="0.2">
      <c r="B4" s="8" t="s">
        <v>283</v>
      </c>
      <c r="C4" s="4" t="s">
        <v>289</v>
      </c>
      <c r="D4" s="9" t="s">
        <v>333</v>
      </c>
      <c r="E4" s="8" t="s">
        <v>332</v>
      </c>
      <c r="F4" s="8">
        <v>8</v>
      </c>
    </row>
    <row r="5" spans="2:6" ht="71" x14ac:dyDescent="0.2">
      <c r="B5" s="8" t="s">
        <v>290</v>
      </c>
      <c r="C5" s="4" t="s">
        <v>291</v>
      </c>
      <c r="D5" s="8" t="s">
        <v>334</v>
      </c>
      <c r="E5" s="8"/>
      <c r="F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528-4F7A-C149-9B1B-E3F89DF4A806}">
  <dimension ref="B2:G6"/>
  <sheetViews>
    <sheetView topLeftCell="C1" workbookViewId="0">
      <selection activeCell="C14" sqref="C14"/>
    </sheetView>
  </sheetViews>
  <sheetFormatPr baseColWidth="10" defaultRowHeight="16" x14ac:dyDescent="0.2"/>
  <cols>
    <col min="1" max="1" width="3" customWidth="1"/>
    <col min="2" max="2" width="16" bestFit="1" customWidth="1"/>
    <col min="3" max="3" width="39.83203125" customWidth="1"/>
    <col min="4" max="4" width="22.33203125" bestFit="1" customWidth="1"/>
    <col min="5" max="5" width="24" bestFit="1" customWidth="1"/>
    <col min="6" max="6" width="17.5" bestFit="1" customWidth="1"/>
  </cols>
  <sheetData>
    <row r="2" spans="2:7" x14ac:dyDescent="0.2">
      <c r="B2" s="10" t="s">
        <v>253</v>
      </c>
      <c r="C2" s="11" t="s">
        <v>254</v>
      </c>
      <c r="D2" s="10" t="s">
        <v>343</v>
      </c>
      <c r="E2" s="10" t="s">
        <v>280</v>
      </c>
      <c r="F2" s="10" t="s">
        <v>344</v>
      </c>
      <c r="G2" s="1"/>
    </row>
    <row r="3" spans="2:7" ht="29" x14ac:dyDescent="0.2">
      <c r="B3" s="8" t="s">
        <v>292</v>
      </c>
      <c r="C3" s="4" t="s">
        <v>293</v>
      </c>
      <c r="D3" s="9" t="s">
        <v>335</v>
      </c>
      <c r="E3" s="8"/>
      <c r="F3" s="8"/>
      <c r="G3" s="1"/>
    </row>
    <row r="4" spans="2:7" ht="43" x14ac:dyDescent="0.2">
      <c r="B4" s="8" t="s">
        <v>294</v>
      </c>
      <c r="C4" s="4" t="s">
        <v>295</v>
      </c>
      <c r="D4" s="9" t="s">
        <v>336</v>
      </c>
      <c r="E4" s="8" t="s">
        <v>332</v>
      </c>
      <c r="F4" s="8">
        <v>3</v>
      </c>
      <c r="G4" s="1"/>
    </row>
    <row r="5" spans="2:7" ht="57" x14ac:dyDescent="0.2">
      <c r="B5" s="8" t="s">
        <v>296</v>
      </c>
      <c r="C5" s="4" t="s">
        <v>297</v>
      </c>
      <c r="D5" s="8" t="s">
        <v>337</v>
      </c>
      <c r="E5" s="8"/>
      <c r="F5" s="8"/>
      <c r="G5" s="1"/>
    </row>
    <row r="6" spans="2:7" x14ac:dyDescent="0.2">
      <c r="B6" s="1"/>
      <c r="C6" s="1"/>
      <c r="D6" s="1"/>
      <c r="E6" s="1"/>
      <c r="F6" s="1"/>
      <c r="G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E3C3-8AA6-7146-BD94-6016BAA1113F}">
  <dimension ref="B1:G5"/>
  <sheetViews>
    <sheetView workbookViewId="0">
      <selection activeCell="F21" sqref="F21"/>
    </sheetView>
  </sheetViews>
  <sheetFormatPr baseColWidth="10" defaultRowHeight="16" x14ac:dyDescent="0.2"/>
  <cols>
    <col min="1" max="1" width="1.6640625" customWidth="1"/>
    <col min="2" max="2" width="17" bestFit="1" customWidth="1"/>
    <col min="3" max="3" width="55" customWidth="1"/>
    <col min="4" max="4" width="22.33203125" bestFit="1" customWidth="1"/>
    <col min="5" max="5" width="25.33203125" bestFit="1" customWidth="1"/>
    <col min="6" max="6" width="17.5" bestFit="1" customWidth="1"/>
  </cols>
  <sheetData>
    <row r="1" spans="2:7" ht="9" customHeight="1" x14ac:dyDescent="0.2"/>
    <row r="2" spans="2:7" x14ac:dyDescent="0.2">
      <c r="B2" s="10" t="s">
        <v>253</v>
      </c>
      <c r="C2" s="11" t="s">
        <v>254</v>
      </c>
      <c r="D2" s="10" t="s">
        <v>343</v>
      </c>
      <c r="E2" s="10" t="s">
        <v>280</v>
      </c>
      <c r="F2" s="10" t="s">
        <v>344</v>
      </c>
      <c r="G2" s="1"/>
    </row>
    <row r="3" spans="2:7" ht="29" x14ac:dyDescent="0.2">
      <c r="B3" s="8" t="s">
        <v>298</v>
      </c>
      <c r="C3" s="4" t="s">
        <v>299</v>
      </c>
      <c r="D3" s="9" t="s">
        <v>335</v>
      </c>
      <c r="E3" s="8"/>
      <c r="F3" s="8"/>
      <c r="G3" s="1"/>
    </row>
    <row r="4" spans="2:7" ht="29" x14ac:dyDescent="0.2">
      <c r="B4" s="8" t="s">
        <v>300</v>
      </c>
      <c r="C4" s="4" t="s">
        <v>301</v>
      </c>
      <c r="D4" s="9" t="s">
        <v>338</v>
      </c>
      <c r="E4" s="8" t="s">
        <v>332</v>
      </c>
      <c r="F4" s="8">
        <v>4</v>
      </c>
      <c r="G4" s="1"/>
    </row>
    <row r="5" spans="2:7" ht="43" x14ac:dyDescent="0.2">
      <c r="B5" s="8" t="s">
        <v>302</v>
      </c>
      <c r="C5" s="4" t="s">
        <v>303</v>
      </c>
      <c r="D5" s="8" t="s">
        <v>339</v>
      </c>
      <c r="E5" s="8"/>
      <c r="F5" s="8"/>
      <c r="G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C04-7EC6-7647-A468-9352460429D0}">
  <dimension ref="B2:G5"/>
  <sheetViews>
    <sheetView workbookViewId="0">
      <selection activeCell="C19" sqref="C19"/>
    </sheetView>
  </sheetViews>
  <sheetFormatPr baseColWidth="10" defaultRowHeight="16" x14ac:dyDescent="0.2"/>
  <cols>
    <col min="1" max="1" width="2.33203125" customWidth="1"/>
    <col min="2" max="2" width="14.1640625" bestFit="1" customWidth="1"/>
    <col min="3" max="3" width="34.1640625" customWidth="1"/>
    <col min="4" max="4" width="22.33203125" bestFit="1" customWidth="1"/>
    <col min="5" max="5" width="24" bestFit="1" customWidth="1"/>
    <col min="6" max="6" width="17.5" bestFit="1" customWidth="1"/>
  </cols>
  <sheetData>
    <row r="2" spans="2:7" ht="29" x14ac:dyDescent="0.2">
      <c r="B2" s="10" t="s">
        <v>253</v>
      </c>
      <c r="C2" s="11" t="s">
        <v>254</v>
      </c>
      <c r="D2" s="10" t="s">
        <v>343</v>
      </c>
      <c r="E2" s="10" t="s">
        <v>280</v>
      </c>
      <c r="F2" s="10" t="s">
        <v>344</v>
      </c>
      <c r="G2" s="1"/>
    </row>
    <row r="3" spans="2:7" ht="29" x14ac:dyDescent="0.2">
      <c r="B3" s="8" t="s">
        <v>281</v>
      </c>
      <c r="C3" s="4" t="s">
        <v>304</v>
      </c>
      <c r="D3" s="9" t="s">
        <v>329</v>
      </c>
      <c r="E3" s="8"/>
      <c r="F3" s="8"/>
      <c r="G3" s="1"/>
    </row>
    <row r="4" spans="2:7" ht="43" x14ac:dyDescent="0.2">
      <c r="B4" s="8" t="s">
        <v>283</v>
      </c>
      <c r="C4" s="4" t="s">
        <v>305</v>
      </c>
      <c r="D4" s="9" t="s">
        <v>330</v>
      </c>
      <c r="E4" s="8" t="s">
        <v>332</v>
      </c>
      <c r="F4" s="8">
        <v>6</v>
      </c>
      <c r="G4" s="1"/>
    </row>
    <row r="5" spans="2:7" ht="71" x14ac:dyDescent="0.2">
      <c r="B5" s="8" t="s">
        <v>306</v>
      </c>
      <c r="C5" s="4" t="s">
        <v>307</v>
      </c>
      <c r="D5" s="8" t="s">
        <v>331</v>
      </c>
      <c r="E5" s="8"/>
      <c r="F5" s="8"/>
      <c r="G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ProjectScope_Configuration</vt:lpstr>
      <vt:lpstr>Detail Estimation</vt:lpstr>
      <vt:lpstr>4. Categorize Test Cases</vt:lpstr>
      <vt:lpstr>2.6 CICD Pipeline Setup</vt:lpstr>
      <vt:lpstr>3.5 Platform Abstraction Layer</vt:lpstr>
      <vt:lpstr>5.1.1 CICD  Execution Orchestr</vt:lpstr>
      <vt:lpstr>5.5 Advanced Reporting Setup   </vt:lpstr>
      <vt:lpstr>6.1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Nguyen</dc:creator>
  <cp:lastModifiedBy>Manh Nguyen</cp:lastModifiedBy>
  <dcterms:created xsi:type="dcterms:W3CDTF">2025-04-21T06:12:50Z</dcterms:created>
  <dcterms:modified xsi:type="dcterms:W3CDTF">2025-04-22T05:42:04Z</dcterms:modified>
</cp:coreProperties>
</file>