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mc:AlternateContent xmlns:mc="http://schemas.openxmlformats.org/markup-compatibility/2006">
    <mc:Choice Requires="x15">
      <x15ac:absPath xmlns:x15ac="http://schemas.microsoft.com/office/spreadsheetml/2010/11/ac" url="C:\Users\madhavi\Downloads\4-hour-course-xl-files\"/>
    </mc:Choice>
  </mc:AlternateContent>
  <xr:revisionPtr revIDLastSave="0" documentId="13_ncr:2001_{AB3D6EA8-8F54-4CF7-8D12-1A42BBE80228}" xr6:coauthVersionLast="47" xr6:coauthVersionMax="47" xr10:uidLastSave="{00000000-0000-0000-0000-000000000000}"/>
  <bookViews>
    <workbookView xWindow="-108" yWindow="-108" windowWidth="23256" windowHeight="12576" activeTab="1" xr2:uid="{26D4546B-D2A1-4444-8EAF-A6228F96F0C1}"/>
  </bookViews>
  <sheets>
    <sheet name="Data" sheetId="2" r:id="rId1"/>
    <sheet name="Customer Centre Repot" sheetId="5" r:id="rId2"/>
    <sheet name="Pivots" sheetId="6" r:id="rId3"/>
    <sheet name="Assets" sheetId="4" r:id="rId4"/>
  </sheets>
  <definedNames>
    <definedName name="_xlnm._FilterDatabase" localSheetId="0" hidden="1">Data!$B$3:$H$1003</definedName>
    <definedName name="_xlcn.WorksheetConnection_07version1.xlsbcalls1" hidden="1">calls[]</definedName>
    <definedName name="_xlcn.WorksheetConnection_07version1.xlsbcustomers1" hidden="1">customers[]</definedName>
    <definedName name="Slicer_Representative">#N/A</definedName>
  </definedNames>
  <calcPr calcId="191029"/>
  <pivotCaches>
    <pivotCache cacheId="1217" r:id="rId5"/>
    <pivotCache cacheId="1219" r:id="rId6"/>
    <pivotCache cacheId="1223" r:id="rId7"/>
    <pivotCache cacheId="1256" r:id="rId8"/>
    <pivotCache cacheId="1605" r:id="rId9"/>
    <pivotCache cacheId="1608" r:id="rId10"/>
    <pivotCache cacheId="1611" r:id="rId11"/>
    <pivotCache cacheId="1614" r:id="rId12"/>
    <pivotCache cacheId="1617" r:id="rId13"/>
  </pivotCaches>
  <fileRecoveryPr repairLoad="1"/>
  <extLst>
    <ext xmlns:x14="http://schemas.microsoft.com/office/spreadsheetml/2009/9/main" uri="{876F7934-8845-4945-9796-88D515C7AA90}">
      <x14:pivotCaches>
        <pivotCache cacheId="14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 (version 1).xlsb!calls"/>
          <x15:modelTable id="customers" name="customers" connection="WorksheetConnection_07 (version 1).xlsb!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Y19" i="5" l="1"/>
  <c r="Y20" i="5"/>
  <c r="Y21" i="5"/>
  <c r="Y22" i="5"/>
  <c r="Y23" i="5"/>
  <c r="Y24" i="5"/>
  <c r="Y25" i="5"/>
  <c r="Y26" i="5"/>
  <c r="Y27" i="5"/>
  <c r="Y28" i="5"/>
  <c r="Y29" i="5"/>
  <c r="Y30" i="5"/>
  <c r="Y31" i="5"/>
  <c r="Y32" i="5"/>
  <c r="Y33" i="5"/>
  <c r="Y34" i="5"/>
  <c r="Y35" i="5"/>
  <c r="Y36" i="5"/>
  <c r="T18" i="5"/>
  <c r="U18" i="5"/>
  <c r="V18" i="5"/>
  <c r="W18" i="5"/>
  <c r="S18" i="5"/>
  <c r="R22" i="5"/>
  <c r="S19" i="5"/>
  <c r="T19" i="5"/>
  <c r="U19" i="5"/>
  <c r="V19" i="5"/>
  <c r="W19" i="5"/>
  <c r="X19" i="5"/>
  <c r="S20" i="5"/>
  <c r="T20" i="5"/>
  <c r="U20" i="5"/>
  <c r="V20" i="5"/>
  <c r="W20" i="5"/>
  <c r="X20" i="5"/>
  <c r="S21" i="5"/>
  <c r="T21" i="5"/>
  <c r="U21" i="5"/>
  <c r="V21" i="5"/>
  <c r="W21" i="5"/>
  <c r="X21" i="5"/>
  <c r="S22" i="5"/>
  <c r="T22" i="5"/>
  <c r="U22" i="5"/>
  <c r="V22" i="5"/>
  <c r="W22" i="5"/>
  <c r="X22" i="5"/>
  <c r="S23" i="5"/>
  <c r="T23" i="5"/>
  <c r="U23" i="5"/>
  <c r="V23" i="5"/>
  <c r="W23" i="5"/>
  <c r="X23" i="5"/>
  <c r="S24" i="5"/>
  <c r="T24" i="5"/>
  <c r="U24" i="5"/>
  <c r="V24" i="5"/>
  <c r="W24" i="5"/>
  <c r="X24" i="5"/>
  <c r="S25" i="5"/>
  <c r="T25" i="5"/>
  <c r="U25" i="5"/>
  <c r="V25" i="5"/>
  <c r="W25" i="5"/>
  <c r="X25" i="5"/>
  <c r="S26" i="5"/>
  <c r="T26" i="5"/>
  <c r="U26" i="5"/>
  <c r="V26" i="5"/>
  <c r="W26" i="5"/>
  <c r="X26" i="5"/>
  <c r="S27" i="5"/>
  <c r="T27" i="5"/>
  <c r="U27" i="5"/>
  <c r="V27" i="5"/>
  <c r="W27" i="5"/>
  <c r="X27" i="5"/>
  <c r="S28" i="5"/>
  <c r="T28" i="5"/>
  <c r="U28" i="5"/>
  <c r="V28" i="5"/>
  <c r="W28" i="5"/>
  <c r="X28" i="5"/>
  <c r="S29" i="5"/>
  <c r="T29" i="5"/>
  <c r="U29" i="5"/>
  <c r="V29" i="5"/>
  <c r="W29" i="5"/>
  <c r="X29" i="5"/>
  <c r="S30" i="5"/>
  <c r="T30" i="5"/>
  <c r="U30" i="5"/>
  <c r="V30" i="5"/>
  <c r="W30" i="5"/>
  <c r="X30" i="5"/>
  <c r="S31" i="5"/>
  <c r="T31" i="5"/>
  <c r="U31" i="5"/>
  <c r="V31" i="5"/>
  <c r="W31" i="5"/>
  <c r="X31" i="5"/>
  <c r="S32" i="5"/>
  <c r="T32" i="5"/>
  <c r="U32" i="5"/>
  <c r="V32" i="5"/>
  <c r="W32" i="5"/>
  <c r="X32" i="5"/>
  <c r="S33" i="5"/>
  <c r="T33" i="5"/>
  <c r="U33" i="5"/>
  <c r="V33" i="5"/>
  <c r="W33" i="5"/>
  <c r="X33" i="5"/>
  <c r="S34" i="5"/>
  <c r="T34" i="5"/>
  <c r="U34" i="5"/>
  <c r="V34" i="5"/>
  <c r="W34" i="5"/>
  <c r="X34" i="5"/>
  <c r="S35" i="5"/>
  <c r="T35" i="5"/>
  <c r="U35" i="5"/>
  <c r="V35" i="5"/>
  <c r="W35" i="5"/>
  <c r="X35" i="5"/>
  <c r="S36" i="5"/>
  <c r="T36" i="5"/>
  <c r="U36" i="5"/>
  <c r="V36" i="5"/>
  <c r="W36" i="5"/>
  <c r="X36" i="5"/>
  <c r="R37" i="5"/>
  <c r="S37" i="5"/>
  <c r="T37" i="5"/>
  <c r="U37" i="5"/>
  <c r="V37" i="5"/>
  <c r="W37" i="5"/>
  <c r="X37" i="5"/>
  <c r="Y37" i="5"/>
  <c r="R34" i="5"/>
  <c r="R35" i="5"/>
  <c r="R36" i="5"/>
  <c r="R33" i="5"/>
  <c r="R20" i="5"/>
  <c r="R21" i="5"/>
  <c r="R23" i="5"/>
  <c r="R24" i="5"/>
  <c r="R25" i="5"/>
  <c r="R26" i="5"/>
  <c r="R27" i="5"/>
  <c r="R28" i="5"/>
  <c r="R29" i="5"/>
  <c r="R30" i="5"/>
  <c r="R31" i="5"/>
  <c r="R32" i="5"/>
  <c r="R19" i="5"/>
  <c r="J50" i="6"/>
  <c r="J55" i="6" s="1"/>
  <c r="G53" i="6"/>
  <c r="H53" i="6"/>
  <c r="G54" i="6"/>
  <c r="H54" i="6"/>
  <c r="G55" i="6"/>
  <c r="H55" i="6"/>
  <c r="G56" i="6"/>
  <c r="H56" i="6"/>
  <c r="G57" i="6"/>
  <c r="H57" i="6"/>
  <c r="F54" i="6"/>
  <c r="F55" i="6"/>
  <c r="F56" i="6"/>
  <c r="F57" i="6"/>
  <c r="F53"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c r="K95" i="2" a="1"/>
  <c r="K95" i="2" s="1"/>
  <c r="K96" i="2" a="1"/>
  <c r="K96" i="2" s="1"/>
  <c r="K97" i="2" a="1"/>
  <c r="K97" i="2" s="1"/>
  <c r="K98" i="2" a="1"/>
  <c r="K98" i="2" s="1"/>
  <c r="K99" i="2" a="1"/>
  <c r="K99" i="2" s="1"/>
  <c r="K100" i="2" a="1"/>
  <c r="K100" i="2"/>
  <c r="K101" i="2" a="1"/>
  <c r="K101" i="2" s="1"/>
  <c r="K102" i="2" a="1"/>
  <c r="K102" i="2" s="1"/>
  <c r="K103" i="2" a="1"/>
  <c r="K103" i="2" s="1"/>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c r="K216" i="2" a="1"/>
  <c r="K216" i="2" s="1"/>
  <c r="K217" i="2" a="1"/>
  <c r="K217" i="2" s="1"/>
  <c r="K218" i="2" a="1"/>
  <c r="K218" i="2" s="1"/>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c r="K509" i="2" a="1"/>
  <c r="K509" i="2" s="1"/>
  <c r="K510" i="2" a="1"/>
  <c r="K510" i="2" s="1"/>
  <c r="K511" i="2" a="1"/>
  <c r="K511" i="2" s="1"/>
  <c r="K512" i="2" a="1"/>
  <c r="K512" i="2" s="1"/>
  <c r="K513" i="2" a="1"/>
  <c r="K513" i="2" s="1"/>
  <c r="K514" i="2" a="1"/>
  <c r="K514" i="2" s="1"/>
  <c r="K515" i="2" a="1"/>
  <c r="K515" i="2" s="1"/>
  <c r="K516" i="2" a="1"/>
  <c r="K516" i="2" s="1"/>
  <c r="K517" i="2" a="1"/>
  <c r="K517" i="2"/>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c r="K550" i="2" a="1"/>
  <c r="K550" i="2" s="1"/>
  <c r="K551" i="2" a="1"/>
  <c r="K551" i="2" s="1"/>
  <c r="K552" i="2" a="1"/>
  <c r="K552" i="2" s="1"/>
  <c r="K553" i="2" a="1"/>
  <c r="K553" i="2" s="1"/>
  <c r="K554" i="2" a="1"/>
  <c r="K554" i="2" s="1"/>
  <c r="K555" i="2" a="1"/>
  <c r="K555" i="2"/>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c r="K605" i="2" a="1"/>
  <c r="K605" i="2" s="1"/>
  <c r="K606" i="2" a="1"/>
  <c r="K606" i="2" s="1"/>
  <c r="K607" i="2" a="1"/>
  <c r="K607" i="2" s="1"/>
  <c r="K608" i="2" a="1"/>
  <c r="K608" i="2" s="1"/>
  <c r="K609" i="2" a="1"/>
  <c r="K609" i="2" s="1"/>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s="1"/>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3" i="6" l="1"/>
  <c r="I57" i="6"/>
  <c r="I56" i="6"/>
  <c r="I55" i="6"/>
  <c r="I54" i="6"/>
  <c r="J53" i="6"/>
  <c r="J54" i="6"/>
  <c r="J57" i="6"/>
  <c r="J5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13B3C4-7802-4A58-802B-559B059C00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F837766-F064-4291-8D4E-823BA37B5C6E}" name="WorksheetConnection_07 (version 1).xlsb!calls" type="102" refreshedVersion="8" minRefreshableVersion="5">
    <extLst>
      <ext xmlns:x15="http://schemas.microsoft.com/office/spreadsheetml/2010/11/main" uri="{DE250136-89BD-433C-8126-D09CA5730AF9}">
        <x15:connection id="calls" autoDelete="1">
          <x15:rangePr sourceName="_xlcn.WorksheetConnection_07version1.xlsbcalls1"/>
        </x15:connection>
      </ext>
    </extLst>
  </connection>
  <connection id="3" xr16:uid="{10FE9F9C-D877-4967-8DE4-17D5CEAF9415}" name="WorksheetConnection_07 (version 1).xlsb!customers" type="102" refreshedVersion="8" minRefreshableVersion="5">
    <extLst>
      <ext xmlns:x15="http://schemas.microsoft.com/office/spreadsheetml/2010/11/main" uri="{DE250136-89BD-433C-8126-D09CA5730AF9}">
        <x15:connection id="customers">
          <x15:rangePr sourceName="_xlcn.WorksheetConnection_07version1.xlsbcustomers1"/>
        </x15:connection>
      </ext>
    </extLst>
  </connection>
</connections>
</file>

<file path=xl/sharedStrings.xml><?xml version="1.0" encoding="utf-8"?>
<sst xmlns="http://schemas.openxmlformats.org/spreadsheetml/2006/main" count="3164" uniqueCount="1080">
  <si>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</si>
  <si>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</si>
  <si>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</si>
  <si>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</si>
  <si>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</si>
  <si>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</si>
  <si>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</si>
  <si>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</si>
  <si>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</si>
  <si>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</si>
  <si>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</si>
  <si>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</si>
  <si>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</si>
  <si>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</si>
  <si>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</si>
  <si>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</si>
  <si>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</si>
  <si>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</si>
  <si>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</si>
  <si>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</si>
  <si>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</si>
  <si>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</si>
  <si>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</si>
  <si>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</si>
  <si>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</si>
  <si>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</si>
  <si>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</si>
  <si>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</si>
  <si>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</si>
  <si>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</si>
  <si>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</si>
  <si>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</si>
  <si>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</si>
  <si>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</si>
  <si>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</si>
  <si>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</si>
  <si>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</si>
  <si>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</si>
  <si>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</si>
  <si>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</si>
  <si>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</si>
  <si>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</si>
  <si>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</si>
  <si>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</si>
  <si>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</si>
  <si>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</si>
  <si>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</si>
  <si>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</si>
  <si>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</si>
  <si>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</si>
  <si>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</si>
  <si>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</si>
  <si>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</si>
  <si>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</si>
  <si>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</si>
  <si>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</si>
  <si>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</si>
  <si>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</si>
  <si>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</si>
  <si>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</si>
  <si>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</si>
  <si>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</si>
  <si>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</si>
  <si>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</si>
  <si>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</si>
  <si>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</si>
  <si>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</si>
  <si>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</si>
  <si>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</si>
  <si>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</si>
  <si>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</si>
  <si>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</si>
  <si>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</si>
  <si>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</si>
  <si>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</si>
  <si>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</si>
  <si>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</si>
  <si>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</si>
  <si>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</si>
  <si>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</si>
  <si>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</si>
  <si>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</si>
  <si>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</si>
  <si>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</si>
  <si>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</si>
  <si>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</si>
  <si>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</si>
  <si>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</si>
  <si>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</si>
  <si>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</si>
  <si>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</si>
  <si>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</si>
  <si>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</si>
  <si>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</si>
  <si>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</si>
  <si>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</si>
  <si>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</si>
  <si>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</si>
  <si>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</si>
  <si>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</si>
  <si>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</si>
  <si>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</si>
  <si>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</si>
  <si>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</si>
  <si>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</si>
  <si>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</si>
  <si>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</si>
  <si>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</si>
  <si>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</si>
  <si>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</si>
  <si>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</si>
  <si>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</si>
  <si>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</si>
  <si>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</si>
  <si>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</si>
  <si>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</si>
  <si>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</si>
  <si>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</si>
  <si>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</si>
  <si>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</si>
  <si>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</si>
  <si>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</si>
  <si>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</si>
  <si>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</si>
  <si>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</si>
  <si>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</si>
  <si>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</si>
  <si>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</si>
  <si>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</si>
  <si>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</si>
  <si>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</si>
  <si>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</si>
  <si>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</si>
  <si>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</si>
  <si>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</si>
  <si>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</si>
  <si>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</si>
  <si>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</si>
  <si>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</si>
  <si>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</si>
  <si>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</si>
  <si>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</si>
  <si>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</si>
  <si>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</si>
  <si>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</si>
  <si>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</si>
  <si>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</si>
  <si>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</si>
  <si>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</si>
  <si>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</si>
  <si>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</si>
  <si>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</si>
  <si>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</si>
  <si>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</si>
  <si>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</si>
  <si>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</si>
  <si>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</si>
  <si>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</si>
  <si>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</si>
  <si>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</si>
  <si>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</si>
  <si>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</si>
  <si>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</si>
  <si>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</si>
  <si>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</si>
  <si>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</si>
  <si>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</si>
  <si>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</si>
  <si>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</si>
  <si>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</si>
  <si>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</si>
  <si>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</si>
  <si>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</si>
  <si>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</si>
  <si>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</si>
  <si>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</si>
  <si>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</si>
  <si>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</si>
  <si>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</si>
  <si>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</si>
  <si>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</si>
  <si>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</si>
  <si>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</si>
  <si>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</si>
  <si>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</si>
  <si>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</si>
  <si>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</si>
  <si>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</si>
  <si>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</si>
  <si>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</si>
  <si>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</si>
  <si>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</si>
  <si>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</si>
  <si>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</si>
  <si>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</si>
  <si>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</si>
  <si>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</si>
  <si>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</si>
  <si>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</si>
  <si>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</si>
  <si>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</si>
  <si>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</si>
  <si>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</si>
  <si>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</si>
  <si>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</si>
  <si>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</si>
  <si>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</si>
  <si>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</si>
  <si>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</si>
  <si>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</si>
  <si>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</si>
  <si>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</si>
  <si>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</si>
  <si>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</si>
  <si>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</si>
  <si>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</si>
  <si>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</si>
  <si>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</si>
  <si>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</si>
  <si>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</si>
  <si>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</si>
  <si>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</si>
  <si>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</si>
  <si>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</si>
  <si>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</si>
  <si>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</si>
  <si>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</si>
  <si>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</si>
  <si>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</si>
  <si>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</si>
  <si>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</si>
  <si>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</si>
  <si>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</si>
  <si>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</si>
  <si>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</si>
  <si>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</si>
  <si>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</si>
  <si>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</si>
  <si>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</si>
  <si>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</si>
  <si>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</si>
  <si>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</si>
  <si>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</si>
  <si>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</si>
  <si>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</si>
  <si>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</si>
  <si>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</si>
  <si>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</si>
  <si>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</si>
  <si>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</si>
  <si>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</si>
  <si>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</si>
  <si>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</si>
  <si>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</si>
  <si>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</si>
  <si>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</si>
  <si>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</si>
  <si>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</si>
  <si>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</si>
  <si>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</si>
  <si>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</si>
  <si>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</si>
  <si>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</si>
  <si>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</si>
  <si>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</si>
  <si>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</si>
  <si>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</si>
  <si>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</si>
  <si>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</si>
  <si>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</si>
  <si>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</si>
  <si>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</si>
  <si>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</si>
  <si>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</si>
  <si>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</si>
  <si>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</si>
  <si>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</si>
  <si>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</si>
  <si>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</si>
  <si>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</si>
  <si>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</si>
  <si>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</si>
  <si>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</si>
  <si>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</si>
  <si>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</si>
  <si>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</si>
  <si>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</si>
  <si>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</si>
  <si>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</si>
  <si>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</si>
  <si>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</si>
  <si>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</si>
  <si>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</si>
  <si>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</si>
  <si>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</si>
  <si>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</si>
  <si>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</si>
  <si>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</si>
  <si>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</si>
  <si>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</si>
  <si>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</si>
  <si>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</si>
  <si>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</si>
  <si>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</si>
  <si>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</si>
  <si>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</si>
  <si>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</si>
  <si>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</si>
  <si>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</si>
  <si>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</si>
  <si>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</si>
  <si>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</si>
  <si>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</si>
  <si>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</si>
  <si>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</si>
  <si>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</si>
  <si>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</si>
  <si>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</si>
  <si>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</si>
  <si>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</si>
  <si>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</si>
  <si>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</si>
  <si>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</si>
  <si>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</si>
  <si>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</si>
  <si>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</si>
  <si>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</si>
  <si>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</si>
  <si>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</si>
  <si>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</si>
  <si>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</si>
  <si>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</si>
  <si>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</si>
  <si>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</si>
  <si>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</si>
  <si>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</si>
  <si>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</si>
  <si>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</si>
  <si>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</si>
  <si>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</si>
  <si>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</si>
  <si>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</si>
  <si>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</si>
  <si>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</si>
  <si>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</si>
  <si>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</si>
  <si>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</si>
  <si>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</si>
  <si>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</si>
  <si>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</si>
  <si>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</si>
  <si>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</si>
  <si>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</si>
  <si>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</si>
  <si>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</si>
  <si>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</si>
  <si>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</si>
  <si>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</si>
  <si>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</si>
  <si>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</si>
  <si>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</si>
  <si>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</si>
  <si>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</si>
  <si>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</si>
  <si>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</si>
  <si>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</si>
  <si>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</si>
  <si>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</si>
  <si>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</si>
  <si>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</si>
  <si>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</si>
  <si>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</si>
  <si>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</si>
  <si>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</si>
  <si>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</si>
  <si>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</si>
  <si>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</si>
  <si>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</si>
  <si>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</si>
  <si>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</si>
  <si>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</si>
  <si>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</si>
  <si>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</si>
  <si>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</si>
  <si>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</si>
  <si>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</si>
  <si>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</si>
  <si>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</si>
  <si>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</si>
  <si>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</si>
  <si>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</si>
  <si>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</si>
  <si>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</si>
  <si>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</si>
  <si>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</si>
  <si>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</si>
  <si>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</si>
  <si>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</si>
  <si>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</si>
  <si>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</si>
  <si>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</si>
  <si>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</si>
  <si>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</si>
  <si>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</si>
  <si>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</si>
  <si>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</si>
  <si>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</si>
  <si>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</si>
  <si>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</si>
  <si>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</si>
  <si>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</si>
  <si>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</si>
  <si>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</si>
  <si>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</si>
  <si>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</si>
  <si>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</si>
  <si>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</si>
  <si>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</si>
  <si>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</si>
  <si>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</si>
  <si>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</si>
  <si>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</si>
  <si>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</si>
  <si>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</si>
  <si>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</si>
  <si>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</si>
  <si>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</si>
  <si>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</si>
  <si>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</si>
  <si>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</si>
  <si>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</si>
  <si>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</si>
  <si>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</si>
  <si>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</si>
  <si>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</si>
  <si>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</si>
  <si>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</si>
  <si>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</si>
  <si>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</si>
  <si>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</si>
  <si>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</si>
  <si>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</si>
  <si>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</si>
  <si>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</si>
  <si>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</si>
  <si>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</si>
  <si>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</si>
  <si>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</si>
  <si>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</si>
  <si>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</si>
  <si>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</si>
  <si>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</si>
  <si>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</si>
  <si>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</si>
  <si>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</si>
  <si>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</si>
  <si>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</si>
  <si>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</si>
  <si>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</si>
  <si>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</si>
  <si>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</si>
  <si>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</si>
  <si>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</si>
  <si>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</si>
  <si>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</si>
  <si>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</si>
  <si>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</si>
  <si>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</si>
  <si>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</si>
  <si>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</si>
  <si>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</si>
  <si>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</si>
  <si>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</si>
  <si>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</si>
  <si>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</si>
  <si>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</si>
  <si>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</si>
  <si>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</si>
  <si>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</si>
  <si>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</si>
  <si>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</si>
  <si>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</si>
  <si>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</si>
  <si>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</si>
  <si>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</si>
  <si>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</si>
  <si>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</si>
  <si>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</si>
  <si>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</si>
  <si>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</si>
  <si>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</si>
  <si>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</si>
  <si>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</si>
  <si>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</si>
  <si>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</si>
  <si>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</si>
  <si>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</si>
  <si>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</si>
  <si>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</si>
  <si>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</si>
  <si>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</si>
  <si>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</si>
  <si>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</si>
  <si>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</si>
  <si>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</si>
  <si>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</si>
  <si>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</si>
  <si>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</si>
  <si>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</si>
  <si>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</si>
  <si>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</si>
  <si>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</si>
  <si>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</si>
  <si>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</si>
  <si>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</si>
  <si>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</si>
  <si>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</si>
  <si>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</si>
  <si>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</si>
  <si>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</si>
  <si>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</si>
  <si>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</si>
  <si>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</si>
  <si>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</si>
  <si>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</si>
  <si>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</si>
  <si>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</si>
  <si>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</si>
  <si>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</si>
  <si>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</si>
  <si>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</si>
  <si>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</si>
  <si>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</si>
  <si>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</si>
  <si>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</si>
  <si>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</si>
  <si>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</si>
  <si>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</si>
  <si>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</si>
  <si>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</si>
  <si>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</si>
  <si>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</si>
  <si>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</si>
  <si>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</si>
  <si>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</si>
  <si>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</si>
  <si>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</si>
  <si>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</si>
  <si>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</si>
  <si>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</si>
  <si>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</si>
  <si>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</si>
  <si>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</si>
  <si>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</si>
  <si>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</si>
  <si>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</si>
  <si>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</si>
  <si>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</si>
  <si>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</si>
  <si>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</si>
  <si>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</si>
  <si>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</si>
  <si>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</si>
  <si>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</si>
  <si>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</si>
  <si>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</si>
  <si>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</si>
  <si>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</si>
  <si>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</si>
  <si>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</si>
  <si>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</si>
  <si>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</si>
  <si>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</si>
  <si>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</si>
  <si>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</si>
  <si>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</si>
  <si>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</si>
  <si>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</si>
  <si>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</si>
  <si>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</si>
  <si>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</si>
  <si>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</si>
  <si>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</si>
  <si>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</si>
  <si>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</si>
  <si>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</si>
  <si>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</si>
  <si>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</si>
  <si>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</si>
  <si>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</si>
  <si>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</si>
  <si>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</si>
  <si>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</si>
  <si>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</si>
  <si>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</si>
  <si>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</si>
  <si>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</si>
  <si>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</si>
  <si>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</si>
  <si>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</si>
  <si>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</si>
  <si>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</si>
  <si>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</si>
  <si>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</si>
  <si>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</si>
  <si>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</si>
  <si>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</si>
  <si>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</si>
  <si>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</si>
  <si>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</si>
  <si>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</si>
  <si>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</si>
  <si>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</si>
  <si>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</si>
  <si>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</si>
  <si>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</si>
  <si>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</si>
  <si>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</si>
  <si>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</si>
  <si>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</si>
  <si>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</si>
  <si>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</si>
  <si>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</si>
  <si>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</si>
  <si>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</si>
  <si>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</si>
  <si>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</si>
  <si>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</si>
  <si>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</si>
  <si>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</si>
  <si>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</si>
  <si>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</si>
  <si>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</si>
  <si>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</si>
  <si>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</si>
  <si>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</si>
  <si>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</si>
  <si>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</si>
  <si>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</si>
  <si>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</si>
  <si>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</si>
  <si>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</si>
  <si>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</si>
  <si>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</si>
  <si>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</si>
  <si>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</si>
  <si>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</si>
  <si>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</si>
  <si>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</si>
  <si>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</si>
  <si>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</si>
  <si>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</si>
  <si>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</si>
  <si>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</si>
  <si>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</si>
  <si>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</si>
  <si>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</si>
  <si>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</si>
  <si>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</si>
  <si>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</si>
  <si>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</si>
  <si>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</si>
  <si>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</si>
  <si>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</si>
  <si>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</si>
  <si>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</si>
  <si>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</si>
  <si>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</si>
  <si>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</si>
  <si>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</si>
  <si>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</si>
  <si>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</si>
  <si>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</si>
  <si>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</si>
  <si>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</si>
  <si>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</si>
  <si>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</si>
  <si>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</si>
  <si>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</si>
  <si>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</si>
  <si>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</si>
  <si>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</si>
  <si>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</si>
  <si>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</si>
  <si>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</si>
  <si>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</si>
  <si>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</si>
  <si>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</si>
  <si>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</si>
  <si>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</si>
  <si>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</si>
  <si>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</si>
  <si>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</si>
  <si>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</si>
  <si>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</si>
  <si>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</si>
  <si>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</si>
  <si>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</si>
  <si>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</si>
  <si>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</si>
  <si>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</si>
  <si>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</si>
  <si>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</si>
  <si>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</si>
  <si>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</si>
  <si>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</si>
  <si>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</si>
  <si>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</si>
  <si>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</si>
  <si>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</si>
  <si>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</si>
  <si>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</si>
  <si>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</si>
  <si>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</si>
  <si>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</si>
  <si>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</si>
  <si>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</si>
  <si>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</si>
  <si>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</si>
  <si>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</si>
  <si>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</si>
  <si>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</si>
  <si>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</si>
  <si>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</si>
  <si>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</si>
  <si>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</si>
  <si>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</si>
  <si>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</si>
  <si>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</si>
  <si>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</si>
  <si>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</si>
  <si>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</si>
  <si>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</si>
  <si>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</si>
  <si>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</si>
  <si>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</si>
  <si>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</si>
  <si>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</si>
  <si>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</si>
  <si>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</si>
  <si>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</si>
  <si>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</si>
  <si>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</si>
  <si>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</si>
  <si>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</si>
  <si>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</si>
  <si>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</si>
  <si>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</si>
  <si>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</si>
  <si>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</si>
  <si>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</si>
  <si>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</si>
  <si>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</si>
  <si>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</si>
  <si>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</si>
  <si>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</si>
  <si>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</si>
  <si>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</si>
  <si>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</si>
  <si>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</si>
  <si>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</si>
  <si>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</si>
  <si>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</si>
  <si>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</si>
  <si>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</si>
  <si>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</si>
  <si>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</si>
  <si>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</si>
  <si>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</si>
  <si>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</si>
  <si>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</si>
  <si>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</si>
  <si>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</si>
  <si>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</si>
  <si>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</si>
  <si>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</si>
  <si>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</si>
  <si>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</si>
  <si>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</si>
  <si>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</si>
  <si>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</si>
  <si>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</si>
  <si>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</si>
  <si>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</si>
  <si>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</si>
  <si>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</si>
  <si>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</si>
  <si>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</si>
  <si>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</si>
  <si>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</si>
  <si>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</si>
  <si>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</si>
  <si>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</si>
  <si>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</si>
  <si>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</si>
  <si>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</si>
  <si>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</si>
  <si>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</si>
  <si>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</si>
  <si>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</si>
  <si>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</si>
  <si>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</si>
  <si>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</si>
  <si>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</si>
  <si>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</si>
  <si>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</si>
  <si>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</si>
  <si>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</si>
  <si>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</si>
  <si>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</si>
  <si>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</si>
  <si>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</si>
  <si>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</si>
  <si>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</si>
  <si>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</si>
  <si>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</si>
  <si>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</si>
  <si>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</si>
  <si>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</si>
  <si>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</si>
  <si>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</si>
  <si>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</si>
  <si>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</si>
  <si>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</si>
  <si>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</si>
  <si>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</si>
  <si>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</si>
  <si>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</si>
  <si>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</si>
  <si>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</si>
  <si>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</si>
  <si>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</si>
  <si>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</si>
  <si>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</si>
  <si>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</si>
  <si>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</si>
  <si>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</si>
  <si>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</si>
  <si>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</si>
  <si>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</si>
  <si>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</si>
  <si>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</si>
  <si>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</si>
  <si>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</si>
  <si>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</si>
  <si>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</si>
  <si>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</si>
  <si>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</si>
  <si>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</si>
  <si>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</si>
  <si>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</si>
  <si>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</si>
  <si>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</si>
  <si>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</si>
  <si>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</si>
  <si>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</si>
  <si>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</si>
  <si>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</si>
  <si>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</si>
  <si>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</si>
  <si>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</si>
  <si>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</si>
  <si>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</si>
  <si>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</si>
  <si>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</si>
  <si>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</si>
  <si>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</si>
  <si>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</si>
  <si>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</si>
  <si>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</si>
  <si>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</si>
  <si>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</si>
  <si>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</si>
  <si>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</si>
  <si>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</si>
  <si>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</si>
  <si>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</si>
  <si>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</si>
  <si>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</si>
  <si>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</si>
  <si>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</si>
  <si>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</si>
  <si>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</si>
  <si>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</si>
  <si>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</si>
  <si>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</si>
  <si>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</si>
  <si>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</si>
  <si>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</si>
  <si>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</si>
  <si>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</si>
  <si>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</si>
  <si>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</si>
  <si>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</si>
  <si>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</si>
  <si>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</si>
  <si>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</si>
  <si>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</si>
  <si>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</si>
  <si>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</si>
  <si>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</si>
  <si>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</si>
  <si>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</si>
  <si>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</si>
  <si>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</si>
  <si>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</si>
  <si>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</si>
  <si>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</si>
  <si>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</si>
  <si>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</si>
  <si>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</si>
  <si>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</si>
  <si>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</si>
  <si>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</si>
  <si>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</si>
  <si>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</si>
  <si>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</si>
  <si>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</si>
  <si>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</si>
  <si>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</si>
  <si>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</si>
  <si>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</si>
  <si>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</si>
  <si>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</si>
  <si>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</si>
  <si>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</si>
  <si>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</si>
  <si>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</si>
  <si>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</si>
  <si>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</si>
  <si>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</si>
  <si>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</si>
  <si>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</si>
  <si>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</si>
  <si>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</si>
  <si>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</si>
  <si>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</si>
  <si>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</si>
  <si>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</si>
  <si>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</si>
  <si>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</si>
  <si>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</si>
  <si>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</si>
  <si>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</si>
  <si>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</si>
  <si>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</si>
  <si>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</si>
  <si>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</si>
  <si>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</si>
  <si>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</si>
  <si>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</si>
  <si>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</si>
  <si>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</si>
  <si>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</si>
  <si>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</si>
  <si>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</si>
  <si>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</si>
  <si>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</si>
  <si>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</si>
  <si>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</si>
  <si>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</si>
  <si>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</si>
  <si>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</si>
  <si>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</si>
  <si>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</si>
  <si>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</si>
  <si>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</si>
  <si>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</si>
  <si>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</si>
  <si>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</si>
  <si>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</si>
  <si>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</si>
  <si>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</si>
  <si>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</si>
  <si>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</si>
  <si>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</si>
  <si>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</si>
  <si>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</si>
  <si>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</si>
  <si>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</si>
  <si>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</si>
  <si>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</si>
  <si>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</si>
  <si>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</si>
  <si>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</si>
  <si>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</si>
  <si>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</si>
  <si>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</si>
  <si>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</si>
  <si>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</si>
  <si>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</si>
  <si>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</si>
  <si>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</si>
  <si>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</si>
  <si>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</si>
  <si>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</si>
  <si>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</si>
  <si>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</si>
  <si>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</si>
  <si>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</si>
  <si>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</si>
  <si>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</si>
  <si>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</si>
  <si>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</si>
  <si>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</si>
  <si>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</si>
  <si>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</si>
  <si>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</si>
  <si>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</si>
  <si>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</si>
  <si>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</si>
  <si>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</si>
  <si>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</si>
  <si>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</si>
  <si>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</si>
  <si>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</si>
  <si>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</si>
  <si>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</si>
  <si>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</si>
  <si>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</si>
  <si>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</si>
  <si>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</si>
  <si>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</si>
  <si>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</si>
  <si>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</si>
  <si>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</si>
  <si>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</si>
  <si>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</si>
  <si>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</si>
  <si>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</si>
  <si>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</si>
  <si>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</si>
  <si>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</si>
  <si>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</si>
  <si>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</si>
  <si>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</si>
  <si>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</si>
  <si>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</si>
  <si>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</si>
  <si>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</si>
  <si>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</si>
  <si>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</si>
  <si>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</si>
  <si>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</si>
  <si>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</si>
  <si>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</si>
  <si>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5star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</si>
  <si>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</si>
  <si>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</si>
  <si>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</si>
  <si>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</si>
  <si>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</si>
  <si>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</si>
  <si>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</si>
  <si>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</si>
  <si>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</si>
  <si>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</si>
  <si>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</si>
  <si>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</si>
  <si>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</si>
  <si>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</si>
  <si>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</si>
  <si>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</si>
  <si>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</si>
  <si>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</si>
  <si>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</si>
  <si>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</si>
  <si>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</si>
  <si>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</si>
  <si>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</si>
  <si>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</si>
  <si>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</si>
  <si>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</si>
  <si>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</si>
  <si>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</si>
  <si>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</si>
  <si>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</si>
  <si>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Count of Call number</t>
  </si>
  <si>
    <t xml:space="preserve"> TOTAL</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</si>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</sst>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9" formatCode="\$#,###.0,&quot;k&quot;"/>
    <numFmt numFmtId="170" formatCode="[$$-C09]#,##0"/>
  </numFmts>
  <fonts count="5"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b/>
      <sz val="28"/>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0" xfId="0" applyFill="1" applyAlignment="1">
      <alignment horizontal="left" indent="2"/>
    </xf>
    <xf numFmtId="0" fontId="0" fillId="5" borderId="10" xfId="0" applyFill="1" applyBorder="1"/>
    <xf numFmtId="0" fontId="1" fillId="5" borderId="11" xfId="0" applyFont="1" applyFill="1" applyBorder="1"/>
    <xf numFmtId="0" fontId="1" fillId="5" borderId="12" xfId="0" applyFont="1" applyFill="1" applyBorder="1" applyAlignment="1">
      <alignment horizontal="center"/>
    </xf>
    <xf numFmtId="0" fontId="1" fillId="5" borderId="13" xfId="0" applyFont="1" applyFill="1" applyBorder="1"/>
    <xf numFmtId="0" fontId="0" fillId="5" borderId="0" xfId="0" applyFont="1" applyFill="1" applyBorder="1"/>
    <xf numFmtId="0" fontId="0" fillId="5" borderId="14" xfId="0" applyFont="1" applyFill="1" applyBorder="1"/>
    <xf numFmtId="170" fontId="0" fillId="5" borderId="0" xfId="0" applyNumberFormat="1" applyFont="1" applyFill="1" applyBorder="1"/>
    <xf numFmtId="170" fontId="0" fillId="5" borderId="14" xfId="0" applyNumberFormat="1" applyFont="1" applyFill="1" applyBorder="1"/>
    <xf numFmtId="170" fontId="0" fillId="5" borderId="16" xfId="0" applyNumberFormat="1" applyFont="1" applyFill="1" applyBorder="1"/>
    <xf numFmtId="170" fontId="0" fillId="5" borderId="17" xfId="0" applyNumberFormat="1" applyFont="1" applyFill="1" applyBorder="1"/>
    <xf numFmtId="0" fontId="0" fillId="5" borderId="13" xfId="0" applyFont="1" applyFill="1" applyBorder="1" applyAlignment="1">
      <alignment horizontal="left" indent="1"/>
    </xf>
    <xf numFmtId="0" fontId="0" fillId="5" borderId="15" xfId="0" applyFont="1" applyFill="1" applyBorder="1" applyAlignment="1">
      <alignment horizontal="left" indent="1"/>
    </xf>
    <xf numFmtId="0" fontId="4" fillId="3" borderId="0" xfId="0" applyFont="1" applyFill="1"/>
  </cellXfs>
  <cellStyles count="1">
    <cellStyle name="Normal" xfId="0" builtinId="0"/>
  </cellStyles>
  <dxfs count="41">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right style="thin">
          <color theme="1" tint="0.34998626667073579"/>
        </righ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40"/>
    </tableStyle>
    <tableStyle name="SlicerStyleLight5 2" pivot="0" table="0" count="10" xr9:uid="{8C004169-4FDF-4ED5-A082-0F54954A6E21}">
      <tableStyleElement type="wholeTable" dxfId="23"/>
      <tableStyleElement type="headerRow" dxfId="22"/>
    </tableStyle>
    <tableStyle name="SlicerStyleLight6 2" pivot="0" table="0" count="10" xr9:uid="{9AD8A791-7FF7-4D75-B085-A1DDDAE454DA}">
      <tableStyleElement type="wholeTable" dxfId="25"/>
      <tableStyleElement type="headerRow" dxfId="2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34998626667073579"/>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Light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[08. Call centre report project.xlsx]Pivots!weekely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Monday</c:v>
                </c:pt>
                <c:pt idx="1">
                  <c:v>Tuesday</c:v>
                </c:pt>
                <c:pt idx="2">
                  <c:v>Wednesday</c:v>
                </c:pt>
                <c:pt idx="3">
                  <c:v>Thursday</c:v>
                </c:pt>
                <c:pt idx="4">
                  <c:v>Friday</c:v>
                </c:pt>
                <c:pt idx="5">
                  <c:v>Saturday</c:v>
                </c:pt>
                <c:pt idx="6">
                  <c:v>Sunday</c:v>
                </c:pt>
              </c:strCache>
            </c:strRef>
          </c:cat>
          <c:val>
            <c:numRef>
              <c:f>Pivots!$H$25:$H$32</c:f>
              <c:numCache>
                <c:formatCode>#,##0</c:formatCode>
                <c:ptCount val="7"/>
                <c:pt idx="0">
                  <c:v>23</c:v>
                </c:pt>
                <c:pt idx="1">
                  <c:v>28</c:v>
                </c:pt>
                <c:pt idx="2">
                  <c:v>29</c:v>
                </c:pt>
                <c:pt idx="3">
                  <c:v>18</c:v>
                </c:pt>
                <c:pt idx="4">
                  <c:v>29</c:v>
                </c:pt>
                <c:pt idx="5">
                  <c:v>34</c:v>
                </c:pt>
                <c:pt idx="6">
                  <c:v>25</c:v>
                </c:pt>
              </c:numCache>
            </c:numRef>
          </c:val>
          <c:extLst>
            <c:ext xmlns:c16="http://schemas.microsoft.com/office/drawing/2014/chart" uri="{C3380CC4-5D6E-409C-BE32-E72D297353CC}">
              <c16:uniqueId val="{00000000-BB98-4FBB-A3A5-EBB77CF3A8C5}"/>
            </c:ext>
          </c:extLst>
        </c:ser>
        <c:dLbls>
          <c:showLegendKey val="0"/>
          <c:showVal val="0"/>
          <c:showCatName val="0"/>
          <c:showSerName val="0"/>
          <c:showPercent val="0"/>
          <c:showBubbleSize val="0"/>
        </c:dLbls>
        <c:gapWidth val="27"/>
        <c:axId val="32357391"/>
        <c:axId val="32339631"/>
      </c:barChart>
      <c:catAx>
        <c:axId val="323573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9631"/>
        <c:crosses val="autoZero"/>
        <c:auto val="1"/>
        <c:lblAlgn val="ctr"/>
        <c:lblOffset val="100"/>
        <c:noMultiLvlLbl val="0"/>
      </c:catAx>
      <c:valAx>
        <c:axId val="32339631"/>
        <c:scaling>
          <c:orientation val="minMax"/>
        </c:scaling>
        <c:delete val="1"/>
        <c:axPos val="b"/>
        <c:numFmt formatCode="#,##0" sourceLinked="1"/>
        <c:majorTickMark val="out"/>
        <c:minorTickMark val="none"/>
        <c:tickLblPos val="nextTo"/>
        <c:crossAx val="32357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[08. Call centre report project.xlsx]Pivots!monthly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a:t>
            </a:r>
            <a:r>
              <a:rPr lang="en-IN" b="1" baseline="0">
                <a:solidFill>
                  <a:schemeClr val="accent5"/>
                </a:solidFill>
              </a:rPr>
              <a:t> Trend</a:t>
            </a:r>
            <a:endParaRPr lang="en-IN" b="1">
              <a:solidFill>
                <a:schemeClr val="accent5"/>
              </a:solidFill>
            </a:endParaRPr>
          </a:p>
        </c:rich>
      </c:tx>
      <c:layout>
        <c:manualLayout>
          <c:xMode val="edge"/>
          <c:yMode val="edge"/>
          <c:x val="3.727118736562253E-2"/>
          <c:y val="3.45049155920106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60000"/>
                  <a:lumOff val="40000"/>
                </a:schemeClr>
              </a:gs>
              <a:gs pos="100000">
                <a:schemeClr val="accent6">
                  <a:lumMod val="75000"/>
                </a:schemeClr>
              </a:gs>
            </a:gsLst>
            <a:lin ang="135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chemeClr val="accent5">
                    <a:lumMod val="60000"/>
                    <a:lumOff val="40000"/>
                  </a:schemeClr>
                </a:gs>
                <a:gs pos="100000">
                  <a:schemeClr val="accent6">
                    <a:lumMod val="75000"/>
                  </a:schemeClr>
                </a:gs>
              </a:gsLst>
              <a:lin ang="135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DE75-41CB-BEBC-64FCFFB21699}"/>
            </c:ext>
          </c:extLst>
        </c:ser>
        <c:dLbls>
          <c:showLegendKey val="0"/>
          <c:showVal val="0"/>
          <c:showCatName val="0"/>
          <c:showSerName val="0"/>
          <c:showPercent val="0"/>
          <c:showBubbleSize val="0"/>
        </c:dLbls>
        <c:axId val="889933135"/>
        <c:axId val="889921615"/>
      </c:areaChart>
      <c:lineChart>
        <c:grouping val="standard"/>
        <c:varyColors val="0"/>
        <c:ser>
          <c:idx val="0"/>
          <c:order val="0"/>
          <c:tx>
            <c:strRef>
              <c:f>Pivots!$B$24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DE75-41CB-BEBC-64FCFFB21699}"/>
            </c:ext>
          </c:extLst>
        </c:ser>
        <c:dLbls>
          <c:showLegendKey val="0"/>
          <c:showVal val="0"/>
          <c:showCatName val="0"/>
          <c:showSerName val="0"/>
          <c:showPercent val="0"/>
          <c:showBubbleSize val="0"/>
        </c:dLbls>
        <c:marker val="1"/>
        <c:smooth val="0"/>
        <c:axId val="889933135"/>
        <c:axId val="889921615"/>
      </c:lineChart>
      <c:catAx>
        <c:axId val="88993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21615"/>
        <c:crosses val="autoZero"/>
        <c:auto val="1"/>
        <c:lblAlgn val="ctr"/>
        <c:lblOffset val="100"/>
        <c:noMultiLvlLbl val="0"/>
      </c:catAx>
      <c:valAx>
        <c:axId val="889921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ln>
                  <a:noFill/>
                </a:ln>
                <a:solidFill>
                  <a:schemeClr val="tx1"/>
                </a:solidFill>
                <a:latin typeface="+mn-lt"/>
                <a:ea typeface="+mn-ea"/>
                <a:cs typeface="+mn-cs"/>
              </a:defRPr>
            </a:pPr>
            <a:r>
              <a:rPr lang="en-IN" sz="1800" b="1">
                <a:solidFill>
                  <a:schemeClr val="accent6"/>
                </a:solidFill>
              </a:rPr>
              <a:t>Amount</a:t>
            </a:r>
          </a:p>
        </c:rich>
      </c:tx>
      <c:layout>
        <c:manualLayout>
          <c:xMode val="edge"/>
          <c:yMode val="edge"/>
          <c:x val="0.16862224134710324"/>
          <c:y val="1.9247352731229662E-2"/>
        </c:manualLayout>
      </c:layout>
      <c:overlay val="0"/>
      <c:spPr>
        <a:noFill/>
        <a:ln>
          <a:noFill/>
        </a:ln>
        <a:effectLst/>
      </c:spPr>
      <c:txPr>
        <a:bodyPr rot="0" spcFirstLastPara="1" vertOverflow="ellipsis" vert="horz" wrap="square" anchor="ctr" anchorCtr="1"/>
        <a:lstStyle/>
        <a:p>
          <a:pPr>
            <a:defRPr sz="1800" b="0" i="0" u="none" strike="noStrike" kern="1200" spc="0" baseline="0">
              <a:ln>
                <a:noFill/>
              </a:ln>
              <a:solidFill>
                <a:schemeClr val="tx1"/>
              </a:solidFill>
              <a:latin typeface="+mn-lt"/>
              <a:ea typeface="+mn-ea"/>
              <a:cs typeface="+mn-cs"/>
            </a:defRPr>
          </a:pPr>
          <a:endParaRPr lang="en-US"/>
        </a:p>
      </c:txPr>
    </c:title>
    <c:autoTitleDeleted val="0"/>
    <c:plotArea>
      <c:layout>
        <c:manualLayout>
          <c:layoutTarget val="inner"/>
          <c:xMode val="edge"/>
          <c:yMode val="edge"/>
          <c:x val="0.15574213433672246"/>
          <c:y val="0.14564881007409472"/>
          <c:w val="0.77791343126849577"/>
          <c:h val="0.69394041807675"/>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32B-47A2-8093-9B07FBAC7344}"/>
            </c:ext>
          </c:extLst>
        </c:ser>
        <c:ser>
          <c:idx val="1"/>
          <c:order val="1"/>
          <c:tx>
            <c:strRef>
              <c:f>Pivots!$J$52</c:f>
              <c:strCache>
                <c:ptCount val="1"/>
                <c:pt idx="0">
                  <c:v>Sel. Amount</c:v>
                </c:pt>
              </c:strCache>
            </c:strRef>
          </c:tx>
          <c:spPr>
            <a:gradFill flip="none" rotWithShape="1">
              <a:gsLst>
                <a:gs pos="2000">
                  <a:schemeClr val="accent6">
                    <a:lumMod val="75000"/>
                  </a:schemeClr>
                </a:gs>
                <a:gs pos="85000">
                  <a:schemeClr val="accent6">
                    <a:lumMod val="100000"/>
                  </a:schemeClr>
                </a:gs>
              </a:gsLst>
              <a:path path="circle">
                <a:fillToRect l="50000" t="-80000" r="50000" b="180000"/>
              </a:path>
              <a:tileRect/>
            </a:gradFill>
            <a:ln>
              <a:noFill/>
            </a:ln>
            <a:effectLst/>
          </c:spPr>
          <c:invertIfNegative val="0"/>
          <c:val>
            <c:numRef>
              <c:f>Pivots!$J$53:$J$57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E32B-47A2-8093-9B07FBAC7344}"/>
            </c:ext>
          </c:extLst>
        </c:ser>
        <c:dLbls>
          <c:showLegendKey val="0"/>
          <c:showVal val="0"/>
          <c:showCatName val="0"/>
          <c:showSerName val="0"/>
          <c:showPercent val="0"/>
          <c:showBubbleSize val="0"/>
        </c:dLbls>
        <c:gapWidth val="20"/>
        <c:overlap val="100"/>
        <c:axId val="889494015"/>
        <c:axId val="889490655"/>
      </c:barChart>
      <c:catAx>
        <c:axId val="88949401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889490655"/>
        <c:crosses val="autoZero"/>
        <c:auto val="1"/>
        <c:lblAlgn val="ctr"/>
        <c:lblOffset val="100"/>
        <c:noMultiLvlLbl val="0"/>
      </c:catAx>
      <c:valAx>
        <c:axId val="889490655"/>
        <c:scaling>
          <c:orientation val="minMax"/>
        </c:scaling>
        <c:delete val="1"/>
        <c:axPos val="t"/>
        <c:numFmt formatCode="\$#,###.0,&quot;k&quot;" sourceLinked="1"/>
        <c:majorTickMark val="out"/>
        <c:minorTickMark val="none"/>
        <c:tickLblPos val="nextTo"/>
        <c:crossAx val="88949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5400000"/>
    <a:lstStyle/>
    <a:p>
      <a:pPr>
        <a:defRPr>
          <a:ln>
            <a:noFill/>
          </a:ln>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IN" sz="1800" b="1">
                <a:solidFill>
                  <a:schemeClr val="accent5"/>
                </a:solidFill>
              </a:rPr>
              <a:t>Calls</a:t>
            </a:r>
          </a:p>
        </c:rich>
      </c:tx>
      <c:layout>
        <c:manualLayout>
          <c:xMode val="edge"/>
          <c:yMode val="edge"/>
          <c:x val="0.10824823518223968"/>
          <c:y val="2.6930580294933778E-2"/>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01703167026316"/>
          <c:y val="0.13140729700582837"/>
          <c:w val="0.77791343126849577"/>
          <c:h val="0.72407969513007864"/>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D15-47E9-8910-134C8835E1FF}"/>
            </c:ext>
          </c:extLst>
        </c:ser>
        <c:ser>
          <c:idx val="1"/>
          <c:order val="1"/>
          <c:tx>
            <c:strRef>
              <c:f>Pivots!$I$52</c:f>
              <c:strCache>
                <c:ptCount val="1"/>
                <c:pt idx="0">
                  <c:v>Sel. Calls</c:v>
                </c:pt>
              </c:strCache>
            </c:strRef>
          </c:tx>
          <c:spPr>
            <a:solidFill>
              <a:schemeClr val="accent2"/>
            </a:solidFill>
            <a:ln>
              <a:noFill/>
            </a:ln>
            <a:effectLst/>
          </c:spPr>
          <c:invertIfNegative val="0"/>
          <c:dPt>
            <c:idx val="1"/>
            <c:invertIfNegative val="0"/>
            <c:bubble3D val="0"/>
            <c:spPr>
              <a:gradFill flip="none" rotWithShape="1">
                <a:gsLst>
                  <a:gs pos="500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extLst>
              <c:ext xmlns:c16="http://schemas.microsoft.com/office/drawing/2014/chart" uri="{C3380CC4-5D6E-409C-BE32-E72D297353CC}">
                <c16:uniqueId val="{00000002-AD15-47E9-8910-134C8835E1FF}"/>
              </c:ext>
            </c:extLst>
          </c:dPt>
          <c:dPt>
            <c:idx val="2"/>
            <c:invertIfNegative val="0"/>
            <c:bubble3D val="0"/>
            <c:spPr>
              <a:gradFill>
                <a:gsLst>
                  <a:gs pos="5000">
                    <a:schemeClr val="accent5">
                      <a:lumMod val="67000"/>
                    </a:schemeClr>
                  </a:gs>
                  <a:gs pos="48000">
                    <a:schemeClr val="accent5">
                      <a:lumMod val="97000"/>
                      <a:lumOff val="3000"/>
                    </a:schemeClr>
                  </a:gs>
                  <a:gs pos="100000">
                    <a:schemeClr val="accent5">
                      <a:lumMod val="60000"/>
                      <a:lumOff val="40000"/>
                    </a:schemeClr>
                  </a:gs>
                </a:gsLst>
                <a:lin ang="16200000" scaled="1"/>
              </a:gradFill>
              <a:ln>
                <a:noFill/>
              </a:ln>
              <a:effectLst/>
            </c:spPr>
            <c:extLst>
              <c:ext xmlns:c16="http://schemas.microsoft.com/office/drawing/2014/chart" uri="{C3380CC4-5D6E-409C-BE32-E72D297353CC}">
                <c16:uniqueId val="{00000004-AD15-47E9-8910-134C8835E1FF}"/>
              </c:ext>
            </c:extLst>
          </c:dPt>
          <c:val>
            <c:numRef>
              <c:f>Pivots!$I$53:$I$57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3-AD15-47E9-8910-134C8835E1FF}"/>
            </c:ext>
          </c:extLst>
        </c:ser>
        <c:dLbls>
          <c:showLegendKey val="0"/>
          <c:showVal val="0"/>
          <c:showCatName val="0"/>
          <c:showSerName val="0"/>
          <c:showPercent val="0"/>
          <c:showBubbleSize val="0"/>
        </c:dLbls>
        <c:gapWidth val="20"/>
        <c:overlap val="100"/>
        <c:axId val="889494015"/>
        <c:axId val="889490655"/>
      </c:barChart>
      <c:catAx>
        <c:axId val="8894940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490655"/>
        <c:crosses val="autoZero"/>
        <c:auto val="1"/>
        <c:lblAlgn val="ctr"/>
        <c:lblOffset val="100"/>
        <c:noMultiLvlLbl val="0"/>
      </c:catAx>
      <c:valAx>
        <c:axId val="889490655"/>
        <c:scaling>
          <c:orientation val="minMax"/>
          <c:min val="0"/>
        </c:scaling>
        <c:delete val="1"/>
        <c:axPos val="t"/>
        <c:numFmt formatCode="General" sourceLinked="1"/>
        <c:majorTickMark val="none"/>
        <c:minorTickMark val="none"/>
        <c:tickLblPos val="nextTo"/>
        <c:crossAx val="88949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[08. Call centre report project.xlsx]Pivots!PivotTable7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b="1" baseline="0"/>
              <a:t> vs </a:t>
            </a:r>
            <a:r>
              <a:rPr lang="en-IN" b="1" baseline="0">
                <a:solidFill>
                  <a:schemeClr val="accent4"/>
                </a:solidFill>
              </a:rPr>
              <a:t>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pivotFmt>
    </c:pivotFmts>
    <c:plotArea>
      <c:layout/>
      <c:barChart>
        <c:barDir val="col"/>
        <c:grouping val="percentStacked"/>
        <c:varyColors val="0"/>
        <c:ser>
          <c:idx val="0"/>
          <c:order val="0"/>
          <c:tx>
            <c:strRef>
              <c:f>Pivots!$H$77:$H$78</c:f>
              <c:strCache>
                <c:ptCount val="1"/>
                <c:pt idx="0">
                  <c:v>Female</c:v>
                </c:pt>
              </c:strCache>
            </c:strRef>
          </c:tx>
          <c:spPr>
            <a:solidFill>
              <a:schemeClr val="accent5"/>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Pivots!$G$79:$G$82</c:f>
              <c:strCache>
                <c:ptCount val="3"/>
                <c:pt idx="0">
                  <c:v>Cincinnati</c:v>
                </c:pt>
                <c:pt idx="1">
                  <c:v>Cleveland</c:v>
                </c:pt>
                <c:pt idx="2">
                  <c:v>Columbus</c:v>
                </c:pt>
              </c:strCache>
            </c:strRef>
          </c:cat>
          <c:val>
            <c:numRef>
              <c:f>Pivots!$H$79:$H$82</c:f>
              <c:numCache>
                <c:formatCode>General</c:formatCode>
                <c:ptCount val="3"/>
                <c:pt idx="0">
                  <c:v>144</c:v>
                </c:pt>
                <c:pt idx="1">
                  <c:v>326</c:v>
                </c:pt>
                <c:pt idx="2">
                  <c:v>129</c:v>
                </c:pt>
              </c:numCache>
            </c:numRef>
          </c:val>
          <c:extLst>
            <c:ext xmlns:c16="http://schemas.microsoft.com/office/drawing/2014/chart" uri="{C3380CC4-5D6E-409C-BE32-E72D297353CC}">
              <c16:uniqueId val="{00000000-FA26-4214-B4E5-A45088093AF1}"/>
            </c:ext>
          </c:extLst>
        </c:ser>
        <c:ser>
          <c:idx val="1"/>
          <c:order val="1"/>
          <c:tx>
            <c:strRef>
              <c:f>Pivots!$I$77:$I$78</c:f>
              <c:strCache>
                <c:ptCount val="1"/>
                <c:pt idx="0">
                  <c:v>Male</c:v>
                </c:pt>
              </c:strCache>
            </c:strRef>
          </c:tx>
          <c:spPr>
            <a:solidFill>
              <a:schemeClr val="accent4"/>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Pivots!$G$79:$G$82</c:f>
              <c:strCache>
                <c:ptCount val="3"/>
                <c:pt idx="0">
                  <c:v>Cincinnati</c:v>
                </c:pt>
                <c:pt idx="1">
                  <c:v>Cleveland</c:v>
                </c:pt>
                <c:pt idx="2">
                  <c:v>Columbus</c:v>
                </c:pt>
              </c:strCache>
            </c:strRef>
          </c:cat>
          <c:val>
            <c:numRef>
              <c:f>Pivots!$I$79:$I$82</c:f>
              <c:numCache>
                <c:formatCode>General</c:formatCode>
                <c:ptCount val="3"/>
                <c:pt idx="0">
                  <c:v>132</c:v>
                </c:pt>
                <c:pt idx="1">
                  <c:v>63</c:v>
                </c:pt>
                <c:pt idx="2">
                  <c:v>206</c:v>
                </c:pt>
              </c:numCache>
            </c:numRef>
          </c:val>
          <c:extLst>
            <c:ext xmlns:c16="http://schemas.microsoft.com/office/drawing/2014/chart" uri="{C3380CC4-5D6E-409C-BE32-E72D297353CC}">
              <c16:uniqueId val="{00000001-FA26-4214-B4E5-A45088093AF1}"/>
            </c:ext>
          </c:extLst>
        </c:ser>
        <c:dLbls>
          <c:dLblPos val="ctr"/>
          <c:showLegendKey val="0"/>
          <c:showVal val="1"/>
          <c:showCatName val="0"/>
          <c:showSerName val="0"/>
          <c:showPercent val="0"/>
          <c:showBubbleSize val="0"/>
        </c:dLbls>
        <c:gapWidth val="25"/>
        <c:overlap val="100"/>
        <c:axId val="1086439551"/>
        <c:axId val="1086440511"/>
      </c:barChart>
      <c:catAx>
        <c:axId val="1086439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40511"/>
        <c:crosses val="autoZero"/>
        <c:auto val="1"/>
        <c:lblAlgn val="ctr"/>
        <c:lblOffset val="100"/>
        <c:noMultiLvlLbl val="0"/>
      </c:catAx>
      <c:valAx>
        <c:axId val="1086440511"/>
        <c:scaling>
          <c:orientation val="minMax"/>
        </c:scaling>
        <c:delete val="1"/>
        <c:axPos val="l"/>
        <c:numFmt formatCode="0%" sourceLinked="1"/>
        <c:majorTickMark val="out"/>
        <c:minorTickMark val="none"/>
        <c:tickLblPos val="nextTo"/>
        <c:crossAx val="1086439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[08. Call centre report project.xlsx]Pivots!rep satisfaction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bg2">
                    <a:lumMod val="50000"/>
                  </a:schemeClr>
                </a:solidFill>
              </a:rPr>
              <a:t>Rating</a:t>
            </a:r>
          </a:p>
        </c:rich>
      </c:tx>
      <c:layout>
        <c:manualLayout>
          <c:xMode val="edge"/>
          <c:yMode val="edge"/>
          <c:x val="0.42556714071027962"/>
          <c:y val="3.23422128694843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Pivots!$H$89</c:f>
              <c:strCache>
                <c:ptCount val="1"/>
                <c:pt idx="0">
                  <c:v>Total</c:v>
                </c:pt>
              </c:strCache>
            </c:strRef>
          </c:tx>
          <c:spPr>
            <a:solidFill>
              <a:schemeClr val="bg2">
                <a:lumMod val="50000"/>
              </a:schemeClr>
            </a:solidFill>
            <a:ln>
              <a:noFill/>
            </a:ln>
            <a:effectLst/>
          </c:spPr>
          <c:invertIfNegative val="0"/>
          <c:cat>
            <c:strRef>
              <c:f>Pivots!$G$90:$G$95</c:f>
              <c:strCache>
                <c:ptCount val="5"/>
                <c:pt idx="0">
                  <c:v>1</c:v>
                </c:pt>
                <c:pt idx="1">
                  <c:v>2</c:v>
                </c:pt>
                <c:pt idx="2">
                  <c:v>3</c:v>
                </c:pt>
                <c:pt idx="3">
                  <c:v>4</c:v>
                </c:pt>
                <c:pt idx="4">
                  <c:v>5</c:v>
                </c:pt>
              </c:strCache>
            </c:strRef>
          </c:cat>
          <c:val>
            <c:numRef>
              <c:f>Pivots!$H$90:$H$95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F16E-4725-9AEB-89AF9CF6059F}"/>
            </c:ext>
          </c:extLst>
        </c:ser>
        <c:dLbls>
          <c:showLegendKey val="0"/>
          <c:showVal val="0"/>
          <c:showCatName val="0"/>
          <c:showSerName val="0"/>
          <c:showPercent val="0"/>
          <c:showBubbleSize val="0"/>
        </c:dLbls>
        <c:gapWidth val="10"/>
        <c:overlap val="-27"/>
        <c:axId val="1086560511"/>
        <c:axId val="1086538911"/>
      </c:barChart>
      <c:catAx>
        <c:axId val="108656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538911"/>
        <c:crosses val="autoZero"/>
        <c:auto val="1"/>
        <c:lblAlgn val="ctr"/>
        <c:lblOffset val="100"/>
        <c:noMultiLvlLbl val="0"/>
      </c:catAx>
      <c:valAx>
        <c:axId val="10865389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56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hyperlink" Target="https://pixabay.com/en/man-face-human-portrait-look-men-2852337/" TargetMode="External"/></Relationships>
</file>

<file path=xl/drawings/drawing1.xml><?xml version="1.0" encoding="utf-8"?>
<xdr:wsDr xmlns:xdr="http://schemas.openxmlformats.org/drawingml/2006/spreadsheetDrawing" xmlns:a="http://schemas.openxmlformats.org/drawingml/2006/main">
  <xdr:twoCellAnchor editAs="oneCell">
    <xdr:from>
      <xdr:col>12</xdr:col>
      <xdr:colOff>254000</xdr:colOff>
      <xdr:row>17</xdr:row>
      <xdr:rowOff>22087</xdr:rowOff>
    </xdr:from>
    <xdr:to>
      <xdr:col>16</xdr:col>
      <xdr:colOff>375479</xdr:colOff>
      <xdr:row>30</xdr:row>
      <xdr:rowOff>132522</xdr:rowOff>
    </xdr:to>
    <mc:AlternateContent xmlns:mc="http://schemas.openxmlformats.org/markup-compatibility/2006">
      <mc:Choice xmlns:a14="http://schemas.microsoft.com/office/drawing/2010/main" Requires="a14">
        <xdr:graphicFrame macro="">
          <xdr:nvGraphicFramePr>
            <xdr:cNvPr id="23" name="Representative">
              <a:extLst>
                <a:ext uri="{FF2B5EF4-FFF2-40B4-BE49-F238E27FC236}">
                  <a16:creationId xmlns:a16="http://schemas.microsoft.com/office/drawing/2014/main" id="{8975A3FA-B874-4FAB-89BA-7BEE248334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566370" y="3380531"/>
              <a:ext cx="2256961" cy="24340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2</xdr:row>
      <xdr:rowOff>160020</xdr:rowOff>
    </xdr:from>
    <xdr:to>
      <xdr:col>4</xdr:col>
      <xdr:colOff>53340</xdr:colOff>
      <xdr:row>7</xdr:row>
      <xdr:rowOff>60960</xdr:rowOff>
    </xdr:to>
    <xdr:sp macro="" textlink="Pivots!A4">
      <xdr:nvSpPr>
        <xdr:cNvPr id="2" name="Rectangle 1">
          <a:extLst>
            <a:ext uri="{FF2B5EF4-FFF2-40B4-BE49-F238E27FC236}">
              <a16:creationId xmlns:a16="http://schemas.microsoft.com/office/drawing/2014/main" id="{551C9AAB-ABDB-44B9-37FF-CE2D8380A80A}"/>
            </a:ext>
          </a:extLst>
        </xdr:cNvPr>
        <xdr:cNvSpPr/>
      </xdr:nvSpPr>
      <xdr:spPr>
        <a:xfrm>
          <a:off x="518160" y="525780"/>
          <a:ext cx="1234440" cy="81534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C869538-1651-4AE8-9A83-2BCF37011768}" type="TxLink">
            <a:rPr lang="en-US" sz="2400" b="1" i="0" u="none" strike="noStrike">
              <a:solidFill>
                <a:schemeClr val="bg1"/>
              </a:solidFill>
              <a:latin typeface="Calibri"/>
              <a:cs typeface="Calibri"/>
            </a:rPr>
            <a:pPr algn="ctr"/>
            <a:t>1,000</a:t>
          </a:fld>
          <a:endParaRPr lang="en-IN" sz="2400" b="1">
            <a:solidFill>
              <a:schemeClr val="bg1"/>
            </a:solidFill>
          </a:endParaRPr>
        </a:p>
      </xdr:txBody>
    </xdr:sp>
    <xdr:clientData/>
  </xdr:twoCellAnchor>
  <xdr:twoCellAnchor>
    <xdr:from>
      <xdr:col>2</xdr:col>
      <xdr:colOff>167640</xdr:colOff>
      <xdr:row>3</xdr:row>
      <xdr:rowOff>53340</xdr:rowOff>
    </xdr:from>
    <xdr:to>
      <xdr:col>3</xdr:col>
      <xdr:colOff>518160</xdr:colOff>
      <xdr:row>4</xdr:row>
      <xdr:rowOff>38100</xdr:rowOff>
    </xdr:to>
    <xdr:sp macro="" textlink="">
      <xdr:nvSpPr>
        <xdr:cNvPr id="3" name="TextBox 2">
          <a:extLst>
            <a:ext uri="{FF2B5EF4-FFF2-40B4-BE49-F238E27FC236}">
              <a16:creationId xmlns:a16="http://schemas.microsoft.com/office/drawing/2014/main" id="{64C00BA9-6C8B-D5ED-13D3-75AF3FFF453A}"/>
            </a:ext>
          </a:extLst>
        </xdr:cNvPr>
        <xdr:cNvSpPr txBox="1"/>
      </xdr:nvSpPr>
      <xdr:spPr>
        <a:xfrm>
          <a:off x="647700" y="601980"/>
          <a:ext cx="96012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lumMod val="85000"/>
                </a:schemeClr>
              </a:solidFill>
            </a:rPr>
            <a:t>Calls</a:t>
          </a:r>
        </a:p>
      </xdr:txBody>
    </xdr:sp>
    <xdr:clientData/>
  </xdr:twoCellAnchor>
  <xdr:twoCellAnchor editAs="oneCell">
    <xdr:from>
      <xdr:col>2</xdr:col>
      <xdr:colOff>83600</xdr:colOff>
      <xdr:row>3</xdr:row>
      <xdr:rowOff>35224</xdr:rowOff>
    </xdr:from>
    <xdr:to>
      <xdr:col>2</xdr:col>
      <xdr:colOff>256525</xdr:colOff>
      <xdr:row>4</xdr:row>
      <xdr:rowOff>19689</xdr:rowOff>
    </xdr:to>
    <xdr:pic>
      <xdr:nvPicPr>
        <xdr:cNvPr id="4" name="Graphic 3" descr="Receiver with solid fill">
          <a:extLst>
            <a:ext uri="{FF2B5EF4-FFF2-40B4-BE49-F238E27FC236}">
              <a16:creationId xmlns:a16="http://schemas.microsoft.com/office/drawing/2014/main" id="{60DF7FC8-AC7E-4C5D-80F1-686B10AD5C2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55190">
          <a:off x="563722" y="583492"/>
          <a:ext cx="178637" cy="174074"/>
        </a:xfrm>
        <a:prstGeom prst="rect">
          <a:avLst/>
        </a:prstGeom>
      </xdr:spPr>
    </xdr:pic>
    <xdr:clientData/>
  </xdr:twoCellAnchor>
  <xdr:twoCellAnchor>
    <xdr:from>
      <xdr:col>2</xdr:col>
      <xdr:colOff>240632</xdr:colOff>
      <xdr:row>5</xdr:row>
      <xdr:rowOff>172453</xdr:rowOff>
    </xdr:from>
    <xdr:to>
      <xdr:col>3</xdr:col>
      <xdr:colOff>461211</xdr:colOff>
      <xdr:row>6</xdr:row>
      <xdr:rowOff>180474</xdr:rowOff>
    </xdr:to>
    <xdr:sp macro="" textlink="Pivots!A11">
      <xdr:nvSpPr>
        <xdr:cNvPr id="5" name="TextBox 4">
          <a:extLst>
            <a:ext uri="{FF2B5EF4-FFF2-40B4-BE49-F238E27FC236}">
              <a16:creationId xmlns:a16="http://schemas.microsoft.com/office/drawing/2014/main" id="{14546848-95B7-6608-652A-9CCA131AD83A}"/>
            </a:ext>
          </a:extLst>
        </xdr:cNvPr>
        <xdr:cNvSpPr txBox="1"/>
      </xdr:nvSpPr>
      <xdr:spPr>
        <a:xfrm>
          <a:off x="721895" y="1094874"/>
          <a:ext cx="830179" cy="192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460085-1EEE-420D-B334-021B0020E4E0}" type="TxLink">
            <a:rPr lang="en-US" sz="1100" b="0" i="0" u="none" strike="noStrike">
              <a:solidFill>
                <a:schemeClr val="bg1">
                  <a:lumMod val="85000"/>
                </a:schemeClr>
              </a:solidFill>
              <a:latin typeface="Calibri"/>
              <a:cs typeface="Calibri"/>
            </a:rPr>
            <a:pPr algn="ctr"/>
            <a:t>186</a:t>
          </a:fld>
          <a:endParaRPr lang="en-IN" sz="1100">
            <a:solidFill>
              <a:schemeClr val="bg1">
                <a:lumMod val="85000"/>
              </a:schemeClr>
            </a:solidFill>
          </a:endParaRPr>
        </a:p>
      </xdr:txBody>
    </xdr:sp>
    <xdr:clientData/>
  </xdr:twoCellAnchor>
  <xdr:twoCellAnchor>
    <xdr:from>
      <xdr:col>2</xdr:col>
      <xdr:colOff>42810</xdr:colOff>
      <xdr:row>9</xdr:row>
      <xdr:rowOff>68496</xdr:rowOff>
    </xdr:from>
    <xdr:to>
      <xdr:col>4</xdr:col>
      <xdr:colOff>58050</xdr:colOff>
      <xdr:row>13</xdr:row>
      <xdr:rowOff>152316</xdr:rowOff>
    </xdr:to>
    <xdr:sp macro="" textlink="Pivots!B4">
      <xdr:nvSpPr>
        <xdr:cNvPr id="6" name="Rectangle 5">
          <a:extLst>
            <a:ext uri="{FF2B5EF4-FFF2-40B4-BE49-F238E27FC236}">
              <a16:creationId xmlns:a16="http://schemas.microsoft.com/office/drawing/2014/main" id="{5746DE8E-233C-4168-858C-BEB905F41F16}"/>
            </a:ext>
          </a:extLst>
        </xdr:cNvPr>
        <xdr:cNvSpPr/>
      </xdr:nvSpPr>
      <xdr:spPr>
        <a:xfrm>
          <a:off x="522271" y="1686676"/>
          <a:ext cx="1231015" cy="803011"/>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6535FBB-EB5A-4113-817F-7C2B33BBCBE0}" type="TxLink">
            <a:rPr lang="en-US" sz="2400" b="1" i="0" u="none" strike="noStrike">
              <a:solidFill>
                <a:schemeClr val="bg1"/>
              </a:solidFill>
              <a:latin typeface="Calibri"/>
              <a:ea typeface="+mn-ea"/>
              <a:cs typeface="Calibri"/>
            </a:rPr>
            <a:pPr marL="0" indent="0" algn="ctr"/>
            <a:t>$96,623</a:t>
          </a:fld>
          <a:endParaRPr lang="en-IN" sz="2400" b="1" i="0" u="none" strike="noStrike">
            <a:solidFill>
              <a:schemeClr val="bg1"/>
            </a:solidFill>
            <a:latin typeface="Calibri"/>
            <a:ea typeface="+mn-ea"/>
            <a:cs typeface="Calibri"/>
          </a:endParaRPr>
        </a:p>
      </xdr:txBody>
    </xdr:sp>
    <xdr:clientData/>
  </xdr:twoCellAnchor>
  <xdr:twoCellAnchor>
    <xdr:from>
      <xdr:col>2</xdr:col>
      <xdr:colOff>172350</xdr:colOff>
      <xdr:row>9</xdr:row>
      <xdr:rowOff>144696</xdr:rowOff>
    </xdr:from>
    <xdr:to>
      <xdr:col>3</xdr:col>
      <xdr:colOff>522870</xdr:colOff>
      <xdr:row>10</xdr:row>
      <xdr:rowOff>129455</xdr:rowOff>
    </xdr:to>
    <xdr:sp macro="" textlink="">
      <xdr:nvSpPr>
        <xdr:cNvPr id="7" name="TextBox 6">
          <a:extLst>
            <a:ext uri="{FF2B5EF4-FFF2-40B4-BE49-F238E27FC236}">
              <a16:creationId xmlns:a16="http://schemas.microsoft.com/office/drawing/2014/main" id="{7226FB0A-31F5-46FF-959F-346B3C26FA8B}"/>
            </a:ext>
          </a:extLst>
        </xdr:cNvPr>
        <xdr:cNvSpPr txBox="1"/>
      </xdr:nvSpPr>
      <xdr:spPr>
        <a:xfrm>
          <a:off x="651811" y="1762876"/>
          <a:ext cx="958407" cy="164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lumMod val="85000"/>
                </a:schemeClr>
              </a:solidFill>
            </a:rPr>
            <a:t>Amount</a:t>
          </a:r>
        </a:p>
      </xdr:txBody>
    </xdr:sp>
    <xdr:clientData/>
  </xdr:twoCellAnchor>
  <xdr:twoCellAnchor editAs="oneCell">
    <xdr:from>
      <xdr:col>2</xdr:col>
      <xdr:colOff>89537</xdr:colOff>
      <xdr:row>9</xdr:row>
      <xdr:rowOff>126580</xdr:rowOff>
    </xdr:from>
    <xdr:to>
      <xdr:col>2</xdr:col>
      <xdr:colOff>265719</xdr:colOff>
      <xdr:row>10</xdr:row>
      <xdr:rowOff>117897</xdr:rowOff>
    </xdr:to>
    <xdr:pic>
      <xdr:nvPicPr>
        <xdr:cNvPr id="8" name="Graphic 7">
          <a:extLst>
            <a:ext uri="{FF2B5EF4-FFF2-40B4-BE49-F238E27FC236}">
              <a16:creationId xmlns:a16="http://schemas.microsoft.com/office/drawing/2014/main" id="{DF4A5F81-0371-4512-B58B-2E25977F4B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68998" y="1744760"/>
          <a:ext cx="176182" cy="171115"/>
        </a:xfrm>
        <a:prstGeom prst="rect">
          <a:avLst/>
        </a:prstGeom>
      </xdr:spPr>
    </xdr:pic>
    <xdr:clientData/>
  </xdr:twoCellAnchor>
  <xdr:twoCellAnchor>
    <xdr:from>
      <xdr:col>2</xdr:col>
      <xdr:colOff>245342</xdr:colOff>
      <xdr:row>12</xdr:row>
      <xdr:rowOff>80929</xdr:rowOff>
    </xdr:from>
    <xdr:to>
      <xdr:col>3</xdr:col>
      <xdr:colOff>465921</xdr:colOff>
      <xdr:row>13</xdr:row>
      <xdr:rowOff>88950</xdr:rowOff>
    </xdr:to>
    <xdr:sp macro="" textlink="Pivots!B11">
      <xdr:nvSpPr>
        <xdr:cNvPr id="9" name="TextBox 8">
          <a:extLst>
            <a:ext uri="{FF2B5EF4-FFF2-40B4-BE49-F238E27FC236}">
              <a16:creationId xmlns:a16="http://schemas.microsoft.com/office/drawing/2014/main" id="{1543448E-B468-4D4A-914E-4B1F26188D04}"/>
            </a:ext>
          </a:extLst>
        </xdr:cNvPr>
        <xdr:cNvSpPr txBox="1"/>
      </xdr:nvSpPr>
      <xdr:spPr>
        <a:xfrm>
          <a:off x="724803" y="2238502"/>
          <a:ext cx="828466" cy="187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B644F5-6F9B-4281-812C-4DC65FA773AB}" type="TxLink">
            <a:rPr lang="en-US" sz="1100" b="0" i="0" u="none" strike="noStrike">
              <a:solidFill>
                <a:schemeClr val="bg1">
                  <a:lumMod val="85000"/>
                </a:schemeClr>
              </a:solidFill>
              <a:latin typeface="Calibri"/>
              <a:cs typeface="Calibri"/>
            </a:rPr>
            <a:t>$16,651</a:t>
          </a:fld>
          <a:endParaRPr lang="en-IN" sz="1100">
            <a:solidFill>
              <a:schemeClr val="bg1">
                <a:lumMod val="85000"/>
              </a:schemeClr>
            </a:solidFill>
          </a:endParaRPr>
        </a:p>
      </xdr:txBody>
    </xdr:sp>
    <xdr:clientData/>
  </xdr:twoCellAnchor>
  <xdr:twoCellAnchor>
    <xdr:from>
      <xdr:col>2</xdr:col>
      <xdr:colOff>42810</xdr:colOff>
      <xdr:row>16</xdr:row>
      <xdr:rowOff>68496</xdr:rowOff>
    </xdr:from>
    <xdr:to>
      <xdr:col>4</xdr:col>
      <xdr:colOff>58050</xdr:colOff>
      <xdr:row>20</xdr:row>
      <xdr:rowOff>152316</xdr:rowOff>
    </xdr:to>
    <xdr:sp macro="" textlink="Pivots!C4">
      <xdr:nvSpPr>
        <xdr:cNvPr id="10" name="Rectangle 9">
          <a:extLst>
            <a:ext uri="{FF2B5EF4-FFF2-40B4-BE49-F238E27FC236}">
              <a16:creationId xmlns:a16="http://schemas.microsoft.com/office/drawing/2014/main" id="{EEF95DF5-58B6-45D9-86F4-B2896C45BAA0}"/>
            </a:ext>
          </a:extLst>
        </xdr:cNvPr>
        <xdr:cNvSpPr/>
      </xdr:nvSpPr>
      <xdr:spPr>
        <a:xfrm>
          <a:off x="522271" y="2945260"/>
          <a:ext cx="1231015" cy="803011"/>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24DDD9E-6671-4A5D-8979-1CCF023C25BE}" type="TxLink">
            <a:rPr lang="en-US" sz="2400" b="1" i="0" u="none" strike="noStrike">
              <a:solidFill>
                <a:schemeClr val="bg1"/>
              </a:solidFill>
              <a:latin typeface="Calibri"/>
              <a:ea typeface="+mn-ea"/>
              <a:cs typeface="Calibri"/>
            </a:rPr>
            <a:pPr marL="0" indent="0" algn="ctr"/>
            <a:t>89,850</a:t>
          </a:fld>
          <a:endParaRPr lang="en-IN" sz="2400" b="1" i="0" u="none" strike="noStrike">
            <a:solidFill>
              <a:schemeClr val="bg1"/>
            </a:solidFill>
            <a:latin typeface="Calibri"/>
            <a:ea typeface="+mn-ea"/>
            <a:cs typeface="Calibri"/>
          </a:endParaRPr>
        </a:p>
      </xdr:txBody>
    </xdr:sp>
    <xdr:clientData/>
  </xdr:twoCellAnchor>
  <xdr:twoCellAnchor>
    <xdr:from>
      <xdr:col>2</xdr:col>
      <xdr:colOff>172350</xdr:colOff>
      <xdr:row>16</xdr:row>
      <xdr:rowOff>144696</xdr:rowOff>
    </xdr:from>
    <xdr:to>
      <xdr:col>3</xdr:col>
      <xdr:colOff>522870</xdr:colOff>
      <xdr:row>17</xdr:row>
      <xdr:rowOff>129456</xdr:rowOff>
    </xdr:to>
    <xdr:sp macro="" textlink="">
      <xdr:nvSpPr>
        <xdr:cNvPr id="11" name="TextBox 10">
          <a:extLst>
            <a:ext uri="{FF2B5EF4-FFF2-40B4-BE49-F238E27FC236}">
              <a16:creationId xmlns:a16="http://schemas.microsoft.com/office/drawing/2014/main" id="{1B160103-CC8B-4A3F-B8F4-81C24DE67210}"/>
            </a:ext>
          </a:extLst>
        </xdr:cNvPr>
        <xdr:cNvSpPr txBox="1"/>
      </xdr:nvSpPr>
      <xdr:spPr>
        <a:xfrm>
          <a:off x="651811" y="3021460"/>
          <a:ext cx="958407" cy="164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lumMod val="85000"/>
                </a:schemeClr>
              </a:solidFill>
            </a:rPr>
            <a:t>Duration</a:t>
          </a:r>
        </a:p>
      </xdr:txBody>
    </xdr:sp>
    <xdr:clientData/>
  </xdr:twoCellAnchor>
  <xdr:twoCellAnchor editAs="oneCell">
    <xdr:from>
      <xdr:col>2</xdr:col>
      <xdr:colOff>89537</xdr:colOff>
      <xdr:row>16</xdr:row>
      <xdr:rowOff>134054</xdr:rowOff>
    </xdr:from>
    <xdr:to>
      <xdr:col>2</xdr:col>
      <xdr:colOff>265719</xdr:colOff>
      <xdr:row>17</xdr:row>
      <xdr:rowOff>128677</xdr:rowOff>
    </xdr:to>
    <xdr:pic>
      <xdr:nvPicPr>
        <xdr:cNvPr id="12" name="Graphic 11">
          <a:extLst>
            <a:ext uri="{FF2B5EF4-FFF2-40B4-BE49-F238E27FC236}">
              <a16:creationId xmlns:a16="http://schemas.microsoft.com/office/drawing/2014/main" id="{BA43B3AC-B776-4BAC-84A9-8B3840CD06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68998" y="3010818"/>
          <a:ext cx="176182" cy="174421"/>
        </a:xfrm>
        <a:prstGeom prst="rect">
          <a:avLst/>
        </a:prstGeom>
      </xdr:spPr>
    </xdr:pic>
    <xdr:clientData/>
  </xdr:twoCellAnchor>
  <xdr:twoCellAnchor>
    <xdr:from>
      <xdr:col>2</xdr:col>
      <xdr:colOff>245342</xdr:colOff>
      <xdr:row>19</xdr:row>
      <xdr:rowOff>80929</xdr:rowOff>
    </xdr:from>
    <xdr:to>
      <xdr:col>3</xdr:col>
      <xdr:colOff>465921</xdr:colOff>
      <xdr:row>20</xdr:row>
      <xdr:rowOff>88950</xdr:rowOff>
    </xdr:to>
    <xdr:sp macro="" textlink="Pivots!C11">
      <xdr:nvSpPr>
        <xdr:cNvPr id="13" name="TextBox 12">
          <a:extLst>
            <a:ext uri="{FF2B5EF4-FFF2-40B4-BE49-F238E27FC236}">
              <a16:creationId xmlns:a16="http://schemas.microsoft.com/office/drawing/2014/main" id="{6F2D84B8-A5B8-4577-A302-33CF9546510B}"/>
            </a:ext>
          </a:extLst>
        </xdr:cNvPr>
        <xdr:cNvSpPr txBox="1"/>
      </xdr:nvSpPr>
      <xdr:spPr>
        <a:xfrm>
          <a:off x="724803" y="3497086"/>
          <a:ext cx="828466" cy="187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39415-B5A0-4B1A-B0A2-D8F0371FC2BA}" type="TxLink">
            <a:rPr lang="en-US" sz="1100" b="0" i="0" u="none" strike="noStrike">
              <a:solidFill>
                <a:schemeClr val="bg1">
                  <a:lumMod val="85000"/>
                </a:schemeClr>
              </a:solidFill>
              <a:latin typeface="Calibri"/>
              <a:cs typeface="Calibri"/>
            </a:rPr>
            <a:t>17,807</a:t>
          </a:fld>
          <a:endParaRPr lang="en-IN" sz="1100">
            <a:solidFill>
              <a:schemeClr val="bg1">
                <a:lumMod val="85000"/>
              </a:schemeClr>
            </a:solidFill>
          </a:endParaRPr>
        </a:p>
      </xdr:txBody>
    </xdr:sp>
    <xdr:clientData/>
  </xdr:twoCellAnchor>
  <xdr:twoCellAnchor>
    <xdr:from>
      <xdr:col>2</xdr:col>
      <xdr:colOff>42810</xdr:colOff>
      <xdr:row>23</xdr:row>
      <xdr:rowOff>68496</xdr:rowOff>
    </xdr:from>
    <xdr:to>
      <xdr:col>4</xdr:col>
      <xdr:colOff>58050</xdr:colOff>
      <xdr:row>27</xdr:row>
      <xdr:rowOff>152316</xdr:rowOff>
    </xdr:to>
    <xdr:sp macro="" textlink="Pivots!D4">
      <xdr:nvSpPr>
        <xdr:cNvPr id="14" name="Rectangle 13">
          <a:extLst>
            <a:ext uri="{FF2B5EF4-FFF2-40B4-BE49-F238E27FC236}">
              <a16:creationId xmlns:a16="http://schemas.microsoft.com/office/drawing/2014/main" id="{3122A20E-16DA-4203-9284-27BEAC39B760}"/>
            </a:ext>
          </a:extLst>
        </xdr:cNvPr>
        <xdr:cNvSpPr/>
      </xdr:nvSpPr>
      <xdr:spPr>
        <a:xfrm>
          <a:off x="522271" y="4203844"/>
          <a:ext cx="1231015" cy="803011"/>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57D2414-1B82-4083-8D62-B52CB22C4AA0}" type="TxLink">
            <a:rPr lang="en-US" sz="2400" b="1" i="0" u="none" strike="noStrike">
              <a:solidFill>
                <a:schemeClr val="bg1"/>
              </a:solidFill>
              <a:latin typeface="Calibri"/>
              <a:ea typeface="+mn-ea"/>
              <a:cs typeface="Calibri"/>
            </a:rPr>
            <a:pPr marL="0" indent="0" algn="ctr"/>
            <a:t>3.9</a:t>
          </a:fld>
          <a:endParaRPr lang="en-IN" sz="2400" b="1" i="0" u="none" strike="noStrike">
            <a:solidFill>
              <a:schemeClr val="bg1"/>
            </a:solidFill>
            <a:latin typeface="Calibri"/>
            <a:ea typeface="+mn-ea"/>
            <a:cs typeface="Calibri"/>
          </a:endParaRPr>
        </a:p>
      </xdr:txBody>
    </xdr:sp>
    <xdr:clientData/>
  </xdr:twoCellAnchor>
  <xdr:twoCellAnchor>
    <xdr:from>
      <xdr:col>2</xdr:col>
      <xdr:colOff>172350</xdr:colOff>
      <xdr:row>23</xdr:row>
      <xdr:rowOff>144696</xdr:rowOff>
    </xdr:from>
    <xdr:to>
      <xdr:col>3</xdr:col>
      <xdr:colOff>522870</xdr:colOff>
      <xdr:row>24</xdr:row>
      <xdr:rowOff>129456</xdr:rowOff>
    </xdr:to>
    <xdr:sp macro="" textlink="">
      <xdr:nvSpPr>
        <xdr:cNvPr id="15" name="TextBox 14">
          <a:extLst>
            <a:ext uri="{FF2B5EF4-FFF2-40B4-BE49-F238E27FC236}">
              <a16:creationId xmlns:a16="http://schemas.microsoft.com/office/drawing/2014/main" id="{6E81A8E9-9F7F-414D-86CD-617C1D2B4A04}"/>
            </a:ext>
          </a:extLst>
        </xdr:cNvPr>
        <xdr:cNvSpPr txBox="1"/>
      </xdr:nvSpPr>
      <xdr:spPr>
        <a:xfrm>
          <a:off x="651811" y="4280044"/>
          <a:ext cx="958407" cy="164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lumMod val="95000"/>
                </a:schemeClr>
              </a:solidFill>
              <a:effectLst/>
              <a:latin typeface="+mn-lt"/>
              <a:ea typeface="+mn-ea"/>
              <a:cs typeface="+mn-cs"/>
            </a:rPr>
            <a:t> Avg. </a:t>
          </a:r>
          <a:r>
            <a:rPr lang="en-IN" sz="1100" b="1">
              <a:solidFill>
                <a:schemeClr val="bg1">
                  <a:lumMod val="85000"/>
                </a:schemeClr>
              </a:solidFill>
              <a:effectLst/>
              <a:latin typeface="+mn-lt"/>
              <a:ea typeface="+mn-ea"/>
              <a:cs typeface="+mn-cs"/>
            </a:rPr>
            <a:t>Rating</a:t>
          </a:r>
          <a:r>
            <a:rPr lang="en-IN" sz="1100" b="1">
              <a:solidFill>
                <a:schemeClr val="bg1">
                  <a:lumMod val="95000"/>
                </a:schemeClr>
              </a:solidFill>
              <a:effectLst/>
              <a:latin typeface="+mn-lt"/>
              <a:ea typeface="+mn-ea"/>
              <a:cs typeface="+mn-cs"/>
            </a:rPr>
            <a:t> </a:t>
          </a:r>
          <a:endParaRPr lang="en-IN" sz="1200">
            <a:solidFill>
              <a:schemeClr val="bg1">
                <a:lumMod val="95000"/>
              </a:schemeClr>
            </a:solidFill>
            <a:effectLst/>
          </a:endParaRPr>
        </a:p>
      </xdr:txBody>
    </xdr:sp>
    <xdr:clientData/>
  </xdr:twoCellAnchor>
  <xdr:twoCellAnchor editAs="oneCell">
    <xdr:from>
      <xdr:col>2</xdr:col>
      <xdr:colOff>91809</xdr:colOff>
      <xdr:row>23</xdr:row>
      <xdr:rowOff>149848</xdr:rowOff>
    </xdr:from>
    <xdr:to>
      <xdr:col>2</xdr:col>
      <xdr:colOff>263447</xdr:colOff>
      <xdr:row>24</xdr:row>
      <xdr:rowOff>141166</xdr:rowOff>
    </xdr:to>
    <xdr:pic>
      <xdr:nvPicPr>
        <xdr:cNvPr id="16" name="Graphic 15">
          <a:extLst>
            <a:ext uri="{FF2B5EF4-FFF2-40B4-BE49-F238E27FC236}">
              <a16:creationId xmlns:a16="http://schemas.microsoft.com/office/drawing/2014/main" id="{1215BD89-EAB1-4F0C-8E13-98E30C28CC6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71270" y="4285196"/>
          <a:ext cx="171638" cy="171116"/>
        </a:xfrm>
        <a:prstGeom prst="rect">
          <a:avLst/>
        </a:prstGeom>
      </xdr:spPr>
    </xdr:pic>
    <xdr:clientData/>
  </xdr:twoCellAnchor>
  <xdr:twoCellAnchor>
    <xdr:from>
      <xdr:col>2</xdr:col>
      <xdr:colOff>245342</xdr:colOff>
      <xdr:row>26</xdr:row>
      <xdr:rowOff>80928</xdr:rowOff>
    </xdr:from>
    <xdr:to>
      <xdr:col>3</xdr:col>
      <xdr:colOff>465921</xdr:colOff>
      <xdr:row>27</xdr:row>
      <xdr:rowOff>88950</xdr:rowOff>
    </xdr:to>
    <xdr:sp macro="" textlink="Pivots!D11">
      <xdr:nvSpPr>
        <xdr:cNvPr id="17" name="TextBox 16">
          <a:extLst>
            <a:ext uri="{FF2B5EF4-FFF2-40B4-BE49-F238E27FC236}">
              <a16:creationId xmlns:a16="http://schemas.microsoft.com/office/drawing/2014/main" id="{751E3BFA-02B1-4938-8AE0-7E219E1C27D3}"/>
            </a:ext>
          </a:extLst>
        </xdr:cNvPr>
        <xdr:cNvSpPr txBox="1"/>
      </xdr:nvSpPr>
      <xdr:spPr>
        <a:xfrm>
          <a:off x="724803" y="4755670"/>
          <a:ext cx="828466" cy="187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D92CE2-BBE0-4702-AE4C-008391C11BB4}" type="TxLink">
            <a:rPr lang="en-US" sz="1100" b="0" i="0" u="none" strike="noStrike">
              <a:solidFill>
                <a:schemeClr val="bg1">
                  <a:lumMod val="85000"/>
                </a:schemeClr>
              </a:solidFill>
              <a:latin typeface="Calibri"/>
              <a:cs typeface="Calibri"/>
            </a:rPr>
            <a:t>3.9</a:t>
          </a:fld>
          <a:endParaRPr lang="en-IN" sz="1100">
            <a:solidFill>
              <a:schemeClr val="bg1">
                <a:lumMod val="85000"/>
              </a:schemeClr>
            </a:solidFill>
          </a:endParaRPr>
        </a:p>
      </xdr:txBody>
    </xdr:sp>
    <xdr:clientData/>
  </xdr:twoCellAnchor>
  <xdr:twoCellAnchor>
    <xdr:from>
      <xdr:col>2</xdr:col>
      <xdr:colOff>42811</xdr:colOff>
      <xdr:row>29</xdr:row>
      <xdr:rowOff>177353</xdr:rowOff>
    </xdr:from>
    <xdr:to>
      <xdr:col>4</xdr:col>
      <xdr:colOff>58051</xdr:colOff>
      <xdr:row>34</xdr:row>
      <xdr:rowOff>79743</xdr:rowOff>
    </xdr:to>
    <xdr:sp macro="" textlink="Pivots!E4">
      <xdr:nvSpPr>
        <xdr:cNvPr id="18" name="Rectangle 17">
          <a:extLst>
            <a:ext uri="{FF2B5EF4-FFF2-40B4-BE49-F238E27FC236}">
              <a16:creationId xmlns:a16="http://schemas.microsoft.com/office/drawing/2014/main" id="{BC132854-2C81-443E-A365-1F4311847FF0}"/>
            </a:ext>
          </a:extLst>
        </xdr:cNvPr>
        <xdr:cNvSpPr/>
      </xdr:nvSpPr>
      <xdr:spPr>
        <a:xfrm>
          <a:off x="522272" y="5391488"/>
          <a:ext cx="1231015" cy="801379"/>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E194368-E9A3-44F4-B731-170D9208F6D1}" type="TxLink">
            <a:rPr lang="en-US" sz="2400" b="1" i="0" u="none" strike="noStrike">
              <a:solidFill>
                <a:schemeClr val="bg1">
                  <a:lumMod val="85000"/>
                </a:schemeClr>
              </a:solidFill>
              <a:latin typeface="Calibri"/>
              <a:ea typeface="+mn-ea"/>
              <a:cs typeface="Calibri"/>
            </a:rPr>
            <a:pPr marL="0" indent="0" algn="ctr"/>
            <a:t>307</a:t>
          </a:fld>
          <a:endParaRPr lang="en-IN" sz="2400" b="1" i="0" u="none" strike="noStrike">
            <a:solidFill>
              <a:schemeClr val="bg1">
                <a:lumMod val="85000"/>
              </a:schemeClr>
            </a:solidFill>
            <a:latin typeface="Calibri"/>
            <a:ea typeface="+mn-ea"/>
            <a:cs typeface="Calibri"/>
          </a:endParaRPr>
        </a:p>
      </xdr:txBody>
    </xdr:sp>
    <xdr:clientData/>
  </xdr:twoCellAnchor>
  <xdr:twoCellAnchor>
    <xdr:from>
      <xdr:col>2</xdr:col>
      <xdr:colOff>158424</xdr:colOff>
      <xdr:row>30</xdr:row>
      <xdr:rowOff>72124</xdr:rowOff>
    </xdr:from>
    <xdr:to>
      <xdr:col>3</xdr:col>
      <xdr:colOff>606954</xdr:colOff>
      <xdr:row>31</xdr:row>
      <xdr:rowOff>30589</xdr:rowOff>
    </xdr:to>
    <xdr:sp macro="" textlink="">
      <xdr:nvSpPr>
        <xdr:cNvPr id="19" name="TextBox 18">
          <a:extLst>
            <a:ext uri="{FF2B5EF4-FFF2-40B4-BE49-F238E27FC236}">
              <a16:creationId xmlns:a16="http://schemas.microsoft.com/office/drawing/2014/main" id="{44C1E8C0-F775-46AE-9435-95AC833D462B}"/>
            </a:ext>
          </a:extLst>
        </xdr:cNvPr>
        <xdr:cNvSpPr txBox="1"/>
      </xdr:nvSpPr>
      <xdr:spPr>
        <a:xfrm>
          <a:off x="637885" y="5466057"/>
          <a:ext cx="1056417" cy="138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lumMod val="85000"/>
                </a:schemeClr>
              </a:solidFill>
            </a:rPr>
            <a:t>Happy</a:t>
          </a:r>
          <a:r>
            <a:rPr lang="en-IN" sz="1200" b="1" baseline="0">
              <a:solidFill>
                <a:schemeClr val="bg1">
                  <a:lumMod val="85000"/>
                </a:schemeClr>
              </a:solidFill>
            </a:rPr>
            <a:t> callers</a:t>
          </a:r>
          <a:endParaRPr lang="en-IN" sz="1200" b="1">
            <a:solidFill>
              <a:schemeClr val="bg1">
                <a:lumMod val="85000"/>
              </a:schemeClr>
            </a:solidFill>
          </a:endParaRPr>
        </a:p>
      </xdr:txBody>
    </xdr:sp>
    <xdr:clientData/>
  </xdr:twoCellAnchor>
  <xdr:twoCellAnchor editAs="oneCell">
    <xdr:from>
      <xdr:col>2</xdr:col>
      <xdr:colOff>86150</xdr:colOff>
      <xdr:row>30</xdr:row>
      <xdr:rowOff>69328</xdr:rowOff>
    </xdr:from>
    <xdr:to>
      <xdr:col>2</xdr:col>
      <xdr:colOff>259983</xdr:colOff>
      <xdr:row>31</xdr:row>
      <xdr:rowOff>60646</xdr:rowOff>
    </xdr:to>
    <xdr:pic>
      <xdr:nvPicPr>
        <xdr:cNvPr id="20" name="Graphic 19">
          <a:extLst>
            <a:ext uri="{FF2B5EF4-FFF2-40B4-BE49-F238E27FC236}">
              <a16:creationId xmlns:a16="http://schemas.microsoft.com/office/drawing/2014/main" id="{8193D983-97A3-4638-8AC4-73F2661C85B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65611" y="5463261"/>
          <a:ext cx="173833" cy="171115"/>
        </a:xfrm>
        <a:prstGeom prst="rect">
          <a:avLst/>
        </a:prstGeom>
      </xdr:spPr>
    </xdr:pic>
    <xdr:clientData/>
  </xdr:twoCellAnchor>
  <xdr:twoCellAnchor>
    <xdr:from>
      <xdr:col>2</xdr:col>
      <xdr:colOff>245343</xdr:colOff>
      <xdr:row>33</xdr:row>
      <xdr:rowOff>9988</xdr:rowOff>
    </xdr:from>
    <xdr:to>
      <xdr:col>3</xdr:col>
      <xdr:colOff>465922</xdr:colOff>
      <xdr:row>34</xdr:row>
      <xdr:rowOff>18009</xdr:rowOff>
    </xdr:to>
    <xdr:sp macro="" textlink="Pivots!E11">
      <xdr:nvSpPr>
        <xdr:cNvPr id="21" name="TextBox 20">
          <a:extLst>
            <a:ext uri="{FF2B5EF4-FFF2-40B4-BE49-F238E27FC236}">
              <a16:creationId xmlns:a16="http://schemas.microsoft.com/office/drawing/2014/main" id="{F9EDA812-1BAA-47C2-BA4A-6F51B7D016FF}"/>
            </a:ext>
          </a:extLst>
        </xdr:cNvPr>
        <xdr:cNvSpPr txBox="1"/>
      </xdr:nvSpPr>
      <xdr:spPr>
        <a:xfrm>
          <a:off x="724804" y="5943314"/>
          <a:ext cx="828466" cy="187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05FFAF-E064-45F9-87FD-8A83BFC53E61}" type="TxLink">
            <a:rPr lang="en-US" sz="1100" b="0" i="0" u="none" strike="noStrike">
              <a:solidFill>
                <a:schemeClr val="bg1">
                  <a:lumMod val="85000"/>
                </a:schemeClr>
              </a:solidFill>
              <a:latin typeface="Calibri"/>
              <a:cs typeface="Calibri"/>
            </a:rPr>
            <a:t>62</a:t>
          </a:fld>
          <a:endParaRPr lang="en-IN" sz="1100">
            <a:solidFill>
              <a:schemeClr val="bg1">
                <a:lumMod val="85000"/>
              </a:schemeClr>
            </a:solidFill>
          </a:endParaRPr>
        </a:p>
      </xdr:txBody>
    </xdr:sp>
    <xdr:clientData/>
  </xdr:twoCellAnchor>
  <xdr:twoCellAnchor>
    <xdr:from>
      <xdr:col>12</xdr:col>
      <xdr:colOff>29776</xdr:colOff>
      <xdr:row>4</xdr:row>
      <xdr:rowOff>94438</xdr:rowOff>
    </xdr:from>
    <xdr:to>
      <xdr:col>15</xdr:col>
      <xdr:colOff>89160</xdr:colOff>
      <xdr:row>13</xdr:row>
      <xdr:rowOff>182024</xdr:rowOff>
    </xdr:to>
    <xdr:graphicFrame macro="">
      <xdr:nvGraphicFramePr>
        <xdr:cNvPr id="26" name="Chart 25">
          <a:extLst>
            <a:ext uri="{FF2B5EF4-FFF2-40B4-BE49-F238E27FC236}">
              <a16:creationId xmlns:a16="http://schemas.microsoft.com/office/drawing/2014/main" id="{1AFFA1A0-A477-47D3-B76A-BF30553B3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267468</xdr:colOff>
      <xdr:row>2</xdr:row>
      <xdr:rowOff>135753</xdr:rowOff>
    </xdr:from>
    <xdr:to>
      <xdr:col>12</xdr:col>
      <xdr:colOff>75513</xdr:colOff>
      <xdr:row>14</xdr:row>
      <xdr:rowOff>161162</xdr:rowOff>
    </xdr:to>
    <xdr:graphicFrame macro="">
      <xdr:nvGraphicFramePr>
        <xdr:cNvPr id="25" name="Chart 24">
          <a:extLst>
            <a:ext uri="{FF2B5EF4-FFF2-40B4-BE49-F238E27FC236}">
              <a16:creationId xmlns:a16="http://schemas.microsoft.com/office/drawing/2014/main" id="{139749D5-3FCC-42B3-9AB0-F31013D07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297365</xdr:colOff>
      <xdr:row>15</xdr:row>
      <xdr:rowOff>111512</xdr:rowOff>
    </xdr:from>
    <xdr:to>
      <xdr:col>12</xdr:col>
      <xdr:colOff>68648</xdr:colOff>
      <xdr:row>33</xdr:row>
      <xdr:rowOff>61783</xdr:rowOff>
    </xdr:to>
    <xdr:sp macro="" textlink="">
      <xdr:nvSpPr>
        <xdr:cNvPr id="31" name="Rectangle 30">
          <a:extLst>
            <a:ext uri="{FF2B5EF4-FFF2-40B4-BE49-F238E27FC236}">
              <a16:creationId xmlns:a16="http://schemas.microsoft.com/office/drawing/2014/main" id="{C2A2281C-D2F0-46F7-E4BD-1AF681B21C38}"/>
            </a:ext>
          </a:extLst>
        </xdr:cNvPr>
        <xdr:cNvSpPr/>
      </xdr:nvSpPr>
      <xdr:spPr>
        <a:xfrm>
          <a:off x="1999851" y="2891782"/>
          <a:ext cx="4377608" cy="3286596"/>
        </a:xfrm>
        <a:prstGeom prst="rect">
          <a:avLst/>
        </a:prstGeom>
        <a:solidFill>
          <a:schemeClr val="bg1"/>
        </a:solidFill>
        <a:ln w="952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113941</xdr:colOff>
      <xdr:row>15</xdr:row>
      <xdr:rowOff>95355</xdr:rowOff>
    </xdr:from>
    <xdr:to>
      <xdr:col>12</xdr:col>
      <xdr:colOff>68321</xdr:colOff>
      <xdr:row>33</xdr:row>
      <xdr:rowOff>66261</xdr:rowOff>
    </xdr:to>
    <xdr:graphicFrame macro="">
      <xdr:nvGraphicFramePr>
        <xdr:cNvPr id="29" name="Chart 28">
          <a:extLst>
            <a:ext uri="{FF2B5EF4-FFF2-40B4-BE49-F238E27FC236}">
              <a16:creationId xmlns:a16="http://schemas.microsoft.com/office/drawing/2014/main" id="{3922AE20-C778-46E3-8B73-97186D1DB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288073</xdr:colOff>
      <xdr:row>15</xdr:row>
      <xdr:rowOff>109586</xdr:rowOff>
    </xdr:from>
    <xdr:to>
      <xdr:col>8</xdr:col>
      <xdr:colOff>428569</xdr:colOff>
      <xdr:row>33</xdr:row>
      <xdr:rowOff>74341</xdr:rowOff>
    </xdr:to>
    <xdr:graphicFrame macro="">
      <xdr:nvGraphicFramePr>
        <xdr:cNvPr id="30" name="Chart 29">
          <a:extLst>
            <a:ext uri="{FF2B5EF4-FFF2-40B4-BE49-F238E27FC236}">
              <a16:creationId xmlns:a16="http://schemas.microsoft.com/office/drawing/2014/main" id="{1BD7B5FA-95C2-4CCF-B78B-7F43CBB22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295690</xdr:colOff>
      <xdr:row>3</xdr:row>
      <xdr:rowOff>110810</xdr:rowOff>
    </xdr:from>
    <xdr:to>
      <xdr:col>19</xdr:col>
      <xdr:colOff>411835</xdr:colOff>
      <xdr:row>15</xdr:row>
      <xdr:rowOff>144134</xdr:rowOff>
    </xdr:to>
    <xdr:graphicFrame macro="">
      <xdr:nvGraphicFramePr>
        <xdr:cNvPr id="32" name="Chart 31">
          <a:extLst>
            <a:ext uri="{FF2B5EF4-FFF2-40B4-BE49-F238E27FC236}">
              <a16:creationId xmlns:a16="http://schemas.microsoft.com/office/drawing/2014/main" id="{01CF5919-D166-4153-8F18-1E4BA0C58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474871</xdr:colOff>
      <xdr:row>2</xdr:row>
      <xdr:rowOff>147239</xdr:rowOff>
    </xdr:from>
    <xdr:to>
      <xdr:col>24</xdr:col>
      <xdr:colOff>0</xdr:colOff>
      <xdr:row>15</xdr:row>
      <xdr:rowOff>157134</xdr:rowOff>
    </xdr:to>
    <xdr:graphicFrame macro="">
      <xdr:nvGraphicFramePr>
        <xdr:cNvPr id="33" name="Chart 32">
          <a:extLst>
            <a:ext uri="{FF2B5EF4-FFF2-40B4-BE49-F238E27FC236}">
              <a16:creationId xmlns:a16="http://schemas.microsoft.com/office/drawing/2014/main" id="{9E354183-543E-485C-B762-F2DCA3038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181174</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6</xdr:col>
      <xdr:colOff>136886</xdr:colOff>
      <xdr:row>1</xdr:row>
      <xdr:rowOff>178907</xdr:rowOff>
    </xdr:from>
    <xdr:to>
      <xdr:col>6</xdr:col>
      <xdr:colOff>448710</xdr:colOff>
      <xdr:row>2</xdr:row>
      <xdr:rowOff>308048</xdr:rowOff>
    </xdr:to>
    <xdr:pic>
      <xdr:nvPicPr>
        <xdr:cNvPr id="9" name="Picture 8">
          <a:extLst>
            <a:ext uri="{FF2B5EF4-FFF2-40B4-BE49-F238E27FC236}">
              <a16:creationId xmlns:a16="http://schemas.microsoft.com/office/drawing/2014/main" id="{E1C92A98-BB33-2BA8-3F19-C320AC03AA73}"/>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a:stretch/>
      </xdr:blipFill>
      <xdr:spPr>
        <a:xfrm>
          <a:off x="4540060" y="361422"/>
          <a:ext cx="311824" cy="311656"/>
        </a:xfrm>
        <a:prstGeom prst="ellipse">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883385416666" backgroundQuery="1" createdVersion="8" refreshedVersion="8" minRefreshableVersion="3" recordCount="0" supportSubquery="1" supportAdvancedDrill="1" xr:uid="{7C3B2CF4-6978-4182-8A16-2549B26FB5F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5"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834630555553" backgroundQuery="1" createdVersion="8" refreshedVersion="8" minRefreshableVersion="3" recordCount="0" supportSubquery="1" supportAdvancedDrill="1" xr:uid="{3187DF85-4868-40ED-AFA9-0AAEE6008B9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81843738426" backgroundQuery="1" createdVersion="8" refreshedVersion="8" minRefreshableVersion="3" recordCount="0" supportSubquery="1" supportAdvancedDrill="1" xr:uid="{C88083C5-CE7C-4F58-A913-9F35ED742FD1}">
  <cacheSource type="external" connectionId="1"/>
  <cacheFields count="5">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star Calls]" caption="5star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star Calls]" caption="5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47244560186" backgroundQuery="1" createdVersion="8" refreshedVersion="8" minRefreshableVersion="3" recordCount="0" supportSubquery="1" supportAdvancedDrill="1" xr:uid="{6D5702EB-F27F-4B99-83E7-035188047D59}">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84402430557" backgroundQuery="1" createdVersion="8" refreshedVersion="8" minRefreshableVersion="3" recordCount="0" supportSubquery="1" supportAdvancedDrill="1" xr:uid="{1DEA7F66-43DC-43A7-8875-D48F14455DA8}">
  <cacheSource type="external" connectionId="1"/>
  <cacheFields count="6">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star Calls]" caption="5star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star Calls]" caption="5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84403009257" backgroundQuery="1" createdVersion="8" refreshedVersion="8" minRefreshableVersion="3" recordCount="0" supportSubquery="1" supportAdvancedDrill="1" xr:uid="{FA1021B4-59E9-4EDA-B99E-43CA5EA3EF4B}">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31T00:00:00" count="11">
        <d v="2023-01-03T00:00:00"/>
        <d v="2023-01-05T00:00:00"/>
        <d v="2023-01-15T00:00:00"/>
        <d v="2023-01-16T00:00:00"/>
        <d v="2023-01-18T00:00:00"/>
        <d v="2023-01-19T00:00:00"/>
        <d v="2023-01-21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84403472219" backgroundQuery="1" createdVersion="8" refreshedVersion="8" minRefreshableVersion="3" recordCount="0" supportSubquery="1" supportAdvancedDrill="1" xr:uid="{DD147C1B-0867-4D11-99DE-26C7000007C5}">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84403819442" backgroundQuery="1" createdVersion="8" refreshedVersion="8" minRefreshableVersion="3" recordCount="0" supportSubquery="1" supportAdvancedDrill="1" xr:uid="{59779963-431E-41AF-A813-E2A357B47FE9}">
  <cacheSource type="external" connectionId="1"/>
  <cacheFields count="1">
    <cacheField name="[calls].[Representative].[Representative]" caption="Representative" numFmtId="0" hierarchy="3" level="1">
      <sharedItems count="1">
        <s v="R04"/>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984404282404" backgroundQuery="1" createdVersion="8" refreshedVersion="8" minRefreshableVersion="3" recordCount="0" supportSubquery="1" supportAdvancedDrill="1" xr:uid="{D275831D-EDB1-40EA-B34C-787231455DA3}">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dhavi" refreshedDate="45804.818431944441" backgroundQuery="1" createdVersion="3" refreshedVersion="8" minRefreshableVersion="3" recordCount="0" supportSubquery="1" supportAdvancedDrill="1" xr:uid="{2B8CC331-F447-4F66-9339-E9DD4AE974B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905344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03FC7B-2153-4F1D-ABDE-1724CEC11CBB}" name="rep amounts" cacheId="125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9">
  <location ref="G106:M12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3B4575-2A5D-4FB6-8918-9B8164387AB6}" name="rep satisfaction" cacheId="16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G89:H95"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1"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F6AEB9-F7A3-449F-9852-519038175135}" name="PivotTable7" cacheId="12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77:J8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3">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3">
          <reference field="4294967294" count="1" selected="0">
            <x v="0"/>
          </reference>
          <reference field="0" count="1" selected="0">
            <x v="1"/>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B3FFF0-A06A-4330-95CF-388B33F4C478}" name="selected rep pivot" cacheId="161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5:A6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1">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5BE511-52CD-4016-B0F6-93D29E89A5A9}" name="reps pivot" cacheId="12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F13388-B4FA-4B11-8F6F-D145D2AD0CF6}" name="weekely trend" cacheId="16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G24:H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 (version 1).xlsb!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579CBF-653C-4548-B799-57639E10981D}" name="monthly trend" cacheId="16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5"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 (version 1).xlsb!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32D473-8A9D-435A-BEB7-548CFB3DA830}" name="rep pivot" cacheId="16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 (version 1).xlsb!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67803C-C20F-4193-8465-7D596533CD58}" name="Summary pivot" cacheId="12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 (version 1).xlsb!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1E2FD26-3A37-4873-9D2E-669C9BE5CD61}" sourceName="[calls].[Representative]">
  <pivotTables>
    <pivotTable tabId="6" name="rep pivot"/>
    <pivotTable tabId="6" name="monthly trend"/>
    <pivotTable tabId="6" name="weekely trend"/>
    <pivotTable tabId="6" name="selected rep pivot"/>
    <pivotTable tabId="6" name="rep satisfaction"/>
  </pivotTables>
  <data>
    <olap pivotCacheId="8905344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C748BF1-E48C-4B7F-B96A-CC7FC1F512A0}" cache="Slicer_Representative" caption="Representative" level="1"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1"/>
    <tableColumn id="5" xr3:uid="{5A35565E-8707-4DED-AD15-A0669D67B382}" name="Date of Call" dataDxfId="30"/>
    <tableColumn id="6" xr3:uid="{F2E4F158-B41F-47BC-8DF8-DFCADFEE4E40}" name="Purchase Amount"/>
    <tableColumn id="7" xr3:uid="{04B291B5-47BD-4F78-8FD8-D1551CCA6BD9}" name="Satisfaction Rating"/>
    <tableColumn id="8" xr3:uid="{6E4123C0-0B17-43B8-A142-A1E540CE974C}" name="FY" dataDxfId="29">
      <calculatedColumnFormula>IF(MONTH(calls[[#This Row],[Date of Call]])&lt;=6, YEAR(calls[[#This Row],[Date of Call]]), YEAR(calls[[#This Row],[Date of Call]])+1)</calculatedColumnFormula>
    </tableColumn>
    <tableColumn id="9" xr3:uid="{199FA271-5E9B-46CE-9BC6-2801F92CD17E}" name="Day of week" dataDxfId="28">
      <calculatedColumnFormula>TEXT(calls[[#This Row],[Date of Call]],"DDDD")</calculatedColumnFormula>
    </tableColumn>
    <tableColumn id="10" xr3:uid="{328CDB09-95B8-4D5E-9ED9-EF0D363735A1}" name="Duration Bucket" dataDxfId="2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9" headerRowBorderDxfId="38" tableBorderDxfId="37" totalsRowBorderDxfId="36">
  <autoFilter ref="Q3:T18" xr:uid="{27158F51-A707-4171-8A04-81FB0AABCBA5}"/>
  <tableColumns count="4">
    <tableColumn id="1" xr3:uid="{02688061-6A8C-4E23-B7FF-D00CD8B58CAC}" name="Customer ID" dataDxfId="35"/>
    <tableColumn id="2" xr3:uid="{771678B6-DB44-426B-9874-B4E421A440D5}" name="Gedner" dataDxfId="34"/>
    <tableColumn id="3" xr3:uid="{B0D41C62-587E-494D-B49A-603F2C05F8D3}" name="Age" dataDxfId="33"/>
    <tableColumn id="4" xr3:uid="{663F92D6-FE31-4D81-9E01-8D066DDC8A88}" name="City" dataDxfId="3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3" zoomScaleNormal="83" workbookViewId="0">
      <selection activeCell="H6" sqref="H6"/>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47511-FF9D-4377-B17A-1BDBF5A47332}">
  <dimension ref="A1:AA40"/>
  <sheetViews>
    <sheetView tabSelected="1" topLeftCell="A2" zoomScale="81" zoomScaleNormal="70" workbookViewId="0">
      <selection activeCell="N38" sqref="N38"/>
    </sheetView>
  </sheetViews>
  <sheetFormatPr defaultRowHeight="14.4" x14ac:dyDescent="0.3"/>
  <cols>
    <col min="1" max="1" width="3.5546875" customWidth="1"/>
    <col min="2" max="2" width="3.44140625" customWidth="1"/>
    <col min="5" max="5" width="4.77734375" customWidth="1"/>
    <col min="16" max="16" width="4.33203125" customWidth="1"/>
    <col min="17" max="17" width="11.33203125" customWidth="1"/>
    <col min="19" max="19" width="13.109375" customWidth="1"/>
    <col min="20" max="20" width="12" customWidth="1"/>
    <col min="21" max="21" width="10.6640625" customWidth="1"/>
    <col min="22" max="22" width="11" customWidth="1"/>
    <col min="24" max="24" width="14.33203125" customWidth="1"/>
    <col min="25" max="25" width="0.6640625" customWidth="1"/>
    <col min="26" max="26" width="2.44140625" customWidth="1"/>
    <col min="27" max="27" width="2.33203125" customWidth="1"/>
  </cols>
  <sheetData>
    <row r="1" spans="1:27" ht="39.6" customHeight="1" x14ac:dyDescent="0.7">
      <c r="A1" s="20"/>
      <c r="B1" s="20"/>
      <c r="C1" s="43" t="s">
        <v>1079</v>
      </c>
      <c r="D1" s="20"/>
      <c r="E1" s="20"/>
      <c r="F1" s="20"/>
      <c r="G1" s="20"/>
      <c r="H1" s="20"/>
      <c r="I1" s="20"/>
      <c r="J1" s="20"/>
      <c r="K1" s="20"/>
      <c r="L1" s="20"/>
      <c r="M1" s="20"/>
      <c r="N1" s="20"/>
      <c r="O1" s="20"/>
      <c r="P1" s="20"/>
      <c r="Q1" s="20"/>
      <c r="R1" s="20"/>
      <c r="S1" s="20"/>
      <c r="T1" s="20"/>
      <c r="U1" s="20"/>
      <c r="V1" s="20"/>
      <c r="W1" s="20"/>
      <c r="X1" s="20"/>
      <c r="Y1" s="20"/>
      <c r="Z1" s="20"/>
      <c r="AA1" s="20"/>
    </row>
    <row r="2" spans="1:27"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3">
      <c r="A18" s="20"/>
      <c r="B18" s="20"/>
      <c r="C18" s="20"/>
      <c r="D18" s="20"/>
      <c r="E18" s="20"/>
      <c r="F18" s="20"/>
      <c r="G18" s="20"/>
      <c r="H18" s="20"/>
      <c r="I18" s="20"/>
      <c r="J18" s="20"/>
      <c r="K18" s="20"/>
      <c r="L18" s="20"/>
      <c r="M18" s="20"/>
      <c r="N18" s="20"/>
      <c r="O18" s="20"/>
      <c r="P18" s="20"/>
      <c r="Q18" s="20"/>
      <c r="R18" s="31"/>
      <c r="S18" s="32" t="str">
        <f>Pivots!H107</f>
        <v>R01</v>
      </c>
      <c r="T18" s="32" t="str">
        <f>Pivots!I107</f>
        <v>R02</v>
      </c>
      <c r="U18" s="32" t="str">
        <f>Pivots!J107</f>
        <v>R03</v>
      </c>
      <c r="V18" s="32" t="str">
        <f>Pivots!K107</f>
        <v>R04</v>
      </c>
      <c r="W18" s="32" t="str">
        <f>Pivots!L107</f>
        <v>R05</v>
      </c>
      <c r="X18" s="33" t="s">
        <v>1078</v>
      </c>
      <c r="Y18" s="30"/>
      <c r="Z18" s="20"/>
      <c r="AA18" s="20"/>
    </row>
    <row r="19" spans="1:27" x14ac:dyDescent="0.3">
      <c r="A19" s="20"/>
      <c r="B19" s="20"/>
      <c r="C19" s="20"/>
      <c r="D19" s="20"/>
      <c r="E19" s="20"/>
      <c r="F19" s="20"/>
      <c r="G19" s="20"/>
      <c r="H19" s="20"/>
      <c r="I19" s="20"/>
      <c r="J19" s="20"/>
      <c r="K19" s="20"/>
      <c r="L19" s="20"/>
      <c r="M19" s="20"/>
      <c r="N19" s="20"/>
      <c r="O19" s="20"/>
      <c r="P19" s="20"/>
      <c r="Q19" s="20"/>
      <c r="R19" s="34" t="str">
        <f>IF(Pivots!G108 = "", "", Pivots!G108)</f>
        <v>Cincinnati</v>
      </c>
      <c r="S19" s="35" t="str">
        <f>IF(Pivots!H108 = "", "", Pivots!H108)</f>
        <v/>
      </c>
      <c r="T19" s="35" t="str">
        <f>IF(Pivots!I108 = "", "", Pivots!I108)</f>
        <v/>
      </c>
      <c r="U19" s="35" t="str">
        <f>IF(Pivots!J108 = "", "", Pivots!J108)</f>
        <v/>
      </c>
      <c r="V19" s="35" t="str">
        <f>IF(Pivots!K108 = "", "", Pivots!K108)</f>
        <v/>
      </c>
      <c r="W19" s="35" t="str">
        <f>IF(Pivots!L108 = "", "", Pivots!L108)</f>
        <v/>
      </c>
      <c r="X19" s="36" t="str">
        <f>IF(Pivots!M108 = "", "", Pivots!M108)</f>
        <v/>
      </c>
      <c r="Y19" s="20" t="str">
        <f>IF(Pivots!O108 = "", "", Pivots!O108)</f>
        <v/>
      </c>
      <c r="Z19" s="20"/>
      <c r="AA19" s="20"/>
    </row>
    <row r="20" spans="1:27" x14ac:dyDescent="0.3">
      <c r="A20" s="20"/>
      <c r="B20" s="20"/>
      <c r="C20" s="20"/>
      <c r="D20" s="20"/>
      <c r="E20" s="20"/>
      <c r="F20" s="20"/>
      <c r="G20" s="20"/>
      <c r="H20" s="20"/>
      <c r="I20" s="20"/>
      <c r="J20" s="20"/>
      <c r="K20" s="20"/>
      <c r="L20" s="20"/>
      <c r="M20" s="20"/>
      <c r="N20" s="20"/>
      <c r="O20" s="20"/>
      <c r="P20" s="20"/>
      <c r="Q20" s="20"/>
      <c r="R20" s="41" t="str">
        <f>IF(Pivots!G109 = "", "", Pivots!G109)</f>
        <v>C0003</v>
      </c>
      <c r="S20" s="37">
        <f>IF(Pivots!H109 = "", "", Pivots!H109)</f>
        <v>891</v>
      </c>
      <c r="T20" s="37">
        <f>IF(Pivots!I109 = "", "", Pivots!I109)</f>
        <v>1332</v>
      </c>
      <c r="U20" s="37">
        <f>IF(Pivots!J109 = "", "", Pivots!J109)</f>
        <v>1282</v>
      </c>
      <c r="V20" s="37">
        <f>IF(Pivots!K109 = "", "", Pivots!K109)</f>
        <v>739</v>
      </c>
      <c r="W20" s="37">
        <f>IF(Pivots!L109 = "", "", Pivots!L109)</f>
        <v>560</v>
      </c>
      <c r="X20" s="38">
        <f>IF(Pivots!M109 = "", "", Pivots!M109)</f>
        <v>4804</v>
      </c>
      <c r="Y20" s="20" t="str">
        <f>IF(Pivots!O109 = "", "", Pivots!O109)</f>
        <v/>
      </c>
      <c r="Z20" s="20"/>
      <c r="AA20" s="20"/>
    </row>
    <row r="21" spans="1:27" x14ac:dyDescent="0.3">
      <c r="A21" s="20"/>
      <c r="B21" s="20"/>
      <c r="C21" s="20"/>
      <c r="D21" s="20"/>
      <c r="E21" s="20"/>
      <c r="F21" s="20"/>
      <c r="G21" s="20"/>
      <c r="H21" s="20"/>
      <c r="I21" s="20"/>
      <c r="J21" s="20"/>
      <c r="K21" s="20"/>
      <c r="L21" s="20"/>
      <c r="M21" s="20"/>
      <c r="N21" s="20"/>
      <c r="O21" s="20"/>
      <c r="P21" s="20"/>
      <c r="Q21" s="20"/>
      <c r="R21" s="41" t="str">
        <f>IF(Pivots!G110 = "", "", Pivots!G110)</f>
        <v>C0004</v>
      </c>
      <c r="S21" s="37">
        <f>IF(Pivots!H110 = "", "", Pivots!H110)</f>
        <v>1991</v>
      </c>
      <c r="T21" s="37">
        <f>IF(Pivots!I110 = "", "", Pivots!I110)</f>
        <v>1886</v>
      </c>
      <c r="U21" s="37">
        <f>IF(Pivots!J110 = "", "", Pivots!J110)</f>
        <v>1206</v>
      </c>
      <c r="V21" s="37">
        <f>IF(Pivots!K110 = "", "", Pivots!K110)</f>
        <v>884</v>
      </c>
      <c r="W21" s="37">
        <f>IF(Pivots!L110 = "", "", Pivots!L110)</f>
        <v>1722</v>
      </c>
      <c r="X21" s="38">
        <f>IF(Pivots!M110 = "", "", Pivots!M110)</f>
        <v>7689</v>
      </c>
      <c r="Y21" s="20" t="str">
        <f>IF(Pivots!O110 = "", "", Pivots!O110)</f>
        <v/>
      </c>
      <c r="Z21" s="20"/>
      <c r="AA21" s="20"/>
    </row>
    <row r="22" spans="1:27" x14ac:dyDescent="0.3">
      <c r="A22" s="20"/>
      <c r="B22" s="20"/>
      <c r="C22" s="20"/>
      <c r="D22" s="20"/>
      <c r="E22" s="20"/>
      <c r="F22" s="20"/>
      <c r="G22" s="20"/>
      <c r="H22" s="20"/>
      <c r="I22" s="20"/>
      <c r="J22" s="20"/>
      <c r="K22" s="20"/>
      <c r="L22" s="20"/>
      <c r="M22" s="20"/>
      <c r="N22" s="20"/>
      <c r="O22" s="20"/>
      <c r="P22" s="20"/>
      <c r="Q22" s="20"/>
      <c r="R22" s="41" t="str">
        <f>IF(Pivots!G111 = "", "", Pivots!G111)</f>
        <v>C0011</v>
      </c>
      <c r="S22" s="37">
        <f>IF(Pivots!H111 = "", "", Pivots!H111)</f>
        <v>1163</v>
      </c>
      <c r="T22" s="37">
        <f>IF(Pivots!I111 = "", "", Pivots!I111)</f>
        <v>1180</v>
      </c>
      <c r="U22" s="37">
        <f>IF(Pivots!J111 = "", "", Pivots!J111)</f>
        <v>1616</v>
      </c>
      <c r="V22" s="37">
        <f>IF(Pivots!K111 = "", "", Pivots!K111)</f>
        <v>1043</v>
      </c>
      <c r="W22" s="37">
        <f>IF(Pivots!L111 = "", "", Pivots!L111)</f>
        <v>1747</v>
      </c>
      <c r="X22" s="38">
        <f>IF(Pivots!M111 = "", "", Pivots!M111)</f>
        <v>6749</v>
      </c>
      <c r="Y22" s="20" t="str">
        <f>IF(Pivots!O111 = "", "", Pivots!O111)</f>
        <v/>
      </c>
      <c r="Z22" s="20"/>
      <c r="AA22" s="20"/>
    </row>
    <row r="23" spans="1:27" x14ac:dyDescent="0.3">
      <c r="A23" s="20"/>
      <c r="B23" s="20"/>
      <c r="C23" s="20"/>
      <c r="D23" s="20"/>
      <c r="E23" s="20"/>
      <c r="F23" s="20"/>
      <c r="G23" s="20"/>
      <c r="H23" s="20"/>
      <c r="I23" s="20"/>
      <c r="J23" s="20"/>
      <c r="K23" s="20"/>
      <c r="L23" s="20"/>
      <c r="M23" s="20"/>
      <c r="N23" s="20"/>
      <c r="O23" s="20"/>
      <c r="P23" s="20"/>
      <c r="Q23" s="20"/>
      <c r="R23" s="41" t="str">
        <f>IF(Pivots!G112 = "", "", Pivots!G112)</f>
        <v>C0012</v>
      </c>
      <c r="S23" s="37">
        <f>IF(Pivots!H112 = "", "", Pivots!H112)</f>
        <v>1438</v>
      </c>
      <c r="T23" s="37">
        <f>IF(Pivots!I112 = "", "", Pivots!I112)</f>
        <v>1616</v>
      </c>
      <c r="U23" s="37">
        <f>IF(Pivots!J112 = "", "", Pivots!J112)</f>
        <v>866</v>
      </c>
      <c r="V23" s="37">
        <f>IF(Pivots!K112 = "", "", Pivots!K112)</f>
        <v>829</v>
      </c>
      <c r="W23" s="37">
        <f>IF(Pivots!L112 = "", "", Pivots!L112)</f>
        <v>2070</v>
      </c>
      <c r="X23" s="38">
        <f>IF(Pivots!M112 = "", "", Pivots!M112)</f>
        <v>6819</v>
      </c>
      <c r="Y23" s="20" t="str">
        <f>IF(Pivots!O112 = "", "", Pivots!O112)</f>
        <v/>
      </c>
      <c r="Z23" s="20"/>
      <c r="AA23" s="20"/>
    </row>
    <row r="24" spans="1:27" x14ac:dyDescent="0.3">
      <c r="A24" s="20"/>
      <c r="B24" s="20"/>
      <c r="C24" s="20"/>
      <c r="D24" s="20"/>
      <c r="E24" s="20"/>
      <c r="F24" s="20"/>
      <c r="G24" s="20"/>
      <c r="H24" s="20"/>
      <c r="I24" s="20"/>
      <c r="J24" s="20"/>
      <c r="K24" s="20"/>
      <c r="L24" s="20"/>
      <c r="M24" s="20"/>
      <c r="N24" s="20"/>
      <c r="O24" s="20"/>
      <c r="P24" s="20"/>
      <c r="Q24" s="20"/>
      <c r="R24" s="34" t="str">
        <f>IF(Pivots!G113 = "", "", Pivots!G113)</f>
        <v>Cleveland</v>
      </c>
      <c r="S24" s="37" t="str">
        <f>IF(Pivots!H113 = "", "", Pivots!H113)</f>
        <v/>
      </c>
      <c r="T24" s="37" t="str">
        <f>IF(Pivots!I113 = "", "", Pivots!I113)</f>
        <v/>
      </c>
      <c r="U24" s="37" t="str">
        <f>IF(Pivots!J113 = "", "", Pivots!J113)</f>
        <v/>
      </c>
      <c r="V24" s="37" t="str">
        <f>IF(Pivots!K113 = "", "", Pivots!K113)</f>
        <v/>
      </c>
      <c r="W24" s="37" t="str">
        <f>IF(Pivots!L113 = "", "", Pivots!L113)</f>
        <v/>
      </c>
      <c r="X24" s="38" t="str">
        <f>IF(Pivots!M113 = "", "", Pivots!M113)</f>
        <v/>
      </c>
      <c r="Y24" s="20" t="str">
        <f>IF(Pivots!O113 = "", "", Pivots!O113)</f>
        <v/>
      </c>
      <c r="Z24" s="20"/>
      <c r="AA24" s="20"/>
    </row>
    <row r="25" spans="1:27" x14ac:dyDescent="0.3">
      <c r="A25" s="20"/>
      <c r="B25" s="20"/>
      <c r="C25" s="20"/>
      <c r="D25" s="20"/>
      <c r="E25" s="20"/>
      <c r="F25" s="20"/>
      <c r="G25" s="20"/>
      <c r="H25" s="20"/>
      <c r="I25" s="20"/>
      <c r="J25" s="20"/>
      <c r="K25" s="20"/>
      <c r="L25" s="20"/>
      <c r="M25" s="20"/>
      <c r="N25" s="20"/>
      <c r="O25" s="20"/>
      <c r="P25" s="20"/>
      <c r="Q25" s="20"/>
      <c r="R25" s="41" t="str">
        <f>IF(Pivots!G114 = "", "", Pivots!G114)</f>
        <v>C0002</v>
      </c>
      <c r="S25" s="37">
        <f>IF(Pivots!H114 = "", "", Pivots!H114)</f>
        <v>1233</v>
      </c>
      <c r="T25" s="37">
        <f>IF(Pivots!I114 = "", "", Pivots!I114)</f>
        <v>223</v>
      </c>
      <c r="U25" s="37">
        <f>IF(Pivots!J114 = "", "", Pivots!J114)</f>
        <v>1680</v>
      </c>
      <c r="V25" s="37">
        <f>IF(Pivots!K114 = "", "", Pivots!K114)</f>
        <v>990</v>
      </c>
      <c r="W25" s="37">
        <f>IF(Pivots!L114 = "", "", Pivots!L114)</f>
        <v>1508</v>
      </c>
      <c r="X25" s="38">
        <f>IF(Pivots!M114 = "", "", Pivots!M114)</f>
        <v>5634</v>
      </c>
      <c r="Y25" s="20" t="str">
        <f>IF(Pivots!O114 = "", "", Pivots!O114)</f>
        <v/>
      </c>
      <c r="Z25" s="20"/>
      <c r="AA25" s="20"/>
    </row>
    <row r="26" spans="1:27" x14ac:dyDescent="0.3">
      <c r="A26" s="20"/>
      <c r="B26" s="20"/>
      <c r="C26" s="20"/>
      <c r="D26" s="20"/>
      <c r="E26" s="20"/>
      <c r="F26" s="20"/>
      <c r="G26" s="20"/>
      <c r="H26" s="20"/>
      <c r="I26" s="20"/>
      <c r="J26" s="20"/>
      <c r="K26" s="20"/>
      <c r="L26" s="20"/>
      <c r="M26" s="20"/>
      <c r="N26" s="20"/>
      <c r="O26" s="20"/>
      <c r="P26" s="20"/>
      <c r="Q26" s="20"/>
      <c r="R26" s="41" t="str">
        <f>IF(Pivots!G115 = "", "", Pivots!G115)</f>
        <v>C0007</v>
      </c>
      <c r="S26" s="37">
        <f>IF(Pivots!H115 = "", "", Pivots!H115)</f>
        <v>1598</v>
      </c>
      <c r="T26" s="37">
        <f>IF(Pivots!I115 = "", "", Pivots!I115)</f>
        <v>1907</v>
      </c>
      <c r="U26" s="37">
        <f>IF(Pivots!J115 = "", "", Pivots!J115)</f>
        <v>869</v>
      </c>
      <c r="V26" s="37">
        <f>IF(Pivots!K115 = "", "", Pivots!K115)</f>
        <v>1426</v>
      </c>
      <c r="W26" s="37">
        <f>IF(Pivots!L115 = "", "", Pivots!L115)</f>
        <v>1416</v>
      </c>
      <c r="X26" s="38">
        <f>IF(Pivots!M115 = "", "", Pivots!M115)</f>
        <v>7216</v>
      </c>
      <c r="Y26" s="20" t="str">
        <f>IF(Pivots!O115 = "", "", Pivots!O115)</f>
        <v/>
      </c>
      <c r="Z26" s="20"/>
      <c r="AA26" s="20"/>
    </row>
    <row r="27" spans="1:27" x14ac:dyDescent="0.3">
      <c r="A27" s="20"/>
      <c r="B27" s="20"/>
      <c r="C27" s="20"/>
      <c r="D27" s="20"/>
      <c r="E27" s="20"/>
      <c r="F27" s="20"/>
      <c r="G27" s="20"/>
      <c r="H27" s="20"/>
      <c r="I27" s="20"/>
      <c r="J27" s="20"/>
      <c r="K27" s="20"/>
      <c r="L27" s="20"/>
      <c r="M27" s="20"/>
      <c r="N27" s="20"/>
      <c r="O27" s="20"/>
      <c r="P27" s="20"/>
      <c r="Q27" s="20"/>
      <c r="R27" s="41" t="str">
        <f>IF(Pivots!G116 = "", "", Pivots!G116)</f>
        <v>C0008</v>
      </c>
      <c r="S27" s="37">
        <f>IF(Pivots!H116 = "", "", Pivots!H116)</f>
        <v>900</v>
      </c>
      <c r="T27" s="37">
        <f>IF(Pivots!I116 = "", "", Pivots!I116)</f>
        <v>1016</v>
      </c>
      <c r="U27" s="37">
        <f>IF(Pivots!J116 = "", "", Pivots!J116)</f>
        <v>960</v>
      </c>
      <c r="V27" s="37">
        <f>IF(Pivots!K116 = "", "", Pivots!K116)</f>
        <v>940</v>
      </c>
      <c r="W27" s="37">
        <f>IF(Pivots!L116 = "", "", Pivots!L116)</f>
        <v>1193</v>
      </c>
      <c r="X27" s="38">
        <f>IF(Pivots!M116 = "", "", Pivots!M116)</f>
        <v>5009</v>
      </c>
      <c r="Y27" s="20" t="str">
        <f>IF(Pivots!O116 = "", "", Pivots!O116)</f>
        <v/>
      </c>
      <c r="Z27" s="20"/>
      <c r="AA27" s="20"/>
    </row>
    <row r="28" spans="1:27" x14ac:dyDescent="0.3">
      <c r="A28" s="20"/>
      <c r="B28" s="20"/>
      <c r="C28" s="20"/>
      <c r="D28" s="20"/>
      <c r="E28" s="20"/>
      <c r="F28" s="20"/>
      <c r="G28" s="20"/>
      <c r="H28" s="20"/>
      <c r="I28" s="20"/>
      <c r="J28" s="20"/>
      <c r="K28" s="20"/>
      <c r="L28" s="20"/>
      <c r="M28" s="20"/>
      <c r="N28" s="20"/>
      <c r="O28" s="20"/>
      <c r="P28" s="20"/>
      <c r="Q28" s="20"/>
      <c r="R28" s="41" t="str">
        <f>IF(Pivots!G117 = "", "", Pivots!G117)</f>
        <v>C0010</v>
      </c>
      <c r="S28" s="37">
        <f>IF(Pivots!H117 = "", "", Pivots!H117)</f>
        <v>900</v>
      </c>
      <c r="T28" s="37">
        <f>IF(Pivots!I117 = "", "", Pivots!I117)</f>
        <v>1470</v>
      </c>
      <c r="U28" s="37">
        <f>IF(Pivots!J117 = "", "", Pivots!J117)</f>
        <v>1617</v>
      </c>
      <c r="V28" s="37">
        <f>IF(Pivots!K117 = "", "", Pivots!K117)</f>
        <v>1314</v>
      </c>
      <c r="W28" s="37">
        <f>IF(Pivots!L117 = "", "", Pivots!L117)</f>
        <v>941</v>
      </c>
      <c r="X28" s="38">
        <f>IF(Pivots!M117 = "", "", Pivots!M117)</f>
        <v>6242</v>
      </c>
      <c r="Y28" s="20" t="str">
        <f>IF(Pivots!O117 = "", "", Pivots!O117)</f>
        <v/>
      </c>
      <c r="Z28" s="20"/>
      <c r="AA28" s="20"/>
    </row>
    <row r="29" spans="1:27" x14ac:dyDescent="0.3">
      <c r="A29" s="20"/>
      <c r="B29" s="20"/>
      <c r="C29" s="20"/>
      <c r="D29" s="20"/>
      <c r="E29" s="20"/>
      <c r="F29" s="20"/>
      <c r="G29" s="20"/>
      <c r="H29" s="20"/>
      <c r="I29" s="20"/>
      <c r="J29" s="20"/>
      <c r="K29" s="20"/>
      <c r="L29" s="20"/>
      <c r="M29" s="20"/>
      <c r="N29" s="20"/>
      <c r="O29" s="20"/>
      <c r="P29" s="20"/>
      <c r="Q29" s="20"/>
      <c r="R29" s="41" t="str">
        <f>IF(Pivots!G118 = "", "", Pivots!G118)</f>
        <v>C0013</v>
      </c>
      <c r="S29" s="37">
        <f>IF(Pivots!H118 = "", "", Pivots!H118)</f>
        <v>1255</v>
      </c>
      <c r="T29" s="37">
        <f>IF(Pivots!I118 = "", "", Pivots!I118)</f>
        <v>516</v>
      </c>
      <c r="U29" s="37">
        <f>IF(Pivots!J118 = "", "", Pivots!J118)</f>
        <v>1874</v>
      </c>
      <c r="V29" s="37">
        <f>IF(Pivots!K118 = "", "", Pivots!K118)</f>
        <v>1863</v>
      </c>
      <c r="W29" s="37">
        <f>IF(Pivots!L118 = "", "", Pivots!L118)</f>
        <v>1722</v>
      </c>
      <c r="X29" s="38">
        <f>IF(Pivots!M118 = "", "", Pivots!M118)</f>
        <v>7230</v>
      </c>
      <c r="Y29" s="20" t="str">
        <f>IF(Pivots!O118 = "", "", Pivots!O118)</f>
        <v/>
      </c>
      <c r="Z29" s="20"/>
      <c r="AA29" s="20"/>
    </row>
    <row r="30" spans="1:27" x14ac:dyDescent="0.3">
      <c r="A30" s="20"/>
      <c r="B30" s="20"/>
      <c r="C30" s="20"/>
      <c r="D30" s="20"/>
      <c r="E30" s="20"/>
      <c r="F30" s="20"/>
      <c r="G30" s="20"/>
      <c r="H30" s="20"/>
      <c r="I30" s="20"/>
      <c r="J30" s="20"/>
      <c r="K30" s="20"/>
      <c r="L30" s="20"/>
      <c r="M30" s="20"/>
      <c r="N30" s="20"/>
      <c r="O30" s="20"/>
      <c r="P30" s="20"/>
      <c r="Q30" s="20"/>
      <c r="R30" s="41" t="str">
        <f>IF(Pivots!G119 = "", "", Pivots!G119)</f>
        <v>C0015</v>
      </c>
      <c r="S30" s="37">
        <f>IF(Pivots!H119 = "", "", Pivots!H119)</f>
        <v>1138</v>
      </c>
      <c r="T30" s="37">
        <f>IF(Pivots!I119 = "", "", Pivots!I119)</f>
        <v>1898</v>
      </c>
      <c r="U30" s="37">
        <f>IF(Pivots!J119 = "", "", Pivots!J119)</f>
        <v>1482</v>
      </c>
      <c r="V30" s="37">
        <f>IF(Pivots!K119 = "", "", Pivots!K119)</f>
        <v>846</v>
      </c>
      <c r="W30" s="37">
        <f>IF(Pivots!L119 = "", "", Pivots!L119)</f>
        <v>1154</v>
      </c>
      <c r="X30" s="38">
        <f>IF(Pivots!M119 = "", "", Pivots!M119)</f>
        <v>6518</v>
      </c>
      <c r="Y30" s="20" t="str">
        <f>IF(Pivots!O119 = "", "", Pivots!O119)</f>
        <v/>
      </c>
      <c r="Z30" s="20"/>
      <c r="AA30" s="20"/>
    </row>
    <row r="31" spans="1:27" x14ac:dyDescent="0.3">
      <c r="A31" s="20"/>
      <c r="B31" s="20"/>
      <c r="C31" s="20"/>
      <c r="D31" s="20"/>
      <c r="E31" s="20"/>
      <c r="F31" s="20"/>
      <c r="G31" s="20"/>
      <c r="H31" s="20"/>
      <c r="I31" s="20"/>
      <c r="J31" s="20"/>
      <c r="K31" s="20"/>
      <c r="L31" s="20"/>
      <c r="M31" s="20"/>
      <c r="N31" s="20"/>
      <c r="O31" s="20"/>
      <c r="P31" s="20"/>
      <c r="Q31" s="20"/>
      <c r="R31" s="34" t="str">
        <f>IF(Pivots!G120 = "", "", Pivots!G120)</f>
        <v>Columbus</v>
      </c>
      <c r="S31" s="37" t="str">
        <f>IF(Pivots!H120 = "", "", Pivots!H120)</f>
        <v/>
      </c>
      <c r="T31" s="37" t="str">
        <f>IF(Pivots!I120 = "", "", Pivots!I120)</f>
        <v/>
      </c>
      <c r="U31" s="37" t="str">
        <f>IF(Pivots!J120 = "", "", Pivots!J120)</f>
        <v/>
      </c>
      <c r="V31" s="37" t="str">
        <f>IF(Pivots!K120 = "", "", Pivots!K120)</f>
        <v/>
      </c>
      <c r="W31" s="37" t="str">
        <f>IF(Pivots!L120 = "", "", Pivots!L120)</f>
        <v/>
      </c>
      <c r="X31" s="38" t="str">
        <f>IF(Pivots!M120 = "", "", Pivots!M120)</f>
        <v/>
      </c>
      <c r="Y31" s="20" t="str">
        <f>IF(Pivots!O120 = "", "", Pivots!O120)</f>
        <v/>
      </c>
      <c r="Z31" s="20"/>
      <c r="AA31" s="20"/>
    </row>
    <row r="32" spans="1:27" x14ac:dyDescent="0.3">
      <c r="A32" s="20"/>
      <c r="B32" s="20"/>
      <c r="C32" s="20"/>
      <c r="D32" s="20"/>
      <c r="E32" s="20"/>
      <c r="F32" s="20"/>
      <c r="G32" s="20"/>
      <c r="H32" s="20"/>
      <c r="I32" s="20"/>
      <c r="J32" s="20"/>
      <c r="K32" s="20"/>
      <c r="L32" s="20"/>
      <c r="M32" s="20"/>
      <c r="N32" s="20"/>
      <c r="O32" s="20"/>
      <c r="P32" s="20"/>
      <c r="Q32" s="20"/>
      <c r="R32" s="41" t="str">
        <f>IF(Pivots!G121 = "", "", Pivots!G121)</f>
        <v>C0001</v>
      </c>
      <c r="S32" s="37">
        <f>IF(Pivots!H121 = "", "", Pivots!H121)</f>
        <v>1655</v>
      </c>
      <c r="T32" s="37">
        <f>IF(Pivots!I121 = "", "", Pivots!I121)</f>
        <v>805</v>
      </c>
      <c r="U32" s="37">
        <f>IF(Pivots!J121 = "", "", Pivots!J121)</f>
        <v>2263</v>
      </c>
      <c r="V32" s="37">
        <f>IF(Pivots!K121 = "", "", Pivots!K121)</f>
        <v>987</v>
      </c>
      <c r="W32" s="37">
        <f>IF(Pivots!L121 = "", "", Pivots!L121)</f>
        <v>1075</v>
      </c>
      <c r="X32" s="38">
        <f>IF(Pivots!M121 = "", "", Pivots!M121)</f>
        <v>6785</v>
      </c>
      <c r="Y32" s="20" t="str">
        <f>IF(Pivots!O121 = "", "", Pivots!O121)</f>
        <v/>
      </c>
      <c r="Z32" s="20"/>
      <c r="AA32" s="20"/>
    </row>
    <row r="33" spans="1:27" x14ac:dyDescent="0.3">
      <c r="A33" s="20"/>
      <c r="B33" s="20"/>
      <c r="C33" s="20"/>
      <c r="D33" s="20"/>
      <c r="E33" s="20"/>
      <c r="F33" s="20"/>
      <c r="G33" s="20"/>
      <c r="H33" s="20"/>
      <c r="I33" s="20"/>
      <c r="J33" s="20"/>
      <c r="K33" s="20"/>
      <c r="L33" s="20"/>
      <c r="M33" s="20"/>
      <c r="N33" s="20"/>
      <c r="O33" s="20"/>
      <c r="P33" s="20"/>
      <c r="Q33" s="20"/>
      <c r="R33" s="41" t="str">
        <f>IF(Pivots!G122 = "", "", Pivots!G122)</f>
        <v>C0005</v>
      </c>
      <c r="S33" s="37">
        <f>IF(Pivots!H122 = "", "", Pivots!H122)</f>
        <v>1104</v>
      </c>
      <c r="T33" s="37">
        <f>IF(Pivots!I122 = "", "", Pivots!I122)</f>
        <v>2280</v>
      </c>
      <c r="U33" s="37">
        <f>IF(Pivots!J122 = "", "", Pivots!J122)</f>
        <v>1445</v>
      </c>
      <c r="V33" s="37">
        <f>IF(Pivots!K122 = "", "", Pivots!K122)</f>
        <v>1722</v>
      </c>
      <c r="W33" s="37">
        <f>IF(Pivots!L122 = "", "", Pivots!L122)</f>
        <v>1196</v>
      </c>
      <c r="X33" s="38">
        <f>IF(Pivots!M122 = "", "", Pivots!M122)</f>
        <v>7747</v>
      </c>
      <c r="Y33" s="20" t="str">
        <f>IF(Pivots!O122 = "", "", Pivots!O122)</f>
        <v/>
      </c>
      <c r="Z33" s="20"/>
      <c r="AA33" s="20"/>
    </row>
    <row r="34" spans="1:27" x14ac:dyDescent="0.3">
      <c r="A34" s="20"/>
      <c r="B34" s="20"/>
      <c r="C34" s="20"/>
      <c r="D34" s="20"/>
      <c r="E34" s="20"/>
      <c r="F34" s="20"/>
      <c r="G34" s="20"/>
      <c r="H34" s="20"/>
      <c r="I34" s="20"/>
      <c r="J34" s="20"/>
      <c r="K34" s="20"/>
      <c r="L34" s="20"/>
      <c r="M34" s="20"/>
      <c r="N34" s="20"/>
      <c r="O34" s="20"/>
      <c r="P34" s="20"/>
      <c r="Q34" s="20"/>
      <c r="R34" s="41" t="str">
        <f>IF(Pivots!G123 = "", "", Pivots!G123)</f>
        <v>C0006</v>
      </c>
      <c r="S34" s="37">
        <f>IF(Pivots!H123 = "", "", Pivots!H123)</f>
        <v>372</v>
      </c>
      <c r="T34" s="37">
        <f>IF(Pivots!I123 = "", "", Pivots!I123)</f>
        <v>1818</v>
      </c>
      <c r="U34" s="37">
        <f>IF(Pivots!J123 = "", "", Pivots!J123)</f>
        <v>1346</v>
      </c>
      <c r="V34" s="37">
        <f>IF(Pivots!K123 = "", "", Pivots!K123)</f>
        <v>1156</v>
      </c>
      <c r="W34" s="37">
        <f>IF(Pivots!L123 = "", "", Pivots!L123)</f>
        <v>1484</v>
      </c>
      <c r="X34" s="38">
        <f>IF(Pivots!M123 = "", "", Pivots!M123)</f>
        <v>6176</v>
      </c>
      <c r="Y34" s="20" t="str">
        <f>IF(Pivots!O123 = "", "", Pivots!O123)</f>
        <v/>
      </c>
      <c r="Z34" s="20"/>
      <c r="AA34" s="20"/>
    </row>
    <row r="35" spans="1:27" x14ac:dyDescent="0.3">
      <c r="A35" s="20"/>
      <c r="B35" s="20"/>
      <c r="C35" s="20"/>
      <c r="D35" s="20"/>
      <c r="E35" s="20"/>
      <c r="F35" s="20"/>
      <c r="G35" s="20"/>
      <c r="H35" s="20"/>
      <c r="I35" s="20"/>
      <c r="J35" s="20"/>
      <c r="K35" s="20"/>
      <c r="L35" s="20"/>
      <c r="M35" s="20"/>
      <c r="N35" s="20"/>
      <c r="O35" s="20"/>
      <c r="P35" s="20"/>
      <c r="Q35" s="20"/>
      <c r="R35" s="41" t="str">
        <f>IF(Pivots!G124 = "", "", Pivots!G124)</f>
        <v>C0009</v>
      </c>
      <c r="S35" s="37">
        <f>IF(Pivots!H124 = "", "", Pivots!H124)</f>
        <v>1415</v>
      </c>
      <c r="T35" s="37">
        <f>IF(Pivots!I124 = "", "", Pivots!I124)</f>
        <v>1271</v>
      </c>
      <c r="U35" s="37">
        <f>IF(Pivots!J124 = "", "", Pivots!J124)</f>
        <v>1214</v>
      </c>
      <c r="V35" s="37">
        <f>IF(Pivots!K124 = "", "", Pivots!K124)</f>
        <v>1135</v>
      </c>
      <c r="W35" s="37">
        <f>IF(Pivots!L124 = "", "", Pivots!L124)</f>
        <v>1566</v>
      </c>
      <c r="X35" s="38">
        <f>IF(Pivots!M124 = "", "", Pivots!M124)</f>
        <v>6601</v>
      </c>
      <c r="Y35" s="20" t="str">
        <f>IF(Pivots!O124 = "", "", Pivots!O124)</f>
        <v/>
      </c>
      <c r="Z35" s="20"/>
      <c r="AA35" s="20"/>
    </row>
    <row r="36" spans="1:27" x14ac:dyDescent="0.3">
      <c r="A36" s="20"/>
      <c r="B36" s="20"/>
      <c r="C36" s="20"/>
      <c r="D36" s="20"/>
      <c r="E36" s="20"/>
      <c r="F36" s="20"/>
      <c r="G36" s="20"/>
      <c r="H36" s="20"/>
      <c r="I36" s="20"/>
      <c r="J36" s="20"/>
      <c r="K36" s="20"/>
      <c r="L36" s="20"/>
      <c r="M36" s="20"/>
      <c r="N36" s="20"/>
      <c r="O36" s="20"/>
      <c r="P36" s="20"/>
      <c r="Q36" s="20"/>
      <c r="R36" s="42" t="str">
        <f>IF(Pivots!G125 = "", "", Pivots!G125)</f>
        <v>C0014</v>
      </c>
      <c r="S36" s="39">
        <f>IF(Pivots!H125 = "", "", Pivots!H125)</f>
        <v>1362</v>
      </c>
      <c r="T36" s="39">
        <f>IF(Pivots!I125 = "", "", Pivots!I125)</f>
        <v>1363</v>
      </c>
      <c r="U36" s="39">
        <f>IF(Pivots!J125 = "", "", Pivots!J125)</f>
        <v>1152</v>
      </c>
      <c r="V36" s="39">
        <f>IF(Pivots!K125 = "", "", Pivots!K125)</f>
        <v>777</v>
      </c>
      <c r="W36" s="39">
        <f>IF(Pivots!L125 = "", "", Pivots!L125)</f>
        <v>750</v>
      </c>
      <c r="X36" s="40">
        <f>IF(Pivots!M125 = "", "", Pivots!M125)</f>
        <v>5404</v>
      </c>
      <c r="Y36" s="20" t="str">
        <f>IF(Pivots!O125 = "", "", Pivots!O125)</f>
        <v/>
      </c>
      <c r="Z36" s="20"/>
      <c r="AA36" s="20"/>
    </row>
    <row r="37" spans="1:27" x14ac:dyDescent="0.3">
      <c r="A37" s="20"/>
      <c r="B37" s="20"/>
      <c r="C37" s="20"/>
      <c r="D37" s="20"/>
      <c r="E37" s="20"/>
      <c r="F37" s="20"/>
      <c r="G37" s="20"/>
      <c r="H37" s="20"/>
      <c r="I37" s="20"/>
      <c r="J37" s="20"/>
      <c r="K37" s="20"/>
      <c r="L37" s="20"/>
      <c r="M37" s="20"/>
      <c r="N37" s="20"/>
      <c r="O37" s="20"/>
      <c r="P37" s="20"/>
      <c r="Q37" s="20"/>
      <c r="R37" s="20" t="str">
        <f>IF(Pivots!H126 = "", "", Pivots!H126)</f>
        <v/>
      </c>
      <c r="S37" s="20" t="str">
        <f>IF(Pivots!I126 = "", "", Pivots!I126)</f>
        <v/>
      </c>
      <c r="T37" s="20" t="str">
        <f>IF(Pivots!J126 = "", "", Pivots!J126)</f>
        <v/>
      </c>
      <c r="U37" s="20" t="str">
        <f>IF(Pivots!K126 = "", "", Pivots!K126)</f>
        <v/>
      </c>
      <c r="V37" s="20" t="str">
        <f>IF(Pivots!L126 = "", "", Pivots!L126)</f>
        <v/>
      </c>
      <c r="W37" s="20" t="str">
        <f>IF(Pivots!M126 = "", "", Pivots!M126)</f>
        <v/>
      </c>
      <c r="X37" s="20" t="str">
        <f>IF(Pivots!N126 = "", "", Pivots!N126)</f>
        <v/>
      </c>
      <c r="Y37" s="20" t="str">
        <f>IF(Pivots!O126 = "", "", Pivots!O126)</f>
        <v/>
      </c>
      <c r="Z37" s="20"/>
      <c r="AA37" s="20"/>
    </row>
    <row r="38" spans="1:27"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sheetData>
  <conditionalFormatting sqref="S20:W36">
    <cfRule type="dataBar" priority="2">
      <dataBar>
        <cfvo type="num" val="0"/>
        <cfvo type="formula" val="MAX($S$19:$W$36)*2"/>
        <color theme="1" tint="0.34998626667073579"/>
      </dataBar>
      <extLst>
        <ext xmlns:x14="http://schemas.microsoft.com/office/spreadsheetml/2009/9/main" uri="{B025F937-C7B1-47D3-B67F-A62EFF666E3E}">
          <x14:id>{8391404B-BBCE-4BAE-AE2E-A5A966529702}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91404B-BBCE-4BAE-AE2E-A5A966529702}">
            <x14:dataBar minLength="0" maxLength="100" gradient="0">
              <x14:cfvo type="num">
                <xm:f>0</xm:f>
              </x14:cfvo>
              <x14:cfvo type="formula">
                <xm:f>MAX($S$19:$W$36)*2</xm:f>
              </x14:cfvo>
              <x14:negativeFillColor rgb="FFFF0000"/>
              <x14:axisColor rgb="FF000000"/>
            </x14:dataBar>
          </x14:cfRule>
          <xm:sqref>S20:W36</xm:sqref>
        </x14:conditionalFormatting>
        <x14:conditionalFormatting xmlns:xm="http://schemas.microsoft.com/office/excel/2006/main">
          <x14:cfRule type="expression" priority="1" id="{A16B0B5E-EBEC-4CB9-AB54-0CF127391FC5}">
            <xm:f>S$18=Pivots!$A$66</xm:f>
            <x14:dxf>
              <fill>
                <patternFill>
                  <bgColor theme="8" tint="0.59996337778862885"/>
                </patternFill>
              </fill>
              <border>
                <right style="thin">
                  <color theme="1" tint="0.34998626667073579"/>
                </right>
                <vertical/>
                <horizontal/>
              </border>
            </x14:dxf>
          </x14:cfRule>
          <xm:sqref>S18:W36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715B0-001C-4C7E-AB43-50332B850A4B}">
  <dimension ref="A3:M125"/>
  <sheetViews>
    <sheetView zoomScale="107" workbookViewId="0">
      <selection activeCell="H107" sqref="H107:L107"/>
    </sheetView>
  </sheetViews>
  <sheetFormatPr defaultRowHeight="14.4" x14ac:dyDescent="0.3"/>
  <cols>
    <col min="1" max="1" width="12.77734375" bestFit="1" customWidth="1"/>
    <col min="2" max="2" width="10" bestFit="1" customWidth="1"/>
    <col min="3" max="3" width="11" bestFit="1" customWidth="1"/>
    <col min="4" max="4" width="10.5546875" bestFit="1" customWidth="1"/>
    <col min="5" max="5" width="9.88671875" bestFit="1" customWidth="1"/>
    <col min="6" max="6" width="8.88671875" customWidth="1"/>
    <col min="7" max="7" width="12.77734375" bestFit="1" customWidth="1"/>
    <col min="8" max="8" width="10" bestFit="1" customWidth="1"/>
    <col min="9" max="12" width="7" bestFit="1" customWidth="1"/>
    <col min="13" max="13" width="11" bestFit="1" customWidth="1"/>
  </cols>
  <sheetData>
    <row r="3" spans="1:5" x14ac:dyDescent="0.3">
      <c r="A3" t="s">
        <v>1042</v>
      </c>
      <c r="B3" t="s">
        <v>1043</v>
      </c>
      <c r="C3" t="s">
        <v>1044</v>
      </c>
      <c r="D3" t="s">
        <v>1045</v>
      </c>
      <c r="E3" t="s">
        <v>1046</v>
      </c>
    </row>
    <row r="4" spans="1:5" x14ac:dyDescent="0.3">
      <c r="A4" s="21">
        <v>1000</v>
      </c>
      <c r="B4" s="22">
        <v>96623</v>
      </c>
      <c r="C4" s="21">
        <v>89850</v>
      </c>
      <c r="D4" s="24">
        <v>3.8854000000000033</v>
      </c>
      <c r="E4" s="21">
        <v>307</v>
      </c>
    </row>
    <row r="10" spans="1:5" x14ac:dyDescent="0.3">
      <c r="A10" t="s">
        <v>1042</v>
      </c>
      <c r="B10" t="s">
        <v>1043</v>
      </c>
      <c r="C10" t="s">
        <v>1044</v>
      </c>
      <c r="D10" t="s">
        <v>1045</v>
      </c>
      <c r="E10" t="s">
        <v>1046</v>
      </c>
    </row>
    <row r="11" spans="1:5" x14ac:dyDescent="0.3">
      <c r="A11" s="21">
        <v>186</v>
      </c>
      <c r="B11" s="22">
        <v>16651</v>
      </c>
      <c r="C11" s="21">
        <v>17807</v>
      </c>
      <c r="D11" s="24">
        <v>3.8973118279569863</v>
      </c>
      <c r="E11" s="21">
        <v>62</v>
      </c>
    </row>
    <row r="24" spans="1:8" x14ac:dyDescent="0.3">
      <c r="A24" s="25" t="s">
        <v>1047</v>
      </c>
      <c r="B24" t="s">
        <v>1042</v>
      </c>
      <c r="C24" t="s">
        <v>1061</v>
      </c>
      <c r="G24" s="25" t="s">
        <v>1047</v>
      </c>
      <c r="H24" t="s">
        <v>1042</v>
      </c>
    </row>
    <row r="25" spans="1:8" x14ac:dyDescent="0.3">
      <c r="A25" s="26" t="s">
        <v>1049</v>
      </c>
      <c r="B25" s="21">
        <v>10</v>
      </c>
      <c r="C25" s="21">
        <v>10</v>
      </c>
      <c r="G25" s="26" t="s">
        <v>1063</v>
      </c>
      <c r="H25" s="21">
        <v>23</v>
      </c>
    </row>
    <row r="26" spans="1:8" x14ac:dyDescent="0.3">
      <c r="A26" s="26" t="s">
        <v>1050</v>
      </c>
      <c r="B26" s="21">
        <v>11</v>
      </c>
      <c r="C26" s="21">
        <v>11</v>
      </c>
      <c r="G26" s="26" t="s">
        <v>1067</v>
      </c>
      <c r="H26" s="21">
        <v>28</v>
      </c>
    </row>
    <row r="27" spans="1:8" x14ac:dyDescent="0.3">
      <c r="A27" s="26" t="s">
        <v>1051</v>
      </c>
      <c r="B27" s="21">
        <v>30</v>
      </c>
      <c r="C27" s="21">
        <v>30</v>
      </c>
      <c r="G27" s="26" t="s">
        <v>1068</v>
      </c>
      <c r="H27" s="21">
        <v>29</v>
      </c>
    </row>
    <row r="28" spans="1:8" x14ac:dyDescent="0.3">
      <c r="A28" s="26" t="s">
        <v>1052</v>
      </c>
      <c r="B28" s="21">
        <v>23</v>
      </c>
      <c r="C28" s="21">
        <v>23</v>
      </c>
      <c r="G28" s="26" t="s">
        <v>1066</v>
      </c>
      <c r="H28" s="21">
        <v>18</v>
      </c>
    </row>
    <row r="29" spans="1:8" x14ac:dyDescent="0.3">
      <c r="A29" s="26" t="s">
        <v>1053</v>
      </c>
      <c r="B29" s="21">
        <v>22</v>
      </c>
      <c r="C29" s="21">
        <v>22</v>
      </c>
      <c r="G29" s="26" t="s">
        <v>1062</v>
      </c>
      <c r="H29" s="21">
        <v>29</v>
      </c>
    </row>
    <row r="30" spans="1:8" x14ac:dyDescent="0.3">
      <c r="A30" s="26" t="s">
        <v>1054</v>
      </c>
      <c r="B30" s="21">
        <v>11</v>
      </c>
      <c r="C30" s="21">
        <v>11</v>
      </c>
      <c r="G30" s="26" t="s">
        <v>1064</v>
      </c>
      <c r="H30" s="21">
        <v>34</v>
      </c>
    </row>
    <row r="31" spans="1:8" x14ac:dyDescent="0.3">
      <c r="A31" s="26" t="s">
        <v>1055</v>
      </c>
      <c r="B31" s="21">
        <v>17</v>
      </c>
      <c r="C31" s="21">
        <v>17</v>
      </c>
      <c r="G31" s="26" t="s">
        <v>1065</v>
      </c>
      <c r="H31" s="21">
        <v>25</v>
      </c>
    </row>
    <row r="32" spans="1:8" x14ac:dyDescent="0.3">
      <c r="A32" s="26" t="s">
        <v>1056</v>
      </c>
      <c r="B32" s="21">
        <v>12</v>
      </c>
      <c r="C32" s="21">
        <v>12</v>
      </c>
      <c r="G32" s="26" t="s">
        <v>1048</v>
      </c>
      <c r="H32" s="21">
        <v>186</v>
      </c>
    </row>
    <row r="33" spans="1:3" x14ac:dyDescent="0.3">
      <c r="A33" s="26" t="s">
        <v>1057</v>
      </c>
      <c r="B33" s="21">
        <v>13</v>
      </c>
      <c r="C33" s="21">
        <v>13</v>
      </c>
    </row>
    <row r="34" spans="1:3" x14ac:dyDescent="0.3">
      <c r="A34" s="26" t="s">
        <v>1058</v>
      </c>
      <c r="B34" s="21">
        <v>15</v>
      </c>
      <c r="C34" s="21">
        <v>15</v>
      </c>
    </row>
    <row r="35" spans="1:3" x14ac:dyDescent="0.3">
      <c r="A35" s="26" t="s">
        <v>1059</v>
      </c>
      <c r="B35" s="21">
        <v>8</v>
      </c>
      <c r="C35" s="21">
        <v>8</v>
      </c>
    </row>
    <row r="36" spans="1:3" x14ac:dyDescent="0.3">
      <c r="A36" s="26" t="s">
        <v>1060</v>
      </c>
      <c r="B36" s="21">
        <v>14</v>
      </c>
      <c r="C36" s="21">
        <v>14</v>
      </c>
    </row>
    <row r="37" spans="1:3" x14ac:dyDescent="0.3">
      <c r="A37" s="26" t="s">
        <v>1048</v>
      </c>
      <c r="B37" s="21">
        <v>186</v>
      </c>
      <c r="C37" s="21">
        <v>186</v>
      </c>
    </row>
    <row r="50" spans="1:10" x14ac:dyDescent="0.3">
      <c r="F50" t="s">
        <v>1069</v>
      </c>
      <c r="I50" t="s">
        <v>1075</v>
      </c>
      <c r="J50" t="str">
        <f>A66</f>
        <v>R04</v>
      </c>
    </row>
    <row r="52" spans="1:10" x14ac:dyDescent="0.3">
      <c r="A52" s="25" t="s">
        <v>1047</v>
      </c>
      <c r="B52" t="s">
        <v>1042</v>
      </c>
      <c r="C52" t="s">
        <v>1043</v>
      </c>
      <c r="F52" t="s">
        <v>1070</v>
      </c>
      <c r="G52" t="s">
        <v>1071</v>
      </c>
      <c r="H52" t="s">
        <v>1072</v>
      </c>
      <c r="I52" t="s">
        <v>1073</v>
      </c>
      <c r="J52" t="s">
        <v>1074</v>
      </c>
    </row>
    <row r="53" spans="1:10" x14ac:dyDescent="0.3">
      <c r="A53" s="26" t="s">
        <v>11</v>
      </c>
      <c r="B53" s="21">
        <v>189</v>
      </c>
      <c r="C53" s="22">
        <v>18415</v>
      </c>
      <c r="F53" t="str">
        <f>A53</f>
        <v>R01</v>
      </c>
      <c r="G53">
        <f t="shared" ref="G53:H57" si="0">B53</f>
        <v>189</v>
      </c>
      <c r="H53" s="27">
        <f t="shared" si="0"/>
        <v>18415</v>
      </c>
      <c r="I53" t="e">
        <f>IF(F53=$J$50,G53,NA())</f>
        <v>#N/A</v>
      </c>
      <c r="J53" t="e">
        <f>IF(F53=$J$50,H53,NA())</f>
        <v>#N/A</v>
      </c>
    </row>
    <row r="54" spans="1:10" x14ac:dyDescent="0.3">
      <c r="A54" s="26" t="s">
        <v>9</v>
      </c>
      <c r="B54" s="21">
        <v>218</v>
      </c>
      <c r="C54" s="22">
        <v>20581</v>
      </c>
      <c r="F54" t="str">
        <f t="shared" ref="F54:F57" si="1">A54</f>
        <v>R02</v>
      </c>
      <c r="G54">
        <f t="shared" si="0"/>
        <v>218</v>
      </c>
      <c r="H54" s="27">
        <f t="shared" si="0"/>
        <v>20581</v>
      </c>
      <c r="I54" t="e">
        <f t="shared" ref="I54:I57" si="2">IF(F54=$J$50,G54,NA())</f>
        <v>#N/A</v>
      </c>
      <c r="J54" t="e">
        <f t="shared" ref="J54:J57" si="3">IF(F54=$J$50,H54,NA())</f>
        <v>#N/A</v>
      </c>
    </row>
    <row r="55" spans="1:10" x14ac:dyDescent="0.3">
      <c r="A55" s="26" t="s">
        <v>6</v>
      </c>
      <c r="B55" s="21">
        <v>207</v>
      </c>
      <c r="C55" s="22">
        <v>20872</v>
      </c>
      <c r="F55" t="str">
        <f t="shared" si="1"/>
        <v>R03</v>
      </c>
      <c r="G55">
        <f t="shared" si="0"/>
        <v>207</v>
      </c>
      <c r="H55" s="27">
        <f t="shared" si="0"/>
        <v>20872</v>
      </c>
      <c r="I55" t="e">
        <f t="shared" si="2"/>
        <v>#N/A</v>
      </c>
      <c r="J55" t="e">
        <f t="shared" si="3"/>
        <v>#N/A</v>
      </c>
    </row>
    <row r="56" spans="1:10" x14ac:dyDescent="0.3">
      <c r="A56" s="26" t="s">
        <v>13</v>
      </c>
      <c r="B56" s="21">
        <v>186</v>
      </c>
      <c r="C56" s="22">
        <v>16651</v>
      </c>
      <c r="F56" t="str">
        <f t="shared" si="1"/>
        <v>R04</v>
      </c>
      <c r="G56">
        <f t="shared" si="0"/>
        <v>186</v>
      </c>
      <c r="H56" s="27">
        <f t="shared" si="0"/>
        <v>16651</v>
      </c>
      <c r="I56">
        <f t="shared" si="2"/>
        <v>186</v>
      </c>
      <c r="J56">
        <f t="shared" si="3"/>
        <v>16651</v>
      </c>
    </row>
    <row r="57" spans="1:10" x14ac:dyDescent="0.3">
      <c r="A57" s="26" t="s">
        <v>10</v>
      </c>
      <c r="B57" s="21">
        <v>200</v>
      </c>
      <c r="C57" s="22">
        <v>20104</v>
      </c>
      <c r="F57" t="str">
        <f t="shared" si="1"/>
        <v>R05</v>
      </c>
      <c r="G57">
        <f t="shared" si="0"/>
        <v>200</v>
      </c>
      <c r="H57" s="27">
        <f t="shared" si="0"/>
        <v>20104</v>
      </c>
      <c r="I57" t="e">
        <f t="shared" si="2"/>
        <v>#N/A</v>
      </c>
      <c r="J57" t="e">
        <f t="shared" si="3"/>
        <v>#N/A</v>
      </c>
    </row>
    <row r="58" spans="1:10" x14ac:dyDescent="0.3">
      <c r="A58" s="26" t="s">
        <v>1048</v>
      </c>
      <c r="B58" s="21">
        <v>1000</v>
      </c>
      <c r="C58" s="22">
        <v>96623</v>
      </c>
    </row>
    <row r="65" spans="1:10" x14ac:dyDescent="0.3">
      <c r="A65" s="25" t="s">
        <v>1047</v>
      </c>
    </row>
    <row r="66" spans="1:10" x14ac:dyDescent="0.3">
      <c r="A66" s="28" t="s">
        <v>13</v>
      </c>
    </row>
    <row r="77" spans="1:10" x14ac:dyDescent="0.3">
      <c r="G77" s="25" t="s">
        <v>1077</v>
      </c>
      <c r="H77" s="25" t="s">
        <v>1076</v>
      </c>
    </row>
    <row r="78" spans="1:10" x14ac:dyDescent="0.3">
      <c r="G78" s="25" t="s">
        <v>1047</v>
      </c>
      <c r="H78" t="s">
        <v>999</v>
      </c>
      <c r="I78" t="s">
        <v>998</v>
      </c>
      <c r="J78" t="s">
        <v>1048</v>
      </c>
    </row>
    <row r="79" spans="1:10" x14ac:dyDescent="0.3">
      <c r="G79" s="26" t="s">
        <v>1002</v>
      </c>
      <c r="H79" s="23">
        <v>144</v>
      </c>
      <c r="I79" s="23">
        <v>132</v>
      </c>
      <c r="J79" s="23">
        <v>276</v>
      </c>
    </row>
    <row r="80" spans="1:10" x14ac:dyDescent="0.3">
      <c r="G80" s="26" t="s">
        <v>1001</v>
      </c>
      <c r="H80" s="23">
        <v>326</v>
      </c>
      <c r="I80" s="23">
        <v>63</v>
      </c>
      <c r="J80" s="23">
        <v>389</v>
      </c>
    </row>
    <row r="81" spans="7:10" x14ac:dyDescent="0.3">
      <c r="G81" s="26" t="s">
        <v>1000</v>
      </c>
      <c r="H81" s="23">
        <v>129</v>
      </c>
      <c r="I81" s="23">
        <v>206</v>
      </c>
      <c r="J81" s="23">
        <v>335</v>
      </c>
    </row>
    <row r="82" spans="7:10" x14ac:dyDescent="0.3">
      <c r="G82" s="26" t="s">
        <v>1048</v>
      </c>
      <c r="H82" s="23">
        <v>599</v>
      </c>
      <c r="I82" s="23">
        <v>401</v>
      </c>
      <c r="J82" s="23">
        <v>1000</v>
      </c>
    </row>
    <row r="89" spans="7:10" x14ac:dyDescent="0.3">
      <c r="G89" s="25" t="s">
        <v>1047</v>
      </c>
      <c r="H89" t="s">
        <v>1042</v>
      </c>
    </row>
    <row r="90" spans="7:10" x14ac:dyDescent="0.3">
      <c r="G90" s="26">
        <v>1</v>
      </c>
      <c r="H90" s="21">
        <v>3</v>
      </c>
    </row>
    <row r="91" spans="7:10" x14ac:dyDescent="0.3">
      <c r="G91" s="26">
        <v>2</v>
      </c>
      <c r="H91" s="21">
        <v>10</v>
      </c>
    </row>
    <row r="92" spans="7:10" x14ac:dyDescent="0.3">
      <c r="G92" s="26">
        <v>3</v>
      </c>
      <c r="H92" s="21">
        <v>41</v>
      </c>
    </row>
    <row r="93" spans="7:10" x14ac:dyDescent="0.3">
      <c r="G93" s="26">
        <v>4</v>
      </c>
      <c r="H93" s="21">
        <v>70</v>
      </c>
    </row>
    <row r="94" spans="7:10" x14ac:dyDescent="0.3">
      <c r="G94" s="26">
        <v>5</v>
      </c>
      <c r="H94" s="21">
        <v>62</v>
      </c>
    </row>
    <row r="95" spans="7:10" x14ac:dyDescent="0.3">
      <c r="G95" s="26" t="s">
        <v>1048</v>
      </c>
      <c r="H95" s="21">
        <v>186</v>
      </c>
    </row>
    <row r="106" spans="7:13" x14ac:dyDescent="0.3">
      <c r="G106" s="25" t="s">
        <v>1043</v>
      </c>
      <c r="H106" s="25" t="s">
        <v>1076</v>
      </c>
    </row>
    <row r="107" spans="7:13" x14ac:dyDescent="0.3">
      <c r="G107" s="25" t="s">
        <v>1047</v>
      </c>
      <c r="H107" t="s">
        <v>11</v>
      </c>
      <c r="I107" t="s">
        <v>9</v>
      </c>
      <c r="J107" t="s">
        <v>6</v>
      </c>
      <c r="K107" t="s">
        <v>13</v>
      </c>
      <c r="L107" t="s">
        <v>10</v>
      </c>
      <c r="M107" t="s">
        <v>1048</v>
      </c>
    </row>
    <row r="108" spans="7:13" x14ac:dyDescent="0.3">
      <c r="G108" s="26" t="s">
        <v>1002</v>
      </c>
      <c r="H108" s="23"/>
      <c r="I108" s="23"/>
      <c r="J108" s="23"/>
      <c r="K108" s="23"/>
      <c r="L108" s="23"/>
      <c r="M108" s="23"/>
    </row>
    <row r="109" spans="7:13" x14ac:dyDescent="0.3">
      <c r="G109" s="29" t="s">
        <v>20</v>
      </c>
      <c r="H109" s="22">
        <v>891</v>
      </c>
      <c r="I109" s="22">
        <v>1332</v>
      </c>
      <c r="J109" s="22">
        <v>1282</v>
      </c>
      <c r="K109" s="22">
        <v>739</v>
      </c>
      <c r="L109" s="22">
        <v>560</v>
      </c>
      <c r="M109" s="22">
        <v>4804</v>
      </c>
    </row>
    <row r="110" spans="7:13" x14ac:dyDescent="0.3">
      <c r="G110" s="29" t="s">
        <v>12</v>
      </c>
      <c r="H110" s="22">
        <v>1991</v>
      </c>
      <c r="I110" s="22">
        <v>1886</v>
      </c>
      <c r="J110" s="22">
        <v>1206</v>
      </c>
      <c r="K110" s="22">
        <v>884</v>
      </c>
      <c r="L110" s="22">
        <v>1722</v>
      </c>
      <c r="M110" s="22">
        <v>7689</v>
      </c>
    </row>
    <row r="111" spans="7:13" x14ac:dyDescent="0.3">
      <c r="G111" s="29" t="s">
        <v>8</v>
      </c>
      <c r="H111" s="22">
        <v>1163</v>
      </c>
      <c r="I111" s="22">
        <v>1180</v>
      </c>
      <c r="J111" s="22">
        <v>1616</v>
      </c>
      <c r="K111" s="22">
        <v>1043</v>
      </c>
      <c r="L111" s="22">
        <v>1747</v>
      </c>
      <c r="M111" s="22">
        <v>6749</v>
      </c>
    </row>
    <row r="112" spans="7:13" x14ac:dyDescent="0.3">
      <c r="G112" s="29" t="s">
        <v>16</v>
      </c>
      <c r="H112" s="22">
        <v>1438</v>
      </c>
      <c r="I112" s="22">
        <v>1616</v>
      </c>
      <c r="J112" s="22">
        <v>866</v>
      </c>
      <c r="K112" s="22">
        <v>829</v>
      </c>
      <c r="L112" s="22">
        <v>2070</v>
      </c>
      <c r="M112" s="22">
        <v>6819</v>
      </c>
    </row>
    <row r="113" spans="7:13" x14ac:dyDescent="0.3">
      <c r="G113" s="26" t="s">
        <v>1001</v>
      </c>
      <c r="H113" s="23"/>
      <c r="I113" s="23"/>
      <c r="J113" s="23"/>
      <c r="K113" s="23"/>
      <c r="L113" s="23"/>
      <c r="M113" s="23"/>
    </row>
    <row r="114" spans="7:13" x14ac:dyDescent="0.3">
      <c r="G114" s="29" t="s">
        <v>24</v>
      </c>
      <c r="H114" s="22">
        <v>1233</v>
      </c>
      <c r="I114" s="22">
        <v>223</v>
      </c>
      <c r="J114" s="22">
        <v>1680</v>
      </c>
      <c r="K114" s="22">
        <v>990</v>
      </c>
      <c r="L114" s="22">
        <v>1508</v>
      </c>
      <c r="M114" s="22">
        <v>5634</v>
      </c>
    </row>
    <row r="115" spans="7:13" x14ac:dyDescent="0.3">
      <c r="G115" s="29" t="s">
        <v>15</v>
      </c>
      <c r="H115" s="22">
        <v>1598</v>
      </c>
      <c r="I115" s="22">
        <v>1907</v>
      </c>
      <c r="J115" s="22">
        <v>869</v>
      </c>
      <c r="K115" s="22">
        <v>1426</v>
      </c>
      <c r="L115" s="22">
        <v>1416</v>
      </c>
      <c r="M115" s="22">
        <v>7216</v>
      </c>
    </row>
    <row r="116" spans="7:13" x14ac:dyDescent="0.3">
      <c r="G116" s="29" t="s">
        <v>5</v>
      </c>
      <c r="H116" s="22">
        <v>900</v>
      </c>
      <c r="I116" s="22">
        <v>1016</v>
      </c>
      <c r="J116" s="22">
        <v>960</v>
      </c>
      <c r="K116" s="22">
        <v>940</v>
      </c>
      <c r="L116" s="22">
        <v>1193</v>
      </c>
      <c r="M116" s="22">
        <v>5009</v>
      </c>
    </row>
    <row r="117" spans="7:13" x14ac:dyDescent="0.3">
      <c r="G117" s="29" t="s">
        <v>18</v>
      </c>
      <c r="H117" s="22">
        <v>900</v>
      </c>
      <c r="I117" s="22">
        <v>1470</v>
      </c>
      <c r="J117" s="22">
        <v>1617</v>
      </c>
      <c r="K117" s="22">
        <v>1314</v>
      </c>
      <c r="L117" s="22">
        <v>941</v>
      </c>
      <c r="M117" s="22">
        <v>6242</v>
      </c>
    </row>
    <row r="118" spans="7:13" x14ac:dyDescent="0.3">
      <c r="G118" s="29" t="s">
        <v>14</v>
      </c>
      <c r="H118" s="22">
        <v>1255</v>
      </c>
      <c r="I118" s="22">
        <v>516</v>
      </c>
      <c r="J118" s="22">
        <v>1874</v>
      </c>
      <c r="K118" s="22">
        <v>1863</v>
      </c>
      <c r="L118" s="22">
        <v>1722</v>
      </c>
      <c r="M118" s="22">
        <v>7230</v>
      </c>
    </row>
    <row r="119" spans="7:13" x14ac:dyDescent="0.3">
      <c r="G119" s="29" t="s">
        <v>19</v>
      </c>
      <c r="H119" s="22">
        <v>1138</v>
      </c>
      <c r="I119" s="22">
        <v>1898</v>
      </c>
      <c r="J119" s="22">
        <v>1482</v>
      </c>
      <c r="K119" s="22">
        <v>846</v>
      </c>
      <c r="L119" s="22">
        <v>1154</v>
      </c>
      <c r="M119" s="22">
        <v>6518</v>
      </c>
    </row>
    <row r="120" spans="7:13" x14ac:dyDescent="0.3">
      <c r="G120" s="26" t="s">
        <v>1000</v>
      </c>
      <c r="H120" s="23"/>
      <c r="I120" s="23"/>
      <c r="J120" s="23"/>
      <c r="K120" s="23"/>
      <c r="L120" s="23"/>
      <c r="M120" s="23"/>
    </row>
    <row r="121" spans="7:13" x14ac:dyDescent="0.3">
      <c r="G121" s="29" t="s">
        <v>17</v>
      </c>
      <c r="H121" s="22">
        <v>1655</v>
      </c>
      <c r="I121" s="22">
        <v>805</v>
      </c>
      <c r="J121" s="22">
        <v>2263</v>
      </c>
      <c r="K121" s="22">
        <v>987</v>
      </c>
      <c r="L121" s="22">
        <v>1075</v>
      </c>
      <c r="M121" s="22">
        <v>6785</v>
      </c>
    </row>
    <row r="122" spans="7:13" x14ac:dyDescent="0.3">
      <c r="G122" s="29" t="s">
        <v>23</v>
      </c>
      <c r="H122" s="22">
        <v>1104</v>
      </c>
      <c r="I122" s="22">
        <v>2280</v>
      </c>
      <c r="J122" s="22">
        <v>1445</v>
      </c>
      <c r="K122" s="22">
        <v>1722</v>
      </c>
      <c r="L122" s="22">
        <v>1196</v>
      </c>
      <c r="M122" s="22">
        <v>7747</v>
      </c>
    </row>
    <row r="123" spans="7:13" x14ac:dyDescent="0.3">
      <c r="G123" s="29" t="s">
        <v>7</v>
      </c>
      <c r="H123" s="22">
        <v>372</v>
      </c>
      <c r="I123" s="22">
        <v>1818</v>
      </c>
      <c r="J123" s="22">
        <v>1346</v>
      </c>
      <c r="K123" s="22">
        <v>1156</v>
      </c>
      <c r="L123" s="22">
        <v>1484</v>
      </c>
      <c r="M123" s="22">
        <v>6176</v>
      </c>
    </row>
    <row r="124" spans="7:13" x14ac:dyDescent="0.3">
      <c r="G124" s="29" t="s">
        <v>22</v>
      </c>
      <c r="H124" s="22">
        <v>1415</v>
      </c>
      <c r="I124" s="22">
        <v>1271</v>
      </c>
      <c r="J124" s="22">
        <v>1214</v>
      </c>
      <c r="K124" s="22">
        <v>1135</v>
      </c>
      <c r="L124" s="22">
        <v>1566</v>
      </c>
      <c r="M124" s="22">
        <v>6601</v>
      </c>
    </row>
    <row r="125" spans="7:13" x14ac:dyDescent="0.3">
      <c r="G125" s="29" t="s">
        <v>21</v>
      </c>
      <c r="H125" s="22">
        <v>1362</v>
      </c>
      <c r="I125" s="22">
        <v>1363</v>
      </c>
      <c r="J125" s="22">
        <v>1152</v>
      </c>
      <c r="K125" s="22">
        <v>777</v>
      </c>
      <c r="L125" s="22">
        <v>750</v>
      </c>
      <c r="M125"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D2" zoomScale="167" zoomScaleNormal="115" workbookViewId="0">
      <selection activeCell="H4" sqref="H4"/>
    </sheetView>
  </sheetViews>
  <sheetFormatPr defaultRowHeight="14.4" x14ac:dyDescent="0.3"/>
  <cols>
    <col min="5" max="5" width="11" customWidth="1"/>
    <col min="6" max="6" width="17.5546875" customWidth="1"/>
  </cols>
  <sheetData>
    <row r="2" spans="5:6" x14ac:dyDescent="0.3">
      <c r="E2" t="s">
        <v>1040</v>
      </c>
      <c r="F2" t="s">
        <v>1041</v>
      </c>
    </row>
    <row r="3" spans="5:6" ht="25.5" customHeight="1" x14ac:dyDescent="0.3">
      <c r="E3" t="s">
        <v>11</v>
      </c>
      <c r="F3" t="e">
        <v>#VALUE!</v>
      </c>
    </row>
    <row r="4" spans="5:6" ht="25.5" customHeight="1" x14ac:dyDescent="0.3">
      <c r="E4" t="s">
        <v>9</v>
      </c>
      <c r="F4" t="e">
        <v>#VALUE!</v>
      </c>
    </row>
    <row r="5" spans="5:6" ht="25.5" customHeight="1" x14ac:dyDescent="0.3">
      <c r="E5" t="s">
        <v>6</v>
      </c>
      <c r="F5" t="e">
        <v>#VALUE!</v>
      </c>
    </row>
    <row r="6" spans="5:6" ht="25.5" customHeight="1" x14ac:dyDescent="0.3">
      <c r="E6" t="s">
        <v>13</v>
      </c>
      <c r="F6" t="e">
        <v>#VALUE!</v>
      </c>
    </row>
    <row r="7" spans="5:6" ht="25.5" customHeight="1" x14ac:dyDescent="0.3">
      <c r="E7" t="s">
        <v>10</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USER 39</cp:lastModifiedBy>
  <dcterms:created xsi:type="dcterms:W3CDTF">2021-03-14T20:21:32Z</dcterms:created>
  <dcterms:modified xsi:type="dcterms:W3CDTF">2025-05-27T18:07:51Z</dcterms:modified>
</cp:coreProperties>
</file>