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21\czerwiec21\zadanie 5\"/>
    </mc:Choice>
  </mc:AlternateContent>
  <xr:revisionPtr revIDLastSave="0" documentId="13_ncr:1_{C66C4816-E42E-4CDC-AAA6-C2755348DEAE}" xr6:coauthVersionLast="47" xr6:coauthVersionMax="47" xr10:uidLastSave="{00000000-0000-0000-0000-000000000000}"/>
  <bookViews>
    <workbookView xWindow="-108" yWindow="-108" windowWidth="23256" windowHeight="12456" activeTab="4" xr2:uid="{BF3B2FDB-A074-444A-89E9-AD32BD7865F1}"/>
  </bookViews>
  <sheets>
    <sheet name="zad 5.1" sheetId="1" r:id="rId1"/>
    <sheet name="zad 5.2" sheetId="2" r:id="rId2"/>
    <sheet name="zad 5.2 wykres" sheetId="5" r:id="rId3"/>
    <sheet name="zad 5.3" sheetId="6" r:id="rId4"/>
    <sheet name="Arkusz4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I732" i="9"/>
  <c r="D732" i="9"/>
  <c r="C732" i="9"/>
  <c r="B732" i="9"/>
  <c r="I731" i="9"/>
  <c r="D731" i="9"/>
  <c r="C731" i="9"/>
  <c r="B731" i="9"/>
  <c r="I730" i="9"/>
  <c r="D730" i="9"/>
  <c r="C730" i="9"/>
  <c r="B730" i="9"/>
  <c r="I729" i="9"/>
  <c r="D729" i="9"/>
  <c r="C729" i="9"/>
  <c r="B729" i="9"/>
  <c r="I728" i="9"/>
  <c r="D728" i="9"/>
  <c r="C728" i="9"/>
  <c r="B728" i="9"/>
  <c r="I727" i="9"/>
  <c r="D727" i="9"/>
  <c r="C727" i="9"/>
  <c r="B727" i="9"/>
  <c r="I726" i="9"/>
  <c r="D726" i="9"/>
  <c r="C726" i="9"/>
  <c r="B726" i="9"/>
  <c r="I725" i="9"/>
  <c r="D725" i="9"/>
  <c r="C725" i="9"/>
  <c r="B725" i="9"/>
  <c r="I724" i="9"/>
  <c r="D724" i="9"/>
  <c r="C724" i="9"/>
  <c r="B724" i="9"/>
  <c r="I723" i="9"/>
  <c r="D723" i="9"/>
  <c r="C723" i="9"/>
  <c r="B723" i="9"/>
  <c r="I722" i="9"/>
  <c r="D722" i="9"/>
  <c r="C722" i="9"/>
  <c r="B722" i="9"/>
  <c r="I721" i="9"/>
  <c r="D721" i="9"/>
  <c r="C721" i="9"/>
  <c r="B721" i="9"/>
  <c r="I720" i="9"/>
  <c r="D720" i="9"/>
  <c r="C720" i="9"/>
  <c r="B720" i="9"/>
  <c r="I719" i="9"/>
  <c r="D719" i="9"/>
  <c r="C719" i="9"/>
  <c r="B719" i="9"/>
  <c r="I718" i="9"/>
  <c r="D718" i="9"/>
  <c r="C718" i="9"/>
  <c r="B718" i="9"/>
  <c r="I717" i="9"/>
  <c r="D717" i="9"/>
  <c r="C717" i="9"/>
  <c r="B717" i="9"/>
  <c r="I716" i="9"/>
  <c r="D716" i="9"/>
  <c r="C716" i="9"/>
  <c r="B716" i="9"/>
  <c r="I715" i="9"/>
  <c r="D715" i="9"/>
  <c r="C715" i="9"/>
  <c r="B715" i="9"/>
  <c r="I714" i="9"/>
  <c r="D714" i="9"/>
  <c r="C714" i="9"/>
  <c r="B714" i="9"/>
  <c r="I713" i="9"/>
  <c r="D713" i="9"/>
  <c r="C713" i="9"/>
  <c r="B713" i="9"/>
  <c r="I712" i="9"/>
  <c r="D712" i="9"/>
  <c r="C712" i="9"/>
  <c r="B712" i="9"/>
  <c r="I711" i="9"/>
  <c r="D711" i="9"/>
  <c r="C711" i="9"/>
  <c r="B711" i="9"/>
  <c r="I710" i="9"/>
  <c r="D710" i="9"/>
  <c r="C710" i="9"/>
  <c r="B710" i="9"/>
  <c r="I709" i="9"/>
  <c r="D709" i="9"/>
  <c r="C709" i="9"/>
  <c r="B709" i="9"/>
  <c r="I708" i="9"/>
  <c r="D708" i="9"/>
  <c r="C708" i="9"/>
  <c r="B708" i="9"/>
  <c r="I707" i="9"/>
  <c r="D707" i="9"/>
  <c r="C707" i="9"/>
  <c r="B707" i="9"/>
  <c r="I706" i="9"/>
  <c r="D706" i="9"/>
  <c r="C706" i="9"/>
  <c r="B706" i="9"/>
  <c r="I705" i="9"/>
  <c r="D705" i="9"/>
  <c r="C705" i="9"/>
  <c r="B705" i="9"/>
  <c r="I704" i="9"/>
  <c r="D704" i="9"/>
  <c r="C704" i="9"/>
  <c r="B704" i="9"/>
  <c r="I703" i="9"/>
  <c r="D703" i="9"/>
  <c r="C703" i="9"/>
  <c r="B703" i="9"/>
  <c r="I702" i="9"/>
  <c r="D702" i="9"/>
  <c r="C702" i="9"/>
  <c r="B702" i="9"/>
  <c r="I701" i="9"/>
  <c r="D701" i="9"/>
  <c r="C701" i="9"/>
  <c r="B701" i="9"/>
  <c r="I700" i="9"/>
  <c r="D700" i="9"/>
  <c r="C700" i="9"/>
  <c r="B700" i="9"/>
  <c r="I699" i="9"/>
  <c r="D699" i="9"/>
  <c r="C699" i="9"/>
  <c r="B699" i="9"/>
  <c r="I698" i="9"/>
  <c r="D698" i="9"/>
  <c r="C698" i="9"/>
  <c r="B698" i="9"/>
  <c r="I697" i="9"/>
  <c r="D697" i="9"/>
  <c r="C697" i="9"/>
  <c r="B697" i="9"/>
  <c r="I696" i="9"/>
  <c r="D696" i="9"/>
  <c r="C696" i="9"/>
  <c r="B696" i="9"/>
  <c r="I695" i="9"/>
  <c r="D695" i="9"/>
  <c r="C695" i="9"/>
  <c r="B695" i="9"/>
  <c r="I694" i="9"/>
  <c r="D694" i="9"/>
  <c r="C694" i="9"/>
  <c r="B694" i="9"/>
  <c r="I693" i="9"/>
  <c r="D693" i="9"/>
  <c r="C693" i="9"/>
  <c r="B693" i="9"/>
  <c r="I692" i="9"/>
  <c r="D692" i="9"/>
  <c r="C692" i="9"/>
  <c r="B692" i="9"/>
  <c r="I691" i="9"/>
  <c r="D691" i="9"/>
  <c r="C691" i="9"/>
  <c r="B691" i="9"/>
  <c r="I690" i="9"/>
  <c r="D690" i="9"/>
  <c r="C690" i="9"/>
  <c r="B690" i="9"/>
  <c r="I689" i="9"/>
  <c r="D689" i="9"/>
  <c r="C689" i="9"/>
  <c r="B689" i="9"/>
  <c r="I688" i="9"/>
  <c r="D688" i="9"/>
  <c r="C688" i="9"/>
  <c r="B688" i="9"/>
  <c r="I687" i="9"/>
  <c r="D687" i="9"/>
  <c r="C687" i="9"/>
  <c r="B687" i="9"/>
  <c r="I686" i="9"/>
  <c r="D686" i="9"/>
  <c r="C686" i="9"/>
  <c r="B686" i="9"/>
  <c r="I685" i="9"/>
  <c r="D685" i="9"/>
  <c r="C685" i="9"/>
  <c r="B685" i="9"/>
  <c r="I684" i="9"/>
  <c r="D684" i="9"/>
  <c r="C684" i="9"/>
  <c r="B684" i="9"/>
  <c r="I683" i="9"/>
  <c r="D683" i="9"/>
  <c r="C683" i="9"/>
  <c r="B683" i="9"/>
  <c r="I682" i="9"/>
  <c r="D682" i="9"/>
  <c r="C682" i="9"/>
  <c r="B682" i="9"/>
  <c r="I681" i="9"/>
  <c r="D681" i="9"/>
  <c r="C681" i="9"/>
  <c r="B681" i="9"/>
  <c r="I680" i="9"/>
  <c r="D680" i="9"/>
  <c r="C680" i="9"/>
  <c r="B680" i="9"/>
  <c r="I679" i="9"/>
  <c r="D679" i="9"/>
  <c r="C679" i="9"/>
  <c r="B679" i="9"/>
  <c r="I678" i="9"/>
  <c r="D678" i="9"/>
  <c r="C678" i="9"/>
  <c r="B678" i="9"/>
  <c r="I677" i="9"/>
  <c r="D677" i="9"/>
  <c r="C677" i="9"/>
  <c r="B677" i="9"/>
  <c r="I676" i="9"/>
  <c r="D676" i="9"/>
  <c r="C676" i="9"/>
  <c r="B676" i="9"/>
  <c r="I675" i="9"/>
  <c r="D675" i="9"/>
  <c r="C675" i="9"/>
  <c r="B675" i="9"/>
  <c r="I674" i="9"/>
  <c r="D674" i="9"/>
  <c r="C674" i="9"/>
  <c r="B674" i="9"/>
  <c r="I673" i="9"/>
  <c r="D673" i="9"/>
  <c r="C673" i="9"/>
  <c r="B673" i="9"/>
  <c r="I672" i="9"/>
  <c r="D672" i="9"/>
  <c r="C672" i="9"/>
  <c r="B672" i="9"/>
  <c r="I671" i="9"/>
  <c r="D671" i="9"/>
  <c r="C671" i="9"/>
  <c r="B671" i="9"/>
  <c r="I670" i="9"/>
  <c r="D670" i="9"/>
  <c r="C670" i="9"/>
  <c r="B670" i="9"/>
  <c r="I669" i="9"/>
  <c r="D669" i="9"/>
  <c r="C669" i="9"/>
  <c r="B669" i="9"/>
  <c r="I668" i="9"/>
  <c r="D668" i="9"/>
  <c r="C668" i="9"/>
  <c r="B668" i="9"/>
  <c r="I667" i="9"/>
  <c r="D667" i="9"/>
  <c r="C667" i="9"/>
  <c r="B667" i="9"/>
  <c r="I666" i="9"/>
  <c r="D666" i="9"/>
  <c r="C666" i="9"/>
  <c r="B666" i="9"/>
  <c r="I665" i="9"/>
  <c r="D665" i="9"/>
  <c r="C665" i="9"/>
  <c r="B665" i="9"/>
  <c r="I664" i="9"/>
  <c r="D664" i="9"/>
  <c r="C664" i="9"/>
  <c r="B664" i="9"/>
  <c r="I663" i="9"/>
  <c r="D663" i="9"/>
  <c r="C663" i="9"/>
  <c r="B663" i="9"/>
  <c r="I662" i="9"/>
  <c r="D662" i="9"/>
  <c r="C662" i="9"/>
  <c r="B662" i="9"/>
  <c r="I661" i="9"/>
  <c r="D661" i="9"/>
  <c r="C661" i="9"/>
  <c r="B661" i="9"/>
  <c r="I660" i="9"/>
  <c r="D660" i="9"/>
  <c r="C660" i="9"/>
  <c r="B660" i="9"/>
  <c r="I659" i="9"/>
  <c r="D659" i="9"/>
  <c r="C659" i="9"/>
  <c r="B659" i="9"/>
  <c r="I658" i="9"/>
  <c r="D658" i="9"/>
  <c r="C658" i="9"/>
  <c r="B658" i="9"/>
  <c r="I657" i="9"/>
  <c r="D657" i="9"/>
  <c r="C657" i="9"/>
  <c r="B657" i="9"/>
  <c r="I656" i="9"/>
  <c r="D656" i="9"/>
  <c r="C656" i="9"/>
  <c r="B656" i="9"/>
  <c r="I655" i="9"/>
  <c r="D655" i="9"/>
  <c r="C655" i="9"/>
  <c r="B655" i="9"/>
  <c r="I654" i="9"/>
  <c r="D654" i="9"/>
  <c r="C654" i="9"/>
  <c r="B654" i="9"/>
  <c r="I653" i="9"/>
  <c r="D653" i="9"/>
  <c r="C653" i="9"/>
  <c r="B653" i="9"/>
  <c r="I652" i="9"/>
  <c r="D652" i="9"/>
  <c r="C652" i="9"/>
  <c r="B652" i="9"/>
  <c r="I651" i="9"/>
  <c r="D651" i="9"/>
  <c r="C651" i="9"/>
  <c r="B651" i="9"/>
  <c r="I650" i="9"/>
  <c r="D650" i="9"/>
  <c r="C650" i="9"/>
  <c r="B650" i="9"/>
  <c r="I649" i="9"/>
  <c r="D649" i="9"/>
  <c r="C649" i="9"/>
  <c r="B649" i="9"/>
  <c r="I648" i="9"/>
  <c r="D648" i="9"/>
  <c r="C648" i="9"/>
  <c r="B648" i="9"/>
  <c r="I647" i="9"/>
  <c r="D647" i="9"/>
  <c r="C647" i="9"/>
  <c r="B647" i="9"/>
  <c r="G647" i="9" s="1"/>
  <c r="I646" i="9"/>
  <c r="D646" i="9"/>
  <c r="C646" i="9"/>
  <c r="B646" i="9"/>
  <c r="I645" i="9"/>
  <c r="D645" i="9"/>
  <c r="C645" i="9"/>
  <c r="B645" i="9"/>
  <c r="G645" i="9" s="1"/>
  <c r="I644" i="9"/>
  <c r="D644" i="9"/>
  <c r="C644" i="9"/>
  <c r="B644" i="9"/>
  <c r="I643" i="9"/>
  <c r="D643" i="9"/>
  <c r="C643" i="9"/>
  <c r="B643" i="9"/>
  <c r="F643" i="9" s="1"/>
  <c r="I642" i="9"/>
  <c r="D642" i="9"/>
  <c r="C642" i="9"/>
  <c r="B642" i="9"/>
  <c r="I641" i="9"/>
  <c r="D641" i="9"/>
  <c r="C641" i="9"/>
  <c r="B641" i="9"/>
  <c r="I640" i="9"/>
  <c r="D640" i="9"/>
  <c r="C640" i="9"/>
  <c r="B640" i="9"/>
  <c r="G640" i="9" s="1"/>
  <c r="I639" i="9"/>
  <c r="D639" i="9"/>
  <c r="C639" i="9"/>
  <c r="B639" i="9"/>
  <c r="G639" i="9" s="1"/>
  <c r="I638" i="9"/>
  <c r="D638" i="9"/>
  <c r="C638" i="9"/>
  <c r="B638" i="9"/>
  <c r="I637" i="9"/>
  <c r="D637" i="9"/>
  <c r="C637" i="9"/>
  <c r="B637" i="9"/>
  <c r="G637" i="9" s="1"/>
  <c r="I636" i="9"/>
  <c r="D636" i="9"/>
  <c r="C636" i="9"/>
  <c r="B636" i="9"/>
  <c r="F636" i="9" s="1"/>
  <c r="I635" i="9"/>
  <c r="F635" i="9"/>
  <c r="D635" i="9"/>
  <c r="C635" i="9"/>
  <c r="B635" i="9"/>
  <c r="I634" i="9"/>
  <c r="D634" i="9"/>
  <c r="C634" i="9"/>
  <c r="B634" i="9"/>
  <c r="I633" i="9"/>
  <c r="D633" i="9"/>
  <c r="C633" i="9"/>
  <c r="B633" i="9"/>
  <c r="I632" i="9"/>
  <c r="D632" i="9"/>
  <c r="C632" i="9"/>
  <c r="B632" i="9"/>
  <c r="G632" i="9" s="1"/>
  <c r="I631" i="9"/>
  <c r="G631" i="9"/>
  <c r="D631" i="9"/>
  <c r="C631" i="9"/>
  <c r="B631" i="9"/>
  <c r="F631" i="9" s="1"/>
  <c r="I630" i="9"/>
  <c r="D630" i="9"/>
  <c r="C630" i="9"/>
  <c r="B630" i="9"/>
  <c r="I629" i="9"/>
  <c r="D629" i="9"/>
  <c r="C629" i="9"/>
  <c r="B629" i="9"/>
  <c r="F629" i="9" s="1"/>
  <c r="I628" i="9"/>
  <c r="F628" i="9"/>
  <c r="D628" i="9"/>
  <c r="C628" i="9"/>
  <c r="B628" i="9"/>
  <c r="I627" i="9"/>
  <c r="D627" i="9"/>
  <c r="C627" i="9"/>
  <c r="B627" i="9"/>
  <c r="F627" i="9" s="1"/>
  <c r="I626" i="9"/>
  <c r="G626" i="9" s="1"/>
  <c r="D626" i="9"/>
  <c r="C626" i="9"/>
  <c r="B626" i="9"/>
  <c r="F626" i="9" s="1"/>
  <c r="I625" i="9"/>
  <c r="D625" i="9"/>
  <c r="C625" i="9"/>
  <c r="B625" i="9"/>
  <c r="G625" i="9" s="1"/>
  <c r="I624" i="9"/>
  <c r="D624" i="9"/>
  <c r="C624" i="9"/>
  <c r="B624" i="9"/>
  <c r="G624" i="9" s="1"/>
  <c r="I623" i="9"/>
  <c r="D623" i="9"/>
  <c r="C623" i="9"/>
  <c r="B623" i="9"/>
  <c r="F623" i="9" s="1"/>
  <c r="I622" i="9"/>
  <c r="D622" i="9"/>
  <c r="C622" i="9"/>
  <c r="B622" i="9"/>
  <c r="I621" i="9"/>
  <c r="D621" i="9"/>
  <c r="C621" i="9"/>
  <c r="B621" i="9"/>
  <c r="F621" i="9" s="1"/>
  <c r="I620" i="9"/>
  <c r="D620" i="9"/>
  <c r="C620" i="9"/>
  <c r="B620" i="9"/>
  <c r="I619" i="9"/>
  <c r="D619" i="9"/>
  <c r="C619" i="9"/>
  <c r="B619" i="9"/>
  <c r="F619" i="9" s="1"/>
  <c r="I618" i="9"/>
  <c r="F618" i="9"/>
  <c r="D618" i="9"/>
  <c r="C618" i="9"/>
  <c r="B618" i="9"/>
  <c r="G618" i="9" s="1"/>
  <c r="I617" i="9"/>
  <c r="D617" i="9"/>
  <c r="C617" i="9"/>
  <c r="B617" i="9"/>
  <c r="I616" i="9"/>
  <c r="G616" i="9" s="1"/>
  <c r="D616" i="9"/>
  <c r="C616" i="9"/>
  <c r="B616" i="9"/>
  <c r="F616" i="9" s="1"/>
  <c r="I615" i="9"/>
  <c r="D615" i="9"/>
  <c r="C615" i="9"/>
  <c r="B615" i="9"/>
  <c r="F615" i="9" s="1"/>
  <c r="I614" i="9"/>
  <c r="D614" i="9"/>
  <c r="C614" i="9"/>
  <c r="B614" i="9"/>
  <c r="I613" i="9"/>
  <c r="D613" i="9"/>
  <c r="C613" i="9"/>
  <c r="B613" i="9"/>
  <c r="F613" i="9" s="1"/>
  <c r="I612" i="9"/>
  <c r="G612" i="9" s="1"/>
  <c r="D612" i="9"/>
  <c r="C612" i="9"/>
  <c r="B612" i="9"/>
  <c r="F612" i="9" s="1"/>
  <c r="I611" i="9"/>
  <c r="D611" i="9"/>
  <c r="C611" i="9"/>
  <c r="B611" i="9"/>
  <c r="G611" i="9" s="1"/>
  <c r="I610" i="9"/>
  <c r="D610" i="9"/>
  <c r="C610" i="9"/>
  <c r="B610" i="9"/>
  <c r="I609" i="9"/>
  <c r="D609" i="9"/>
  <c r="C609" i="9"/>
  <c r="B609" i="9"/>
  <c r="F609" i="9" s="1"/>
  <c r="I608" i="9"/>
  <c r="D608" i="9"/>
  <c r="C608" i="9"/>
  <c r="B608" i="9"/>
  <c r="F608" i="9" s="1"/>
  <c r="I607" i="9"/>
  <c r="D607" i="9"/>
  <c r="C607" i="9"/>
  <c r="B607" i="9"/>
  <c r="F607" i="9" s="1"/>
  <c r="I606" i="9"/>
  <c r="D606" i="9"/>
  <c r="C606" i="9"/>
  <c r="B606" i="9"/>
  <c r="F606" i="9" s="1"/>
  <c r="I605" i="9"/>
  <c r="D605" i="9"/>
  <c r="C605" i="9"/>
  <c r="B605" i="9"/>
  <c r="F605" i="9" s="1"/>
  <c r="I604" i="9"/>
  <c r="D604" i="9"/>
  <c r="C604" i="9"/>
  <c r="B604" i="9"/>
  <c r="I603" i="9"/>
  <c r="D603" i="9"/>
  <c r="C603" i="9"/>
  <c r="B603" i="9"/>
  <c r="F603" i="9" s="1"/>
  <c r="I602" i="9"/>
  <c r="D602" i="9"/>
  <c r="C602" i="9"/>
  <c r="B602" i="9"/>
  <c r="F602" i="9" s="1"/>
  <c r="I601" i="9"/>
  <c r="D601" i="9"/>
  <c r="C601" i="9"/>
  <c r="B601" i="9"/>
  <c r="F601" i="9" s="1"/>
  <c r="I600" i="9"/>
  <c r="D600" i="9"/>
  <c r="C600" i="9"/>
  <c r="B600" i="9"/>
  <c r="F600" i="9" s="1"/>
  <c r="I599" i="9"/>
  <c r="D599" i="9"/>
  <c r="C599" i="9"/>
  <c r="B599" i="9"/>
  <c r="F599" i="9" s="1"/>
  <c r="I598" i="9"/>
  <c r="D598" i="9"/>
  <c r="C598" i="9"/>
  <c r="B598" i="9"/>
  <c r="I597" i="9"/>
  <c r="D597" i="9"/>
  <c r="C597" i="9"/>
  <c r="B597" i="9"/>
  <c r="G597" i="9" s="1"/>
  <c r="I596" i="9"/>
  <c r="D596" i="9"/>
  <c r="C596" i="9"/>
  <c r="B596" i="9"/>
  <c r="I595" i="9"/>
  <c r="D595" i="9"/>
  <c r="C595" i="9"/>
  <c r="B595" i="9"/>
  <c r="I594" i="9"/>
  <c r="G594" i="9" s="1"/>
  <c r="D594" i="9"/>
  <c r="C594" i="9"/>
  <c r="B594" i="9"/>
  <c r="F594" i="9" s="1"/>
  <c r="I593" i="9"/>
  <c r="D593" i="9"/>
  <c r="C593" i="9"/>
  <c r="B593" i="9"/>
  <c r="F593" i="9" s="1"/>
  <c r="I592" i="9"/>
  <c r="D592" i="9"/>
  <c r="C592" i="9"/>
  <c r="B592" i="9"/>
  <c r="F592" i="9" s="1"/>
  <c r="I591" i="9"/>
  <c r="D591" i="9"/>
  <c r="C591" i="9"/>
  <c r="B591" i="9"/>
  <c r="G591" i="9" s="1"/>
  <c r="I590" i="9"/>
  <c r="D590" i="9"/>
  <c r="C590" i="9"/>
  <c r="B590" i="9"/>
  <c r="I589" i="9"/>
  <c r="D589" i="9"/>
  <c r="C589" i="9"/>
  <c r="B589" i="9"/>
  <c r="G589" i="9" s="1"/>
  <c r="I588" i="9"/>
  <c r="D588" i="9"/>
  <c r="C588" i="9"/>
  <c r="B588" i="9"/>
  <c r="F588" i="9" s="1"/>
  <c r="I587" i="9"/>
  <c r="D587" i="9"/>
  <c r="C587" i="9"/>
  <c r="B587" i="9"/>
  <c r="I586" i="9"/>
  <c r="D586" i="9"/>
  <c r="C586" i="9"/>
  <c r="B586" i="9"/>
  <c r="I585" i="9"/>
  <c r="D585" i="9"/>
  <c r="C585" i="9"/>
  <c r="B585" i="9"/>
  <c r="I584" i="9"/>
  <c r="D584" i="9"/>
  <c r="C584" i="9"/>
  <c r="B584" i="9"/>
  <c r="F584" i="9" s="1"/>
  <c r="I583" i="9"/>
  <c r="D583" i="9"/>
  <c r="C583" i="9"/>
  <c r="B583" i="9"/>
  <c r="F583" i="9" s="1"/>
  <c r="I582" i="9"/>
  <c r="D582" i="9"/>
  <c r="C582" i="9"/>
  <c r="B582" i="9"/>
  <c r="I581" i="9"/>
  <c r="D581" i="9"/>
  <c r="C581" i="9"/>
  <c r="B581" i="9"/>
  <c r="F581" i="9" s="1"/>
  <c r="I580" i="9"/>
  <c r="D580" i="9"/>
  <c r="C580" i="9"/>
  <c r="B580" i="9"/>
  <c r="I579" i="9"/>
  <c r="D579" i="9"/>
  <c r="C579" i="9"/>
  <c r="B579" i="9"/>
  <c r="F579" i="9" s="1"/>
  <c r="I578" i="9"/>
  <c r="D578" i="9"/>
  <c r="C578" i="9"/>
  <c r="B578" i="9"/>
  <c r="F578" i="9" s="1"/>
  <c r="I577" i="9"/>
  <c r="D577" i="9"/>
  <c r="C577" i="9"/>
  <c r="B577" i="9"/>
  <c r="I576" i="9"/>
  <c r="D576" i="9"/>
  <c r="C576" i="9"/>
  <c r="B576" i="9"/>
  <c r="G576" i="9" s="1"/>
  <c r="I575" i="9"/>
  <c r="D575" i="9"/>
  <c r="C575" i="9"/>
  <c r="B575" i="9"/>
  <c r="G575" i="9" s="1"/>
  <c r="I574" i="9"/>
  <c r="D574" i="9"/>
  <c r="C574" i="9"/>
  <c r="B574" i="9"/>
  <c r="I573" i="9"/>
  <c r="D573" i="9"/>
  <c r="C573" i="9"/>
  <c r="B573" i="9"/>
  <c r="F573" i="9" s="1"/>
  <c r="I572" i="9"/>
  <c r="D572" i="9"/>
  <c r="C572" i="9"/>
  <c r="B572" i="9"/>
  <c r="F572" i="9" s="1"/>
  <c r="I571" i="9"/>
  <c r="D571" i="9"/>
  <c r="C571" i="9"/>
  <c r="B571" i="9"/>
  <c r="F571" i="9" s="1"/>
  <c r="I570" i="9"/>
  <c r="D570" i="9"/>
  <c r="C570" i="9"/>
  <c r="B570" i="9"/>
  <c r="I569" i="9"/>
  <c r="D569" i="9"/>
  <c r="C569" i="9"/>
  <c r="B569" i="9"/>
  <c r="G569" i="9" s="1"/>
  <c r="I568" i="9"/>
  <c r="D568" i="9"/>
  <c r="C568" i="9"/>
  <c r="B568" i="9"/>
  <c r="I567" i="9"/>
  <c r="D567" i="9"/>
  <c r="C567" i="9"/>
  <c r="B567" i="9"/>
  <c r="I566" i="9"/>
  <c r="D566" i="9"/>
  <c r="C566" i="9"/>
  <c r="B566" i="9"/>
  <c r="F566" i="9" s="1"/>
  <c r="I565" i="9"/>
  <c r="D565" i="9"/>
  <c r="C565" i="9"/>
  <c r="B565" i="9"/>
  <c r="F565" i="9" s="1"/>
  <c r="I564" i="9"/>
  <c r="D564" i="9"/>
  <c r="C564" i="9"/>
  <c r="B564" i="9"/>
  <c r="F564" i="9" s="1"/>
  <c r="I563" i="9"/>
  <c r="D563" i="9"/>
  <c r="C563" i="9"/>
  <c r="B563" i="9"/>
  <c r="F563" i="9" s="1"/>
  <c r="I562" i="9"/>
  <c r="D562" i="9"/>
  <c r="C562" i="9"/>
  <c r="B562" i="9"/>
  <c r="G562" i="9" s="1"/>
  <c r="I561" i="9"/>
  <c r="D561" i="9"/>
  <c r="C561" i="9"/>
  <c r="B561" i="9"/>
  <c r="I560" i="9"/>
  <c r="D560" i="9"/>
  <c r="C560" i="9"/>
  <c r="B560" i="9"/>
  <c r="F560" i="9" s="1"/>
  <c r="I559" i="9"/>
  <c r="D559" i="9"/>
  <c r="C559" i="9"/>
  <c r="B559" i="9"/>
  <c r="F559" i="9" s="1"/>
  <c r="I558" i="9"/>
  <c r="D558" i="9"/>
  <c r="C558" i="9"/>
  <c r="B558" i="9"/>
  <c r="I557" i="9"/>
  <c r="D557" i="9"/>
  <c r="C557" i="9"/>
  <c r="B557" i="9"/>
  <c r="F557" i="9" s="1"/>
  <c r="I556" i="9"/>
  <c r="D556" i="9"/>
  <c r="C556" i="9"/>
  <c r="B556" i="9"/>
  <c r="F556" i="9" s="1"/>
  <c r="I555" i="9"/>
  <c r="D555" i="9"/>
  <c r="C555" i="9"/>
  <c r="B555" i="9"/>
  <c r="G555" i="9" s="1"/>
  <c r="I554" i="9"/>
  <c r="D554" i="9"/>
  <c r="C554" i="9"/>
  <c r="B554" i="9"/>
  <c r="G554" i="9" s="1"/>
  <c r="I553" i="9"/>
  <c r="D553" i="9"/>
  <c r="C553" i="9"/>
  <c r="B553" i="9"/>
  <c r="F553" i="9" s="1"/>
  <c r="I552" i="9"/>
  <c r="D552" i="9"/>
  <c r="C552" i="9"/>
  <c r="B552" i="9"/>
  <c r="I551" i="9"/>
  <c r="D551" i="9"/>
  <c r="C551" i="9"/>
  <c r="B551" i="9"/>
  <c r="G551" i="9" s="1"/>
  <c r="I550" i="9"/>
  <c r="D550" i="9"/>
  <c r="C550" i="9"/>
  <c r="B550" i="9"/>
  <c r="F550" i="9" s="1"/>
  <c r="I549" i="9"/>
  <c r="D549" i="9"/>
  <c r="C549" i="9"/>
  <c r="B549" i="9"/>
  <c r="F549" i="9" s="1"/>
  <c r="I548" i="9"/>
  <c r="D548" i="9"/>
  <c r="C548" i="9"/>
  <c r="B548" i="9"/>
  <c r="I547" i="9"/>
  <c r="D547" i="9"/>
  <c r="C547" i="9"/>
  <c r="B547" i="9"/>
  <c r="G547" i="9" s="1"/>
  <c r="I546" i="9"/>
  <c r="D546" i="9"/>
  <c r="C546" i="9"/>
  <c r="B546" i="9"/>
  <c r="F546" i="9" s="1"/>
  <c r="I545" i="9"/>
  <c r="D545" i="9"/>
  <c r="C545" i="9"/>
  <c r="B545" i="9"/>
  <c r="I544" i="9"/>
  <c r="D544" i="9"/>
  <c r="C544" i="9"/>
  <c r="B544" i="9"/>
  <c r="F544" i="9" s="1"/>
  <c r="I543" i="9"/>
  <c r="D543" i="9"/>
  <c r="C543" i="9"/>
  <c r="B543" i="9"/>
  <c r="F543" i="9" s="1"/>
  <c r="I542" i="9"/>
  <c r="D542" i="9"/>
  <c r="C542" i="9"/>
  <c r="B542" i="9"/>
  <c r="I541" i="9"/>
  <c r="D541" i="9"/>
  <c r="C541" i="9"/>
  <c r="B541" i="9"/>
  <c r="G541" i="9" s="1"/>
  <c r="I540" i="9"/>
  <c r="D540" i="9"/>
  <c r="C540" i="9"/>
  <c r="B540" i="9"/>
  <c r="I539" i="9"/>
  <c r="D539" i="9"/>
  <c r="C539" i="9"/>
  <c r="B539" i="9"/>
  <c r="F539" i="9" s="1"/>
  <c r="I538" i="9"/>
  <c r="D538" i="9"/>
  <c r="C538" i="9"/>
  <c r="B538" i="9"/>
  <c r="I537" i="9"/>
  <c r="D537" i="9"/>
  <c r="C537" i="9"/>
  <c r="B537" i="9"/>
  <c r="I536" i="9"/>
  <c r="D536" i="9"/>
  <c r="C536" i="9"/>
  <c r="B536" i="9"/>
  <c r="F536" i="9" s="1"/>
  <c r="I535" i="9"/>
  <c r="D535" i="9"/>
  <c r="C535" i="9"/>
  <c r="B535" i="9"/>
  <c r="I534" i="9"/>
  <c r="D534" i="9"/>
  <c r="C534" i="9"/>
  <c r="B534" i="9"/>
  <c r="I533" i="9"/>
  <c r="D533" i="9"/>
  <c r="C533" i="9"/>
  <c r="B533" i="9"/>
  <c r="I532" i="9"/>
  <c r="D532" i="9"/>
  <c r="C532" i="9"/>
  <c r="B532" i="9"/>
  <c r="F532" i="9" s="1"/>
  <c r="I531" i="9"/>
  <c r="D531" i="9"/>
  <c r="C531" i="9"/>
  <c r="B531" i="9"/>
  <c r="F531" i="9" s="1"/>
  <c r="I530" i="9"/>
  <c r="D530" i="9"/>
  <c r="C530" i="9"/>
  <c r="B530" i="9"/>
  <c r="F530" i="9" s="1"/>
  <c r="I529" i="9"/>
  <c r="D529" i="9"/>
  <c r="C529" i="9"/>
  <c r="B529" i="9"/>
  <c r="I528" i="9"/>
  <c r="D528" i="9"/>
  <c r="C528" i="9"/>
  <c r="B528" i="9"/>
  <c r="I527" i="9"/>
  <c r="D527" i="9"/>
  <c r="C527" i="9"/>
  <c r="B527" i="9"/>
  <c r="I526" i="9"/>
  <c r="D526" i="9"/>
  <c r="C526" i="9"/>
  <c r="B526" i="9"/>
  <c r="I525" i="9"/>
  <c r="D525" i="9"/>
  <c r="C525" i="9"/>
  <c r="B525" i="9"/>
  <c r="F525" i="9" s="1"/>
  <c r="I524" i="9"/>
  <c r="D524" i="9"/>
  <c r="C524" i="9"/>
  <c r="B524" i="9"/>
  <c r="F524" i="9" s="1"/>
  <c r="I523" i="9"/>
  <c r="D523" i="9"/>
  <c r="C523" i="9"/>
  <c r="B523" i="9"/>
  <c r="F523" i="9" s="1"/>
  <c r="I522" i="9"/>
  <c r="D522" i="9"/>
  <c r="C522" i="9"/>
  <c r="B522" i="9"/>
  <c r="I521" i="9"/>
  <c r="D521" i="9"/>
  <c r="C521" i="9"/>
  <c r="B521" i="9"/>
  <c r="G521" i="9" s="1"/>
  <c r="I520" i="9"/>
  <c r="D520" i="9"/>
  <c r="C520" i="9"/>
  <c r="B520" i="9"/>
  <c r="G520" i="9" s="1"/>
  <c r="I519" i="9"/>
  <c r="D519" i="9"/>
  <c r="C519" i="9"/>
  <c r="B519" i="9"/>
  <c r="I518" i="9"/>
  <c r="D518" i="9"/>
  <c r="C518" i="9"/>
  <c r="B518" i="9"/>
  <c r="I517" i="9"/>
  <c r="D517" i="9"/>
  <c r="C517" i="9"/>
  <c r="B517" i="9"/>
  <c r="F517" i="9" s="1"/>
  <c r="I516" i="9"/>
  <c r="D516" i="9"/>
  <c r="C516" i="9"/>
  <c r="B516" i="9"/>
  <c r="F516" i="9" s="1"/>
  <c r="I515" i="9"/>
  <c r="D515" i="9"/>
  <c r="C515" i="9"/>
  <c r="B515" i="9"/>
  <c r="F515" i="9" s="1"/>
  <c r="I514" i="9"/>
  <c r="D514" i="9"/>
  <c r="C514" i="9"/>
  <c r="B514" i="9"/>
  <c r="F514" i="9" s="1"/>
  <c r="I513" i="9"/>
  <c r="D513" i="9"/>
  <c r="C513" i="9"/>
  <c r="B513" i="9"/>
  <c r="G513" i="9" s="1"/>
  <c r="I512" i="9"/>
  <c r="D512" i="9"/>
  <c r="C512" i="9"/>
  <c r="B512" i="9"/>
  <c r="G512" i="9" s="1"/>
  <c r="I511" i="9"/>
  <c r="D511" i="9"/>
  <c r="C511" i="9"/>
  <c r="B511" i="9"/>
  <c r="G511" i="9" s="1"/>
  <c r="I510" i="9"/>
  <c r="D510" i="9"/>
  <c r="C510" i="9"/>
  <c r="B510" i="9"/>
  <c r="I509" i="9"/>
  <c r="D509" i="9"/>
  <c r="C509" i="9"/>
  <c r="B509" i="9"/>
  <c r="I508" i="9"/>
  <c r="D508" i="9"/>
  <c r="C508" i="9"/>
  <c r="B508" i="9"/>
  <c r="F508" i="9" s="1"/>
  <c r="I507" i="9"/>
  <c r="D507" i="9"/>
  <c r="C507" i="9"/>
  <c r="B507" i="9"/>
  <c r="G507" i="9" s="1"/>
  <c r="I506" i="9"/>
  <c r="D506" i="9"/>
  <c r="C506" i="9"/>
  <c r="B506" i="9"/>
  <c r="I505" i="9"/>
  <c r="D505" i="9"/>
  <c r="C505" i="9"/>
  <c r="B505" i="9"/>
  <c r="G505" i="9" s="1"/>
  <c r="I504" i="9"/>
  <c r="D504" i="9"/>
  <c r="C504" i="9"/>
  <c r="B504" i="9"/>
  <c r="F504" i="9" s="1"/>
  <c r="I503" i="9"/>
  <c r="D503" i="9"/>
  <c r="C503" i="9"/>
  <c r="B503" i="9"/>
  <c r="I502" i="9"/>
  <c r="D502" i="9"/>
  <c r="C502" i="9"/>
  <c r="B502" i="9"/>
  <c r="I501" i="9"/>
  <c r="D501" i="9"/>
  <c r="C501" i="9"/>
  <c r="B501" i="9"/>
  <c r="I500" i="9"/>
  <c r="D500" i="9"/>
  <c r="C500" i="9"/>
  <c r="B500" i="9"/>
  <c r="F500" i="9" s="1"/>
  <c r="I499" i="9"/>
  <c r="D499" i="9"/>
  <c r="C499" i="9"/>
  <c r="B499" i="9"/>
  <c r="G499" i="9" s="1"/>
  <c r="I498" i="9"/>
  <c r="D498" i="9"/>
  <c r="C498" i="9"/>
  <c r="B498" i="9"/>
  <c r="I497" i="9"/>
  <c r="D497" i="9"/>
  <c r="C497" i="9"/>
  <c r="B497" i="9"/>
  <c r="I496" i="9"/>
  <c r="D496" i="9"/>
  <c r="C496" i="9"/>
  <c r="B496" i="9"/>
  <c r="F496" i="9" s="1"/>
  <c r="I495" i="9"/>
  <c r="D495" i="9"/>
  <c r="C495" i="9"/>
  <c r="B495" i="9"/>
  <c r="G495" i="9" s="1"/>
  <c r="I494" i="9"/>
  <c r="D494" i="9"/>
  <c r="C494" i="9"/>
  <c r="B494" i="9"/>
  <c r="I493" i="9"/>
  <c r="D493" i="9"/>
  <c r="C493" i="9"/>
  <c r="B493" i="9"/>
  <c r="I492" i="9"/>
  <c r="D492" i="9"/>
  <c r="C492" i="9"/>
  <c r="B492" i="9"/>
  <c r="G492" i="9" s="1"/>
  <c r="I491" i="9"/>
  <c r="D491" i="9"/>
  <c r="C491" i="9"/>
  <c r="B491" i="9"/>
  <c r="G491" i="9" s="1"/>
  <c r="I490" i="9"/>
  <c r="D490" i="9"/>
  <c r="C490" i="9"/>
  <c r="B490" i="9"/>
  <c r="I489" i="9"/>
  <c r="D489" i="9"/>
  <c r="C489" i="9"/>
  <c r="B489" i="9"/>
  <c r="I488" i="9"/>
  <c r="D488" i="9"/>
  <c r="C488" i="9"/>
  <c r="B488" i="9"/>
  <c r="F488" i="9" s="1"/>
  <c r="I487" i="9"/>
  <c r="D487" i="9"/>
  <c r="C487" i="9"/>
  <c r="B487" i="9"/>
  <c r="I486" i="9"/>
  <c r="D486" i="9"/>
  <c r="C486" i="9"/>
  <c r="B486" i="9"/>
  <c r="I485" i="9"/>
  <c r="D485" i="9"/>
  <c r="C485" i="9"/>
  <c r="B485" i="9"/>
  <c r="G485" i="9" s="1"/>
  <c r="I484" i="9"/>
  <c r="D484" i="9"/>
  <c r="C484" i="9"/>
  <c r="B484" i="9"/>
  <c r="G484" i="9" s="1"/>
  <c r="I483" i="9"/>
  <c r="D483" i="9"/>
  <c r="C483" i="9"/>
  <c r="B483" i="9"/>
  <c r="I482" i="9"/>
  <c r="D482" i="9"/>
  <c r="C482" i="9"/>
  <c r="B482" i="9"/>
  <c r="I481" i="9"/>
  <c r="D481" i="9"/>
  <c r="C481" i="9"/>
  <c r="B481" i="9"/>
  <c r="I480" i="9"/>
  <c r="D480" i="9"/>
  <c r="C480" i="9"/>
  <c r="B480" i="9"/>
  <c r="F480" i="9" s="1"/>
  <c r="I479" i="9"/>
  <c r="D479" i="9"/>
  <c r="C479" i="9"/>
  <c r="B479" i="9"/>
  <c r="G479" i="9" s="1"/>
  <c r="I478" i="9"/>
  <c r="D478" i="9"/>
  <c r="C478" i="9"/>
  <c r="B478" i="9"/>
  <c r="I477" i="9"/>
  <c r="D477" i="9"/>
  <c r="C477" i="9"/>
  <c r="B477" i="9"/>
  <c r="G477" i="9" s="1"/>
  <c r="I476" i="9"/>
  <c r="D476" i="9"/>
  <c r="C476" i="9"/>
  <c r="B476" i="9"/>
  <c r="F476" i="9" s="1"/>
  <c r="I475" i="9"/>
  <c r="D475" i="9"/>
  <c r="C475" i="9"/>
  <c r="B475" i="9"/>
  <c r="G475" i="9" s="1"/>
  <c r="I474" i="9"/>
  <c r="D474" i="9"/>
  <c r="C474" i="9"/>
  <c r="B474" i="9"/>
  <c r="I473" i="9"/>
  <c r="D473" i="9"/>
  <c r="C473" i="9"/>
  <c r="B473" i="9"/>
  <c r="I472" i="9"/>
  <c r="D472" i="9"/>
  <c r="C472" i="9"/>
  <c r="B472" i="9"/>
  <c r="F472" i="9" s="1"/>
  <c r="I471" i="9"/>
  <c r="D471" i="9"/>
  <c r="C471" i="9"/>
  <c r="B471" i="9"/>
  <c r="G471" i="9" s="1"/>
  <c r="I470" i="9"/>
  <c r="D470" i="9"/>
  <c r="C470" i="9"/>
  <c r="B470" i="9"/>
  <c r="I469" i="9"/>
  <c r="D469" i="9"/>
  <c r="C469" i="9"/>
  <c r="B469" i="9"/>
  <c r="I468" i="9"/>
  <c r="F468" i="9"/>
  <c r="D468" i="9"/>
  <c r="C468" i="9"/>
  <c r="B468" i="9"/>
  <c r="I467" i="9"/>
  <c r="D467" i="9"/>
  <c r="C467" i="9"/>
  <c r="B467" i="9"/>
  <c r="I466" i="9"/>
  <c r="D466" i="9"/>
  <c r="C466" i="9"/>
  <c r="B466" i="9"/>
  <c r="I465" i="9"/>
  <c r="D465" i="9"/>
  <c r="C465" i="9"/>
  <c r="B465" i="9"/>
  <c r="I464" i="9"/>
  <c r="D464" i="9"/>
  <c r="C464" i="9"/>
  <c r="B464" i="9"/>
  <c r="G464" i="9" s="1"/>
  <c r="I463" i="9"/>
  <c r="D463" i="9"/>
  <c r="C463" i="9"/>
  <c r="B463" i="9"/>
  <c r="G463" i="9" s="1"/>
  <c r="I462" i="9"/>
  <c r="D462" i="9"/>
  <c r="C462" i="9"/>
  <c r="B462" i="9"/>
  <c r="I461" i="9"/>
  <c r="D461" i="9"/>
  <c r="C461" i="9"/>
  <c r="B461" i="9"/>
  <c r="I460" i="9"/>
  <c r="D460" i="9"/>
  <c r="C460" i="9"/>
  <c r="B460" i="9"/>
  <c r="F460" i="9" s="1"/>
  <c r="I459" i="9"/>
  <c r="D459" i="9"/>
  <c r="C459" i="9"/>
  <c r="B459" i="9"/>
  <c r="F459" i="9" s="1"/>
  <c r="I458" i="9"/>
  <c r="D458" i="9"/>
  <c r="C458" i="9"/>
  <c r="B458" i="9"/>
  <c r="I457" i="9"/>
  <c r="D457" i="9"/>
  <c r="C457" i="9"/>
  <c r="B457" i="9"/>
  <c r="G457" i="9" s="1"/>
  <c r="I456" i="9"/>
  <c r="D456" i="9"/>
  <c r="C456" i="9"/>
  <c r="B456" i="9"/>
  <c r="G456" i="9" s="1"/>
  <c r="I455" i="9"/>
  <c r="D455" i="9"/>
  <c r="C455" i="9"/>
  <c r="B455" i="9"/>
  <c r="I454" i="9"/>
  <c r="D454" i="9"/>
  <c r="C454" i="9"/>
  <c r="B454" i="9"/>
  <c r="F454" i="9" s="1"/>
  <c r="I453" i="9"/>
  <c r="D453" i="9"/>
  <c r="C453" i="9"/>
  <c r="B453" i="9"/>
  <c r="F453" i="9" s="1"/>
  <c r="I452" i="9"/>
  <c r="D452" i="9"/>
  <c r="C452" i="9"/>
  <c r="B452" i="9"/>
  <c r="F452" i="9" s="1"/>
  <c r="I451" i="9"/>
  <c r="D451" i="9"/>
  <c r="C451" i="9"/>
  <c r="B451" i="9"/>
  <c r="F451" i="9" s="1"/>
  <c r="I450" i="9"/>
  <c r="D450" i="9"/>
  <c r="C450" i="9"/>
  <c r="B450" i="9"/>
  <c r="I449" i="9"/>
  <c r="D449" i="9"/>
  <c r="C449" i="9"/>
  <c r="B449" i="9"/>
  <c r="G449" i="9" s="1"/>
  <c r="I448" i="9"/>
  <c r="D448" i="9"/>
  <c r="C448" i="9"/>
  <c r="B448" i="9"/>
  <c r="F448" i="9" s="1"/>
  <c r="I447" i="9"/>
  <c r="D447" i="9"/>
  <c r="C447" i="9"/>
  <c r="B447" i="9"/>
  <c r="I446" i="9"/>
  <c r="D446" i="9"/>
  <c r="C446" i="9"/>
  <c r="B446" i="9"/>
  <c r="F446" i="9" s="1"/>
  <c r="I445" i="9"/>
  <c r="D445" i="9"/>
  <c r="C445" i="9"/>
  <c r="B445" i="9"/>
  <c r="F445" i="9" s="1"/>
  <c r="I444" i="9"/>
  <c r="D444" i="9"/>
  <c r="C444" i="9"/>
  <c r="B444" i="9"/>
  <c r="F444" i="9" s="1"/>
  <c r="I443" i="9"/>
  <c r="D443" i="9"/>
  <c r="C443" i="9"/>
  <c r="B443" i="9"/>
  <c r="I442" i="9"/>
  <c r="D442" i="9"/>
  <c r="C442" i="9"/>
  <c r="B442" i="9"/>
  <c r="I441" i="9"/>
  <c r="D441" i="9"/>
  <c r="C441" i="9"/>
  <c r="B441" i="9"/>
  <c r="I440" i="9"/>
  <c r="F440" i="9"/>
  <c r="D440" i="9"/>
  <c r="C440" i="9"/>
  <c r="B440" i="9"/>
  <c r="I439" i="9"/>
  <c r="D439" i="9"/>
  <c r="C439" i="9"/>
  <c r="B439" i="9"/>
  <c r="I438" i="9"/>
  <c r="D438" i="9"/>
  <c r="C438" i="9"/>
  <c r="B438" i="9"/>
  <c r="F438" i="9" s="1"/>
  <c r="I437" i="9"/>
  <c r="D437" i="9"/>
  <c r="C437" i="9"/>
  <c r="B437" i="9"/>
  <c r="F437" i="9" s="1"/>
  <c r="I436" i="9"/>
  <c r="D436" i="9"/>
  <c r="C436" i="9"/>
  <c r="B436" i="9"/>
  <c r="G436" i="9" s="1"/>
  <c r="I435" i="9"/>
  <c r="D435" i="9"/>
  <c r="C435" i="9"/>
  <c r="B435" i="9"/>
  <c r="I434" i="9"/>
  <c r="D434" i="9"/>
  <c r="C434" i="9"/>
  <c r="B434" i="9"/>
  <c r="I433" i="9"/>
  <c r="F433" i="9"/>
  <c r="D433" i="9"/>
  <c r="C433" i="9"/>
  <c r="B433" i="9"/>
  <c r="I432" i="9"/>
  <c r="D432" i="9"/>
  <c r="C432" i="9"/>
  <c r="B432" i="9"/>
  <c r="I431" i="9"/>
  <c r="F431" i="9"/>
  <c r="D431" i="9"/>
  <c r="C431" i="9"/>
  <c r="B431" i="9"/>
  <c r="I430" i="9"/>
  <c r="D430" i="9"/>
  <c r="C430" i="9"/>
  <c r="B430" i="9"/>
  <c r="F430" i="9" s="1"/>
  <c r="I429" i="9"/>
  <c r="D429" i="9"/>
  <c r="C429" i="9"/>
  <c r="B429" i="9"/>
  <c r="G429" i="9" s="1"/>
  <c r="I428" i="9"/>
  <c r="D428" i="9"/>
  <c r="C428" i="9"/>
  <c r="B428" i="9"/>
  <c r="I427" i="9"/>
  <c r="D427" i="9"/>
  <c r="C427" i="9"/>
  <c r="B427" i="9"/>
  <c r="F427" i="9" s="1"/>
  <c r="I426" i="9"/>
  <c r="D426" i="9"/>
  <c r="C426" i="9"/>
  <c r="B426" i="9"/>
  <c r="F426" i="9" s="1"/>
  <c r="I425" i="9"/>
  <c r="D425" i="9"/>
  <c r="C425" i="9"/>
  <c r="B425" i="9"/>
  <c r="I424" i="9"/>
  <c r="D424" i="9"/>
  <c r="C424" i="9"/>
  <c r="B424" i="9"/>
  <c r="I423" i="9"/>
  <c r="D423" i="9"/>
  <c r="C423" i="9"/>
  <c r="B423" i="9"/>
  <c r="F423" i="9" s="1"/>
  <c r="I422" i="9"/>
  <c r="D422" i="9"/>
  <c r="C422" i="9"/>
  <c r="B422" i="9"/>
  <c r="I421" i="9"/>
  <c r="D421" i="9"/>
  <c r="C421" i="9"/>
  <c r="B421" i="9"/>
  <c r="I420" i="9"/>
  <c r="D420" i="9"/>
  <c r="C420" i="9"/>
  <c r="B420" i="9"/>
  <c r="F420" i="9" s="1"/>
  <c r="I419" i="9"/>
  <c r="D419" i="9"/>
  <c r="C419" i="9"/>
  <c r="B419" i="9"/>
  <c r="F419" i="9" s="1"/>
  <c r="I418" i="9"/>
  <c r="D418" i="9"/>
  <c r="C418" i="9"/>
  <c r="B418" i="9"/>
  <c r="I417" i="9"/>
  <c r="D417" i="9"/>
  <c r="C417" i="9"/>
  <c r="B417" i="9"/>
  <c r="I416" i="9"/>
  <c r="D416" i="9"/>
  <c r="C416" i="9"/>
  <c r="B416" i="9"/>
  <c r="F416" i="9" s="1"/>
  <c r="I415" i="9"/>
  <c r="D415" i="9"/>
  <c r="C415" i="9"/>
  <c r="B415" i="9"/>
  <c r="G415" i="9" s="1"/>
  <c r="I414" i="9"/>
  <c r="F414" i="9"/>
  <c r="D414" i="9"/>
  <c r="C414" i="9"/>
  <c r="B414" i="9"/>
  <c r="G414" i="9" s="1"/>
  <c r="I413" i="9"/>
  <c r="D413" i="9"/>
  <c r="C413" i="9"/>
  <c r="B413" i="9"/>
  <c r="F413" i="9" s="1"/>
  <c r="I412" i="9"/>
  <c r="F412" i="9"/>
  <c r="D412" i="9"/>
  <c r="C412" i="9"/>
  <c r="B412" i="9"/>
  <c r="I411" i="9"/>
  <c r="D411" i="9"/>
  <c r="C411" i="9"/>
  <c r="B411" i="9"/>
  <c r="F411" i="9" s="1"/>
  <c r="I410" i="9"/>
  <c r="D410" i="9"/>
  <c r="C410" i="9"/>
  <c r="B410" i="9"/>
  <c r="F410" i="9" s="1"/>
  <c r="I409" i="9"/>
  <c r="F409" i="9"/>
  <c r="D409" i="9"/>
  <c r="C409" i="9"/>
  <c r="B409" i="9"/>
  <c r="I408" i="9"/>
  <c r="D408" i="9"/>
  <c r="C408" i="9"/>
  <c r="B408" i="9"/>
  <c r="I407" i="9"/>
  <c r="D407" i="9"/>
  <c r="C407" i="9"/>
  <c r="B407" i="9"/>
  <c r="I406" i="9"/>
  <c r="D406" i="9"/>
  <c r="C406" i="9"/>
  <c r="B406" i="9"/>
  <c r="F406" i="9" s="1"/>
  <c r="I405" i="9"/>
  <c r="D405" i="9"/>
  <c r="C405" i="9"/>
  <c r="B405" i="9"/>
  <c r="F405" i="9" s="1"/>
  <c r="I404" i="9"/>
  <c r="D404" i="9"/>
  <c r="C404" i="9"/>
  <c r="B404" i="9"/>
  <c r="F404" i="9" s="1"/>
  <c r="I403" i="9"/>
  <c r="D403" i="9"/>
  <c r="C403" i="9"/>
  <c r="B403" i="9"/>
  <c r="F403" i="9" s="1"/>
  <c r="I402" i="9"/>
  <c r="D402" i="9"/>
  <c r="C402" i="9"/>
  <c r="B402" i="9"/>
  <c r="I401" i="9"/>
  <c r="D401" i="9"/>
  <c r="C401" i="9"/>
  <c r="B401" i="9"/>
  <c r="I400" i="9"/>
  <c r="D400" i="9"/>
  <c r="C400" i="9"/>
  <c r="B400" i="9"/>
  <c r="G400" i="9" s="1"/>
  <c r="I399" i="9"/>
  <c r="D399" i="9"/>
  <c r="C399" i="9"/>
  <c r="B399" i="9"/>
  <c r="F399" i="9" s="1"/>
  <c r="I398" i="9"/>
  <c r="D398" i="9"/>
  <c r="C398" i="9"/>
  <c r="B398" i="9"/>
  <c r="F398" i="9" s="1"/>
  <c r="I397" i="9"/>
  <c r="D397" i="9"/>
  <c r="C397" i="9"/>
  <c r="B397" i="9"/>
  <c r="F397" i="9" s="1"/>
  <c r="I396" i="9"/>
  <c r="D396" i="9"/>
  <c r="C396" i="9"/>
  <c r="B396" i="9"/>
  <c r="F396" i="9" s="1"/>
  <c r="I395" i="9"/>
  <c r="D395" i="9"/>
  <c r="C395" i="9"/>
  <c r="B395" i="9"/>
  <c r="F395" i="9" s="1"/>
  <c r="I394" i="9"/>
  <c r="D394" i="9"/>
  <c r="C394" i="9"/>
  <c r="B394" i="9"/>
  <c r="G394" i="9" s="1"/>
  <c r="I393" i="9"/>
  <c r="D393" i="9"/>
  <c r="C393" i="9"/>
  <c r="B393" i="9"/>
  <c r="G393" i="9" s="1"/>
  <c r="I392" i="9"/>
  <c r="D392" i="9"/>
  <c r="C392" i="9"/>
  <c r="B392" i="9"/>
  <c r="I391" i="9"/>
  <c r="D391" i="9"/>
  <c r="C391" i="9"/>
  <c r="B391" i="9"/>
  <c r="I390" i="9"/>
  <c r="D390" i="9"/>
  <c r="C390" i="9"/>
  <c r="B390" i="9"/>
  <c r="I389" i="9"/>
  <c r="D389" i="9"/>
  <c r="C389" i="9"/>
  <c r="B389" i="9"/>
  <c r="F389" i="9" s="1"/>
  <c r="I388" i="9"/>
  <c r="D388" i="9"/>
  <c r="C388" i="9"/>
  <c r="B388" i="9"/>
  <c r="F388" i="9" s="1"/>
  <c r="I387" i="9"/>
  <c r="D387" i="9"/>
  <c r="C387" i="9"/>
  <c r="B387" i="9"/>
  <c r="I386" i="9"/>
  <c r="D386" i="9"/>
  <c r="C386" i="9"/>
  <c r="B386" i="9"/>
  <c r="G386" i="9" s="1"/>
  <c r="I385" i="9"/>
  <c r="D385" i="9"/>
  <c r="C385" i="9"/>
  <c r="B385" i="9"/>
  <c r="I384" i="9"/>
  <c r="D384" i="9"/>
  <c r="C384" i="9"/>
  <c r="B384" i="9"/>
  <c r="I383" i="9"/>
  <c r="D383" i="9"/>
  <c r="C383" i="9"/>
  <c r="B383" i="9"/>
  <c r="I382" i="9"/>
  <c r="D382" i="9"/>
  <c r="C382" i="9"/>
  <c r="B382" i="9"/>
  <c r="I381" i="9"/>
  <c r="F381" i="9"/>
  <c r="D381" i="9"/>
  <c r="C381" i="9"/>
  <c r="B381" i="9"/>
  <c r="I380" i="9"/>
  <c r="D380" i="9"/>
  <c r="C380" i="9"/>
  <c r="B380" i="9"/>
  <c r="I379" i="9"/>
  <c r="F379" i="9"/>
  <c r="D379" i="9"/>
  <c r="C379" i="9"/>
  <c r="B379" i="9"/>
  <c r="G379" i="9" s="1"/>
  <c r="I378" i="9"/>
  <c r="D378" i="9"/>
  <c r="C378" i="9"/>
  <c r="B378" i="9"/>
  <c r="F378" i="9" s="1"/>
  <c r="I377" i="9"/>
  <c r="D377" i="9"/>
  <c r="C377" i="9"/>
  <c r="B377" i="9"/>
  <c r="I376" i="9"/>
  <c r="D376" i="9"/>
  <c r="C376" i="9"/>
  <c r="B376" i="9"/>
  <c r="I375" i="9"/>
  <c r="D375" i="9"/>
  <c r="C375" i="9"/>
  <c r="B375" i="9"/>
  <c r="F375" i="9" s="1"/>
  <c r="I374" i="9"/>
  <c r="D374" i="9"/>
  <c r="C374" i="9"/>
  <c r="B374" i="9"/>
  <c r="I373" i="9"/>
  <c r="D373" i="9"/>
  <c r="C373" i="9"/>
  <c r="B373" i="9"/>
  <c r="G373" i="9" s="1"/>
  <c r="I372" i="9"/>
  <c r="D372" i="9"/>
  <c r="C372" i="9"/>
  <c r="B372" i="9"/>
  <c r="I371" i="9"/>
  <c r="D371" i="9"/>
  <c r="C371" i="9"/>
  <c r="B371" i="9"/>
  <c r="I370" i="9"/>
  <c r="D370" i="9"/>
  <c r="C370" i="9"/>
  <c r="B370" i="9"/>
  <c r="F370" i="9" s="1"/>
  <c r="I369" i="9"/>
  <c r="D369" i="9"/>
  <c r="C369" i="9"/>
  <c r="B369" i="9"/>
  <c r="G369" i="9" s="1"/>
  <c r="I368" i="9"/>
  <c r="D368" i="9"/>
  <c r="C368" i="9"/>
  <c r="B368" i="9"/>
  <c r="I367" i="9"/>
  <c r="D367" i="9"/>
  <c r="C367" i="9"/>
  <c r="B367" i="9"/>
  <c r="F367" i="9" s="1"/>
  <c r="I366" i="9"/>
  <c r="D366" i="9"/>
  <c r="C366" i="9"/>
  <c r="B366" i="9"/>
  <c r="I365" i="9"/>
  <c r="F365" i="9"/>
  <c r="D365" i="9"/>
  <c r="C365" i="9"/>
  <c r="B365" i="9"/>
  <c r="G365" i="9" s="1"/>
  <c r="I364" i="9"/>
  <c r="D364" i="9"/>
  <c r="C364" i="9"/>
  <c r="B364" i="9"/>
  <c r="I363" i="9"/>
  <c r="F363" i="9"/>
  <c r="D363" i="9"/>
  <c r="C363" i="9"/>
  <c r="B363" i="9"/>
  <c r="I362" i="9"/>
  <c r="D362" i="9"/>
  <c r="C362" i="9"/>
  <c r="B362" i="9"/>
  <c r="F362" i="9" s="1"/>
  <c r="I361" i="9"/>
  <c r="D361" i="9"/>
  <c r="C361" i="9"/>
  <c r="B361" i="9"/>
  <c r="I360" i="9"/>
  <c r="D360" i="9"/>
  <c r="C360" i="9"/>
  <c r="B360" i="9"/>
  <c r="I359" i="9"/>
  <c r="D359" i="9"/>
  <c r="C359" i="9"/>
  <c r="B359" i="9"/>
  <c r="G359" i="9" s="1"/>
  <c r="I358" i="9"/>
  <c r="D358" i="9"/>
  <c r="C358" i="9"/>
  <c r="B358" i="9"/>
  <c r="I357" i="9"/>
  <c r="D357" i="9"/>
  <c r="C357" i="9"/>
  <c r="B357" i="9"/>
  <c r="F357" i="9" s="1"/>
  <c r="I356" i="9"/>
  <c r="D356" i="9"/>
  <c r="C356" i="9"/>
  <c r="B356" i="9"/>
  <c r="I355" i="9"/>
  <c r="D355" i="9"/>
  <c r="C355" i="9"/>
  <c r="B355" i="9"/>
  <c r="I354" i="9"/>
  <c r="D354" i="9"/>
  <c r="C354" i="9"/>
  <c r="B354" i="9"/>
  <c r="F354" i="9" s="1"/>
  <c r="I353" i="9"/>
  <c r="D353" i="9"/>
  <c r="C353" i="9"/>
  <c r="B353" i="9"/>
  <c r="I352" i="9"/>
  <c r="D352" i="9"/>
  <c r="C352" i="9"/>
  <c r="B352" i="9"/>
  <c r="I351" i="9"/>
  <c r="D351" i="9"/>
  <c r="C351" i="9"/>
  <c r="B351" i="9"/>
  <c r="G351" i="9" s="1"/>
  <c r="I350" i="9"/>
  <c r="D350" i="9"/>
  <c r="C350" i="9"/>
  <c r="B350" i="9"/>
  <c r="I349" i="9"/>
  <c r="D349" i="9"/>
  <c r="C349" i="9"/>
  <c r="B349" i="9"/>
  <c r="F349" i="9" s="1"/>
  <c r="I348" i="9"/>
  <c r="D348" i="9"/>
  <c r="C348" i="9"/>
  <c r="B348" i="9"/>
  <c r="F348" i="9" s="1"/>
  <c r="I347" i="9"/>
  <c r="D347" i="9"/>
  <c r="C347" i="9"/>
  <c r="B347" i="9"/>
  <c r="I346" i="9"/>
  <c r="D346" i="9"/>
  <c r="C346" i="9"/>
  <c r="B346" i="9"/>
  <c r="G346" i="9" s="1"/>
  <c r="I345" i="9"/>
  <c r="D345" i="9"/>
  <c r="C345" i="9"/>
  <c r="B345" i="9"/>
  <c r="G345" i="9" s="1"/>
  <c r="I344" i="9"/>
  <c r="D344" i="9"/>
  <c r="C344" i="9"/>
  <c r="B344" i="9"/>
  <c r="I343" i="9"/>
  <c r="D343" i="9"/>
  <c r="C343" i="9"/>
  <c r="B343" i="9"/>
  <c r="F343" i="9" s="1"/>
  <c r="I342" i="9"/>
  <c r="D342" i="9"/>
  <c r="C342" i="9"/>
  <c r="B342" i="9"/>
  <c r="I341" i="9"/>
  <c r="D341" i="9"/>
  <c r="C341" i="9"/>
  <c r="B341" i="9"/>
  <c r="F341" i="9" s="1"/>
  <c r="I340" i="9"/>
  <c r="D340" i="9"/>
  <c r="C340" i="9"/>
  <c r="B340" i="9"/>
  <c r="F340" i="9" s="1"/>
  <c r="I339" i="9"/>
  <c r="D339" i="9"/>
  <c r="C339" i="9"/>
  <c r="B339" i="9"/>
  <c r="F339" i="9" s="1"/>
  <c r="I338" i="9"/>
  <c r="D338" i="9"/>
  <c r="C338" i="9"/>
  <c r="B338" i="9"/>
  <c r="G338" i="9" s="1"/>
  <c r="I337" i="9"/>
  <c r="D337" i="9"/>
  <c r="C337" i="9"/>
  <c r="B337" i="9"/>
  <c r="G337" i="9" s="1"/>
  <c r="I336" i="9"/>
  <c r="D336" i="9"/>
  <c r="C336" i="9"/>
  <c r="B336" i="9"/>
  <c r="I335" i="9"/>
  <c r="D335" i="9"/>
  <c r="C335" i="9"/>
  <c r="B335" i="9"/>
  <c r="F335" i="9" s="1"/>
  <c r="I334" i="9"/>
  <c r="D334" i="9"/>
  <c r="C334" i="9"/>
  <c r="B334" i="9"/>
  <c r="I333" i="9"/>
  <c r="D333" i="9"/>
  <c r="C333" i="9"/>
  <c r="B333" i="9"/>
  <c r="F333" i="9" s="1"/>
  <c r="I332" i="9"/>
  <c r="D332" i="9"/>
  <c r="C332" i="9"/>
  <c r="B332" i="9"/>
  <c r="F332" i="9" s="1"/>
  <c r="I331" i="9"/>
  <c r="D331" i="9"/>
  <c r="C331" i="9"/>
  <c r="B331" i="9"/>
  <c r="G331" i="9" s="1"/>
  <c r="I330" i="9"/>
  <c r="D330" i="9"/>
  <c r="C330" i="9"/>
  <c r="B330" i="9"/>
  <c r="G330" i="9" s="1"/>
  <c r="I329" i="9"/>
  <c r="D329" i="9"/>
  <c r="C329" i="9"/>
  <c r="B329" i="9"/>
  <c r="F329" i="9" s="1"/>
  <c r="I328" i="9"/>
  <c r="D328" i="9"/>
  <c r="C328" i="9"/>
  <c r="B328" i="9"/>
  <c r="I327" i="9"/>
  <c r="D327" i="9"/>
  <c r="C327" i="9"/>
  <c r="B327" i="9"/>
  <c r="I326" i="9"/>
  <c r="D326" i="9"/>
  <c r="C326" i="9"/>
  <c r="B326" i="9"/>
  <c r="F326" i="9" s="1"/>
  <c r="I325" i="9"/>
  <c r="D325" i="9"/>
  <c r="C325" i="9"/>
  <c r="B325" i="9"/>
  <c r="F325" i="9" s="1"/>
  <c r="I324" i="9"/>
  <c r="D324" i="9"/>
  <c r="C324" i="9"/>
  <c r="B324" i="9"/>
  <c r="G324" i="9" s="1"/>
  <c r="I323" i="9"/>
  <c r="D323" i="9"/>
  <c r="C323" i="9"/>
  <c r="B323" i="9"/>
  <c r="G323" i="9" s="1"/>
  <c r="I322" i="9"/>
  <c r="D322" i="9"/>
  <c r="C322" i="9"/>
  <c r="B322" i="9"/>
  <c r="F322" i="9" s="1"/>
  <c r="I321" i="9"/>
  <c r="D321" i="9"/>
  <c r="C321" i="9"/>
  <c r="B321" i="9"/>
  <c r="F321" i="9" s="1"/>
  <c r="I320" i="9"/>
  <c r="D320" i="9"/>
  <c r="C320" i="9"/>
  <c r="B320" i="9"/>
  <c r="I319" i="9"/>
  <c r="D319" i="9"/>
  <c r="C319" i="9"/>
  <c r="B319" i="9"/>
  <c r="F319" i="9" s="1"/>
  <c r="I318" i="9"/>
  <c r="D318" i="9"/>
  <c r="C318" i="9"/>
  <c r="B318" i="9"/>
  <c r="F318" i="9" s="1"/>
  <c r="I317" i="9"/>
  <c r="D317" i="9"/>
  <c r="C317" i="9"/>
  <c r="B317" i="9"/>
  <c r="G317" i="9" s="1"/>
  <c r="I316" i="9"/>
  <c r="D316" i="9"/>
  <c r="C316" i="9"/>
  <c r="B316" i="9"/>
  <c r="G316" i="9" s="1"/>
  <c r="I315" i="9"/>
  <c r="D315" i="9"/>
  <c r="C315" i="9"/>
  <c r="B315" i="9"/>
  <c r="I314" i="9"/>
  <c r="D314" i="9"/>
  <c r="C314" i="9"/>
  <c r="B314" i="9"/>
  <c r="I313" i="9"/>
  <c r="D313" i="9"/>
  <c r="C313" i="9"/>
  <c r="B313" i="9"/>
  <c r="F313" i="9" s="1"/>
  <c r="I312" i="9"/>
  <c r="D312" i="9"/>
  <c r="C312" i="9"/>
  <c r="B312" i="9"/>
  <c r="I311" i="9"/>
  <c r="D311" i="9"/>
  <c r="C311" i="9"/>
  <c r="B311" i="9"/>
  <c r="I310" i="9"/>
  <c r="D310" i="9"/>
  <c r="C310" i="9"/>
  <c r="B310" i="9"/>
  <c r="G310" i="9" s="1"/>
  <c r="I309" i="9"/>
  <c r="D309" i="9"/>
  <c r="C309" i="9"/>
  <c r="B309" i="9"/>
  <c r="G309" i="9" s="1"/>
  <c r="I308" i="9"/>
  <c r="D308" i="9"/>
  <c r="C308" i="9"/>
  <c r="B308" i="9"/>
  <c r="I307" i="9"/>
  <c r="D307" i="9"/>
  <c r="C307" i="9"/>
  <c r="B307" i="9"/>
  <c r="I306" i="9"/>
  <c r="D306" i="9"/>
  <c r="C306" i="9"/>
  <c r="B306" i="9"/>
  <c r="I305" i="9"/>
  <c r="D305" i="9"/>
  <c r="C305" i="9"/>
  <c r="B305" i="9"/>
  <c r="F305" i="9" s="1"/>
  <c r="I304" i="9"/>
  <c r="D304" i="9"/>
  <c r="C304" i="9"/>
  <c r="B304" i="9"/>
  <c r="I303" i="9"/>
  <c r="D303" i="9"/>
  <c r="C303" i="9"/>
  <c r="B303" i="9"/>
  <c r="I302" i="9"/>
  <c r="D302" i="9"/>
  <c r="C302" i="9"/>
  <c r="B302" i="9"/>
  <c r="G302" i="9" s="1"/>
  <c r="I301" i="9"/>
  <c r="D301" i="9"/>
  <c r="C301" i="9"/>
  <c r="B301" i="9"/>
  <c r="F301" i="9" s="1"/>
  <c r="I300" i="9"/>
  <c r="D300" i="9"/>
  <c r="C300" i="9"/>
  <c r="B300" i="9"/>
  <c r="I299" i="9"/>
  <c r="D299" i="9"/>
  <c r="C299" i="9"/>
  <c r="B299" i="9"/>
  <c r="I298" i="9"/>
  <c r="D298" i="9"/>
  <c r="C298" i="9"/>
  <c r="B298" i="9"/>
  <c r="I297" i="9"/>
  <c r="D297" i="9"/>
  <c r="C297" i="9"/>
  <c r="B297" i="9"/>
  <c r="F297" i="9" s="1"/>
  <c r="I296" i="9"/>
  <c r="D296" i="9"/>
  <c r="C296" i="9"/>
  <c r="B296" i="9"/>
  <c r="I295" i="9"/>
  <c r="D295" i="9"/>
  <c r="C295" i="9"/>
  <c r="B295" i="9"/>
  <c r="I294" i="9"/>
  <c r="D294" i="9"/>
  <c r="C294" i="9"/>
  <c r="B294" i="9"/>
  <c r="I293" i="9"/>
  <c r="D293" i="9"/>
  <c r="C293" i="9"/>
  <c r="B293" i="9"/>
  <c r="F293" i="9" s="1"/>
  <c r="I292" i="9"/>
  <c r="D292" i="9"/>
  <c r="C292" i="9"/>
  <c r="B292" i="9"/>
  <c r="I291" i="9"/>
  <c r="D291" i="9"/>
  <c r="C291" i="9"/>
  <c r="B291" i="9"/>
  <c r="I290" i="9"/>
  <c r="D290" i="9"/>
  <c r="C290" i="9"/>
  <c r="B290" i="9"/>
  <c r="I289" i="9"/>
  <c r="D289" i="9"/>
  <c r="C289" i="9"/>
  <c r="B289" i="9"/>
  <c r="G289" i="9" s="1"/>
  <c r="I288" i="9"/>
  <c r="D288" i="9"/>
  <c r="C288" i="9"/>
  <c r="B288" i="9"/>
  <c r="I287" i="9"/>
  <c r="D287" i="9"/>
  <c r="C287" i="9"/>
  <c r="B287" i="9"/>
  <c r="I286" i="9"/>
  <c r="D286" i="9"/>
  <c r="C286" i="9"/>
  <c r="B286" i="9"/>
  <c r="I285" i="9"/>
  <c r="D285" i="9"/>
  <c r="C285" i="9"/>
  <c r="B285" i="9"/>
  <c r="F285" i="9" s="1"/>
  <c r="I284" i="9"/>
  <c r="D284" i="9"/>
  <c r="C284" i="9"/>
  <c r="B284" i="9"/>
  <c r="I283" i="9"/>
  <c r="D283" i="9"/>
  <c r="C283" i="9"/>
  <c r="B283" i="9"/>
  <c r="I282" i="9"/>
  <c r="D282" i="9"/>
  <c r="C282" i="9"/>
  <c r="B282" i="9"/>
  <c r="I281" i="9"/>
  <c r="F281" i="9"/>
  <c r="D281" i="9"/>
  <c r="C281" i="9"/>
  <c r="B281" i="9"/>
  <c r="G281" i="9" s="1"/>
  <c r="I280" i="9"/>
  <c r="D280" i="9"/>
  <c r="C280" i="9"/>
  <c r="B280" i="9"/>
  <c r="I279" i="9"/>
  <c r="D279" i="9"/>
  <c r="C279" i="9"/>
  <c r="B279" i="9"/>
  <c r="I278" i="9"/>
  <c r="D278" i="9"/>
  <c r="C278" i="9"/>
  <c r="B278" i="9"/>
  <c r="I277" i="9"/>
  <c r="D277" i="9"/>
  <c r="C277" i="9"/>
  <c r="B277" i="9"/>
  <c r="F277" i="9" s="1"/>
  <c r="I276" i="9"/>
  <c r="D276" i="9"/>
  <c r="C276" i="9"/>
  <c r="B276" i="9"/>
  <c r="I275" i="9"/>
  <c r="D275" i="9"/>
  <c r="C275" i="9"/>
  <c r="B275" i="9"/>
  <c r="I274" i="9"/>
  <c r="D274" i="9"/>
  <c r="C274" i="9"/>
  <c r="B274" i="9"/>
  <c r="I273" i="9"/>
  <c r="D273" i="9"/>
  <c r="C273" i="9"/>
  <c r="B273" i="9"/>
  <c r="F273" i="9" s="1"/>
  <c r="I272" i="9"/>
  <c r="D272" i="9"/>
  <c r="C272" i="9"/>
  <c r="B272" i="9"/>
  <c r="I271" i="9"/>
  <c r="D271" i="9"/>
  <c r="C271" i="9"/>
  <c r="B271" i="9"/>
  <c r="I270" i="9"/>
  <c r="D270" i="9"/>
  <c r="C270" i="9"/>
  <c r="B270" i="9"/>
  <c r="I269" i="9"/>
  <c r="D269" i="9"/>
  <c r="C269" i="9"/>
  <c r="B269" i="9"/>
  <c r="F269" i="9" s="1"/>
  <c r="I268" i="9"/>
  <c r="D268" i="9"/>
  <c r="C268" i="9"/>
  <c r="B268" i="9"/>
  <c r="I267" i="9"/>
  <c r="D267" i="9"/>
  <c r="C267" i="9"/>
  <c r="B267" i="9"/>
  <c r="I266" i="9"/>
  <c r="D266" i="9"/>
  <c r="C266" i="9"/>
  <c r="B266" i="9"/>
  <c r="I265" i="9"/>
  <c r="D265" i="9"/>
  <c r="C265" i="9"/>
  <c r="B265" i="9"/>
  <c r="F265" i="9" s="1"/>
  <c r="I264" i="9"/>
  <c r="D264" i="9"/>
  <c r="C264" i="9"/>
  <c r="B264" i="9"/>
  <c r="I263" i="9"/>
  <c r="D263" i="9"/>
  <c r="C263" i="9"/>
  <c r="B263" i="9"/>
  <c r="I262" i="9"/>
  <c r="D262" i="9"/>
  <c r="C262" i="9"/>
  <c r="B262" i="9"/>
  <c r="I261" i="9"/>
  <c r="D261" i="9"/>
  <c r="C261" i="9"/>
  <c r="B261" i="9"/>
  <c r="G261" i="9" s="1"/>
  <c r="I260" i="9"/>
  <c r="D260" i="9"/>
  <c r="C260" i="9"/>
  <c r="B260" i="9"/>
  <c r="I259" i="9"/>
  <c r="D259" i="9"/>
  <c r="C259" i="9"/>
  <c r="B259" i="9"/>
  <c r="F259" i="9" s="1"/>
  <c r="I258" i="9"/>
  <c r="D258" i="9"/>
  <c r="C258" i="9"/>
  <c r="B258" i="9"/>
  <c r="F258" i="9" s="1"/>
  <c r="I257" i="9"/>
  <c r="D257" i="9"/>
  <c r="C257" i="9"/>
  <c r="B257" i="9"/>
  <c r="I256" i="9"/>
  <c r="D256" i="9"/>
  <c r="C256" i="9"/>
  <c r="B256" i="9"/>
  <c r="F256" i="9" s="1"/>
  <c r="I255" i="9"/>
  <c r="D255" i="9"/>
  <c r="C255" i="9"/>
  <c r="B255" i="9"/>
  <c r="F255" i="9" s="1"/>
  <c r="I254" i="9"/>
  <c r="D254" i="9"/>
  <c r="C254" i="9"/>
  <c r="B254" i="9"/>
  <c r="G254" i="9" s="1"/>
  <c r="I253" i="9"/>
  <c r="D253" i="9"/>
  <c r="C253" i="9"/>
  <c r="B253" i="9"/>
  <c r="G253" i="9" s="1"/>
  <c r="I252" i="9"/>
  <c r="D252" i="9"/>
  <c r="C252" i="9"/>
  <c r="B252" i="9"/>
  <c r="F252" i="9" s="1"/>
  <c r="I251" i="9"/>
  <c r="D251" i="9"/>
  <c r="C251" i="9"/>
  <c r="B251" i="9"/>
  <c r="I250" i="9"/>
  <c r="D250" i="9"/>
  <c r="C250" i="9"/>
  <c r="B250" i="9"/>
  <c r="F250" i="9" s="1"/>
  <c r="I249" i="9"/>
  <c r="D249" i="9"/>
  <c r="C249" i="9"/>
  <c r="B249" i="9"/>
  <c r="I248" i="9"/>
  <c r="D248" i="9"/>
  <c r="C248" i="9"/>
  <c r="B248" i="9"/>
  <c r="F248" i="9" s="1"/>
  <c r="I247" i="9"/>
  <c r="D247" i="9"/>
  <c r="C247" i="9"/>
  <c r="B247" i="9"/>
  <c r="G247" i="9" s="1"/>
  <c r="I246" i="9"/>
  <c r="D246" i="9"/>
  <c r="C246" i="9"/>
  <c r="B246" i="9"/>
  <c r="G246" i="9" s="1"/>
  <c r="I245" i="9"/>
  <c r="D245" i="9"/>
  <c r="C245" i="9"/>
  <c r="B245" i="9"/>
  <c r="F245" i="9" s="1"/>
  <c r="I244" i="9"/>
  <c r="D244" i="9"/>
  <c r="C244" i="9"/>
  <c r="B244" i="9"/>
  <c r="F244" i="9" s="1"/>
  <c r="I243" i="9"/>
  <c r="F243" i="9"/>
  <c r="D243" i="9"/>
  <c r="C243" i="9"/>
  <c r="B243" i="9"/>
  <c r="I242" i="9"/>
  <c r="D242" i="9"/>
  <c r="C242" i="9"/>
  <c r="B242" i="9"/>
  <c r="F242" i="9" s="1"/>
  <c r="I241" i="9"/>
  <c r="D241" i="9"/>
  <c r="C241" i="9"/>
  <c r="B241" i="9"/>
  <c r="I240" i="9"/>
  <c r="D240" i="9"/>
  <c r="C240" i="9"/>
  <c r="B240" i="9"/>
  <c r="G240" i="9" s="1"/>
  <c r="I239" i="9"/>
  <c r="F239" i="9"/>
  <c r="D239" i="9"/>
  <c r="C239" i="9"/>
  <c r="B239" i="9"/>
  <c r="G239" i="9" s="1"/>
  <c r="I238" i="9"/>
  <c r="D238" i="9"/>
  <c r="C238" i="9"/>
  <c r="B238" i="9"/>
  <c r="I237" i="9"/>
  <c r="D237" i="9"/>
  <c r="C237" i="9"/>
  <c r="B237" i="9"/>
  <c r="F237" i="9" s="1"/>
  <c r="I236" i="9"/>
  <c r="D236" i="9"/>
  <c r="C236" i="9"/>
  <c r="B236" i="9"/>
  <c r="F236" i="9" s="1"/>
  <c r="I235" i="9"/>
  <c r="D235" i="9"/>
  <c r="C235" i="9"/>
  <c r="B235" i="9"/>
  <c r="I234" i="9"/>
  <c r="F234" i="9"/>
  <c r="D234" i="9"/>
  <c r="C234" i="9"/>
  <c r="B234" i="9"/>
  <c r="I233" i="9"/>
  <c r="D233" i="9"/>
  <c r="C233" i="9"/>
  <c r="B233" i="9"/>
  <c r="G233" i="9" s="1"/>
  <c r="I232" i="9"/>
  <c r="D232" i="9"/>
  <c r="C232" i="9"/>
  <c r="B232" i="9"/>
  <c r="G232" i="9" s="1"/>
  <c r="I231" i="9"/>
  <c r="D231" i="9"/>
  <c r="C231" i="9"/>
  <c r="B231" i="9"/>
  <c r="F231" i="9" s="1"/>
  <c r="I230" i="9"/>
  <c r="D230" i="9"/>
  <c r="C230" i="9"/>
  <c r="B230" i="9"/>
  <c r="I229" i="9"/>
  <c r="D229" i="9"/>
  <c r="C229" i="9"/>
  <c r="B229" i="9"/>
  <c r="F229" i="9" s="1"/>
  <c r="I228" i="9"/>
  <c r="D228" i="9"/>
  <c r="C228" i="9"/>
  <c r="B228" i="9"/>
  <c r="F228" i="9" s="1"/>
  <c r="I227" i="9"/>
  <c r="D227" i="9"/>
  <c r="C227" i="9"/>
  <c r="B227" i="9"/>
  <c r="G227" i="9" s="1"/>
  <c r="I226" i="9"/>
  <c r="D226" i="9"/>
  <c r="C226" i="9"/>
  <c r="B226" i="9"/>
  <c r="G226" i="9" s="1"/>
  <c r="I225" i="9"/>
  <c r="D225" i="9"/>
  <c r="C225" i="9"/>
  <c r="B225" i="9"/>
  <c r="G225" i="9" s="1"/>
  <c r="I224" i="9"/>
  <c r="D224" i="9"/>
  <c r="C224" i="9"/>
  <c r="B224" i="9"/>
  <c r="F224" i="9" s="1"/>
  <c r="I223" i="9"/>
  <c r="F223" i="9"/>
  <c r="D223" i="9"/>
  <c r="C223" i="9"/>
  <c r="B223" i="9"/>
  <c r="I222" i="9"/>
  <c r="D222" i="9"/>
  <c r="C222" i="9"/>
  <c r="B222" i="9"/>
  <c r="I221" i="9"/>
  <c r="D221" i="9"/>
  <c r="C221" i="9"/>
  <c r="B221" i="9"/>
  <c r="F221" i="9" s="1"/>
  <c r="I220" i="9"/>
  <c r="D220" i="9"/>
  <c r="C220" i="9"/>
  <c r="B220" i="9"/>
  <c r="F220" i="9" s="1"/>
  <c r="I219" i="9"/>
  <c r="F219" i="9"/>
  <c r="D219" i="9"/>
  <c r="C219" i="9"/>
  <c r="B219" i="9"/>
  <c r="G219" i="9" s="1"/>
  <c r="I218" i="9"/>
  <c r="D218" i="9"/>
  <c r="C218" i="9"/>
  <c r="B218" i="9"/>
  <c r="G218" i="9" s="1"/>
  <c r="I217" i="9"/>
  <c r="D217" i="9"/>
  <c r="C217" i="9"/>
  <c r="B217" i="9"/>
  <c r="I216" i="9"/>
  <c r="D216" i="9"/>
  <c r="C216" i="9"/>
  <c r="B216" i="9"/>
  <c r="F216" i="9" s="1"/>
  <c r="I215" i="9"/>
  <c r="D215" i="9"/>
  <c r="C215" i="9"/>
  <c r="B215" i="9"/>
  <c r="F215" i="9" s="1"/>
  <c r="I214" i="9"/>
  <c r="D214" i="9"/>
  <c r="C214" i="9"/>
  <c r="B214" i="9"/>
  <c r="I213" i="9"/>
  <c r="D213" i="9"/>
  <c r="C213" i="9"/>
  <c r="B213" i="9"/>
  <c r="F213" i="9" s="1"/>
  <c r="I212" i="9"/>
  <c r="D212" i="9"/>
  <c r="C212" i="9"/>
  <c r="B212" i="9"/>
  <c r="G212" i="9" s="1"/>
  <c r="I211" i="9"/>
  <c r="D211" i="9"/>
  <c r="C211" i="9"/>
  <c r="B211" i="9"/>
  <c r="G211" i="9" s="1"/>
  <c r="I210" i="9"/>
  <c r="F210" i="9"/>
  <c r="D210" i="9"/>
  <c r="C210" i="9"/>
  <c r="B210" i="9"/>
  <c r="I209" i="9"/>
  <c r="D209" i="9"/>
  <c r="C209" i="9"/>
  <c r="B209" i="9"/>
  <c r="I208" i="9"/>
  <c r="D208" i="9"/>
  <c r="C208" i="9"/>
  <c r="B208" i="9"/>
  <c r="F208" i="9" s="1"/>
  <c r="I207" i="9"/>
  <c r="D207" i="9"/>
  <c r="C207" i="9"/>
  <c r="B207" i="9"/>
  <c r="F207" i="9" s="1"/>
  <c r="I206" i="9"/>
  <c r="D206" i="9"/>
  <c r="C206" i="9"/>
  <c r="B206" i="9"/>
  <c r="I205" i="9"/>
  <c r="D205" i="9"/>
  <c r="C205" i="9"/>
  <c r="B205" i="9"/>
  <c r="G205" i="9" s="1"/>
  <c r="I204" i="9"/>
  <c r="D204" i="9"/>
  <c r="C204" i="9"/>
  <c r="B204" i="9"/>
  <c r="G204" i="9" s="1"/>
  <c r="I203" i="9"/>
  <c r="D203" i="9"/>
  <c r="C203" i="9"/>
  <c r="B203" i="9"/>
  <c r="I202" i="9"/>
  <c r="D202" i="9"/>
  <c r="C202" i="9"/>
  <c r="B202" i="9"/>
  <c r="F202" i="9" s="1"/>
  <c r="I201" i="9"/>
  <c r="D201" i="9"/>
  <c r="C201" i="9"/>
  <c r="B201" i="9"/>
  <c r="I200" i="9"/>
  <c r="D200" i="9"/>
  <c r="C200" i="9"/>
  <c r="B200" i="9"/>
  <c r="F200" i="9" s="1"/>
  <c r="I199" i="9"/>
  <c r="D199" i="9"/>
  <c r="C199" i="9"/>
  <c r="B199" i="9"/>
  <c r="F199" i="9" s="1"/>
  <c r="I198" i="9"/>
  <c r="D198" i="9"/>
  <c r="C198" i="9"/>
  <c r="B198" i="9"/>
  <c r="G198" i="9" s="1"/>
  <c r="I197" i="9"/>
  <c r="D197" i="9"/>
  <c r="C197" i="9"/>
  <c r="B197" i="9"/>
  <c r="G197" i="9" s="1"/>
  <c r="I196" i="9"/>
  <c r="D196" i="9"/>
  <c r="C196" i="9"/>
  <c r="B196" i="9"/>
  <c r="I195" i="9"/>
  <c r="D195" i="9"/>
  <c r="C195" i="9"/>
  <c r="B195" i="9"/>
  <c r="F195" i="9" s="1"/>
  <c r="I194" i="9"/>
  <c r="D194" i="9"/>
  <c r="C194" i="9"/>
  <c r="B194" i="9"/>
  <c r="I193" i="9"/>
  <c r="D193" i="9"/>
  <c r="C193" i="9"/>
  <c r="B193" i="9"/>
  <c r="I192" i="9"/>
  <c r="D192" i="9"/>
  <c r="C192" i="9"/>
  <c r="B192" i="9"/>
  <c r="I191" i="9"/>
  <c r="D191" i="9"/>
  <c r="C191" i="9"/>
  <c r="B191" i="9"/>
  <c r="G191" i="9" s="1"/>
  <c r="I190" i="9"/>
  <c r="D190" i="9"/>
  <c r="C190" i="9"/>
  <c r="B190" i="9"/>
  <c r="G190" i="9" s="1"/>
  <c r="I189" i="9"/>
  <c r="D189" i="9"/>
  <c r="C189" i="9"/>
  <c r="B189" i="9"/>
  <c r="I188" i="9"/>
  <c r="D188" i="9"/>
  <c r="C188" i="9"/>
  <c r="B188" i="9"/>
  <c r="I187" i="9"/>
  <c r="D187" i="9"/>
  <c r="C187" i="9"/>
  <c r="B187" i="9"/>
  <c r="F187" i="9" s="1"/>
  <c r="I186" i="9"/>
  <c r="D186" i="9"/>
  <c r="C186" i="9"/>
  <c r="B186" i="9"/>
  <c r="I185" i="9"/>
  <c r="D185" i="9"/>
  <c r="C185" i="9"/>
  <c r="B185" i="9"/>
  <c r="I184" i="9"/>
  <c r="D184" i="9"/>
  <c r="C184" i="9"/>
  <c r="B184" i="9"/>
  <c r="G184" i="9" s="1"/>
  <c r="I183" i="9"/>
  <c r="D183" i="9"/>
  <c r="C183" i="9"/>
  <c r="B183" i="9"/>
  <c r="G183" i="9" s="1"/>
  <c r="I182" i="9"/>
  <c r="D182" i="9"/>
  <c r="C182" i="9"/>
  <c r="B182" i="9"/>
  <c r="I181" i="9"/>
  <c r="D181" i="9"/>
  <c r="C181" i="9"/>
  <c r="B181" i="9"/>
  <c r="I180" i="9"/>
  <c r="D180" i="9"/>
  <c r="C180" i="9"/>
  <c r="B180" i="9"/>
  <c r="I179" i="9"/>
  <c r="D179" i="9"/>
  <c r="C179" i="9"/>
  <c r="B179" i="9"/>
  <c r="F179" i="9" s="1"/>
  <c r="I178" i="9"/>
  <c r="D178" i="9"/>
  <c r="C178" i="9"/>
  <c r="B178" i="9"/>
  <c r="G178" i="9" s="1"/>
  <c r="I177" i="9"/>
  <c r="D177" i="9"/>
  <c r="C177" i="9"/>
  <c r="B177" i="9"/>
  <c r="G177" i="9" s="1"/>
  <c r="I176" i="9"/>
  <c r="D176" i="9"/>
  <c r="C176" i="9"/>
  <c r="B176" i="9"/>
  <c r="G176" i="9" s="1"/>
  <c r="I175" i="9"/>
  <c r="F175" i="9"/>
  <c r="D175" i="9"/>
  <c r="C175" i="9"/>
  <c r="B175" i="9"/>
  <c r="I174" i="9"/>
  <c r="D174" i="9"/>
  <c r="C174" i="9"/>
  <c r="B174" i="9"/>
  <c r="I173" i="9"/>
  <c r="D173" i="9"/>
  <c r="C173" i="9"/>
  <c r="B173" i="9"/>
  <c r="I172" i="9"/>
  <c r="D172" i="9"/>
  <c r="C172" i="9"/>
  <c r="B172" i="9"/>
  <c r="I171" i="9"/>
  <c r="D171" i="9"/>
  <c r="C171" i="9"/>
  <c r="B171" i="9"/>
  <c r="F171" i="9" s="1"/>
  <c r="I170" i="9"/>
  <c r="D170" i="9"/>
  <c r="C170" i="9"/>
  <c r="B170" i="9"/>
  <c r="G170" i="9" s="1"/>
  <c r="I169" i="9"/>
  <c r="D169" i="9"/>
  <c r="C169" i="9"/>
  <c r="B169" i="9"/>
  <c r="G169" i="9" s="1"/>
  <c r="I168" i="9"/>
  <c r="D168" i="9"/>
  <c r="C168" i="9"/>
  <c r="B168" i="9"/>
  <c r="I167" i="9"/>
  <c r="D167" i="9"/>
  <c r="C167" i="9"/>
  <c r="B167" i="9"/>
  <c r="F167" i="9" s="1"/>
  <c r="I166" i="9"/>
  <c r="D166" i="9"/>
  <c r="C166" i="9"/>
  <c r="B166" i="9"/>
  <c r="I165" i="9"/>
  <c r="D165" i="9"/>
  <c r="C165" i="9"/>
  <c r="B165" i="9"/>
  <c r="I164" i="9"/>
  <c r="D164" i="9"/>
  <c r="C164" i="9"/>
  <c r="B164" i="9"/>
  <c r="I163" i="9"/>
  <c r="D163" i="9"/>
  <c r="C163" i="9"/>
  <c r="B163" i="9"/>
  <c r="G163" i="9" s="1"/>
  <c r="I162" i="9"/>
  <c r="D162" i="9"/>
  <c r="C162" i="9"/>
  <c r="B162" i="9"/>
  <c r="G162" i="9" s="1"/>
  <c r="I161" i="9"/>
  <c r="D161" i="9"/>
  <c r="C161" i="9"/>
  <c r="B161" i="9"/>
  <c r="F161" i="9" s="1"/>
  <c r="I160" i="9"/>
  <c r="D160" i="9"/>
  <c r="C160" i="9"/>
  <c r="B160" i="9"/>
  <c r="F160" i="9" s="1"/>
  <c r="I159" i="9"/>
  <c r="D159" i="9"/>
  <c r="C159" i="9"/>
  <c r="B159" i="9"/>
  <c r="F159" i="9" s="1"/>
  <c r="I158" i="9"/>
  <c r="D158" i="9"/>
  <c r="C158" i="9"/>
  <c r="B158" i="9"/>
  <c r="I157" i="9"/>
  <c r="D157" i="9"/>
  <c r="C157" i="9"/>
  <c r="B157" i="9"/>
  <c r="I156" i="9"/>
  <c r="D156" i="9"/>
  <c r="C156" i="9"/>
  <c r="B156" i="9"/>
  <c r="G156" i="9" s="1"/>
  <c r="I155" i="9"/>
  <c r="D155" i="9"/>
  <c r="C155" i="9"/>
  <c r="B155" i="9"/>
  <c r="G155" i="9" s="1"/>
  <c r="I154" i="9"/>
  <c r="D154" i="9"/>
  <c r="C154" i="9"/>
  <c r="B154" i="9"/>
  <c r="I153" i="9"/>
  <c r="D153" i="9"/>
  <c r="C153" i="9"/>
  <c r="B153" i="9"/>
  <c r="F153" i="9" s="1"/>
  <c r="I152" i="9"/>
  <c r="D152" i="9"/>
  <c r="C152" i="9"/>
  <c r="B152" i="9"/>
  <c r="F152" i="9" s="1"/>
  <c r="I151" i="9"/>
  <c r="D151" i="9"/>
  <c r="C151" i="9"/>
  <c r="B151" i="9"/>
  <c r="F151" i="9" s="1"/>
  <c r="I150" i="9"/>
  <c r="D150" i="9"/>
  <c r="C150" i="9"/>
  <c r="B150" i="9"/>
  <c r="I149" i="9"/>
  <c r="D149" i="9"/>
  <c r="C149" i="9"/>
  <c r="B149" i="9"/>
  <c r="G149" i="9" s="1"/>
  <c r="I148" i="9"/>
  <c r="D148" i="9"/>
  <c r="C148" i="9"/>
  <c r="B148" i="9"/>
  <c r="G148" i="9" s="1"/>
  <c r="I147" i="9"/>
  <c r="D147" i="9"/>
  <c r="C147" i="9"/>
  <c r="B147" i="9"/>
  <c r="F147" i="9" s="1"/>
  <c r="I146" i="9"/>
  <c r="D146" i="9"/>
  <c r="C146" i="9"/>
  <c r="B146" i="9"/>
  <c r="I145" i="9"/>
  <c r="D145" i="9"/>
  <c r="C145" i="9"/>
  <c r="B145" i="9"/>
  <c r="F145" i="9" s="1"/>
  <c r="I144" i="9"/>
  <c r="D144" i="9"/>
  <c r="C144" i="9"/>
  <c r="B144" i="9"/>
  <c r="F144" i="9" s="1"/>
  <c r="I143" i="9"/>
  <c r="D143" i="9"/>
  <c r="C143" i="9"/>
  <c r="B143" i="9"/>
  <c r="I142" i="9"/>
  <c r="D142" i="9"/>
  <c r="C142" i="9"/>
  <c r="B142" i="9"/>
  <c r="G142" i="9" s="1"/>
  <c r="I141" i="9"/>
  <c r="D141" i="9"/>
  <c r="C141" i="9"/>
  <c r="B141" i="9"/>
  <c r="G141" i="9" s="1"/>
  <c r="I140" i="9"/>
  <c r="D140" i="9"/>
  <c r="C140" i="9"/>
  <c r="B140" i="9"/>
  <c r="I139" i="9"/>
  <c r="F139" i="9"/>
  <c r="D139" i="9"/>
  <c r="C139" i="9"/>
  <c r="B139" i="9"/>
  <c r="I138" i="9"/>
  <c r="D138" i="9"/>
  <c r="C138" i="9"/>
  <c r="B138" i="9"/>
  <c r="G138" i="9" s="1"/>
  <c r="I137" i="9"/>
  <c r="F137" i="9"/>
  <c r="D137" i="9"/>
  <c r="C137" i="9"/>
  <c r="B137" i="9"/>
  <c r="I136" i="9"/>
  <c r="D136" i="9"/>
  <c r="C136" i="9"/>
  <c r="B136" i="9"/>
  <c r="F136" i="9" s="1"/>
  <c r="I135" i="9"/>
  <c r="D135" i="9"/>
  <c r="C135" i="9"/>
  <c r="B135" i="9"/>
  <c r="G135" i="9" s="1"/>
  <c r="I134" i="9"/>
  <c r="D134" i="9"/>
  <c r="C134" i="9"/>
  <c r="B134" i="9"/>
  <c r="G134" i="9" s="1"/>
  <c r="I133" i="9"/>
  <c r="D133" i="9"/>
  <c r="C133" i="9"/>
  <c r="B133" i="9"/>
  <c r="I132" i="9"/>
  <c r="D132" i="9"/>
  <c r="C132" i="9"/>
  <c r="B132" i="9"/>
  <c r="I131" i="9"/>
  <c r="D131" i="9"/>
  <c r="C131" i="9"/>
  <c r="B131" i="9"/>
  <c r="F131" i="9" s="1"/>
  <c r="I130" i="9"/>
  <c r="D130" i="9"/>
  <c r="C130" i="9"/>
  <c r="B130" i="9"/>
  <c r="I129" i="9"/>
  <c r="F129" i="9"/>
  <c r="D129" i="9"/>
  <c r="C129" i="9"/>
  <c r="B129" i="9"/>
  <c r="I128" i="9"/>
  <c r="D128" i="9"/>
  <c r="C128" i="9"/>
  <c r="B128" i="9"/>
  <c r="G128" i="9" s="1"/>
  <c r="I127" i="9"/>
  <c r="D127" i="9"/>
  <c r="C127" i="9"/>
  <c r="B127" i="9"/>
  <c r="G127" i="9" s="1"/>
  <c r="I126" i="9"/>
  <c r="D126" i="9"/>
  <c r="C126" i="9"/>
  <c r="B126" i="9"/>
  <c r="I125" i="9"/>
  <c r="D125" i="9"/>
  <c r="C125" i="9"/>
  <c r="B125" i="9"/>
  <c r="I124" i="9"/>
  <c r="F124" i="9"/>
  <c r="D124" i="9"/>
  <c r="C124" i="9"/>
  <c r="B124" i="9"/>
  <c r="I123" i="9"/>
  <c r="D123" i="9"/>
  <c r="C123" i="9"/>
  <c r="B123" i="9"/>
  <c r="G123" i="9" s="1"/>
  <c r="I122" i="9"/>
  <c r="D122" i="9"/>
  <c r="C122" i="9"/>
  <c r="B122" i="9"/>
  <c r="I121" i="9"/>
  <c r="D121" i="9"/>
  <c r="C121" i="9"/>
  <c r="B121" i="9"/>
  <c r="G121" i="9" s="1"/>
  <c r="I120" i="9"/>
  <c r="D120" i="9"/>
  <c r="C120" i="9"/>
  <c r="B120" i="9"/>
  <c r="G120" i="9" s="1"/>
  <c r="I119" i="9"/>
  <c r="D119" i="9"/>
  <c r="C119" i="9"/>
  <c r="B119" i="9"/>
  <c r="F119" i="9" s="1"/>
  <c r="I118" i="9"/>
  <c r="D118" i="9"/>
  <c r="C118" i="9"/>
  <c r="B118" i="9"/>
  <c r="I117" i="9"/>
  <c r="D117" i="9"/>
  <c r="C117" i="9"/>
  <c r="B117" i="9"/>
  <c r="G117" i="9" s="1"/>
  <c r="I116" i="9"/>
  <c r="D116" i="9"/>
  <c r="C116" i="9"/>
  <c r="B116" i="9"/>
  <c r="F116" i="9" s="1"/>
  <c r="I115" i="9"/>
  <c r="D115" i="9"/>
  <c r="C115" i="9"/>
  <c r="B115" i="9"/>
  <c r="I114" i="9"/>
  <c r="D114" i="9"/>
  <c r="C114" i="9"/>
  <c r="B114" i="9"/>
  <c r="G114" i="9" s="1"/>
  <c r="I113" i="9"/>
  <c r="D113" i="9"/>
  <c r="C113" i="9"/>
  <c r="B113" i="9"/>
  <c r="G113" i="9" s="1"/>
  <c r="I112" i="9"/>
  <c r="D112" i="9"/>
  <c r="C112" i="9"/>
  <c r="B112" i="9"/>
  <c r="I111" i="9"/>
  <c r="D111" i="9"/>
  <c r="C111" i="9"/>
  <c r="B111" i="9"/>
  <c r="F111" i="9" s="1"/>
  <c r="I110" i="9"/>
  <c r="D110" i="9"/>
  <c r="C110" i="9"/>
  <c r="B110" i="9"/>
  <c r="I109" i="9"/>
  <c r="D109" i="9"/>
  <c r="C109" i="9"/>
  <c r="B109" i="9"/>
  <c r="I108" i="9"/>
  <c r="D108" i="9"/>
  <c r="C108" i="9"/>
  <c r="B108" i="9"/>
  <c r="F108" i="9" s="1"/>
  <c r="I107" i="9"/>
  <c r="D107" i="9"/>
  <c r="C107" i="9"/>
  <c r="B107" i="9"/>
  <c r="G107" i="9" s="1"/>
  <c r="I106" i="9"/>
  <c r="D106" i="9"/>
  <c r="C106" i="9"/>
  <c r="B106" i="9"/>
  <c r="G106" i="9" s="1"/>
  <c r="I105" i="9"/>
  <c r="D105" i="9"/>
  <c r="C105" i="9"/>
  <c r="B105" i="9"/>
  <c r="F105" i="9" s="1"/>
  <c r="I104" i="9"/>
  <c r="D104" i="9"/>
  <c r="C104" i="9"/>
  <c r="B104" i="9"/>
  <c r="I103" i="9"/>
  <c r="D103" i="9"/>
  <c r="C103" i="9"/>
  <c r="B103" i="9"/>
  <c r="F103" i="9" s="1"/>
  <c r="I102" i="9"/>
  <c r="D102" i="9"/>
  <c r="C102" i="9"/>
  <c r="B102" i="9"/>
  <c r="I101" i="9"/>
  <c r="D101" i="9"/>
  <c r="C101" i="9"/>
  <c r="B101" i="9"/>
  <c r="G101" i="9" s="1"/>
  <c r="I100" i="9"/>
  <c r="F100" i="9"/>
  <c r="D100" i="9"/>
  <c r="C100" i="9"/>
  <c r="B100" i="9"/>
  <c r="G100" i="9" s="1"/>
  <c r="I99" i="9"/>
  <c r="D99" i="9"/>
  <c r="C99" i="9"/>
  <c r="B99" i="9"/>
  <c r="G99" i="9" s="1"/>
  <c r="I98" i="9"/>
  <c r="D98" i="9"/>
  <c r="C98" i="9"/>
  <c r="B98" i="9"/>
  <c r="I97" i="9"/>
  <c r="D97" i="9"/>
  <c r="C97" i="9"/>
  <c r="B97" i="9"/>
  <c r="F97" i="9" s="1"/>
  <c r="I96" i="9"/>
  <c r="D96" i="9"/>
  <c r="C96" i="9"/>
  <c r="B96" i="9"/>
  <c r="I95" i="9"/>
  <c r="F95" i="9"/>
  <c r="D95" i="9"/>
  <c r="C95" i="9"/>
  <c r="B95" i="9"/>
  <c r="I94" i="9"/>
  <c r="D94" i="9"/>
  <c r="C94" i="9"/>
  <c r="B94" i="9"/>
  <c r="G94" i="9" s="1"/>
  <c r="I93" i="9"/>
  <c r="D93" i="9"/>
  <c r="C93" i="9"/>
  <c r="B93" i="9"/>
  <c r="G93" i="9" s="1"/>
  <c r="I92" i="9"/>
  <c r="D92" i="9"/>
  <c r="C92" i="9"/>
  <c r="B92" i="9"/>
  <c r="G92" i="9" s="1"/>
  <c r="I91" i="9"/>
  <c r="D91" i="9"/>
  <c r="C91" i="9"/>
  <c r="B91" i="9"/>
  <c r="I90" i="9"/>
  <c r="D90" i="9"/>
  <c r="C90" i="9"/>
  <c r="B90" i="9"/>
  <c r="I89" i="9"/>
  <c r="F89" i="9"/>
  <c r="D89" i="9"/>
  <c r="C89" i="9"/>
  <c r="B89" i="9"/>
  <c r="I88" i="9"/>
  <c r="D88" i="9"/>
  <c r="C88" i="9"/>
  <c r="B88" i="9"/>
  <c r="G88" i="9" s="1"/>
  <c r="I87" i="9"/>
  <c r="F87" i="9"/>
  <c r="D87" i="9"/>
  <c r="C87" i="9"/>
  <c r="B87" i="9"/>
  <c r="I86" i="9"/>
  <c r="D86" i="9"/>
  <c r="C86" i="9"/>
  <c r="B86" i="9"/>
  <c r="G86" i="9" s="1"/>
  <c r="I85" i="9"/>
  <c r="D85" i="9"/>
  <c r="C85" i="9"/>
  <c r="B85" i="9"/>
  <c r="G85" i="9" s="1"/>
  <c r="I84" i="9"/>
  <c r="F84" i="9"/>
  <c r="D84" i="9"/>
  <c r="C84" i="9"/>
  <c r="B84" i="9"/>
  <c r="I83" i="9"/>
  <c r="D83" i="9"/>
  <c r="C83" i="9"/>
  <c r="B83" i="9"/>
  <c r="I82" i="9"/>
  <c r="D82" i="9"/>
  <c r="C82" i="9"/>
  <c r="B82" i="9"/>
  <c r="I81" i="9"/>
  <c r="D81" i="9"/>
  <c r="C81" i="9"/>
  <c r="B81" i="9"/>
  <c r="F81" i="9" s="1"/>
  <c r="I80" i="9"/>
  <c r="D80" i="9"/>
  <c r="C80" i="9"/>
  <c r="B80" i="9"/>
  <c r="I79" i="9"/>
  <c r="D79" i="9"/>
  <c r="C79" i="9"/>
  <c r="B79" i="9"/>
  <c r="G79" i="9" s="1"/>
  <c r="I78" i="9"/>
  <c r="D78" i="9"/>
  <c r="C78" i="9"/>
  <c r="B78" i="9"/>
  <c r="G78" i="9" s="1"/>
  <c r="I77" i="9"/>
  <c r="D77" i="9"/>
  <c r="C77" i="9"/>
  <c r="B77" i="9"/>
  <c r="G77" i="9" s="1"/>
  <c r="I76" i="9"/>
  <c r="F76" i="9"/>
  <c r="D76" i="9"/>
  <c r="C76" i="9"/>
  <c r="B76" i="9"/>
  <c r="I75" i="9"/>
  <c r="D75" i="9"/>
  <c r="C75" i="9"/>
  <c r="B75" i="9"/>
  <c r="G75" i="9" s="1"/>
  <c r="I74" i="9"/>
  <c r="D74" i="9"/>
  <c r="C74" i="9"/>
  <c r="B74" i="9"/>
  <c r="I73" i="9"/>
  <c r="D73" i="9"/>
  <c r="C73" i="9"/>
  <c r="B73" i="9"/>
  <c r="F73" i="9" s="1"/>
  <c r="I72" i="9"/>
  <c r="D72" i="9"/>
  <c r="C72" i="9"/>
  <c r="B72" i="9"/>
  <c r="G72" i="9" s="1"/>
  <c r="I71" i="9"/>
  <c r="D71" i="9"/>
  <c r="C71" i="9"/>
  <c r="B71" i="9"/>
  <c r="G71" i="9" s="1"/>
  <c r="I70" i="9"/>
  <c r="D70" i="9"/>
  <c r="C70" i="9"/>
  <c r="B70" i="9"/>
  <c r="I69" i="9"/>
  <c r="D69" i="9"/>
  <c r="C69" i="9"/>
  <c r="B69" i="9"/>
  <c r="I68" i="9"/>
  <c r="D68" i="9"/>
  <c r="C68" i="9"/>
  <c r="B68" i="9"/>
  <c r="F68" i="9" s="1"/>
  <c r="I67" i="9"/>
  <c r="D67" i="9"/>
  <c r="C67" i="9"/>
  <c r="B67" i="9"/>
  <c r="I66" i="9"/>
  <c r="D66" i="9"/>
  <c r="C66" i="9"/>
  <c r="B66" i="9"/>
  <c r="I65" i="9"/>
  <c r="F65" i="9"/>
  <c r="D65" i="9"/>
  <c r="C65" i="9"/>
  <c r="B65" i="9"/>
  <c r="G65" i="9" s="1"/>
  <c r="I64" i="9"/>
  <c r="D64" i="9"/>
  <c r="C64" i="9"/>
  <c r="B64" i="9"/>
  <c r="G64" i="9" s="1"/>
  <c r="I63" i="9"/>
  <c r="F63" i="9"/>
  <c r="D63" i="9"/>
  <c r="C63" i="9"/>
  <c r="B63" i="9"/>
  <c r="I62" i="9"/>
  <c r="D62" i="9"/>
  <c r="C62" i="9"/>
  <c r="B62" i="9"/>
  <c r="I61" i="9"/>
  <c r="D61" i="9"/>
  <c r="C61" i="9"/>
  <c r="B61" i="9"/>
  <c r="I60" i="9"/>
  <c r="D60" i="9"/>
  <c r="C60" i="9"/>
  <c r="B60" i="9"/>
  <c r="F60" i="9" s="1"/>
  <c r="I59" i="9"/>
  <c r="D59" i="9"/>
  <c r="C59" i="9"/>
  <c r="B59" i="9"/>
  <c r="I58" i="9"/>
  <c r="D58" i="9"/>
  <c r="C58" i="9"/>
  <c r="B58" i="9"/>
  <c r="G58" i="9" s="1"/>
  <c r="I57" i="9"/>
  <c r="D57" i="9"/>
  <c r="C57" i="9"/>
  <c r="B57" i="9"/>
  <c r="G57" i="9" s="1"/>
  <c r="I56" i="9"/>
  <c r="D56" i="9"/>
  <c r="C56" i="9"/>
  <c r="B56" i="9"/>
  <c r="I55" i="9"/>
  <c r="D55" i="9"/>
  <c r="C55" i="9"/>
  <c r="B55" i="9"/>
  <c r="F55" i="9" s="1"/>
  <c r="I54" i="9"/>
  <c r="D54" i="9"/>
  <c r="C54" i="9"/>
  <c r="B54" i="9"/>
  <c r="I53" i="9"/>
  <c r="D53" i="9"/>
  <c r="C53" i="9"/>
  <c r="B53" i="9"/>
  <c r="I52" i="9"/>
  <c r="D52" i="9"/>
  <c r="C52" i="9"/>
  <c r="B52" i="9"/>
  <c r="F52" i="9" s="1"/>
  <c r="I51" i="9"/>
  <c r="D51" i="9"/>
  <c r="C51" i="9"/>
  <c r="B51" i="9"/>
  <c r="G51" i="9" s="1"/>
  <c r="I50" i="9"/>
  <c r="D50" i="9"/>
  <c r="C50" i="9"/>
  <c r="B50" i="9"/>
  <c r="G50" i="9" s="1"/>
  <c r="I49" i="9"/>
  <c r="D49" i="9"/>
  <c r="C49" i="9"/>
  <c r="B49" i="9"/>
  <c r="F49" i="9" s="1"/>
  <c r="I48" i="9"/>
  <c r="D48" i="9"/>
  <c r="C48" i="9"/>
  <c r="B48" i="9"/>
  <c r="I47" i="9"/>
  <c r="D47" i="9"/>
  <c r="C47" i="9"/>
  <c r="B47" i="9"/>
  <c r="F47" i="9" s="1"/>
  <c r="I46" i="9"/>
  <c r="D46" i="9"/>
  <c r="C46" i="9"/>
  <c r="B46" i="9"/>
  <c r="I45" i="9"/>
  <c r="D45" i="9"/>
  <c r="C45" i="9"/>
  <c r="B45" i="9"/>
  <c r="F45" i="9" s="1"/>
  <c r="I44" i="9"/>
  <c r="D44" i="9"/>
  <c r="C44" i="9"/>
  <c r="B44" i="9"/>
  <c r="G44" i="9" s="1"/>
  <c r="I43" i="9"/>
  <c r="D43" i="9"/>
  <c r="C43" i="9"/>
  <c r="B43" i="9"/>
  <c r="G43" i="9" s="1"/>
  <c r="I42" i="9"/>
  <c r="D42" i="9"/>
  <c r="C42" i="9"/>
  <c r="B42" i="9"/>
  <c r="I41" i="9"/>
  <c r="D41" i="9"/>
  <c r="C41" i="9"/>
  <c r="B41" i="9"/>
  <c r="F41" i="9" s="1"/>
  <c r="I40" i="9"/>
  <c r="D40" i="9"/>
  <c r="C40" i="9"/>
  <c r="B40" i="9"/>
  <c r="I39" i="9"/>
  <c r="D39" i="9"/>
  <c r="C39" i="9"/>
  <c r="B39" i="9"/>
  <c r="F39" i="9" s="1"/>
  <c r="I38" i="9"/>
  <c r="D38" i="9"/>
  <c r="C38" i="9"/>
  <c r="B38" i="9"/>
  <c r="I37" i="9"/>
  <c r="F37" i="9"/>
  <c r="D37" i="9"/>
  <c r="C37" i="9"/>
  <c r="B37" i="9"/>
  <c r="G37" i="9" s="1"/>
  <c r="I36" i="9"/>
  <c r="D36" i="9"/>
  <c r="C36" i="9"/>
  <c r="B36" i="9"/>
  <c r="G36" i="9" s="1"/>
  <c r="I35" i="9"/>
  <c r="D35" i="9"/>
  <c r="C35" i="9"/>
  <c r="B35" i="9"/>
  <c r="I34" i="9"/>
  <c r="D34" i="9"/>
  <c r="C34" i="9"/>
  <c r="B34" i="9"/>
  <c r="I33" i="9"/>
  <c r="F33" i="9"/>
  <c r="D33" i="9"/>
  <c r="C33" i="9"/>
  <c r="B33" i="9"/>
  <c r="I32" i="9"/>
  <c r="D32" i="9"/>
  <c r="C32" i="9"/>
  <c r="B32" i="9"/>
  <c r="G32" i="9" s="1"/>
  <c r="I31" i="9"/>
  <c r="F31" i="9"/>
  <c r="D31" i="9"/>
  <c r="C31" i="9"/>
  <c r="B31" i="9"/>
  <c r="I30" i="9"/>
  <c r="D30" i="9"/>
  <c r="C30" i="9"/>
  <c r="B30" i="9"/>
  <c r="G30" i="9" s="1"/>
  <c r="I29" i="9"/>
  <c r="D29" i="9"/>
  <c r="C29" i="9"/>
  <c r="B29" i="9"/>
  <c r="G29" i="9" s="1"/>
  <c r="I28" i="9"/>
  <c r="D28" i="9"/>
  <c r="C28" i="9"/>
  <c r="B28" i="9"/>
  <c r="F28" i="9" s="1"/>
  <c r="I27" i="9"/>
  <c r="D27" i="9"/>
  <c r="C27" i="9"/>
  <c r="B27" i="9"/>
  <c r="G27" i="9" s="1"/>
  <c r="I26" i="9"/>
  <c r="D26" i="9"/>
  <c r="C26" i="9"/>
  <c r="B26" i="9"/>
  <c r="I25" i="9"/>
  <c r="D25" i="9"/>
  <c r="C25" i="9"/>
  <c r="B25" i="9"/>
  <c r="F25" i="9" s="1"/>
  <c r="I24" i="9"/>
  <c r="D24" i="9"/>
  <c r="C24" i="9"/>
  <c r="B24" i="9"/>
  <c r="I23" i="9"/>
  <c r="D23" i="9"/>
  <c r="C23" i="9"/>
  <c r="B23" i="9"/>
  <c r="G23" i="9" s="1"/>
  <c r="I22" i="9"/>
  <c r="D22" i="9"/>
  <c r="C22" i="9"/>
  <c r="B22" i="9"/>
  <c r="G22" i="9" s="1"/>
  <c r="I21" i="9"/>
  <c r="D21" i="9"/>
  <c r="C21" i="9"/>
  <c r="B21" i="9"/>
  <c r="G21" i="9" s="1"/>
  <c r="I20" i="9"/>
  <c r="D20" i="9"/>
  <c r="C20" i="9"/>
  <c r="B20" i="9"/>
  <c r="F20" i="9" s="1"/>
  <c r="I19" i="9"/>
  <c r="D19" i="9"/>
  <c r="C19" i="9"/>
  <c r="B19" i="9"/>
  <c r="I18" i="9"/>
  <c r="D18" i="9"/>
  <c r="C18" i="9"/>
  <c r="B18" i="9"/>
  <c r="I17" i="9"/>
  <c r="D17" i="9"/>
  <c r="C17" i="9"/>
  <c r="B17" i="9"/>
  <c r="F17" i="9" s="1"/>
  <c r="I16" i="9"/>
  <c r="D16" i="9"/>
  <c r="C16" i="9"/>
  <c r="B16" i="9"/>
  <c r="G16" i="9" s="1"/>
  <c r="I15" i="9"/>
  <c r="D15" i="9"/>
  <c r="C15" i="9"/>
  <c r="B15" i="9"/>
  <c r="G15" i="9" s="1"/>
  <c r="I14" i="9"/>
  <c r="D14" i="9"/>
  <c r="C14" i="9"/>
  <c r="B14" i="9"/>
  <c r="I13" i="9"/>
  <c r="D13" i="9"/>
  <c r="C13" i="9"/>
  <c r="B13" i="9"/>
  <c r="I12" i="9"/>
  <c r="D12" i="9"/>
  <c r="C12" i="9"/>
  <c r="B12" i="9"/>
  <c r="F12" i="9" s="1"/>
  <c r="I11" i="9"/>
  <c r="D11" i="9"/>
  <c r="C11" i="9"/>
  <c r="B11" i="9"/>
  <c r="G11" i="9" s="1"/>
  <c r="I10" i="9"/>
  <c r="D10" i="9"/>
  <c r="C10" i="9"/>
  <c r="B10" i="9"/>
  <c r="I9" i="9"/>
  <c r="D9" i="9"/>
  <c r="C9" i="9"/>
  <c r="B9" i="9"/>
  <c r="G9" i="9" s="1"/>
  <c r="I8" i="9"/>
  <c r="D8" i="9"/>
  <c r="C8" i="9"/>
  <c r="B8" i="9"/>
  <c r="G8" i="9" s="1"/>
  <c r="I7" i="9"/>
  <c r="D7" i="9"/>
  <c r="C7" i="9"/>
  <c r="B7" i="9"/>
  <c r="F7" i="9" s="1"/>
  <c r="I6" i="9"/>
  <c r="D6" i="9"/>
  <c r="C6" i="9"/>
  <c r="B6" i="9"/>
  <c r="I5" i="9"/>
  <c r="D5" i="9"/>
  <c r="C5" i="9"/>
  <c r="B5" i="9"/>
  <c r="G5" i="9" s="1"/>
  <c r="I4" i="9"/>
  <c r="D4" i="9"/>
  <c r="C4" i="9"/>
  <c r="B4" i="9"/>
  <c r="F4" i="9" s="1"/>
  <c r="I3" i="9"/>
  <c r="G3" i="9"/>
  <c r="F3" i="9"/>
  <c r="D3" i="9"/>
  <c r="C3" i="9"/>
  <c r="B3" i="9"/>
  <c r="I2" i="9"/>
  <c r="D2" i="9"/>
  <c r="C2" i="9"/>
  <c r="B2" i="9"/>
  <c r="G2" i="9" s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O2" i="6"/>
  <c r="J732" i="6"/>
  <c r="D732" i="6"/>
  <c r="C732" i="6"/>
  <c r="B732" i="6"/>
  <c r="J731" i="6"/>
  <c r="D731" i="6"/>
  <c r="C731" i="6"/>
  <c r="B731" i="6"/>
  <c r="J730" i="6"/>
  <c r="D730" i="6"/>
  <c r="C730" i="6"/>
  <c r="B730" i="6"/>
  <c r="G730" i="6" s="1"/>
  <c r="K730" i="6" s="1"/>
  <c r="K729" i="6"/>
  <c r="J729" i="6"/>
  <c r="G729" i="6"/>
  <c r="D729" i="6"/>
  <c r="C729" i="6"/>
  <c r="B729" i="6"/>
  <c r="K728" i="6"/>
  <c r="J728" i="6"/>
  <c r="G728" i="6"/>
  <c r="D728" i="6"/>
  <c r="C728" i="6"/>
  <c r="B728" i="6"/>
  <c r="J727" i="6"/>
  <c r="G727" i="6"/>
  <c r="K727" i="6" s="1"/>
  <c r="D727" i="6"/>
  <c r="C727" i="6"/>
  <c r="B727" i="6"/>
  <c r="J726" i="6"/>
  <c r="D726" i="6"/>
  <c r="C726" i="6"/>
  <c r="B726" i="6"/>
  <c r="J725" i="6"/>
  <c r="D725" i="6"/>
  <c r="C725" i="6"/>
  <c r="B725" i="6"/>
  <c r="J724" i="6"/>
  <c r="D724" i="6"/>
  <c r="C724" i="6"/>
  <c r="B724" i="6"/>
  <c r="J723" i="6"/>
  <c r="D723" i="6"/>
  <c r="C723" i="6"/>
  <c r="B723" i="6"/>
  <c r="J722" i="6"/>
  <c r="D722" i="6"/>
  <c r="C722" i="6"/>
  <c r="B722" i="6"/>
  <c r="K721" i="6"/>
  <c r="J721" i="6"/>
  <c r="G721" i="6"/>
  <c r="D721" i="6"/>
  <c r="C721" i="6"/>
  <c r="B721" i="6"/>
  <c r="K720" i="6"/>
  <c r="J720" i="6"/>
  <c r="G720" i="6"/>
  <c r="D720" i="6"/>
  <c r="C720" i="6"/>
  <c r="B720" i="6"/>
  <c r="J719" i="6"/>
  <c r="G719" i="6"/>
  <c r="K719" i="6" s="1"/>
  <c r="D719" i="6"/>
  <c r="C719" i="6"/>
  <c r="B719" i="6"/>
  <c r="J718" i="6"/>
  <c r="D718" i="6"/>
  <c r="C718" i="6"/>
  <c r="B718" i="6"/>
  <c r="J717" i="6"/>
  <c r="G717" i="6"/>
  <c r="K717" i="6" s="1"/>
  <c r="D717" i="6"/>
  <c r="C717" i="6"/>
  <c r="B717" i="6"/>
  <c r="J716" i="6"/>
  <c r="D716" i="6"/>
  <c r="C716" i="6"/>
  <c r="B716" i="6"/>
  <c r="J715" i="6"/>
  <c r="D715" i="6"/>
  <c r="C715" i="6"/>
  <c r="B715" i="6"/>
  <c r="J714" i="6"/>
  <c r="D714" i="6"/>
  <c r="C714" i="6"/>
  <c r="B714" i="6"/>
  <c r="G714" i="6" s="1"/>
  <c r="K714" i="6" s="1"/>
  <c r="J713" i="6"/>
  <c r="G713" i="6"/>
  <c r="K713" i="6" s="1"/>
  <c r="D713" i="6"/>
  <c r="C713" i="6"/>
  <c r="B713" i="6"/>
  <c r="J712" i="6"/>
  <c r="G712" i="6"/>
  <c r="K712" i="6" s="1"/>
  <c r="D712" i="6"/>
  <c r="C712" i="6"/>
  <c r="B712" i="6"/>
  <c r="J711" i="6"/>
  <c r="G711" i="6"/>
  <c r="K711" i="6" s="1"/>
  <c r="D711" i="6"/>
  <c r="C711" i="6"/>
  <c r="B711" i="6"/>
  <c r="J710" i="6"/>
  <c r="D710" i="6"/>
  <c r="C710" i="6"/>
  <c r="B710" i="6"/>
  <c r="G710" i="6" s="1"/>
  <c r="K710" i="6" s="1"/>
  <c r="J709" i="6"/>
  <c r="G709" i="6"/>
  <c r="K709" i="6" s="1"/>
  <c r="D709" i="6"/>
  <c r="C709" i="6"/>
  <c r="B709" i="6"/>
  <c r="J708" i="6"/>
  <c r="D708" i="6"/>
  <c r="C708" i="6"/>
  <c r="B708" i="6"/>
  <c r="J707" i="6"/>
  <c r="D707" i="6"/>
  <c r="C707" i="6"/>
  <c r="B707" i="6"/>
  <c r="J706" i="6"/>
  <c r="D706" i="6"/>
  <c r="C706" i="6"/>
  <c r="B706" i="6"/>
  <c r="J705" i="6"/>
  <c r="G705" i="6"/>
  <c r="K705" i="6" s="1"/>
  <c r="D705" i="6"/>
  <c r="C705" i="6"/>
  <c r="B705" i="6"/>
  <c r="K704" i="6"/>
  <c r="J704" i="6"/>
  <c r="G704" i="6"/>
  <c r="D704" i="6"/>
  <c r="C704" i="6"/>
  <c r="B704" i="6"/>
  <c r="J703" i="6"/>
  <c r="G703" i="6"/>
  <c r="K703" i="6" s="1"/>
  <c r="D703" i="6"/>
  <c r="C703" i="6"/>
  <c r="B703" i="6"/>
  <c r="J702" i="6"/>
  <c r="G702" i="6"/>
  <c r="K702" i="6" s="1"/>
  <c r="D702" i="6"/>
  <c r="C702" i="6"/>
  <c r="B702" i="6"/>
  <c r="J701" i="6"/>
  <c r="G701" i="6"/>
  <c r="K701" i="6" s="1"/>
  <c r="D701" i="6"/>
  <c r="C701" i="6"/>
  <c r="B701" i="6"/>
  <c r="J700" i="6"/>
  <c r="D700" i="6"/>
  <c r="C700" i="6"/>
  <c r="B700" i="6"/>
  <c r="J699" i="6"/>
  <c r="D699" i="6"/>
  <c r="C699" i="6"/>
  <c r="B699" i="6"/>
  <c r="J698" i="6"/>
  <c r="D698" i="6"/>
  <c r="C698" i="6"/>
  <c r="B698" i="6"/>
  <c r="G698" i="6" s="1"/>
  <c r="K698" i="6" s="1"/>
  <c r="K697" i="6"/>
  <c r="J697" i="6"/>
  <c r="G697" i="6"/>
  <c r="D697" i="6"/>
  <c r="C697" i="6"/>
  <c r="B697" i="6"/>
  <c r="K696" i="6"/>
  <c r="J696" i="6"/>
  <c r="G696" i="6"/>
  <c r="D696" i="6"/>
  <c r="C696" i="6"/>
  <c r="B696" i="6"/>
  <c r="J695" i="6"/>
  <c r="G695" i="6"/>
  <c r="K695" i="6" s="1"/>
  <c r="D695" i="6"/>
  <c r="C695" i="6"/>
  <c r="B695" i="6"/>
  <c r="J694" i="6"/>
  <c r="G694" i="6"/>
  <c r="K694" i="6" s="1"/>
  <c r="D694" i="6"/>
  <c r="C694" i="6"/>
  <c r="B694" i="6"/>
  <c r="J693" i="6"/>
  <c r="D693" i="6"/>
  <c r="C693" i="6"/>
  <c r="B693" i="6"/>
  <c r="J692" i="6"/>
  <c r="D692" i="6"/>
  <c r="C692" i="6"/>
  <c r="B692" i="6"/>
  <c r="J691" i="6"/>
  <c r="D691" i="6"/>
  <c r="C691" i="6"/>
  <c r="B691" i="6"/>
  <c r="J690" i="6"/>
  <c r="D690" i="6"/>
  <c r="C690" i="6"/>
  <c r="B690" i="6"/>
  <c r="G690" i="6" s="1"/>
  <c r="K690" i="6" s="1"/>
  <c r="K689" i="6"/>
  <c r="J689" i="6"/>
  <c r="G689" i="6"/>
  <c r="D689" i="6"/>
  <c r="C689" i="6"/>
  <c r="B689" i="6"/>
  <c r="K688" i="6"/>
  <c r="J688" i="6"/>
  <c r="G688" i="6"/>
  <c r="D688" i="6"/>
  <c r="C688" i="6"/>
  <c r="B688" i="6"/>
  <c r="J687" i="6"/>
  <c r="G687" i="6"/>
  <c r="K687" i="6" s="1"/>
  <c r="D687" i="6"/>
  <c r="C687" i="6"/>
  <c r="B687" i="6"/>
  <c r="J686" i="6"/>
  <c r="D686" i="6"/>
  <c r="C686" i="6"/>
  <c r="B686" i="6"/>
  <c r="J685" i="6"/>
  <c r="D685" i="6"/>
  <c r="C685" i="6"/>
  <c r="B685" i="6"/>
  <c r="J684" i="6"/>
  <c r="D684" i="6"/>
  <c r="C684" i="6"/>
  <c r="B684" i="6"/>
  <c r="J683" i="6"/>
  <c r="D683" i="6"/>
  <c r="C683" i="6"/>
  <c r="B683" i="6"/>
  <c r="J682" i="6"/>
  <c r="D682" i="6"/>
  <c r="C682" i="6"/>
  <c r="B682" i="6"/>
  <c r="K681" i="6"/>
  <c r="J681" i="6"/>
  <c r="G681" i="6"/>
  <c r="D681" i="6"/>
  <c r="C681" i="6"/>
  <c r="B681" i="6"/>
  <c r="K680" i="6"/>
  <c r="J680" i="6"/>
  <c r="G680" i="6"/>
  <c r="D680" i="6"/>
  <c r="C680" i="6"/>
  <c r="B680" i="6"/>
  <c r="J679" i="6"/>
  <c r="G679" i="6"/>
  <c r="K679" i="6" s="1"/>
  <c r="D679" i="6"/>
  <c r="C679" i="6"/>
  <c r="B679" i="6"/>
  <c r="J678" i="6"/>
  <c r="D678" i="6"/>
  <c r="C678" i="6"/>
  <c r="B678" i="6"/>
  <c r="J677" i="6"/>
  <c r="D677" i="6"/>
  <c r="C677" i="6"/>
  <c r="B677" i="6"/>
  <c r="J676" i="6"/>
  <c r="D676" i="6"/>
  <c r="C676" i="6"/>
  <c r="B676" i="6"/>
  <c r="J675" i="6"/>
  <c r="D675" i="6"/>
  <c r="C675" i="6"/>
  <c r="B675" i="6"/>
  <c r="J674" i="6"/>
  <c r="D674" i="6"/>
  <c r="C674" i="6"/>
  <c r="B674" i="6"/>
  <c r="J673" i="6"/>
  <c r="G673" i="6"/>
  <c r="K673" i="6" s="1"/>
  <c r="D673" i="6"/>
  <c r="C673" i="6"/>
  <c r="B673" i="6"/>
  <c r="J672" i="6"/>
  <c r="G672" i="6"/>
  <c r="K672" i="6" s="1"/>
  <c r="D672" i="6"/>
  <c r="C672" i="6"/>
  <c r="B672" i="6"/>
  <c r="J671" i="6"/>
  <c r="G671" i="6"/>
  <c r="K671" i="6" s="1"/>
  <c r="D671" i="6"/>
  <c r="C671" i="6"/>
  <c r="B671" i="6"/>
  <c r="J670" i="6"/>
  <c r="D670" i="6"/>
  <c r="C670" i="6"/>
  <c r="B670" i="6"/>
  <c r="J669" i="6"/>
  <c r="G669" i="6"/>
  <c r="K669" i="6" s="1"/>
  <c r="D669" i="6"/>
  <c r="C669" i="6"/>
  <c r="B669" i="6"/>
  <c r="J668" i="6"/>
  <c r="D668" i="6"/>
  <c r="C668" i="6"/>
  <c r="B668" i="6"/>
  <c r="J667" i="6"/>
  <c r="D667" i="6"/>
  <c r="C667" i="6"/>
  <c r="B667" i="6"/>
  <c r="K666" i="6"/>
  <c r="J666" i="6"/>
  <c r="D666" i="6"/>
  <c r="C666" i="6"/>
  <c r="B666" i="6"/>
  <c r="G666" i="6" s="1"/>
  <c r="K665" i="6"/>
  <c r="J665" i="6"/>
  <c r="G665" i="6"/>
  <c r="D665" i="6"/>
  <c r="C665" i="6"/>
  <c r="B665" i="6"/>
  <c r="J664" i="6"/>
  <c r="G664" i="6"/>
  <c r="K664" i="6" s="1"/>
  <c r="D664" i="6"/>
  <c r="C664" i="6"/>
  <c r="B664" i="6"/>
  <c r="J663" i="6"/>
  <c r="G663" i="6"/>
  <c r="K663" i="6" s="1"/>
  <c r="D663" i="6"/>
  <c r="C663" i="6"/>
  <c r="B663" i="6"/>
  <c r="J662" i="6"/>
  <c r="D662" i="6"/>
  <c r="C662" i="6"/>
  <c r="B662" i="6"/>
  <c r="J661" i="6"/>
  <c r="G661" i="6"/>
  <c r="K661" i="6" s="1"/>
  <c r="D661" i="6"/>
  <c r="C661" i="6"/>
  <c r="B661" i="6"/>
  <c r="J660" i="6"/>
  <c r="D660" i="6"/>
  <c r="C660" i="6"/>
  <c r="B660" i="6"/>
  <c r="J659" i="6"/>
  <c r="D659" i="6"/>
  <c r="C659" i="6"/>
  <c r="B659" i="6"/>
  <c r="K658" i="6"/>
  <c r="J658" i="6"/>
  <c r="D658" i="6"/>
  <c r="C658" i="6"/>
  <c r="B658" i="6"/>
  <c r="G658" i="6" s="1"/>
  <c r="J657" i="6"/>
  <c r="G657" i="6"/>
  <c r="K657" i="6" s="1"/>
  <c r="D657" i="6"/>
  <c r="C657" i="6"/>
  <c r="B657" i="6"/>
  <c r="J656" i="6"/>
  <c r="G656" i="6"/>
  <c r="K656" i="6" s="1"/>
  <c r="D656" i="6"/>
  <c r="C656" i="6"/>
  <c r="B656" i="6"/>
  <c r="J655" i="6"/>
  <c r="G655" i="6"/>
  <c r="K655" i="6" s="1"/>
  <c r="D655" i="6"/>
  <c r="C655" i="6"/>
  <c r="B655" i="6"/>
  <c r="J654" i="6"/>
  <c r="D654" i="6"/>
  <c r="C654" i="6"/>
  <c r="B654" i="6"/>
  <c r="G654" i="6" s="1"/>
  <c r="K654" i="6" s="1"/>
  <c r="J653" i="6"/>
  <c r="G653" i="6"/>
  <c r="K653" i="6" s="1"/>
  <c r="D653" i="6"/>
  <c r="C653" i="6"/>
  <c r="B653" i="6"/>
  <c r="J652" i="6"/>
  <c r="D652" i="6"/>
  <c r="C652" i="6"/>
  <c r="B652" i="6"/>
  <c r="J651" i="6"/>
  <c r="D651" i="6"/>
  <c r="C651" i="6"/>
  <c r="B651" i="6"/>
  <c r="K650" i="6"/>
  <c r="J650" i="6"/>
  <c r="D650" i="6"/>
  <c r="C650" i="6"/>
  <c r="B650" i="6"/>
  <c r="G650" i="6" s="1"/>
  <c r="J649" i="6"/>
  <c r="G649" i="6"/>
  <c r="K649" i="6" s="1"/>
  <c r="D649" i="6"/>
  <c r="C649" i="6"/>
  <c r="B649" i="6"/>
  <c r="J648" i="6"/>
  <c r="G648" i="6"/>
  <c r="K648" i="6" s="1"/>
  <c r="D648" i="6"/>
  <c r="C648" i="6"/>
  <c r="B648" i="6"/>
  <c r="K647" i="6"/>
  <c r="J647" i="6"/>
  <c r="G647" i="6"/>
  <c r="D647" i="6"/>
  <c r="C647" i="6"/>
  <c r="B647" i="6"/>
  <c r="K646" i="6"/>
  <c r="J646" i="6"/>
  <c r="G646" i="6"/>
  <c r="D646" i="6"/>
  <c r="C646" i="6"/>
  <c r="B646" i="6"/>
  <c r="K645" i="6"/>
  <c r="J645" i="6"/>
  <c r="G645" i="6"/>
  <c r="D645" i="6"/>
  <c r="C645" i="6"/>
  <c r="B645" i="6"/>
  <c r="K644" i="6"/>
  <c r="J644" i="6"/>
  <c r="G644" i="6"/>
  <c r="D644" i="6"/>
  <c r="C644" i="6"/>
  <c r="B644" i="6"/>
  <c r="J643" i="6"/>
  <c r="G643" i="6"/>
  <c r="K643" i="6" s="1"/>
  <c r="D643" i="6"/>
  <c r="C643" i="6"/>
  <c r="B643" i="6"/>
  <c r="J642" i="6"/>
  <c r="G642" i="6"/>
  <c r="K642" i="6" s="1"/>
  <c r="D642" i="6"/>
  <c r="C642" i="6"/>
  <c r="B642" i="6"/>
  <c r="J641" i="6"/>
  <c r="G641" i="6"/>
  <c r="K641" i="6" s="1"/>
  <c r="D641" i="6"/>
  <c r="C641" i="6"/>
  <c r="B641" i="6"/>
  <c r="J640" i="6"/>
  <c r="G640" i="6"/>
  <c r="K640" i="6" s="1"/>
  <c r="D640" i="6"/>
  <c r="C640" i="6"/>
  <c r="B640" i="6"/>
  <c r="K639" i="6"/>
  <c r="J639" i="6"/>
  <c r="G639" i="6"/>
  <c r="D639" i="6"/>
  <c r="C639" i="6"/>
  <c r="B639" i="6"/>
  <c r="K638" i="6"/>
  <c r="J638" i="6"/>
  <c r="G638" i="6"/>
  <c r="D638" i="6"/>
  <c r="C638" i="6"/>
  <c r="B638" i="6"/>
  <c r="K637" i="6"/>
  <c r="J637" i="6"/>
  <c r="G637" i="6"/>
  <c r="D637" i="6"/>
  <c r="C637" i="6"/>
  <c r="B637" i="6"/>
  <c r="J636" i="6"/>
  <c r="G636" i="6"/>
  <c r="K636" i="6" s="1"/>
  <c r="D636" i="6"/>
  <c r="C636" i="6"/>
  <c r="B636" i="6"/>
  <c r="J635" i="6"/>
  <c r="G635" i="6"/>
  <c r="K635" i="6" s="1"/>
  <c r="D635" i="6"/>
  <c r="C635" i="6"/>
  <c r="B635" i="6"/>
  <c r="J634" i="6"/>
  <c r="G634" i="6"/>
  <c r="K634" i="6" s="1"/>
  <c r="D634" i="6"/>
  <c r="C634" i="6"/>
  <c r="B634" i="6"/>
  <c r="J633" i="6"/>
  <c r="G633" i="6"/>
  <c r="K633" i="6" s="1"/>
  <c r="D633" i="6"/>
  <c r="C633" i="6"/>
  <c r="B633" i="6"/>
  <c r="J632" i="6"/>
  <c r="G632" i="6"/>
  <c r="K632" i="6" s="1"/>
  <c r="D632" i="6"/>
  <c r="C632" i="6"/>
  <c r="B632" i="6"/>
  <c r="K631" i="6"/>
  <c r="J631" i="6"/>
  <c r="G631" i="6"/>
  <c r="D631" i="6"/>
  <c r="C631" i="6"/>
  <c r="B631" i="6"/>
  <c r="K630" i="6"/>
  <c r="J630" i="6"/>
  <c r="G630" i="6"/>
  <c r="D630" i="6"/>
  <c r="C630" i="6"/>
  <c r="B630" i="6"/>
  <c r="K629" i="6"/>
  <c r="J629" i="6"/>
  <c r="G629" i="6"/>
  <c r="D629" i="6"/>
  <c r="C629" i="6"/>
  <c r="B629" i="6"/>
  <c r="J628" i="6"/>
  <c r="G628" i="6"/>
  <c r="K628" i="6" s="1"/>
  <c r="D628" i="6"/>
  <c r="C628" i="6"/>
  <c r="B628" i="6"/>
  <c r="K627" i="6"/>
  <c r="J627" i="6"/>
  <c r="G627" i="6"/>
  <c r="D627" i="6"/>
  <c r="C627" i="6"/>
  <c r="B627" i="6"/>
  <c r="J626" i="6"/>
  <c r="G626" i="6"/>
  <c r="K626" i="6" s="1"/>
  <c r="D626" i="6"/>
  <c r="C626" i="6"/>
  <c r="B626" i="6"/>
  <c r="J625" i="6"/>
  <c r="G625" i="6"/>
  <c r="K625" i="6" s="1"/>
  <c r="D625" i="6"/>
  <c r="C625" i="6"/>
  <c r="B625" i="6"/>
  <c r="J624" i="6"/>
  <c r="G624" i="6"/>
  <c r="K624" i="6" s="1"/>
  <c r="D624" i="6"/>
  <c r="C624" i="6"/>
  <c r="B624" i="6"/>
  <c r="K623" i="6"/>
  <c r="J623" i="6"/>
  <c r="G623" i="6"/>
  <c r="D623" i="6"/>
  <c r="C623" i="6"/>
  <c r="B623" i="6"/>
  <c r="K622" i="6"/>
  <c r="J622" i="6"/>
  <c r="G622" i="6"/>
  <c r="D622" i="6"/>
  <c r="C622" i="6"/>
  <c r="B622" i="6"/>
  <c r="K621" i="6"/>
  <c r="J621" i="6"/>
  <c r="G621" i="6"/>
  <c r="D621" i="6"/>
  <c r="C621" i="6"/>
  <c r="B621" i="6"/>
  <c r="K620" i="6"/>
  <c r="J620" i="6"/>
  <c r="G620" i="6"/>
  <c r="D620" i="6"/>
  <c r="C620" i="6"/>
  <c r="B620" i="6"/>
  <c r="K619" i="6"/>
  <c r="J619" i="6"/>
  <c r="G619" i="6"/>
  <c r="D619" i="6"/>
  <c r="C619" i="6"/>
  <c r="B619" i="6"/>
  <c r="K618" i="6"/>
  <c r="J618" i="6"/>
  <c r="G618" i="6"/>
  <c r="D618" i="6"/>
  <c r="C618" i="6"/>
  <c r="B618" i="6"/>
  <c r="J617" i="6"/>
  <c r="G617" i="6"/>
  <c r="K617" i="6" s="1"/>
  <c r="D617" i="6"/>
  <c r="C617" i="6"/>
  <c r="B617" i="6"/>
  <c r="J616" i="6"/>
  <c r="G616" i="6"/>
  <c r="K616" i="6" s="1"/>
  <c r="D616" i="6"/>
  <c r="C616" i="6"/>
  <c r="B616" i="6"/>
  <c r="K615" i="6"/>
  <c r="J615" i="6"/>
  <c r="G615" i="6"/>
  <c r="D615" i="6"/>
  <c r="C615" i="6"/>
  <c r="B615" i="6"/>
  <c r="J614" i="6"/>
  <c r="D614" i="6"/>
  <c r="C614" i="6"/>
  <c r="B614" i="6"/>
  <c r="J613" i="6"/>
  <c r="D613" i="6"/>
  <c r="C613" i="6"/>
  <c r="B613" i="6"/>
  <c r="G613" i="6" s="1"/>
  <c r="K613" i="6" s="1"/>
  <c r="K612" i="6"/>
  <c r="J612" i="6"/>
  <c r="G612" i="6"/>
  <c r="D612" i="6"/>
  <c r="C612" i="6"/>
  <c r="B612" i="6"/>
  <c r="K611" i="6"/>
  <c r="J611" i="6"/>
  <c r="G611" i="6"/>
  <c r="D611" i="6"/>
  <c r="C611" i="6"/>
  <c r="B611" i="6"/>
  <c r="K610" i="6"/>
  <c r="J610" i="6"/>
  <c r="G610" i="6"/>
  <c r="D610" i="6"/>
  <c r="C610" i="6"/>
  <c r="B610" i="6"/>
  <c r="J609" i="6"/>
  <c r="G609" i="6"/>
  <c r="K609" i="6" s="1"/>
  <c r="D609" i="6"/>
  <c r="C609" i="6"/>
  <c r="B609" i="6"/>
  <c r="J608" i="6"/>
  <c r="G608" i="6"/>
  <c r="K608" i="6" s="1"/>
  <c r="D608" i="6"/>
  <c r="C608" i="6"/>
  <c r="B608" i="6"/>
  <c r="K607" i="6"/>
  <c r="J607" i="6"/>
  <c r="G607" i="6"/>
  <c r="D607" i="6"/>
  <c r="C607" i="6"/>
  <c r="B607" i="6"/>
  <c r="J606" i="6"/>
  <c r="D606" i="6"/>
  <c r="C606" i="6"/>
  <c r="B606" i="6"/>
  <c r="J605" i="6"/>
  <c r="D605" i="6"/>
  <c r="C605" i="6"/>
  <c r="B605" i="6"/>
  <c r="G605" i="6" s="1"/>
  <c r="K605" i="6" s="1"/>
  <c r="K604" i="6"/>
  <c r="J604" i="6"/>
  <c r="G604" i="6"/>
  <c r="D604" i="6"/>
  <c r="C604" i="6"/>
  <c r="B604" i="6"/>
  <c r="K603" i="6"/>
  <c r="J603" i="6"/>
  <c r="G603" i="6"/>
  <c r="D603" i="6"/>
  <c r="C603" i="6"/>
  <c r="B603" i="6"/>
  <c r="K602" i="6"/>
  <c r="J602" i="6"/>
  <c r="G602" i="6"/>
  <c r="D602" i="6"/>
  <c r="C602" i="6"/>
  <c r="B602" i="6"/>
  <c r="J601" i="6"/>
  <c r="G601" i="6"/>
  <c r="K601" i="6" s="1"/>
  <c r="D601" i="6"/>
  <c r="C601" i="6"/>
  <c r="B601" i="6"/>
  <c r="J600" i="6"/>
  <c r="G600" i="6"/>
  <c r="K600" i="6" s="1"/>
  <c r="D600" i="6"/>
  <c r="C600" i="6"/>
  <c r="B600" i="6"/>
  <c r="K599" i="6"/>
  <c r="J599" i="6"/>
  <c r="G599" i="6"/>
  <c r="D599" i="6"/>
  <c r="C599" i="6"/>
  <c r="B599" i="6"/>
  <c r="J598" i="6"/>
  <c r="D598" i="6"/>
  <c r="C598" i="6"/>
  <c r="B598" i="6"/>
  <c r="J597" i="6"/>
  <c r="D597" i="6"/>
  <c r="C597" i="6"/>
  <c r="B597" i="6"/>
  <c r="K596" i="6"/>
  <c r="J596" i="6"/>
  <c r="G596" i="6"/>
  <c r="D596" i="6"/>
  <c r="C596" i="6"/>
  <c r="B596" i="6"/>
  <c r="K595" i="6"/>
  <c r="J595" i="6"/>
  <c r="G595" i="6"/>
  <c r="D595" i="6"/>
  <c r="C595" i="6"/>
  <c r="B595" i="6"/>
  <c r="K594" i="6"/>
  <c r="J594" i="6"/>
  <c r="G594" i="6"/>
  <c r="D594" i="6"/>
  <c r="C594" i="6"/>
  <c r="B594" i="6"/>
  <c r="K593" i="6"/>
  <c r="J593" i="6"/>
  <c r="G593" i="6"/>
  <c r="D593" i="6"/>
  <c r="C593" i="6"/>
  <c r="B593" i="6"/>
  <c r="K592" i="6"/>
  <c r="J592" i="6"/>
  <c r="G592" i="6"/>
  <c r="D592" i="6"/>
  <c r="C592" i="6"/>
  <c r="B592" i="6"/>
  <c r="K591" i="6"/>
  <c r="J591" i="6"/>
  <c r="G591" i="6"/>
  <c r="D591" i="6"/>
  <c r="C591" i="6"/>
  <c r="B591" i="6"/>
  <c r="K590" i="6"/>
  <c r="J590" i="6"/>
  <c r="G590" i="6"/>
  <c r="D590" i="6"/>
  <c r="C590" i="6"/>
  <c r="B590" i="6"/>
  <c r="K589" i="6"/>
  <c r="J589" i="6"/>
  <c r="G589" i="6"/>
  <c r="D589" i="6"/>
  <c r="C589" i="6"/>
  <c r="B589" i="6"/>
  <c r="K588" i="6"/>
  <c r="J588" i="6"/>
  <c r="G588" i="6"/>
  <c r="D588" i="6"/>
  <c r="C588" i="6"/>
  <c r="B588" i="6"/>
  <c r="K587" i="6"/>
  <c r="J587" i="6"/>
  <c r="G587" i="6"/>
  <c r="D587" i="6"/>
  <c r="C587" i="6"/>
  <c r="B587" i="6"/>
  <c r="K586" i="6"/>
  <c r="J586" i="6"/>
  <c r="G586" i="6"/>
  <c r="D586" i="6"/>
  <c r="C586" i="6"/>
  <c r="B586" i="6"/>
  <c r="K585" i="6"/>
  <c r="J585" i="6"/>
  <c r="G585" i="6"/>
  <c r="D585" i="6"/>
  <c r="C585" i="6"/>
  <c r="B585" i="6"/>
  <c r="K584" i="6"/>
  <c r="J584" i="6"/>
  <c r="G584" i="6"/>
  <c r="D584" i="6"/>
  <c r="C584" i="6"/>
  <c r="B584" i="6"/>
  <c r="K583" i="6"/>
  <c r="J583" i="6"/>
  <c r="G583" i="6"/>
  <c r="D583" i="6"/>
  <c r="C583" i="6"/>
  <c r="B583" i="6"/>
  <c r="K582" i="6"/>
  <c r="J582" i="6"/>
  <c r="G582" i="6"/>
  <c r="D582" i="6"/>
  <c r="C582" i="6"/>
  <c r="B582" i="6"/>
  <c r="K581" i="6"/>
  <c r="J581" i="6"/>
  <c r="G581" i="6"/>
  <c r="D581" i="6"/>
  <c r="C581" i="6"/>
  <c r="B581" i="6"/>
  <c r="K580" i="6"/>
  <c r="J580" i="6"/>
  <c r="G580" i="6"/>
  <c r="D580" i="6"/>
  <c r="C580" i="6"/>
  <c r="B580" i="6"/>
  <c r="K579" i="6"/>
  <c r="J579" i="6"/>
  <c r="G579" i="6"/>
  <c r="D579" i="6"/>
  <c r="C579" i="6"/>
  <c r="B579" i="6"/>
  <c r="K578" i="6"/>
  <c r="J578" i="6"/>
  <c r="G578" i="6"/>
  <c r="D578" i="6"/>
  <c r="C578" i="6"/>
  <c r="B578" i="6"/>
  <c r="K577" i="6"/>
  <c r="J577" i="6"/>
  <c r="G577" i="6"/>
  <c r="D577" i="6"/>
  <c r="C577" i="6"/>
  <c r="B577" i="6"/>
  <c r="J576" i="6"/>
  <c r="D576" i="6"/>
  <c r="C576" i="6"/>
  <c r="B576" i="6"/>
  <c r="G576" i="6" s="1"/>
  <c r="K576" i="6" s="1"/>
  <c r="J575" i="6"/>
  <c r="D575" i="6"/>
  <c r="C575" i="6"/>
  <c r="B575" i="6"/>
  <c r="J574" i="6"/>
  <c r="D574" i="6"/>
  <c r="C574" i="6"/>
  <c r="B574" i="6"/>
  <c r="J573" i="6"/>
  <c r="D573" i="6"/>
  <c r="C573" i="6"/>
  <c r="B573" i="6"/>
  <c r="J572" i="6"/>
  <c r="D572" i="6"/>
  <c r="C572" i="6"/>
  <c r="B572" i="6"/>
  <c r="J571" i="6"/>
  <c r="D571" i="6"/>
  <c r="C571" i="6"/>
  <c r="B571" i="6"/>
  <c r="G571" i="6" s="1"/>
  <c r="K571" i="6" s="1"/>
  <c r="J570" i="6"/>
  <c r="G570" i="6"/>
  <c r="K570" i="6" s="1"/>
  <c r="D570" i="6"/>
  <c r="C570" i="6"/>
  <c r="B570" i="6"/>
  <c r="J569" i="6"/>
  <c r="G569" i="6"/>
  <c r="K569" i="6" s="1"/>
  <c r="D569" i="6"/>
  <c r="C569" i="6"/>
  <c r="B569" i="6"/>
  <c r="J568" i="6"/>
  <c r="D568" i="6"/>
  <c r="C568" i="6"/>
  <c r="B568" i="6"/>
  <c r="G568" i="6" s="1"/>
  <c r="K568" i="6" s="1"/>
  <c r="J567" i="6"/>
  <c r="D567" i="6"/>
  <c r="C567" i="6"/>
  <c r="B567" i="6"/>
  <c r="J566" i="6"/>
  <c r="G566" i="6"/>
  <c r="K566" i="6" s="1"/>
  <c r="D566" i="6"/>
  <c r="C566" i="6"/>
  <c r="B566" i="6"/>
  <c r="J565" i="6"/>
  <c r="D565" i="6"/>
  <c r="C565" i="6"/>
  <c r="B565" i="6"/>
  <c r="J564" i="6"/>
  <c r="D564" i="6"/>
  <c r="C564" i="6"/>
  <c r="B564" i="6"/>
  <c r="J563" i="6"/>
  <c r="D563" i="6"/>
  <c r="C563" i="6"/>
  <c r="B563" i="6"/>
  <c r="G563" i="6" s="1"/>
  <c r="K563" i="6" s="1"/>
  <c r="J562" i="6"/>
  <c r="G562" i="6"/>
  <c r="K562" i="6" s="1"/>
  <c r="D562" i="6"/>
  <c r="C562" i="6"/>
  <c r="B562" i="6"/>
  <c r="J561" i="6"/>
  <c r="G561" i="6"/>
  <c r="K561" i="6" s="1"/>
  <c r="D561" i="6"/>
  <c r="C561" i="6"/>
  <c r="B561" i="6"/>
  <c r="J560" i="6"/>
  <c r="D560" i="6"/>
  <c r="C560" i="6"/>
  <c r="B560" i="6"/>
  <c r="G560" i="6" s="1"/>
  <c r="K560" i="6" s="1"/>
  <c r="J559" i="6"/>
  <c r="G559" i="6"/>
  <c r="K559" i="6" s="1"/>
  <c r="D559" i="6"/>
  <c r="C559" i="6"/>
  <c r="B559" i="6"/>
  <c r="J558" i="6"/>
  <c r="D558" i="6"/>
  <c r="C558" i="6"/>
  <c r="B558" i="6"/>
  <c r="J557" i="6"/>
  <c r="D557" i="6"/>
  <c r="C557" i="6"/>
  <c r="B557" i="6"/>
  <c r="J556" i="6"/>
  <c r="D556" i="6"/>
  <c r="C556" i="6"/>
  <c r="B556" i="6"/>
  <c r="J555" i="6"/>
  <c r="D555" i="6"/>
  <c r="C555" i="6"/>
  <c r="B555" i="6"/>
  <c r="K554" i="6"/>
  <c r="J554" i="6"/>
  <c r="G554" i="6"/>
  <c r="D554" i="6"/>
  <c r="C554" i="6"/>
  <c r="B554" i="6"/>
  <c r="J553" i="6"/>
  <c r="G553" i="6"/>
  <c r="K553" i="6" s="1"/>
  <c r="D553" i="6"/>
  <c r="C553" i="6"/>
  <c r="B553" i="6"/>
  <c r="J552" i="6"/>
  <c r="D552" i="6"/>
  <c r="C552" i="6"/>
  <c r="B552" i="6"/>
  <c r="G552" i="6" s="1"/>
  <c r="K552" i="6" s="1"/>
  <c r="J551" i="6"/>
  <c r="D551" i="6"/>
  <c r="C551" i="6"/>
  <c r="B551" i="6"/>
  <c r="J550" i="6"/>
  <c r="G550" i="6"/>
  <c r="K550" i="6" s="1"/>
  <c r="D550" i="6"/>
  <c r="C550" i="6"/>
  <c r="B550" i="6"/>
  <c r="J549" i="6"/>
  <c r="D549" i="6"/>
  <c r="C549" i="6"/>
  <c r="B549" i="6"/>
  <c r="J548" i="6"/>
  <c r="D548" i="6"/>
  <c r="C548" i="6"/>
  <c r="B548" i="6"/>
  <c r="J547" i="6"/>
  <c r="D547" i="6"/>
  <c r="C547" i="6"/>
  <c r="B547" i="6"/>
  <c r="G547" i="6" s="1"/>
  <c r="K547" i="6" s="1"/>
  <c r="J546" i="6"/>
  <c r="G546" i="6"/>
  <c r="K546" i="6" s="1"/>
  <c r="D546" i="6"/>
  <c r="C546" i="6"/>
  <c r="B546" i="6"/>
  <c r="J545" i="6"/>
  <c r="G545" i="6"/>
  <c r="K545" i="6" s="1"/>
  <c r="D545" i="6"/>
  <c r="C545" i="6"/>
  <c r="B545" i="6"/>
  <c r="J544" i="6"/>
  <c r="D544" i="6"/>
  <c r="C544" i="6"/>
  <c r="B544" i="6"/>
  <c r="G544" i="6" s="1"/>
  <c r="K544" i="6" s="1"/>
  <c r="J543" i="6"/>
  <c r="G543" i="6"/>
  <c r="K543" i="6" s="1"/>
  <c r="D543" i="6"/>
  <c r="C543" i="6"/>
  <c r="B543" i="6"/>
  <c r="J542" i="6"/>
  <c r="D542" i="6"/>
  <c r="C542" i="6"/>
  <c r="B542" i="6"/>
  <c r="J541" i="6"/>
  <c r="D541" i="6"/>
  <c r="C541" i="6"/>
  <c r="B541" i="6"/>
  <c r="J540" i="6"/>
  <c r="D540" i="6"/>
  <c r="C540" i="6"/>
  <c r="B540" i="6"/>
  <c r="J539" i="6"/>
  <c r="D539" i="6"/>
  <c r="C539" i="6"/>
  <c r="B539" i="6"/>
  <c r="K538" i="6"/>
  <c r="J538" i="6"/>
  <c r="G538" i="6"/>
  <c r="D538" i="6"/>
  <c r="C538" i="6"/>
  <c r="B538" i="6"/>
  <c r="K537" i="6"/>
  <c r="J537" i="6"/>
  <c r="G537" i="6"/>
  <c r="D537" i="6"/>
  <c r="C537" i="6"/>
  <c r="B537" i="6"/>
  <c r="J536" i="6"/>
  <c r="D536" i="6"/>
  <c r="C536" i="6"/>
  <c r="B536" i="6"/>
  <c r="G536" i="6" s="1"/>
  <c r="K536" i="6" s="1"/>
  <c r="J535" i="6"/>
  <c r="D535" i="6"/>
  <c r="C535" i="6"/>
  <c r="B535" i="6"/>
  <c r="J534" i="6"/>
  <c r="G534" i="6"/>
  <c r="K534" i="6" s="1"/>
  <c r="D534" i="6"/>
  <c r="C534" i="6"/>
  <c r="B534" i="6"/>
  <c r="J533" i="6"/>
  <c r="G533" i="6"/>
  <c r="K533" i="6" s="1"/>
  <c r="D533" i="6"/>
  <c r="C533" i="6"/>
  <c r="B533" i="6"/>
  <c r="J532" i="6"/>
  <c r="D532" i="6"/>
  <c r="C532" i="6"/>
  <c r="B532" i="6"/>
  <c r="J531" i="6"/>
  <c r="D531" i="6"/>
  <c r="C531" i="6"/>
  <c r="B531" i="6"/>
  <c r="J530" i="6"/>
  <c r="G530" i="6"/>
  <c r="K530" i="6" s="1"/>
  <c r="D530" i="6"/>
  <c r="C530" i="6"/>
  <c r="B530" i="6"/>
  <c r="J529" i="6"/>
  <c r="G529" i="6"/>
  <c r="K529" i="6" s="1"/>
  <c r="D529" i="6"/>
  <c r="C529" i="6"/>
  <c r="B529" i="6"/>
  <c r="J528" i="6"/>
  <c r="D528" i="6"/>
  <c r="C528" i="6"/>
  <c r="B528" i="6"/>
  <c r="J527" i="6"/>
  <c r="D527" i="6"/>
  <c r="C527" i="6"/>
  <c r="B527" i="6"/>
  <c r="J526" i="6"/>
  <c r="D526" i="6"/>
  <c r="C526" i="6"/>
  <c r="B526" i="6"/>
  <c r="G526" i="6" s="1"/>
  <c r="K526" i="6" s="1"/>
  <c r="J525" i="6"/>
  <c r="G525" i="6"/>
  <c r="K525" i="6" s="1"/>
  <c r="D525" i="6"/>
  <c r="C525" i="6"/>
  <c r="B525" i="6"/>
  <c r="J524" i="6"/>
  <c r="D524" i="6"/>
  <c r="C524" i="6"/>
  <c r="B524" i="6"/>
  <c r="J523" i="6"/>
  <c r="D523" i="6"/>
  <c r="C523" i="6"/>
  <c r="B523" i="6"/>
  <c r="J522" i="6"/>
  <c r="D522" i="6"/>
  <c r="C522" i="6"/>
  <c r="B522" i="6"/>
  <c r="G522" i="6" s="1"/>
  <c r="K522" i="6" s="1"/>
  <c r="J521" i="6"/>
  <c r="G521" i="6"/>
  <c r="K521" i="6" s="1"/>
  <c r="D521" i="6"/>
  <c r="C521" i="6"/>
  <c r="B521" i="6"/>
  <c r="J520" i="6"/>
  <c r="D520" i="6"/>
  <c r="C520" i="6"/>
  <c r="B520" i="6"/>
  <c r="J519" i="6"/>
  <c r="D519" i="6"/>
  <c r="C519" i="6"/>
  <c r="B519" i="6"/>
  <c r="J518" i="6"/>
  <c r="D518" i="6"/>
  <c r="C518" i="6"/>
  <c r="B518" i="6"/>
  <c r="G518" i="6" s="1"/>
  <c r="K518" i="6" s="1"/>
  <c r="J517" i="6"/>
  <c r="G517" i="6"/>
  <c r="K517" i="6" s="1"/>
  <c r="D517" i="6"/>
  <c r="C517" i="6"/>
  <c r="B517" i="6"/>
  <c r="J516" i="6"/>
  <c r="D516" i="6"/>
  <c r="C516" i="6"/>
  <c r="B516" i="6"/>
  <c r="J515" i="6"/>
  <c r="D515" i="6"/>
  <c r="C515" i="6"/>
  <c r="B515" i="6"/>
  <c r="J514" i="6"/>
  <c r="D514" i="6"/>
  <c r="C514" i="6"/>
  <c r="B514" i="6"/>
  <c r="G514" i="6" s="1"/>
  <c r="K514" i="6" s="1"/>
  <c r="J513" i="6"/>
  <c r="G513" i="6"/>
  <c r="K513" i="6" s="1"/>
  <c r="D513" i="6"/>
  <c r="C513" i="6"/>
  <c r="B513" i="6"/>
  <c r="J512" i="6"/>
  <c r="D512" i="6"/>
  <c r="C512" i="6"/>
  <c r="B512" i="6"/>
  <c r="J511" i="6"/>
  <c r="D511" i="6"/>
  <c r="C511" i="6"/>
  <c r="B511" i="6"/>
  <c r="J510" i="6"/>
  <c r="D510" i="6"/>
  <c r="C510" i="6"/>
  <c r="B510" i="6"/>
  <c r="G510" i="6" s="1"/>
  <c r="K510" i="6" s="1"/>
  <c r="J509" i="6"/>
  <c r="G509" i="6"/>
  <c r="K509" i="6" s="1"/>
  <c r="D509" i="6"/>
  <c r="C509" i="6"/>
  <c r="B509" i="6"/>
  <c r="J508" i="6"/>
  <c r="D508" i="6"/>
  <c r="C508" i="6"/>
  <c r="B508" i="6"/>
  <c r="J507" i="6"/>
  <c r="D507" i="6"/>
  <c r="C507" i="6"/>
  <c r="B507" i="6"/>
  <c r="J506" i="6"/>
  <c r="D506" i="6"/>
  <c r="C506" i="6"/>
  <c r="B506" i="6"/>
  <c r="G506" i="6" s="1"/>
  <c r="K506" i="6" s="1"/>
  <c r="J505" i="6"/>
  <c r="G505" i="6"/>
  <c r="K505" i="6" s="1"/>
  <c r="D505" i="6"/>
  <c r="C505" i="6"/>
  <c r="B505" i="6"/>
  <c r="J504" i="6"/>
  <c r="D504" i="6"/>
  <c r="C504" i="6"/>
  <c r="B504" i="6"/>
  <c r="J503" i="6"/>
  <c r="D503" i="6"/>
  <c r="C503" i="6"/>
  <c r="B503" i="6"/>
  <c r="J502" i="6"/>
  <c r="D502" i="6"/>
  <c r="C502" i="6"/>
  <c r="B502" i="6"/>
  <c r="G502" i="6" s="1"/>
  <c r="K502" i="6" s="1"/>
  <c r="J501" i="6"/>
  <c r="G501" i="6"/>
  <c r="K501" i="6" s="1"/>
  <c r="D501" i="6"/>
  <c r="C501" i="6"/>
  <c r="B501" i="6"/>
  <c r="J500" i="6"/>
  <c r="D500" i="6"/>
  <c r="C500" i="6"/>
  <c r="B500" i="6"/>
  <c r="J499" i="6"/>
  <c r="D499" i="6"/>
  <c r="C499" i="6"/>
  <c r="B499" i="6"/>
  <c r="J498" i="6"/>
  <c r="D498" i="6"/>
  <c r="C498" i="6"/>
  <c r="B498" i="6"/>
  <c r="G498" i="6" s="1"/>
  <c r="K498" i="6" s="1"/>
  <c r="J497" i="6"/>
  <c r="G497" i="6"/>
  <c r="K497" i="6" s="1"/>
  <c r="D497" i="6"/>
  <c r="C497" i="6"/>
  <c r="B497" i="6"/>
  <c r="J496" i="6"/>
  <c r="D496" i="6"/>
  <c r="C496" i="6"/>
  <c r="B496" i="6"/>
  <c r="J495" i="6"/>
  <c r="D495" i="6"/>
  <c r="C495" i="6"/>
  <c r="B495" i="6"/>
  <c r="J494" i="6"/>
  <c r="D494" i="6"/>
  <c r="C494" i="6"/>
  <c r="B494" i="6"/>
  <c r="G494" i="6" s="1"/>
  <c r="K494" i="6" s="1"/>
  <c r="J493" i="6"/>
  <c r="G493" i="6"/>
  <c r="K493" i="6" s="1"/>
  <c r="D493" i="6"/>
  <c r="C493" i="6"/>
  <c r="B493" i="6"/>
  <c r="J492" i="6"/>
  <c r="D492" i="6"/>
  <c r="C492" i="6"/>
  <c r="B492" i="6"/>
  <c r="J491" i="6"/>
  <c r="D491" i="6"/>
  <c r="C491" i="6"/>
  <c r="B491" i="6"/>
  <c r="J490" i="6"/>
  <c r="D490" i="6"/>
  <c r="C490" i="6"/>
  <c r="B490" i="6"/>
  <c r="G490" i="6" s="1"/>
  <c r="K490" i="6" s="1"/>
  <c r="J489" i="6"/>
  <c r="G489" i="6"/>
  <c r="K489" i="6" s="1"/>
  <c r="D489" i="6"/>
  <c r="C489" i="6"/>
  <c r="B489" i="6"/>
  <c r="J488" i="6"/>
  <c r="D488" i="6"/>
  <c r="C488" i="6"/>
  <c r="B488" i="6"/>
  <c r="J487" i="6"/>
  <c r="D487" i="6"/>
  <c r="C487" i="6"/>
  <c r="B487" i="6"/>
  <c r="J486" i="6"/>
  <c r="D486" i="6"/>
  <c r="C486" i="6"/>
  <c r="B486" i="6"/>
  <c r="G486" i="6" s="1"/>
  <c r="K486" i="6" s="1"/>
  <c r="J485" i="6"/>
  <c r="G485" i="6"/>
  <c r="K485" i="6" s="1"/>
  <c r="D485" i="6"/>
  <c r="C485" i="6"/>
  <c r="B485" i="6"/>
  <c r="J484" i="6"/>
  <c r="D484" i="6"/>
  <c r="C484" i="6"/>
  <c r="B484" i="6"/>
  <c r="J483" i="6"/>
  <c r="D483" i="6"/>
  <c r="C483" i="6"/>
  <c r="B483" i="6"/>
  <c r="J482" i="6"/>
  <c r="D482" i="6"/>
  <c r="C482" i="6"/>
  <c r="B482" i="6"/>
  <c r="G482" i="6" s="1"/>
  <c r="K482" i="6" s="1"/>
  <c r="J481" i="6"/>
  <c r="G481" i="6"/>
  <c r="K481" i="6" s="1"/>
  <c r="D481" i="6"/>
  <c r="C481" i="6"/>
  <c r="B481" i="6"/>
  <c r="J480" i="6"/>
  <c r="D480" i="6"/>
  <c r="C480" i="6"/>
  <c r="B480" i="6"/>
  <c r="J479" i="6"/>
  <c r="D479" i="6"/>
  <c r="C479" i="6"/>
  <c r="B479" i="6"/>
  <c r="J478" i="6"/>
  <c r="D478" i="6"/>
  <c r="C478" i="6"/>
  <c r="B478" i="6"/>
  <c r="G478" i="6" s="1"/>
  <c r="K478" i="6" s="1"/>
  <c r="J477" i="6"/>
  <c r="G477" i="6"/>
  <c r="K477" i="6" s="1"/>
  <c r="D477" i="6"/>
  <c r="C477" i="6"/>
  <c r="B477" i="6"/>
  <c r="J476" i="6"/>
  <c r="D476" i="6"/>
  <c r="C476" i="6"/>
  <c r="B476" i="6"/>
  <c r="J475" i="6"/>
  <c r="D475" i="6"/>
  <c r="C475" i="6"/>
  <c r="B475" i="6"/>
  <c r="J474" i="6"/>
  <c r="D474" i="6"/>
  <c r="C474" i="6"/>
  <c r="B474" i="6"/>
  <c r="G474" i="6" s="1"/>
  <c r="K474" i="6" s="1"/>
  <c r="J473" i="6"/>
  <c r="G473" i="6"/>
  <c r="K473" i="6" s="1"/>
  <c r="D473" i="6"/>
  <c r="C473" i="6"/>
  <c r="B473" i="6"/>
  <c r="J472" i="6"/>
  <c r="D472" i="6"/>
  <c r="C472" i="6"/>
  <c r="B472" i="6"/>
  <c r="J471" i="6"/>
  <c r="D471" i="6"/>
  <c r="C471" i="6"/>
  <c r="B471" i="6"/>
  <c r="J470" i="6"/>
  <c r="D470" i="6"/>
  <c r="C470" i="6"/>
  <c r="B470" i="6"/>
  <c r="G470" i="6" s="1"/>
  <c r="K470" i="6" s="1"/>
  <c r="J469" i="6"/>
  <c r="G469" i="6"/>
  <c r="K469" i="6" s="1"/>
  <c r="D469" i="6"/>
  <c r="C469" i="6"/>
  <c r="B469" i="6"/>
  <c r="J468" i="6"/>
  <c r="D468" i="6"/>
  <c r="C468" i="6"/>
  <c r="B468" i="6"/>
  <c r="J467" i="6"/>
  <c r="D467" i="6"/>
  <c r="C467" i="6"/>
  <c r="B467" i="6"/>
  <c r="J466" i="6"/>
  <c r="D466" i="6"/>
  <c r="C466" i="6"/>
  <c r="B466" i="6"/>
  <c r="G466" i="6" s="1"/>
  <c r="K466" i="6" s="1"/>
  <c r="J465" i="6"/>
  <c r="G465" i="6"/>
  <c r="K465" i="6" s="1"/>
  <c r="D465" i="6"/>
  <c r="C465" i="6"/>
  <c r="B465" i="6"/>
  <c r="J464" i="6"/>
  <c r="G464" i="6"/>
  <c r="K464" i="6" s="1"/>
  <c r="D464" i="6"/>
  <c r="C464" i="6"/>
  <c r="B464" i="6"/>
  <c r="J463" i="6"/>
  <c r="D463" i="6"/>
  <c r="C463" i="6"/>
  <c r="B463" i="6"/>
  <c r="J462" i="6"/>
  <c r="D462" i="6"/>
  <c r="C462" i="6"/>
  <c r="B462" i="6"/>
  <c r="G462" i="6" s="1"/>
  <c r="K462" i="6" s="1"/>
  <c r="J461" i="6"/>
  <c r="G461" i="6"/>
  <c r="K461" i="6" s="1"/>
  <c r="D461" i="6"/>
  <c r="C461" i="6"/>
  <c r="B461" i="6"/>
  <c r="J460" i="6"/>
  <c r="D460" i="6"/>
  <c r="C460" i="6"/>
  <c r="B460" i="6"/>
  <c r="J459" i="6"/>
  <c r="D459" i="6"/>
  <c r="C459" i="6"/>
  <c r="B459" i="6"/>
  <c r="J458" i="6"/>
  <c r="D458" i="6"/>
  <c r="C458" i="6"/>
  <c r="B458" i="6"/>
  <c r="G458" i="6" s="1"/>
  <c r="K458" i="6" s="1"/>
  <c r="J457" i="6"/>
  <c r="G457" i="6"/>
  <c r="K457" i="6" s="1"/>
  <c r="D457" i="6"/>
  <c r="C457" i="6"/>
  <c r="B457" i="6"/>
  <c r="J456" i="6"/>
  <c r="G456" i="6"/>
  <c r="K456" i="6" s="1"/>
  <c r="D456" i="6"/>
  <c r="C456" i="6"/>
  <c r="B456" i="6"/>
  <c r="J455" i="6"/>
  <c r="D455" i="6"/>
  <c r="C455" i="6"/>
  <c r="B455" i="6"/>
  <c r="J454" i="6"/>
  <c r="D454" i="6"/>
  <c r="C454" i="6"/>
  <c r="B454" i="6"/>
  <c r="G454" i="6" s="1"/>
  <c r="K454" i="6" s="1"/>
  <c r="J453" i="6"/>
  <c r="G453" i="6"/>
  <c r="K453" i="6" s="1"/>
  <c r="D453" i="6"/>
  <c r="C453" i="6"/>
  <c r="B453" i="6"/>
  <c r="J452" i="6"/>
  <c r="D452" i="6"/>
  <c r="C452" i="6"/>
  <c r="B452" i="6"/>
  <c r="J451" i="6"/>
  <c r="D451" i="6"/>
  <c r="C451" i="6"/>
  <c r="B451" i="6"/>
  <c r="J450" i="6"/>
  <c r="D450" i="6"/>
  <c r="C450" i="6"/>
  <c r="B450" i="6"/>
  <c r="J449" i="6"/>
  <c r="D449" i="6"/>
  <c r="C449" i="6"/>
  <c r="B449" i="6"/>
  <c r="J448" i="6"/>
  <c r="D448" i="6"/>
  <c r="C448" i="6"/>
  <c r="B448" i="6"/>
  <c r="G448" i="6" s="1"/>
  <c r="K448" i="6" s="1"/>
  <c r="J447" i="6"/>
  <c r="G447" i="6"/>
  <c r="K447" i="6" s="1"/>
  <c r="D447" i="6"/>
  <c r="C447" i="6"/>
  <c r="B447" i="6"/>
  <c r="J446" i="6"/>
  <c r="G446" i="6"/>
  <c r="K446" i="6" s="1"/>
  <c r="D446" i="6"/>
  <c r="C446" i="6"/>
  <c r="B446" i="6"/>
  <c r="J445" i="6"/>
  <c r="G445" i="6"/>
  <c r="K445" i="6" s="1"/>
  <c r="D445" i="6"/>
  <c r="C445" i="6"/>
  <c r="B445" i="6"/>
  <c r="J444" i="6"/>
  <c r="G444" i="6"/>
  <c r="K444" i="6" s="1"/>
  <c r="D444" i="6"/>
  <c r="C444" i="6"/>
  <c r="B444" i="6"/>
  <c r="J443" i="6"/>
  <c r="D443" i="6"/>
  <c r="C443" i="6"/>
  <c r="B443" i="6"/>
  <c r="J442" i="6"/>
  <c r="D442" i="6"/>
  <c r="C442" i="6"/>
  <c r="B442" i="6"/>
  <c r="J441" i="6"/>
  <c r="D441" i="6"/>
  <c r="C441" i="6"/>
  <c r="B441" i="6"/>
  <c r="J440" i="6"/>
  <c r="D440" i="6"/>
  <c r="C440" i="6"/>
  <c r="B440" i="6"/>
  <c r="G440" i="6" s="1"/>
  <c r="K440" i="6" s="1"/>
  <c r="J439" i="6"/>
  <c r="G439" i="6"/>
  <c r="K439" i="6" s="1"/>
  <c r="D439" i="6"/>
  <c r="C439" i="6"/>
  <c r="B439" i="6"/>
  <c r="J438" i="6"/>
  <c r="G438" i="6"/>
  <c r="K438" i="6" s="1"/>
  <c r="D438" i="6"/>
  <c r="C438" i="6"/>
  <c r="B438" i="6"/>
  <c r="J437" i="6"/>
  <c r="G437" i="6"/>
  <c r="K437" i="6" s="1"/>
  <c r="D437" i="6"/>
  <c r="C437" i="6"/>
  <c r="B437" i="6"/>
  <c r="J436" i="6"/>
  <c r="D436" i="6"/>
  <c r="C436" i="6"/>
  <c r="B436" i="6"/>
  <c r="J435" i="6"/>
  <c r="D435" i="6"/>
  <c r="C435" i="6"/>
  <c r="B435" i="6"/>
  <c r="J434" i="6"/>
  <c r="D434" i="6"/>
  <c r="C434" i="6"/>
  <c r="B434" i="6"/>
  <c r="J433" i="6"/>
  <c r="D433" i="6"/>
  <c r="C433" i="6"/>
  <c r="B433" i="6"/>
  <c r="J432" i="6"/>
  <c r="D432" i="6"/>
  <c r="C432" i="6"/>
  <c r="B432" i="6"/>
  <c r="G432" i="6" s="1"/>
  <c r="K432" i="6" s="1"/>
  <c r="J431" i="6"/>
  <c r="G431" i="6"/>
  <c r="K431" i="6" s="1"/>
  <c r="D431" i="6"/>
  <c r="C431" i="6"/>
  <c r="B431" i="6"/>
  <c r="J430" i="6"/>
  <c r="G430" i="6"/>
  <c r="K430" i="6" s="1"/>
  <c r="D430" i="6"/>
  <c r="C430" i="6"/>
  <c r="B430" i="6"/>
  <c r="J429" i="6"/>
  <c r="G429" i="6"/>
  <c r="K429" i="6" s="1"/>
  <c r="D429" i="6"/>
  <c r="C429" i="6"/>
  <c r="B429" i="6"/>
  <c r="J428" i="6"/>
  <c r="G428" i="6"/>
  <c r="K428" i="6" s="1"/>
  <c r="D428" i="6"/>
  <c r="C428" i="6"/>
  <c r="B428" i="6"/>
  <c r="J427" i="6"/>
  <c r="D427" i="6"/>
  <c r="C427" i="6"/>
  <c r="B427" i="6"/>
  <c r="J426" i="6"/>
  <c r="D426" i="6"/>
  <c r="C426" i="6"/>
  <c r="B426" i="6"/>
  <c r="J425" i="6"/>
  <c r="D425" i="6"/>
  <c r="C425" i="6"/>
  <c r="B425" i="6"/>
  <c r="J424" i="6"/>
  <c r="D424" i="6"/>
  <c r="C424" i="6"/>
  <c r="B424" i="6"/>
  <c r="G424" i="6" s="1"/>
  <c r="K424" i="6" s="1"/>
  <c r="J423" i="6"/>
  <c r="G423" i="6"/>
  <c r="K423" i="6" s="1"/>
  <c r="D423" i="6"/>
  <c r="C423" i="6"/>
  <c r="B423" i="6"/>
  <c r="J422" i="6"/>
  <c r="G422" i="6"/>
  <c r="K422" i="6" s="1"/>
  <c r="D422" i="6"/>
  <c r="C422" i="6"/>
  <c r="B422" i="6"/>
  <c r="J421" i="6"/>
  <c r="G421" i="6"/>
  <c r="K421" i="6" s="1"/>
  <c r="D421" i="6"/>
  <c r="C421" i="6"/>
  <c r="B421" i="6"/>
  <c r="J420" i="6"/>
  <c r="D420" i="6"/>
  <c r="C420" i="6"/>
  <c r="B420" i="6"/>
  <c r="J419" i="6"/>
  <c r="D419" i="6"/>
  <c r="C419" i="6"/>
  <c r="B419" i="6"/>
  <c r="J418" i="6"/>
  <c r="D418" i="6"/>
  <c r="C418" i="6"/>
  <c r="B418" i="6"/>
  <c r="J417" i="6"/>
  <c r="D417" i="6"/>
  <c r="C417" i="6"/>
  <c r="B417" i="6"/>
  <c r="J416" i="6"/>
  <c r="D416" i="6"/>
  <c r="C416" i="6"/>
  <c r="B416" i="6"/>
  <c r="G416" i="6" s="1"/>
  <c r="K416" i="6" s="1"/>
  <c r="J415" i="6"/>
  <c r="G415" i="6"/>
  <c r="K415" i="6" s="1"/>
  <c r="D415" i="6"/>
  <c r="C415" i="6"/>
  <c r="B415" i="6"/>
  <c r="J414" i="6"/>
  <c r="G414" i="6"/>
  <c r="K414" i="6" s="1"/>
  <c r="D414" i="6"/>
  <c r="C414" i="6"/>
  <c r="B414" i="6"/>
  <c r="J413" i="6"/>
  <c r="G413" i="6"/>
  <c r="K413" i="6" s="1"/>
  <c r="D413" i="6"/>
  <c r="C413" i="6"/>
  <c r="B413" i="6"/>
  <c r="J412" i="6"/>
  <c r="G412" i="6"/>
  <c r="K412" i="6" s="1"/>
  <c r="D412" i="6"/>
  <c r="C412" i="6"/>
  <c r="B412" i="6"/>
  <c r="J411" i="6"/>
  <c r="D411" i="6"/>
  <c r="C411" i="6"/>
  <c r="B411" i="6"/>
  <c r="J410" i="6"/>
  <c r="D410" i="6"/>
  <c r="C410" i="6"/>
  <c r="B410" i="6"/>
  <c r="J409" i="6"/>
  <c r="D409" i="6"/>
  <c r="C409" i="6"/>
  <c r="B409" i="6"/>
  <c r="J408" i="6"/>
  <c r="D408" i="6"/>
  <c r="C408" i="6"/>
  <c r="B408" i="6"/>
  <c r="G408" i="6" s="1"/>
  <c r="K408" i="6" s="1"/>
  <c r="J407" i="6"/>
  <c r="G407" i="6"/>
  <c r="K407" i="6" s="1"/>
  <c r="D407" i="6"/>
  <c r="C407" i="6"/>
  <c r="B407" i="6"/>
  <c r="J406" i="6"/>
  <c r="G406" i="6"/>
  <c r="K406" i="6" s="1"/>
  <c r="D406" i="6"/>
  <c r="C406" i="6"/>
  <c r="B406" i="6"/>
  <c r="J405" i="6"/>
  <c r="G405" i="6"/>
  <c r="K405" i="6" s="1"/>
  <c r="D405" i="6"/>
  <c r="C405" i="6"/>
  <c r="B405" i="6"/>
  <c r="J404" i="6"/>
  <c r="D404" i="6"/>
  <c r="C404" i="6"/>
  <c r="B404" i="6"/>
  <c r="J403" i="6"/>
  <c r="D403" i="6"/>
  <c r="C403" i="6"/>
  <c r="B403" i="6"/>
  <c r="J402" i="6"/>
  <c r="D402" i="6"/>
  <c r="C402" i="6"/>
  <c r="B402" i="6"/>
  <c r="J401" i="6"/>
  <c r="D401" i="6"/>
  <c r="C401" i="6"/>
  <c r="B401" i="6"/>
  <c r="J400" i="6"/>
  <c r="D400" i="6"/>
  <c r="C400" i="6"/>
  <c r="B400" i="6"/>
  <c r="G400" i="6" s="1"/>
  <c r="K400" i="6" s="1"/>
  <c r="J399" i="6"/>
  <c r="G399" i="6"/>
  <c r="K399" i="6" s="1"/>
  <c r="D399" i="6"/>
  <c r="C399" i="6"/>
  <c r="B399" i="6"/>
  <c r="J398" i="6"/>
  <c r="G398" i="6"/>
  <c r="K398" i="6" s="1"/>
  <c r="D398" i="6"/>
  <c r="C398" i="6"/>
  <c r="B398" i="6"/>
  <c r="J397" i="6"/>
  <c r="G397" i="6"/>
  <c r="K397" i="6" s="1"/>
  <c r="D397" i="6"/>
  <c r="C397" i="6"/>
  <c r="B397" i="6"/>
  <c r="J396" i="6"/>
  <c r="G396" i="6"/>
  <c r="K396" i="6" s="1"/>
  <c r="D396" i="6"/>
  <c r="C396" i="6"/>
  <c r="B396" i="6"/>
  <c r="J395" i="6"/>
  <c r="D395" i="6"/>
  <c r="C395" i="6"/>
  <c r="B395" i="6"/>
  <c r="J394" i="6"/>
  <c r="D394" i="6"/>
  <c r="C394" i="6"/>
  <c r="B394" i="6"/>
  <c r="J393" i="6"/>
  <c r="D393" i="6"/>
  <c r="C393" i="6"/>
  <c r="B393" i="6"/>
  <c r="J392" i="6"/>
  <c r="D392" i="6"/>
  <c r="C392" i="6"/>
  <c r="B392" i="6"/>
  <c r="G392" i="6" s="1"/>
  <c r="K392" i="6" s="1"/>
  <c r="J391" i="6"/>
  <c r="G391" i="6"/>
  <c r="K391" i="6" s="1"/>
  <c r="D391" i="6"/>
  <c r="C391" i="6"/>
  <c r="B391" i="6"/>
  <c r="J390" i="6"/>
  <c r="G390" i="6"/>
  <c r="K390" i="6" s="1"/>
  <c r="D390" i="6"/>
  <c r="C390" i="6"/>
  <c r="B390" i="6"/>
  <c r="J389" i="6"/>
  <c r="G389" i="6"/>
  <c r="K389" i="6" s="1"/>
  <c r="D389" i="6"/>
  <c r="C389" i="6"/>
  <c r="B389" i="6"/>
  <c r="J388" i="6"/>
  <c r="D388" i="6"/>
  <c r="C388" i="6"/>
  <c r="B388" i="6"/>
  <c r="J387" i="6"/>
  <c r="D387" i="6"/>
  <c r="C387" i="6"/>
  <c r="B387" i="6"/>
  <c r="J386" i="6"/>
  <c r="D386" i="6"/>
  <c r="C386" i="6"/>
  <c r="B386" i="6"/>
  <c r="J385" i="6"/>
  <c r="D385" i="6"/>
  <c r="C385" i="6"/>
  <c r="B385" i="6"/>
  <c r="J384" i="6"/>
  <c r="D384" i="6"/>
  <c r="C384" i="6"/>
  <c r="B384" i="6"/>
  <c r="G384" i="6" s="1"/>
  <c r="K384" i="6" s="1"/>
  <c r="J383" i="6"/>
  <c r="D383" i="6"/>
  <c r="C383" i="6"/>
  <c r="B383" i="6"/>
  <c r="G383" i="6" s="1"/>
  <c r="K383" i="6" s="1"/>
  <c r="K382" i="6"/>
  <c r="J382" i="6"/>
  <c r="D382" i="6"/>
  <c r="C382" i="6"/>
  <c r="B382" i="6"/>
  <c r="G382" i="6" s="1"/>
  <c r="J381" i="6"/>
  <c r="D381" i="6"/>
  <c r="C381" i="6"/>
  <c r="B381" i="6"/>
  <c r="G381" i="6" s="1"/>
  <c r="K381" i="6" s="1"/>
  <c r="J380" i="6"/>
  <c r="D380" i="6"/>
  <c r="C380" i="6"/>
  <c r="B380" i="6"/>
  <c r="G380" i="6" s="1"/>
  <c r="K380" i="6" s="1"/>
  <c r="J379" i="6"/>
  <c r="D379" i="6"/>
  <c r="C379" i="6"/>
  <c r="B379" i="6"/>
  <c r="G379" i="6" s="1"/>
  <c r="K379" i="6" s="1"/>
  <c r="K378" i="6"/>
  <c r="J378" i="6"/>
  <c r="D378" i="6"/>
  <c r="C378" i="6"/>
  <c r="B378" i="6"/>
  <c r="G378" i="6" s="1"/>
  <c r="K377" i="6"/>
  <c r="J377" i="6"/>
  <c r="D377" i="6"/>
  <c r="C377" i="6"/>
  <c r="B377" i="6"/>
  <c r="G377" i="6" s="1"/>
  <c r="K376" i="6"/>
  <c r="J376" i="6"/>
  <c r="D376" i="6"/>
  <c r="C376" i="6"/>
  <c r="B376" i="6"/>
  <c r="G376" i="6" s="1"/>
  <c r="J375" i="6"/>
  <c r="D375" i="6"/>
  <c r="C375" i="6"/>
  <c r="B375" i="6"/>
  <c r="G375" i="6" s="1"/>
  <c r="K375" i="6" s="1"/>
  <c r="K374" i="6"/>
  <c r="J374" i="6"/>
  <c r="D374" i="6"/>
  <c r="C374" i="6"/>
  <c r="B374" i="6"/>
  <c r="G374" i="6" s="1"/>
  <c r="J373" i="6"/>
  <c r="D373" i="6"/>
  <c r="C373" i="6"/>
  <c r="B373" i="6"/>
  <c r="G373" i="6" s="1"/>
  <c r="K373" i="6" s="1"/>
  <c r="J372" i="6"/>
  <c r="D372" i="6"/>
  <c r="C372" i="6"/>
  <c r="B372" i="6"/>
  <c r="G372" i="6" s="1"/>
  <c r="K372" i="6" s="1"/>
  <c r="J371" i="6"/>
  <c r="D371" i="6"/>
  <c r="C371" i="6"/>
  <c r="B371" i="6"/>
  <c r="G371" i="6" s="1"/>
  <c r="K371" i="6" s="1"/>
  <c r="K370" i="6"/>
  <c r="J370" i="6"/>
  <c r="D370" i="6"/>
  <c r="C370" i="6"/>
  <c r="B370" i="6"/>
  <c r="G370" i="6" s="1"/>
  <c r="K369" i="6"/>
  <c r="J369" i="6"/>
  <c r="D369" i="6"/>
  <c r="C369" i="6"/>
  <c r="B369" i="6"/>
  <c r="G369" i="6" s="1"/>
  <c r="K368" i="6"/>
  <c r="J368" i="6"/>
  <c r="D368" i="6"/>
  <c r="C368" i="6"/>
  <c r="B368" i="6"/>
  <c r="G368" i="6" s="1"/>
  <c r="J367" i="6"/>
  <c r="D367" i="6"/>
  <c r="C367" i="6"/>
  <c r="B367" i="6"/>
  <c r="G367" i="6" s="1"/>
  <c r="K367" i="6" s="1"/>
  <c r="K366" i="6"/>
  <c r="J366" i="6"/>
  <c r="D366" i="6"/>
  <c r="C366" i="6"/>
  <c r="B366" i="6"/>
  <c r="G366" i="6" s="1"/>
  <c r="J365" i="6"/>
  <c r="D365" i="6"/>
  <c r="C365" i="6"/>
  <c r="B365" i="6"/>
  <c r="G365" i="6" s="1"/>
  <c r="K365" i="6" s="1"/>
  <c r="J364" i="6"/>
  <c r="D364" i="6"/>
  <c r="C364" i="6"/>
  <c r="B364" i="6"/>
  <c r="G364" i="6" s="1"/>
  <c r="K364" i="6" s="1"/>
  <c r="J363" i="6"/>
  <c r="D363" i="6"/>
  <c r="C363" i="6"/>
  <c r="B363" i="6"/>
  <c r="G363" i="6" s="1"/>
  <c r="K363" i="6" s="1"/>
  <c r="K362" i="6"/>
  <c r="J362" i="6"/>
  <c r="D362" i="6"/>
  <c r="C362" i="6"/>
  <c r="B362" i="6"/>
  <c r="G362" i="6" s="1"/>
  <c r="K361" i="6"/>
  <c r="J361" i="6"/>
  <c r="D361" i="6"/>
  <c r="C361" i="6"/>
  <c r="B361" i="6"/>
  <c r="G361" i="6" s="1"/>
  <c r="K360" i="6"/>
  <c r="J360" i="6"/>
  <c r="D360" i="6"/>
  <c r="C360" i="6"/>
  <c r="B360" i="6"/>
  <c r="G360" i="6" s="1"/>
  <c r="J359" i="6"/>
  <c r="D359" i="6"/>
  <c r="C359" i="6"/>
  <c r="B359" i="6"/>
  <c r="G359" i="6" s="1"/>
  <c r="K359" i="6" s="1"/>
  <c r="K358" i="6"/>
  <c r="J358" i="6"/>
  <c r="D358" i="6"/>
  <c r="C358" i="6"/>
  <c r="B358" i="6"/>
  <c r="G358" i="6" s="1"/>
  <c r="J357" i="6"/>
  <c r="D357" i="6"/>
  <c r="C357" i="6"/>
  <c r="B357" i="6"/>
  <c r="G357" i="6" s="1"/>
  <c r="K357" i="6" s="1"/>
  <c r="J356" i="6"/>
  <c r="D356" i="6"/>
  <c r="C356" i="6"/>
  <c r="B356" i="6"/>
  <c r="G356" i="6" s="1"/>
  <c r="K356" i="6" s="1"/>
  <c r="J355" i="6"/>
  <c r="D355" i="6"/>
  <c r="C355" i="6"/>
  <c r="B355" i="6"/>
  <c r="G355" i="6" s="1"/>
  <c r="K355" i="6" s="1"/>
  <c r="K354" i="6"/>
  <c r="J354" i="6"/>
  <c r="D354" i="6"/>
  <c r="C354" i="6"/>
  <c r="B354" i="6"/>
  <c r="G354" i="6" s="1"/>
  <c r="K353" i="6"/>
  <c r="J353" i="6"/>
  <c r="D353" i="6"/>
  <c r="C353" i="6"/>
  <c r="B353" i="6"/>
  <c r="G353" i="6" s="1"/>
  <c r="K352" i="6"/>
  <c r="J352" i="6"/>
  <c r="D352" i="6"/>
  <c r="C352" i="6"/>
  <c r="B352" i="6"/>
  <c r="G352" i="6" s="1"/>
  <c r="J351" i="6"/>
  <c r="D351" i="6"/>
  <c r="C351" i="6"/>
  <c r="B351" i="6"/>
  <c r="G351" i="6" s="1"/>
  <c r="K351" i="6" s="1"/>
  <c r="K350" i="6"/>
  <c r="J350" i="6"/>
  <c r="D350" i="6"/>
  <c r="C350" i="6"/>
  <c r="B350" i="6"/>
  <c r="G350" i="6" s="1"/>
  <c r="J349" i="6"/>
  <c r="D349" i="6"/>
  <c r="C349" i="6"/>
  <c r="B349" i="6"/>
  <c r="G349" i="6" s="1"/>
  <c r="K349" i="6" s="1"/>
  <c r="J348" i="6"/>
  <c r="D348" i="6"/>
  <c r="C348" i="6"/>
  <c r="B348" i="6"/>
  <c r="G348" i="6" s="1"/>
  <c r="K348" i="6" s="1"/>
  <c r="K347" i="6"/>
  <c r="J347" i="6"/>
  <c r="G347" i="6"/>
  <c r="D347" i="6"/>
  <c r="C347" i="6"/>
  <c r="B347" i="6"/>
  <c r="K346" i="6"/>
  <c r="J346" i="6"/>
  <c r="G346" i="6"/>
  <c r="D346" i="6"/>
  <c r="C346" i="6"/>
  <c r="B346" i="6"/>
  <c r="K345" i="6"/>
  <c r="J345" i="6"/>
  <c r="G345" i="6"/>
  <c r="D345" i="6"/>
  <c r="C345" i="6"/>
  <c r="B345" i="6"/>
  <c r="K344" i="6"/>
  <c r="J344" i="6"/>
  <c r="G344" i="6"/>
  <c r="D344" i="6"/>
  <c r="C344" i="6"/>
  <c r="B344" i="6"/>
  <c r="K343" i="6"/>
  <c r="J343" i="6"/>
  <c r="G343" i="6"/>
  <c r="D343" i="6"/>
  <c r="C343" i="6"/>
  <c r="B343" i="6"/>
  <c r="K342" i="6"/>
  <c r="J342" i="6"/>
  <c r="G342" i="6"/>
  <c r="D342" i="6"/>
  <c r="C342" i="6"/>
  <c r="B342" i="6"/>
  <c r="K341" i="6"/>
  <c r="J341" i="6"/>
  <c r="G341" i="6"/>
  <c r="D341" i="6"/>
  <c r="C341" i="6"/>
  <c r="B341" i="6"/>
  <c r="K340" i="6"/>
  <c r="J340" i="6"/>
  <c r="G340" i="6"/>
  <c r="D340" i="6"/>
  <c r="C340" i="6"/>
  <c r="B340" i="6"/>
  <c r="K339" i="6"/>
  <c r="J339" i="6"/>
  <c r="G339" i="6"/>
  <c r="D339" i="6"/>
  <c r="C339" i="6"/>
  <c r="B339" i="6"/>
  <c r="K338" i="6"/>
  <c r="J338" i="6"/>
  <c r="G338" i="6"/>
  <c r="D338" i="6"/>
  <c r="C338" i="6"/>
  <c r="B338" i="6"/>
  <c r="K337" i="6"/>
  <c r="J337" i="6"/>
  <c r="G337" i="6"/>
  <c r="D337" i="6"/>
  <c r="C337" i="6"/>
  <c r="B337" i="6"/>
  <c r="K336" i="6"/>
  <c r="J336" i="6"/>
  <c r="G336" i="6"/>
  <c r="D336" i="6"/>
  <c r="C336" i="6"/>
  <c r="B336" i="6"/>
  <c r="K335" i="6"/>
  <c r="J335" i="6"/>
  <c r="G335" i="6"/>
  <c r="D335" i="6"/>
  <c r="C335" i="6"/>
  <c r="B335" i="6"/>
  <c r="K334" i="6"/>
  <c r="J334" i="6"/>
  <c r="G334" i="6"/>
  <c r="D334" i="6"/>
  <c r="C334" i="6"/>
  <c r="B334" i="6"/>
  <c r="K333" i="6"/>
  <c r="J333" i="6"/>
  <c r="G333" i="6"/>
  <c r="D333" i="6"/>
  <c r="C333" i="6"/>
  <c r="B333" i="6"/>
  <c r="K332" i="6"/>
  <c r="J332" i="6"/>
  <c r="G332" i="6"/>
  <c r="D332" i="6"/>
  <c r="C332" i="6"/>
  <c r="B332" i="6"/>
  <c r="K331" i="6"/>
  <c r="J331" i="6"/>
  <c r="G331" i="6"/>
  <c r="D331" i="6"/>
  <c r="C331" i="6"/>
  <c r="B331" i="6"/>
  <c r="K330" i="6"/>
  <c r="J330" i="6"/>
  <c r="G330" i="6"/>
  <c r="D330" i="6"/>
  <c r="C330" i="6"/>
  <c r="B330" i="6"/>
  <c r="K329" i="6"/>
  <c r="J329" i="6"/>
  <c r="G329" i="6"/>
  <c r="D329" i="6"/>
  <c r="C329" i="6"/>
  <c r="B329" i="6"/>
  <c r="K328" i="6"/>
  <c r="J328" i="6"/>
  <c r="G328" i="6"/>
  <c r="D328" i="6"/>
  <c r="C328" i="6"/>
  <c r="B328" i="6"/>
  <c r="K327" i="6"/>
  <c r="J327" i="6"/>
  <c r="G327" i="6"/>
  <c r="D327" i="6"/>
  <c r="C327" i="6"/>
  <c r="B327" i="6"/>
  <c r="K326" i="6"/>
  <c r="J326" i="6"/>
  <c r="G326" i="6"/>
  <c r="D326" i="6"/>
  <c r="C326" i="6"/>
  <c r="B326" i="6"/>
  <c r="K325" i="6"/>
  <c r="J325" i="6"/>
  <c r="G325" i="6"/>
  <c r="D325" i="6"/>
  <c r="C325" i="6"/>
  <c r="B325" i="6"/>
  <c r="K324" i="6"/>
  <c r="J324" i="6"/>
  <c r="G324" i="6"/>
  <c r="D324" i="6"/>
  <c r="C324" i="6"/>
  <c r="B324" i="6"/>
  <c r="K323" i="6"/>
  <c r="J323" i="6"/>
  <c r="G323" i="6"/>
  <c r="D323" i="6"/>
  <c r="C323" i="6"/>
  <c r="B323" i="6"/>
  <c r="K322" i="6"/>
  <c r="J322" i="6"/>
  <c r="G322" i="6"/>
  <c r="D322" i="6"/>
  <c r="C322" i="6"/>
  <c r="B322" i="6"/>
  <c r="K321" i="6"/>
  <c r="J321" i="6"/>
  <c r="G321" i="6"/>
  <c r="D321" i="6"/>
  <c r="C321" i="6"/>
  <c r="B321" i="6"/>
  <c r="K320" i="6"/>
  <c r="J320" i="6"/>
  <c r="G320" i="6"/>
  <c r="D320" i="6"/>
  <c r="C320" i="6"/>
  <c r="B320" i="6"/>
  <c r="K319" i="6"/>
  <c r="J319" i="6"/>
  <c r="G319" i="6"/>
  <c r="D319" i="6"/>
  <c r="C319" i="6"/>
  <c r="B319" i="6"/>
  <c r="K318" i="6"/>
  <c r="J318" i="6"/>
  <c r="G318" i="6"/>
  <c r="D318" i="6"/>
  <c r="C318" i="6"/>
  <c r="B318" i="6"/>
  <c r="K317" i="6"/>
  <c r="J317" i="6"/>
  <c r="G317" i="6"/>
  <c r="D317" i="6"/>
  <c r="C317" i="6"/>
  <c r="B317" i="6"/>
  <c r="K316" i="6"/>
  <c r="J316" i="6"/>
  <c r="G316" i="6"/>
  <c r="D316" i="6"/>
  <c r="C316" i="6"/>
  <c r="B316" i="6"/>
  <c r="K315" i="6"/>
  <c r="J315" i="6"/>
  <c r="G315" i="6"/>
  <c r="D315" i="6"/>
  <c r="C315" i="6"/>
  <c r="B315" i="6"/>
  <c r="K314" i="6"/>
  <c r="J314" i="6"/>
  <c r="G314" i="6"/>
  <c r="D314" i="6"/>
  <c r="C314" i="6"/>
  <c r="B314" i="6"/>
  <c r="K313" i="6"/>
  <c r="J313" i="6"/>
  <c r="G313" i="6"/>
  <c r="D313" i="6"/>
  <c r="C313" i="6"/>
  <c r="B313" i="6"/>
  <c r="K312" i="6"/>
  <c r="J312" i="6"/>
  <c r="G312" i="6"/>
  <c r="D312" i="6"/>
  <c r="C312" i="6"/>
  <c r="B312" i="6"/>
  <c r="K311" i="6"/>
  <c r="J311" i="6"/>
  <c r="G311" i="6"/>
  <c r="D311" i="6"/>
  <c r="C311" i="6"/>
  <c r="B311" i="6"/>
  <c r="K310" i="6"/>
  <c r="J310" i="6"/>
  <c r="G310" i="6"/>
  <c r="D310" i="6"/>
  <c r="C310" i="6"/>
  <c r="B310" i="6"/>
  <c r="K309" i="6"/>
  <c r="J309" i="6"/>
  <c r="G309" i="6"/>
  <c r="D309" i="6"/>
  <c r="C309" i="6"/>
  <c r="B309" i="6"/>
  <c r="K308" i="6"/>
  <c r="J308" i="6"/>
  <c r="G308" i="6"/>
  <c r="D308" i="6"/>
  <c r="C308" i="6"/>
  <c r="B308" i="6"/>
  <c r="K307" i="6"/>
  <c r="J307" i="6"/>
  <c r="G307" i="6"/>
  <c r="D307" i="6"/>
  <c r="C307" i="6"/>
  <c r="B307" i="6"/>
  <c r="K306" i="6"/>
  <c r="J306" i="6"/>
  <c r="G306" i="6"/>
  <c r="D306" i="6"/>
  <c r="C306" i="6"/>
  <c r="B306" i="6"/>
  <c r="K305" i="6"/>
  <c r="J305" i="6"/>
  <c r="G305" i="6"/>
  <c r="D305" i="6"/>
  <c r="C305" i="6"/>
  <c r="B305" i="6"/>
  <c r="K304" i="6"/>
  <c r="J304" i="6"/>
  <c r="G304" i="6"/>
  <c r="D304" i="6"/>
  <c r="C304" i="6"/>
  <c r="B304" i="6"/>
  <c r="K303" i="6"/>
  <c r="J303" i="6"/>
  <c r="G303" i="6"/>
  <c r="D303" i="6"/>
  <c r="C303" i="6"/>
  <c r="B303" i="6"/>
  <c r="K302" i="6"/>
  <c r="J302" i="6"/>
  <c r="G302" i="6"/>
  <c r="D302" i="6"/>
  <c r="C302" i="6"/>
  <c r="B302" i="6"/>
  <c r="K301" i="6"/>
  <c r="J301" i="6"/>
  <c r="G301" i="6"/>
  <c r="D301" i="6"/>
  <c r="C301" i="6"/>
  <c r="B301" i="6"/>
  <c r="K300" i="6"/>
  <c r="J300" i="6"/>
  <c r="G300" i="6"/>
  <c r="D300" i="6"/>
  <c r="C300" i="6"/>
  <c r="B300" i="6"/>
  <c r="K299" i="6"/>
  <c r="J299" i="6"/>
  <c r="G299" i="6"/>
  <c r="D299" i="6"/>
  <c r="C299" i="6"/>
  <c r="B299" i="6"/>
  <c r="J298" i="6"/>
  <c r="D298" i="6"/>
  <c r="C298" i="6"/>
  <c r="B298" i="6"/>
  <c r="G298" i="6" s="1"/>
  <c r="K298" i="6" s="1"/>
  <c r="K297" i="6"/>
  <c r="J297" i="6"/>
  <c r="D297" i="6"/>
  <c r="C297" i="6"/>
  <c r="B297" i="6"/>
  <c r="G297" i="6" s="1"/>
  <c r="K296" i="6"/>
  <c r="J296" i="6"/>
  <c r="D296" i="6"/>
  <c r="C296" i="6"/>
  <c r="B296" i="6"/>
  <c r="G296" i="6" s="1"/>
  <c r="J295" i="6"/>
  <c r="D295" i="6"/>
  <c r="C295" i="6"/>
  <c r="B295" i="6"/>
  <c r="G295" i="6" s="1"/>
  <c r="K295" i="6" s="1"/>
  <c r="J294" i="6"/>
  <c r="D294" i="6"/>
  <c r="C294" i="6"/>
  <c r="B294" i="6"/>
  <c r="G294" i="6" s="1"/>
  <c r="K294" i="6" s="1"/>
  <c r="J293" i="6"/>
  <c r="D293" i="6"/>
  <c r="C293" i="6"/>
  <c r="B293" i="6"/>
  <c r="G293" i="6" s="1"/>
  <c r="K293" i="6" s="1"/>
  <c r="J292" i="6"/>
  <c r="D292" i="6"/>
  <c r="C292" i="6"/>
  <c r="B292" i="6"/>
  <c r="G292" i="6" s="1"/>
  <c r="K292" i="6" s="1"/>
  <c r="J291" i="6"/>
  <c r="D291" i="6"/>
  <c r="C291" i="6"/>
  <c r="B291" i="6"/>
  <c r="G291" i="6" s="1"/>
  <c r="K291" i="6" s="1"/>
  <c r="J290" i="6"/>
  <c r="D290" i="6"/>
  <c r="C290" i="6"/>
  <c r="B290" i="6"/>
  <c r="G290" i="6" s="1"/>
  <c r="K290" i="6" s="1"/>
  <c r="K289" i="6"/>
  <c r="J289" i="6"/>
  <c r="D289" i="6"/>
  <c r="C289" i="6"/>
  <c r="B289" i="6"/>
  <c r="G289" i="6" s="1"/>
  <c r="K288" i="6"/>
  <c r="J288" i="6"/>
  <c r="D288" i="6"/>
  <c r="C288" i="6"/>
  <c r="B288" i="6"/>
  <c r="G288" i="6" s="1"/>
  <c r="J287" i="6"/>
  <c r="D287" i="6"/>
  <c r="C287" i="6"/>
  <c r="B287" i="6"/>
  <c r="G287" i="6" s="1"/>
  <c r="K287" i="6" s="1"/>
  <c r="J286" i="6"/>
  <c r="D286" i="6"/>
  <c r="C286" i="6"/>
  <c r="B286" i="6"/>
  <c r="G286" i="6" s="1"/>
  <c r="K286" i="6" s="1"/>
  <c r="J285" i="6"/>
  <c r="D285" i="6"/>
  <c r="C285" i="6"/>
  <c r="B285" i="6"/>
  <c r="G285" i="6" s="1"/>
  <c r="K285" i="6" s="1"/>
  <c r="J284" i="6"/>
  <c r="D284" i="6"/>
  <c r="C284" i="6"/>
  <c r="B284" i="6"/>
  <c r="G284" i="6" s="1"/>
  <c r="K284" i="6" s="1"/>
  <c r="J283" i="6"/>
  <c r="D283" i="6"/>
  <c r="C283" i="6"/>
  <c r="B283" i="6"/>
  <c r="G283" i="6" s="1"/>
  <c r="K283" i="6" s="1"/>
  <c r="J282" i="6"/>
  <c r="D282" i="6"/>
  <c r="C282" i="6"/>
  <c r="B282" i="6"/>
  <c r="G282" i="6" s="1"/>
  <c r="K282" i="6" s="1"/>
  <c r="K281" i="6"/>
  <c r="J281" i="6"/>
  <c r="D281" i="6"/>
  <c r="C281" i="6"/>
  <c r="B281" i="6"/>
  <c r="G281" i="6" s="1"/>
  <c r="K280" i="6"/>
  <c r="J280" i="6"/>
  <c r="D280" i="6"/>
  <c r="C280" i="6"/>
  <c r="B280" i="6"/>
  <c r="G280" i="6" s="1"/>
  <c r="J279" i="6"/>
  <c r="D279" i="6"/>
  <c r="C279" i="6"/>
  <c r="B279" i="6"/>
  <c r="G279" i="6" s="1"/>
  <c r="K279" i="6" s="1"/>
  <c r="J278" i="6"/>
  <c r="D278" i="6"/>
  <c r="C278" i="6"/>
  <c r="B278" i="6"/>
  <c r="G278" i="6" s="1"/>
  <c r="K278" i="6" s="1"/>
  <c r="K277" i="6"/>
  <c r="J277" i="6"/>
  <c r="D277" i="6"/>
  <c r="C277" i="6"/>
  <c r="B277" i="6"/>
  <c r="G277" i="6" s="1"/>
  <c r="J276" i="6"/>
  <c r="D276" i="6"/>
  <c r="C276" i="6"/>
  <c r="B276" i="6"/>
  <c r="G276" i="6" s="1"/>
  <c r="K276" i="6" s="1"/>
  <c r="J275" i="6"/>
  <c r="D275" i="6"/>
  <c r="C275" i="6"/>
  <c r="B275" i="6"/>
  <c r="G275" i="6" s="1"/>
  <c r="K275" i="6" s="1"/>
  <c r="J274" i="6"/>
  <c r="D274" i="6"/>
  <c r="C274" i="6"/>
  <c r="B274" i="6"/>
  <c r="G274" i="6" s="1"/>
  <c r="K274" i="6" s="1"/>
  <c r="K273" i="6"/>
  <c r="J273" i="6"/>
  <c r="D273" i="6"/>
  <c r="C273" i="6"/>
  <c r="B273" i="6"/>
  <c r="G273" i="6" s="1"/>
  <c r="K272" i="6"/>
  <c r="J272" i="6"/>
  <c r="D272" i="6"/>
  <c r="C272" i="6"/>
  <c r="B272" i="6"/>
  <c r="G272" i="6" s="1"/>
  <c r="J271" i="6"/>
  <c r="D271" i="6"/>
  <c r="C271" i="6"/>
  <c r="B271" i="6"/>
  <c r="G271" i="6" s="1"/>
  <c r="K271" i="6" s="1"/>
  <c r="J270" i="6"/>
  <c r="D270" i="6"/>
  <c r="C270" i="6"/>
  <c r="B270" i="6"/>
  <c r="G270" i="6" s="1"/>
  <c r="K270" i="6" s="1"/>
  <c r="K269" i="6"/>
  <c r="J269" i="6"/>
  <c r="D269" i="6"/>
  <c r="C269" i="6"/>
  <c r="B269" i="6"/>
  <c r="G269" i="6" s="1"/>
  <c r="J268" i="6"/>
  <c r="D268" i="6"/>
  <c r="C268" i="6"/>
  <c r="B268" i="6"/>
  <c r="G268" i="6" s="1"/>
  <c r="K268" i="6" s="1"/>
  <c r="J267" i="6"/>
  <c r="D267" i="6"/>
  <c r="C267" i="6"/>
  <c r="B267" i="6"/>
  <c r="G267" i="6" s="1"/>
  <c r="K267" i="6" s="1"/>
  <c r="J266" i="6"/>
  <c r="D266" i="6"/>
  <c r="C266" i="6"/>
  <c r="B266" i="6"/>
  <c r="G266" i="6" s="1"/>
  <c r="K266" i="6" s="1"/>
  <c r="K265" i="6"/>
  <c r="J265" i="6"/>
  <c r="D265" i="6"/>
  <c r="C265" i="6"/>
  <c r="B265" i="6"/>
  <c r="G265" i="6" s="1"/>
  <c r="K264" i="6"/>
  <c r="J264" i="6"/>
  <c r="D264" i="6"/>
  <c r="C264" i="6"/>
  <c r="B264" i="6"/>
  <c r="G264" i="6" s="1"/>
  <c r="J263" i="6"/>
  <c r="D263" i="6"/>
  <c r="C263" i="6"/>
  <c r="B263" i="6"/>
  <c r="G263" i="6" s="1"/>
  <c r="K263" i="6" s="1"/>
  <c r="J262" i="6"/>
  <c r="D262" i="6"/>
  <c r="C262" i="6"/>
  <c r="B262" i="6"/>
  <c r="G262" i="6" s="1"/>
  <c r="K262" i="6" s="1"/>
  <c r="K261" i="6"/>
  <c r="J261" i="6"/>
  <c r="D261" i="6"/>
  <c r="C261" i="6"/>
  <c r="B261" i="6"/>
  <c r="G261" i="6" s="1"/>
  <c r="J260" i="6"/>
  <c r="D260" i="6"/>
  <c r="C260" i="6"/>
  <c r="B260" i="6"/>
  <c r="G260" i="6" s="1"/>
  <c r="K260" i="6" s="1"/>
  <c r="J259" i="6"/>
  <c r="D259" i="6"/>
  <c r="C259" i="6"/>
  <c r="B259" i="6"/>
  <c r="G259" i="6" s="1"/>
  <c r="K259" i="6" s="1"/>
  <c r="J258" i="6"/>
  <c r="D258" i="6"/>
  <c r="C258" i="6"/>
  <c r="B258" i="6"/>
  <c r="G258" i="6" s="1"/>
  <c r="K258" i="6" s="1"/>
  <c r="K257" i="6"/>
  <c r="J257" i="6"/>
  <c r="D257" i="6"/>
  <c r="C257" i="6"/>
  <c r="B257" i="6"/>
  <c r="G257" i="6" s="1"/>
  <c r="K256" i="6"/>
  <c r="J256" i="6"/>
  <c r="D256" i="6"/>
  <c r="C256" i="6"/>
  <c r="B256" i="6"/>
  <c r="G256" i="6" s="1"/>
  <c r="J255" i="6"/>
  <c r="D255" i="6"/>
  <c r="C255" i="6"/>
  <c r="B255" i="6"/>
  <c r="G255" i="6" s="1"/>
  <c r="K255" i="6" s="1"/>
  <c r="J254" i="6"/>
  <c r="D254" i="6"/>
  <c r="C254" i="6"/>
  <c r="B254" i="6"/>
  <c r="G254" i="6" s="1"/>
  <c r="K254" i="6" s="1"/>
  <c r="K253" i="6"/>
  <c r="J253" i="6"/>
  <c r="D253" i="6"/>
  <c r="C253" i="6"/>
  <c r="B253" i="6"/>
  <c r="G253" i="6" s="1"/>
  <c r="J252" i="6"/>
  <c r="D252" i="6"/>
  <c r="C252" i="6"/>
  <c r="B252" i="6"/>
  <c r="J251" i="6"/>
  <c r="D251" i="6"/>
  <c r="C251" i="6"/>
  <c r="B251" i="6"/>
  <c r="J250" i="6"/>
  <c r="D250" i="6"/>
  <c r="C250" i="6"/>
  <c r="B250" i="6"/>
  <c r="G250" i="6" s="1"/>
  <c r="K250" i="6" s="1"/>
  <c r="K249" i="6"/>
  <c r="J249" i="6"/>
  <c r="D249" i="6"/>
  <c r="C249" i="6"/>
  <c r="B249" i="6"/>
  <c r="G249" i="6" s="1"/>
  <c r="K248" i="6"/>
  <c r="J248" i="6"/>
  <c r="D248" i="6"/>
  <c r="C248" i="6"/>
  <c r="B248" i="6"/>
  <c r="G248" i="6" s="1"/>
  <c r="J247" i="6"/>
  <c r="D247" i="6"/>
  <c r="C247" i="6"/>
  <c r="B247" i="6"/>
  <c r="G247" i="6" s="1"/>
  <c r="K247" i="6" s="1"/>
  <c r="J246" i="6"/>
  <c r="D246" i="6"/>
  <c r="C246" i="6"/>
  <c r="B246" i="6"/>
  <c r="G246" i="6" s="1"/>
  <c r="K246" i="6" s="1"/>
  <c r="K245" i="6"/>
  <c r="J245" i="6"/>
  <c r="D245" i="6"/>
  <c r="C245" i="6"/>
  <c r="B245" i="6"/>
  <c r="G245" i="6" s="1"/>
  <c r="J244" i="6"/>
  <c r="D244" i="6"/>
  <c r="C244" i="6"/>
  <c r="B244" i="6"/>
  <c r="J243" i="6"/>
  <c r="D243" i="6"/>
  <c r="C243" i="6"/>
  <c r="B243" i="6"/>
  <c r="J242" i="6"/>
  <c r="D242" i="6"/>
  <c r="C242" i="6"/>
  <c r="B242" i="6"/>
  <c r="G242" i="6" s="1"/>
  <c r="K242" i="6" s="1"/>
  <c r="K241" i="6"/>
  <c r="J241" i="6"/>
  <c r="D241" i="6"/>
  <c r="C241" i="6"/>
  <c r="B241" i="6"/>
  <c r="G241" i="6" s="1"/>
  <c r="K240" i="6"/>
  <c r="J240" i="6"/>
  <c r="D240" i="6"/>
  <c r="C240" i="6"/>
  <c r="B240" i="6"/>
  <c r="G240" i="6" s="1"/>
  <c r="J239" i="6"/>
  <c r="D239" i="6"/>
  <c r="C239" i="6"/>
  <c r="B239" i="6"/>
  <c r="G239" i="6" s="1"/>
  <c r="K239" i="6" s="1"/>
  <c r="J238" i="6"/>
  <c r="D238" i="6"/>
  <c r="C238" i="6"/>
  <c r="B238" i="6"/>
  <c r="G238" i="6" s="1"/>
  <c r="K238" i="6" s="1"/>
  <c r="K237" i="6"/>
  <c r="J237" i="6"/>
  <c r="D237" i="6"/>
  <c r="C237" i="6"/>
  <c r="B237" i="6"/>
  <c r="G237" i="6" s="1"/>
  <c r="J236" i="6"/>
  <c r="D236" i="6"/>
  <c r="C236" i="6"/>
  <c r="B236" i="6"/>
  <c r="J235" i="6"/>
  <c r="D235" i="6"/>
  <c r="C235" i="6"/>
  <c r="B235" i="6"/>
  <c r="J234" i="6"/>
  <c r="D234" i="6"/>
  <c r="C234" i="6"/>
  <c r="B234" i="6"/>
  <c r="G234" i="6" s="1"/>
  <c r="K234" i="6" s="1"/>
  <c r="K233" i="6"/>
  <c r="J233" i="6"/>
  <c r="D233" i="6"/>
  <c r="C233" i="6"/>
  <c r="B233" i="6"/>
  <c r="G233" i="6" s="1"/>
  <c r="K232" i="6"/>
  <c r="J232" i="6"/>
  <c r="D232" i="6"/>
  <c r="C232" i="6"/>
  <c r="B232" i="6"/>
  <c r="G232" i="6" s="1"/>
  <c r="J231" i="6"/>
  <c r="D231" i="6"/>
  <c r="C231" i="6"/>
  <c r="B231" i="6"/>
  <c r="G231" i="6" s="1"/>
  <c r="K231" i="6" s="1"/>
  <c r="J230" i="6"/>
  <c r="D230" i="6"/>
  <c r="C230" i="6"/>
  <c r="B230" i="6"/>
  <c r="G230" i="6" s="1"/>
  <c r="K230" i="6" s="1"/>
  <c r="K229" i="6"/>
  <c r="J229" i="6"/>
  <c r="D229" i="6"/>
  <c r="C229" i="6"/>
  <c r="B229" i="6"/>
  <c r="G229" i="6" s="1"/>
  <c r="J228" i="6"/>
  <c r="D228" i="6"/>
  <c r="C228" i="6"/>
  <c r="B228" i="6"/>
  <c r="J227" i="6"/>
  <c r="D227" i="6"/>
  <c r="C227" i="6"/>
  <c r="B227" i="6"/>
  <c r="J226" i="6"/>
  <c r="D226" i="6"/>
  <c r="C226" i="6"/>
  <c r="B226" i="6"/>
  <c r="G226" i="6" s="1"/>
  <c r="K226" i="6" s="1"/>
  <c r="K225" i="6"/>
  <c r="J225" i="6"/>
  <c r="D225" i="6"/>
  <c r="C225" i="6"/>
  <c r="B225" i="6"/>
  <c r="G225" i="6" s="1"/>
  <c r="K224" i="6"/>
  <c r="J224" i="6"/>
  <c r="D224" i="6"/>
  <c r="C224" i="6"/>
  <c r="B224" i="6"/>
  <c r="G224" i="6" s="1"/>
  <c r="J223" i="6"/>
  <c r="D223" i="6"/>
  <c r="C223" i="6"/>
  <c r="B223" i="6"/>
  <c r="G223" i="6" s="1"/>
  <c r="K223" i="6" s="1"/>
  <c r="J222" i="6"/>
  <c r="D222" i="6"/>
  <c r="C222" i="6"/>
  <c r="B222" i="6"/>
  <c r="G222" i="6" s="1"/>
  <c r="K222" i="6" s="1"/>
  <c r="K221" i="6"/>
  <c r="J221" i="6"/>
  <c r="D221" i="6"/>
  <c r="C221" i="6"/>
  <c r="B221" i="6"/>
  <c r="G221" i="6" s="1"/>
  <c r="J220" i="6"/>
  <c r="D220" i="6"/>
  <c r="C220" i="6"/>
  <c r="B220" i="6"/>
  <c r="J219" i="6"/>
  <c r="D219" i="6"/>
  <c r="C219" i="6"/>
  <c r="B219" i="6"/>
  <c r="J218" i="6"/>
  <c r="D218" i="6"/>
  <c r="C218" i="6"/>
  <c r="B218" i="6"/>
  <c r="G218" i="6" s="1"/>
  <c r="K218" i="6" s="1"/>
  <c r="K217" i="6"/>
  <c r="J217" i="6"/>
  <c r="G217" i="6"/>
  <c r="D217" i="6"/>
  <c r="C217" i="6"/>
  <c r="B217" i="6"/>
  <c r="K216" i="6"/>
  <c r="J216" i="6"/>
  <c r="G216" i="6"/>
  <c r="D216" i="6"/>
  <c r="C216" i="6"/>
  <c r="B216" i="6"/>
  <c r="K215" i="6"/>
  <c r="J215" i="6"/>
  <c r="G215" i="6"/>
  <c r="D215" i="6"/>
  <c r="C215" i="6"/>
  <c r="B215" i="6"/>
  <c r="K214" i="6"/>
  <c r="J214" i="6"/>
  <c r="G214" i="6"/>
  <c r="D214" i="6"/>
  <c r="C214" i="6"/>
  <c r="B214" i="6"/>
  <c r="K213" i="6"/>
  <c r="J213" i="6"/>
  <c r="G213" i="6"/>
  <c r="D213" i="6"/>
  <c r="C213" i="6"/>
  <c r="B213" i="6"/>
  <c r="K212" i="6"/>
  <c r="J212" i="6"/>
  <c r="G212" i="6"/>
  <c r="D212" i="6"/>
  <c r="C212" i="6"/>
  <c r="B212" i="6"/>
  <c r="K211" i="6"/>
  <c r="J211" i="6"/>
  <c r="G211" i="6"/>
  <c r="D211" i="6"/>
  <c r="C211" i="6"/>
  <c r="B211" i="6"/>
  <c r="K210" i="6"/>
  <c r="J210" i="6"/>
  <c r="G210" i="6"/>
  <c r="D210" i="6"/>
  <c r="C210" i="6"/>
  <c r="B210" i="6"/>
  <c r="K209" i="6"/>
  <c r="J209" i="6"/>
  <c r="G209" i="6"/>
  <c r="D209" i="6"/>
  <c r="C209" i="6"/>
  <c r="B209" i="6"/>
  <c r="K208" i="6"/>
  <c r="J208" i="6"/>
  <c r="G208" i="6"/>
  <c r="D208" i="6"/>
  <c r="C208" i="6"/>
  <c r="B208" i="6"/>
  <c r="K207" i="6"/>
  <c r="J207" i="6"/>
  <c r="G207" i="6"/>
  <c r="D207" i="6"/>
  <c r="C207" i="6"/>
  <c r="B207" i="6"/>
  <c r="K206" i="6"/>
  <c r="J206" i="6"/>
  <c r="G206" i="6"/>
  <c r="D206" i="6"/>
  <c r="C206" i="6"/>
  <c r="B206" i="6"/>
  <c r="K205" i="6"/>
  <c r="J205" i="6"/>
  <c r="G205" i="6"/>
  <c r="D205" i="6"/>
  <c r="C205" i="6"/>
  <c r="B205" i="6"/>
  <c r="K204" i="6"/>
  <c r="J204" i="6"/>
  <c r="G204" i="6"/>
  <c r="D204" i="6"/>
  <c r="C204" i="6"/>
  <c r="B204" i="6"/>
  <c r="K203" i="6"/>
  <c r="J203" i="6"/>
  <c r="G203" i="6"/>
  <c r="D203" i="6"/>
  <c r="C203" i="6"/>
  <c r="B203" i="6"/>
  <c r="K202" i="6"/>
  <c r="J202" i="6"/>
  <c r="G202" i="6"/>
  <c r="D202" i="6"/>
  <c r="C202" i="6"/>
  <c r="B202" i="6"/>
  <c r="K201" i="6"/>
  <c r="J201" i="6"/>
  <c r="G201" i="6"/>
  <c r="D201" i="6"/>
  <c r="C201" i="6"/>
  <c r="B201" i="6"/>
  <c r="K200" i="6"/>
  <c r="J200" i="6"/>
  <c r="G200" i="6"/>
  <c r="D200" i="6"/>
  <c r="C200" i="6"/>
  <c r="B200" i="6"/>
  <c r="K199" i="6"/>
  <c r="J199" i="6"/>
  <c r="G199" i="6"/>
  <c r="D199" i="6"/>
  <c r="C199" i="6"/>
  <c r="B199" i="6"/>
  <c r="K198" i="6"/>
  <c r="J198" i="6"/>
  <c r="G198" i="6"/>
  <c r="D198" i="6"/>
  <c r="C198" i="6"/>
  <c r="B198" i="6"/>
  <c r="K197" i="6"/>
  <c r="J197" i="6"/>
  <c r="G197" i="6"/>
  <c r="D197" i="6"/>
  <c r="C197" i="6"/>
  <c r="B197" i="6"/>
  <c r="K196" i="6"/>
  <c r="J196" i="6"/>
  <c r="G196" i="6"/>
  <c r="D196" i="6"/>
  <c r="C196" i="6"/>
  <c r="B196" i="6"/>
  <c r="K195" i="6"/>
  <c r="J195" i="6"/>
  <c r="G195" i="6"/>
  <c r="D195" i="6"/>
  <c r="C195" i="6"/>
  <c r="B195" i="6"/>
  <c r="K194" i="6"/>
  <c r="J194" i="6"/>
  <c r="G194" i="6"/>
  <c r="D194" i="6"/>
  <c r="C194" i="6"/>
  <c r="B194" i="6"/>
  <c r="K193" i="6"/>
  <c r="J193" i="6"/>
  <c r="G193" i="6"/>
  <c r="D193" i="6"/>
  <c r="C193" i="6"/>
  <c r="B193" i="6"/>
  <c r="K192" i="6"/>
  <c r="J192" i="6"/>
  <c r="G192" i="6"/>
  <c r="D192" i="6"/>
  <c r="C192" i="6"/>
  <c r="B192" i="6"/>
  <c r="K191" i="6"/>
  <c r="J191" i="6"/>
  <c r="G191" i="6"/>
  <c r="D191" i="6"/>
  <c r="C191" i="6"/>
  <c r="B191" i="6"/>
  <c r="K190" i="6"/>
  <c r="J190" i="6"/>
  <c r="G190" i="6"/>
  <c r="D190" i="6"/>
  <c r="C190" i="6"/>
  <c r="B190" i="6"/>
  <c r="K189" i="6"/>
  <c r="J189" i="6"/>
  <c r="G189" i="6"/>
  <c r="D189" i="6"/>
  <c r="C189" i="6"/>
  <c r="B189" i="6"/>
  <c r="K188" i="6"/>
  <c r="J188" i="6"/>
  <c r="G188" i="6"/>
  <c r="D188" i="6"/>
  <c r="C188" i="6"/>
  <c r="B188" i="6"/>
  <c r="K187" i="6"/>
  <c r="J187" i="6"/>
  <c r="G187" i="6"/>
  <c r="D187" i="6"/>
  <c r="C187" i="6"/>
  <c r="B187" i="6"/>
  <c r="K186" i="6"/>
  <c r="J186" i="6"/>
  <c r="G186" i="6"/>
  <c r="D186" i="6"/>
  <c r="C186" i="6"/>
  <c r="B186" i="6"/>
  <c r="K185" i="6"/>
  <c r="J185" i="6"/>
  <c r="G185" i="6"/>
  <c r="D185" i="6"/>
  <c r="C185" i="6"/>
  <c r="B185" i="6"/>
  <c r="K184" i="6"/>
  <c r="J184" i="6"/>
  <c r="G184" i="6"/>
  <c r="D184" i="6"/>
  <c r="C184" i="6"/>
  <c r="B184" i="6"/>
  <c r="K183" i="6"/>
  <c r="J183" i="6"/>
  <c r="G183" i="6"/>
  <c r="D183" i="6"/>
  <c r="C183" i="6"/>
  <c r="B183" i="6"/>
  <c r="K182" i="6"/>
  <c r="J182" i="6"/>
  <c r="G182" i="6"/>
  <c r="D182" i="6"/>
  <c r="C182" i="6"/>
  <c r="B182" i="6"/>
  <c r="K181" i="6"/>
  <c r="J181" i="6"/>
  <c r="G181" i="6"/>
  <c r="D181" i="6"/>
  <c r="C181" i="6"/>
  <c r="B181" i="6"/>
  <c r="K180" i="6"/>
  <c r="J180" i="6"/>
  <c r="G180" i="6"/>
  <c r="D180" i="6"/>
  <c r="C180" i="6"/>
  <c r="B180" i="6"/>
  <c r="K179" i="6"/>
  <c r="J179" i="6"/>
  <c r="G179" i="6"/>
  <c r="D179" i="6"/>
  <c r="C179" i="6"/>
  <c r="B179" i="6"/>
  <c r="K178" i="6"/>
  <c r="J178" i="6"/>
  <c r="G178" i="6"/>
  <c r="D178" i="6"/>
  <c r="C178" i="6"/>
  <c r="B178" i="6"/>
  <c r="K177" i="6"/>
  <c r="J177" i="6"/>
  <c r="G177" i="6"/>
  <c r="D177" i="6"/>
  <c r="C177" i="6"/>
  <c r="B177" i="6"/>
  <c r="K176" i="6"/>
  <c r="J176" i="6"/>
  <c r="G176" i="6"/>
  <c r="D176" i="6"/>
  <c r="C176" i="6"/>
  <c r="B176" i="6"/>
  <c r="K175" i="6"/>
  <c r="J175" i="6"/>
  <c r="G175" i="6"/>
  <c r="D175" i="6"/>
  <c r="C175" i="6"/>
  <c r="B175" i="6"/>
  <c r="K174" i="6"/>
  <c r="J174" i="6"/>
  <c r="G174" i="6"/>
  <c r="D174" i="6"/>
  <c r="C174" i="6"/>
  <c r="B174" i="6"/>
  <c r="K173" i="6"/>
  <c r="J173" i="6"/>
  <c r="G173" i="6"/>
  <c r="D173" i="6"/>
  <c r="C173" i="6"/>
  <c r="B173" i="6"/>
  <c r="K172" i="6"/>
  <c r="J172" i="6"/>
  <c r="G172" i="6"/>
  <c r="D172" i="6"/>
  <c r="C172" i="6"/>
  <c r="B172" i="6"/>
  <c r="K171" i="6"/>
  <c r="J171" i="6"/>
  <c r="G171" i="6"/>
  <c r="D171" i="6"/>
  <c r="C171" i="6"/>
  <c r="B171" i="6"/>
  <c r="K170" i="6"/>
  <c r="J170" i="6"/>
  <c r="G170" i="6"/>
  <c r="D170" i="6"/>
  <c r="C170" i="6"/>
  <c r="B170" i="6"/>
  <c r="K169" i="6"/>
  <c r="J169" i="6"/>
  <c r="G169" i="6"/>
  <c r="D169" i="6"/>
  <c r="C169" i="6"/>
  <c r="B169" i="6"/>
  <c r="K168" i="6"/>
  <c r="J168" i="6"/>
  <c r="G168" i="6"/>
  <c r="D168" i="6"/>
  <c r="C168" i="6"/>
  <c r="B168" i="6"/>
  <c r="K167" i="6"/>
  <c r="J167" i="6"/>
  <c r="G167" i="6"/>
  <c r="D167" i="6"/>
  <c r="C167" i="6"/>
  <c r="B167" i="6"/>
  <c r="K166" i="6"/>
  <c r="J166" i="6"/>
  <c r="G166" i="6"/>
  <c r="D166" i="6"/>
  <c r="C166" i="6"/>
  <c r="B166" i="6"/>
  <c r="K165" i="6"/>
  <c r="J165" i="6"/>
  <c r="G165" i="6"/>
  <c r="D165" i="6"/>
  <c r="C165" i="6"/>
  <c r="B165" i="6"/>
  <c r="K164" i="6"/>
  <c r="J164" i="6"/>
  <c r="G164" i="6"/>
  <c r="D164" i="6"/>
  <c r="C164" i="6"/>
  <c r="B164" i="6"/>
  <c r="K163" i="6"/>
  <c r="J163" i="6"/>
  <c r="G163" i="6"/>
  <c r="D163" i="6"/>
  <c r="C163" i="6"/>
  <c r="B163" i="6"/>
  <c r="K162" i="6"/>
  <c r="J162" i="6"/>
  <c r="G162" i="6"/>
  <c r="D162" i="6"/>
  <c r="C162" i="6"/>
  <c r="B162" i="6"/>
  <c r="K161" i="6"/>
  <c r="J161" i="6"/>
  <c r="G161" i="6"/>
  <c r="D161" i="6"/>
  <c r="C161" i="6"/>
  <c r="B161" i="6"/>
  <c r="K160" i="6"/>
  <c r="J160" i="6"/>
  <c r="G160" i="6"/>
  <c r="D160" i="6"/>
  <c r="C160" i="6"/>
  <c r="B160" i="6"/>
  <c r="K159" i="6"/>
  <c r="J159" i="6"/>
  <c r="G159" i="6"/>
  <c r="D159" i="6"/>
  <c r="C159" i="6"/>
  <c r="B159" i="6"/>
  <c r="K158" i="6"/>
  <c r="J158" i="6"/>
  <c r="G158" i="6"/>
  <c r="D158" i="6"/>
  <c r="C158" i="6"/>
  <c r="B158" i="6"/>
  <c r="K157" i="6"/>
  <c r="J157" i="6"/>
  <c r="G157" i="6"/>
  <c r="D157" i="6"/>
  <c r="C157" i="6"/>
  <c r="B157" i="6"/>
  <c r="K156" i="6"/>
  <c r="J156" i="6"/>
  <c r="G156" i="6"/>
  <c r="D156" i="6"/>
  <c r="C156" i="6"/>
  <c r="B156" i="6"/>
  <c r="K155" i="6"/>
  <c r="J155" i="6"/>
  <c r="G155" i="6"/>
  <c r="D155" i="6"/>
  <c r="C155" i="6"/>
  <c r="B155" i="6"/>
  <c r="K154" i="6"/>
  <c r="J154" i="6"/>
  <c r="G154" i="6"/>
  <c r="D154" i="6"/>
  <c r="C154" i="6"/>
  <c r="B154" i="6"/>
  <c r="K153" i="6"/>
  <c r="J153" i="6"/>
  <c r="G153" i="6"/>
  <c r="D153" i="6"/>
  <c r="C153" i="6"/>
  <c r="B153" i="6"/>
  <c r="K152" i="6"/>
  <c r="J152" i="6"/>
  <c r="G152" i="6"/>
  <c r="D152" i="6"/>
  <c r="C152" i="6"/>
  <c r="B152" i="6"/>
  <c r="K151" i="6"/>
  <c r="J151" i="6"/>
  <c r="G151" i="6"/>
  <c r="D151" i="6"/>
  <c r="C151" i="6"/>
  <c r="B151" i="6"/>
  <c r="K150" i="6"/>
  <c r="J150" i="6"/>
  <c r="G150" i="6"/>
  <c r="D150" i="6"/>
  <c r="C150" i="6"/>
  <c r="B150" i="6"/>
  <c r="K149" i="6"/>
  <c r="J149" i="6"/>
  <c r="G149" i="6"/>
  <c r="D149" i="6"/>
  <c r="C149" i="6"/>
  <c r="B149" i="6"/>
  <c r="K148" i="6"/>
  <c r="J148" i="6"/>
  <c r="G148" i="6"/>
  <c r="D148" i="6"/>
  <c r="C148" i="6"/>
  <c r="B148" i="6"/>
  <c r="K147" i="6"/>
  <c r="J147" i="6"/>
  <c r="G147" i="6"/>
  <c r="D147" i="6"/>
  <c r="C147" i="6"/>
  <c r="B147" i="6"/>
  <c r="K146" i="6"/>
  <c r="J146" i="6"/>
  <c r="G146" i="6"/>
  <c r="D146" i="6"/>
  <c r="C146" i="6"/>
  <c r="B146" i="6"/>
  <c r="K145" i="6"/>
  <c r="J145" i="6"/>
  <c r="G145" i="6"/>
  <c r="D145" i="6"/>
  <c r="C145" i="6"/>
  <c r="B145" i="6"/>
  <c r="K144" i="6"/>
  <c r="J144" i="6"/>
  <c r="G144" i="6"/>
  <c r="D144" i="6"/>
  <c r="C144" i="6"/>
  <c r="B144" i="6"/>
  <c r="K143" i="6"/>
  <c r="J143" i="6"/>
  <c r="G143" i="6"/>
  <c r="D143" i="6"/>
  <c r="C143" i="6"/>
  <c r="B143" i="6"/>
  <c r="K142" i="6"/>
  <c r="J142" i="6"/>
  <c r="G142" i="6"/>
  <c r="D142" i="6"/>
  <c r="C142" i="6"/>
  <c r="B142" i="6"/>
  <c r="K141" i="6"/>
  <c r="J141" i="6"/>
  <c r="G141" i="6"/>
  <c r="D141" i="6"/>
  <c r="C141" i="6"/>
  <c r="B141" i="6"/>
  <c r="K140" i="6"/>
  <c r="J140" i="6"/>
  <c r="G140" i="6"/>
  <c r="D140" i="6"/>
  <c r="C140" i="6"/>
  <c r="B140" i="6"/>
  <c r="K139" i="6"/>
  <c r="J139" i="6"/>
  <c r="G139" i="6"/>
  <c r="D139" i="6"/>
  <c r="C139" i="6"/>
  <c r="B139" i="6"/>
  <c r="K138" i="6"/>
  <c r="J138" i="6"/>
  <c r="G138" i="6"/>
  <c r="D138" i="6"/>
  <c r="C138" i="6"/>
  <c r="B138" i="6"/>
  <c r="K137" i="6"/>
  <c r="J137" i="6"/>
  <c r="G137" i="6"/>
  <c r="D137" i="6"/>
  <c r="C137" i="6"/>
  <c r="B137" i="6"/>
  <c r="K136" i="6"/>
  <c r="J136" i="6"/>
  <c r="G136" i="6"/>
  <c r="D136" i="6"/>
  <c r="C136" i="6"/>
  <c r="B136" i="6"/>
  <c r="K135" i="6"/>
  <c r="J135" i="6"/>
  <c r="G135" i="6"/>
  <c r="D135" i="6"/>
  <c r="C135" i="6"/>
  <c r="B135" i="6"/>
  <c r="K134" i="6"/>
  <c r="J134" i="6"/>
  <c r="G134" i="6"/>
  <c r="D134" i="6"/>
  <c r="C134" i="6"/>
  <c r="B134" i="6"/>
  <c r="K133" i="6"/>
  <c r="J133" i="6"/>
  <c r="G133" i="6"/>
  <c r="D133" i="6"/>
  <c r="C133" i="6"/>
  <c r="B133" i="6"/>
  <c r="K132" i="6"/>
  <c r="J132" i="6"/>
  <c r="G132" i="6"/>
  <c r="D132" i="6"/>
  <c r="C132" i="6"/>
  <c r="B132" i="6"/>
  <c r="K131" i="6"/>
  <c r="J131" i="6"/>
  <c r="G131" i="6"/>
  <c r="D131" i="6"/>
  <c r="C131" i="6"/>
  <c r="B131" i="6"/>
  <c r="K130" i="6"/>
  <c r="J130" i="6"/>
  <c r="G130" i="6"/>
  <c r="D130" i="6"/>
  <c r="C130" i="6"/>
  <c r="B130" i="6"/>
  <c r="K129" i="6"/>
  <c r="J129" i="6"/>
  <c r="G129" i="6"/>
  <c r="D129" i="6"/>
  <c r="C129" i="6"/>
  <c r="B129" i="6"/>
  <c r="K128" i="6"/>
  <c r="J128" i="6"/>
  <c r="G128" i="6"/>
  <c r="D128" i="6"/>
  <c r="C128" i="6"/>
  <c r="B128" i="6"/>
  <c r="K127" i="6"/>
  <c r="J127" i="6"/>
  <c r="G127" i="6"/>
  <c r="D127" i="6"/>
  <c r="C127" i="6"/>
  <c r="B127" i="6"/>
  <c r="K126" i="6"/>
  <c r="J126" i="6"/>
  <c r="G126" i="6"/>
  <c r="D126" i="6"/>
  <c r="C126" i="6"/>
  <c r="B126" i="6"/>
  <c r="K125" i="6"/>
  <c r="J125" i="6"/>
  <c r="G125" i="6"/>
  <c r="D125" i="6"/>
  <c r="C125" i="6"/>
  <c r="B125" i="6"/>
  <c r="K124" i="6"/>
  <c r="J124" i="6"/>
  <c r="G124" i="6"/>
  <c r="D124" i="6"/>
  <c r="C124" i="6"/>
  <c r="B124" i="6"/>
  <c r="K123" i="6"/>
  <c r="J123" i="6"/>
  <c r="G123" i="6"/>
  <c r="D123" i="6"/>
  <c r="C123" i="6"/>
  <c r="B123" i="6"/>
  <c r="K122" i="6"/>
  <c r="J122" i="6"/>
  <c r="G122" i="6"/>
  <c r="D122" i="6"/>
  <c r="C122" i="6"/>
  <c r="B122" i="6"/>
  <c r="K121" i="6"/>
  <c r="J121" i="6"/>
  <c r="G121" i="6"/>
  <c r="D121" i="6"/>
  <c r="C121" i="6"/>
  <c r="B121" i="6"/>
  <c r="K120" i="6"/>
  <c r="J120" i="6"/>
  <c r="G120" i="6"/>
  <c r="D120" i="6"/>
  <c r="C120" i="6"/>
  <c r="B120" i="6"/>
  <c r="K119" i="6"/>
  <c r="J119" i="6"/>
  <c r="G119" i="6"/>
  <c r="D119" i="6"/>
  <c r="C119" i="6"/>
  <c r="B119" i="6"/>
  <c r="K118" i="6"/>
  <c r="J118" i="6"/>
  <c r="G118" i="6"/>
  <c r="D118" i="6"/>
  <c r="C118" i="6"/>
  <c r="B118" i="6"/>
  <c r="K117" i="6"/>
  <c r="J117" i="6"/>
  <c r="G117" i="6"/>
  <c r="D117" i="6"/>
  <c r="C117" i="6"/>
  <c r="B117" i="6"/>
  <c r="K116" i="6"/>
  <c r="J116" i="6"/>
  <c r="G116" i="6"/>
  <c r="D116" i="6"/>
  <c r="C116" i="6"/>
  <c r="B116" i="6"/>
  <c r="K115" i="6"/>
  <c r="J115" i="6"/>
  <c r="G115" i="6"/>
  <c r="D115" i="6"/>
  <c r="C115" i="6"/>
  <c r="B115" i="6"/>
  <c r="K114" i="6"/>
  <c r="J114" i="6"/>
  <c r="D114" i="6"/>
  <c r="C114" i="6"/>
  <c r="B114" i="6"/>
  <c r="G114" i="6" s="1"/>
  <c r="J113" i="6"/>
  <c r="D113" i="6"/>
  <c r="C113" i="6"/>
  <c r="B113" i="6"/>
  <c r="G113" i="6" s="1"/>
  <c r="K113" i="6" s="1"/>
  <c r="J112" i="6"/>
  <c r="D112" i="6"/>
  <c r="C112" i="6"/>
  <c r="B112" i="6"/>
  <c r="G112" i="6" s="1"/>
  <c r="K112" i="6" s="1"/>
  <c r="J111" i="6"/>
  <c r="D111" i="6"/>
  <c r="C111" i="6"/>
  <c r="B111" i="6"/>
  <c r="G111" i="6" s="1"/>
  <c r="K111" i="6" s="1"/>
  <c r="K110" i="6"/>
  <c r="J110" i="6"/>
  <c r="D110" i="6"/>
  <c r="C110" i="6"/>
  <c r="B110" i="6"/>
  <c r="G110" i="6" s="1"/>
  <c r="K109" i="6"/>
  <c r="J109" i="6"/>
  <c r="D109" i="6"/>
  <c r="C109" i="6"/>
  <c r="B109" i="6"/>
  <c r="G109" i="6" s="1"/>
  <c r="K108" i="6"/>
  <c r="J108" i="6"/>
  <c r="D108" i="6"/>
  <c r="C108" i="6"/>
  <c r="B108" i="6"/>
  <c r="G108" i="6" s="1"/>
  <c r="J107" i="6"/>
  <c r="D107" i="6"/>
  <c r="C107" i="6"/>
  <c r="B107" i="6"/>
  <c r="G107" i="6" s="1"/>
  <c r="K107" i="6" s="1"/>
  <c r="K106" i="6"/>
  <c r="J106" i="6"/>
  <c r="D106" i="6"/>
  <c r="C106" i="6"/>
  <c r="B106" i="6"/>
  <c r="G106" i="6" s="1"/>
  <c r="J105" i="6"/>
  <c r="D105" i="6"/>
  <c r="C105" i="6"/>
  <c r="B105" i="6"/>
  <c r="G105" i="6" s="1"/>
  <c r="K105" i="6" s="1"/>
  <c r="J104" i="6"/>
  <c r="D104" i="6"/>
  <c r="C104" i="6"/>
  <c r="B104" i="6"/>
  <c r="G104" i="6" s="1"/>
  <c r="K104" i="6" s="1"/>
  <c r="J103" i="6"/>
  <c r="D103" i="6"/>
  <c r="C103" i="6"/>
  <c r="B103" i="6"/>
  <c r="G103" i="6" s="1"/>
  <c r="K103" i="6" s="1"/>
  <c r="K102" i="6"/>
  <c r="J102" i="6"/>
  <c r="D102" i="6"/>
  <c r="C102" i="6"/>
  <c r="B102" i="6"/>
  <c r="G102" i="6" s="1"/>
  <c r="K101" i="6"/>
  <c r="J101" i="6"/>
  <c r="D101" i="6"/>
  <c r="C101" i="6"/>
  <c r="B101" i="6"/>
  <c r="G101" i="6" s="1"/>
  <c r="K100" i="6"/>
  <c r="J100" i="6"/>
  <c r="D100" i="6"/>
  <c r="C100" i="6"/>
  <c r="B100" i="6"/>
  <c r="G100" i="6" s="1"/>
  <c r="J99" i="6"/>
  <c r="D99" i="6"/>
  <c r="C99" i="6"/>
  <c r="B99" i="6"/>
  <c r="G99" i="6" s="1"/>
  <c r="K99" i="6" s="1"/>
  <c r="K98" i="6"/>
  <c r="J98" i="6"/>
  <c r="D98" i="6"/>
  <c r="C98" i="6"/>
  <c r="B98" i="6"/>
  <c r="G98" i="6" s="1"/>
  <c r="J97" i="6"/>
  <c r="D97" i="6"/>
  <c r="C97" i="6"/>
  <c r="B97" i="6"/>
  <c r="G97" i="6" s="1"/>
  <c r="K97" i="6" s="1"/>
  <c r="J96" i="6"/>
  <c r="D96" i="6"/>
  <c r="C96" i="6"/>
  <c r="B96" i="6"/>
  <c r="G96" i="6" s="1"/>
  <c r="K96" i="6" s="1"/>
  <c r="J95" i="6"/>
  <c r="D95" i="6"/>
  <c r="C95" i="6"/>
  <c r="B95" i="6"/>
  <c r="G95" i="6" s="1"/>
  <c r="K95" i="6" s="1"/>
  <c r="K94" i="6"/>
  <c r="J94" i="6"/>
  <c r="D94" i="6"/>
  <c r="C94" i="6"/>
  <c r="B94" i="6"/>
  <c r="G94" i="6" s="1"/>
  <c r="K93" i="6"/>
  <c r="J93" i="6"/>
  <c r="D93" i="6"/>
  <c r="C93" i="6"/>
  <c r="B93" i="6"/>
  <c r="G93" i="6" s="1"/>
  <c r="K92" i="6"/>
  <c r="J92" i="6"/>
  <c r="D92" i="6"/>
  <c r="C92" i="6"/>
  <c r="B92" i="6"/>
  <c r="G92" i="6" s="1"/>
  <c r="J91" i="6"/>
  <c r="D91" i="6"/>
  <c r="C91" i="6"/>
  <c r="B91" i="6"/>
  <c r="G91" i="6" s="1"/>
  <c r="K91" i="6" s="1"/>
  <c r="K90" i="6"/>
  <c r="J90" i="6"/>
  <c r="D90" i="6"/>
  <c r="C90" i="6"/>
  <c r="B90" i="6"/>
  <c r="G90" i="6" s="1"/>
  <c r="J89" i="6"/>
  <c r="D89" i="6"/>
  <c r="C89" i="6"/>
  <c r="B89" i="6"/>
  <c r="G89" i="6" s="1"/>
  <c r="K89" i="6" s="1"/>
  <c r="J88" i="6"/>
  <c r="D88" i="6"/>
  <c r="C88" i="6"/>
  <c r="B88" i="6"/>
  <c r="G88" i="6" s="1"/>
  <c r="K88" i="6" s="1"/>
  <c r="J87" i="6"/>
  <c r="D87" i="6"/>
  <c r="C87" i="6"/>
  <c r="B87" i="6"/>
  <c r="G87" i="6" s="1"/>
  <c r="K87" i="6" s="1"/>
  <c r="K86" i="6"/>
  <c r="J86" i="6"/>
  <c r="D86" i="6"/>
  <c r="C86" i="6"/>
  <c r="B86" i="6"/>
  <c r="G86" i="6" s="1"/>
  <c r="K85" i="6"/>
  <c r="J85" i="6"/>
  <c r="D85" i="6"/>
  <c r="C85" i="6"/>
  <c r="B85" i="6"/>
  <c r="G85" i="6" s="1"/>
  <c r="K84" i="6"/>
  <c r="J84" i="6"/>
  <c r="D84" i="6"/>
  <c r="C84" i="6"/>
  <c r="B84" i="6"/>
  <c r="G84" i="6" s="1"/>
  <c r="J83" i="6"/>
  <c r="D83" i="6"/>
  <c r="C83" i="6"/>
  <c r="B83" i="6"/>
  <c r="G83" i="6" s="1"/>
  <c r="K83" i="6" s="1"/>
  <c r="K82" i="6"/>
  <c r="J82" i="6"/>
  <c r="D82" i="6"/>
  <c r="C82" i="6"/>
  <c r="B82" i="6"/>
  <c r="G82" i="6" s="1"/>
  <c r="J81" i="6"/>
  <c r="D81" i="6"/>
  <c r="C81" i="6"/>
  <c r="B81" i="6"/>
  <c r="G81" i="6" s="1"/>
  <c r="K81" i="6" s="1"/>
  <c r="J80" i="6"/>
  <c r="D80" i="6"/>
  <c r="C80" i="6"/>
  <c r="B80" i="6"/>
  <c r="G80" i="6" s="1"/>
  <c r="K80" i="6" s="1"/>
  <c r="J79" i="6"/>
  <c r="D79" i="6"/>
  <c r="C79" i="6"/>
  <c r="B79" i="6"/>
  <c r="G79" i="6" s="1"/>
  <c r="K79" i="6" s="1"/>
  <c r="K78" i="6"/>
  <c r="J78" i="6"/>
  <c r="D78" i="6"/>
  <c r="C78" i="6"/>
  <c r="B78" i="6"/>
  <c r="G78" i="6" s="1"/>
  <c r="K77" i="6"/>
  <c r="J77" i="6"/>
  <c r="D77" i="6"/>
  <c r="C77" i="6"/>
  <c r="B77" i="6"/>
  <c r="G77" i="6" s="1"/>
  <c r="K76" i="6"/>
  <c r="J76" i="6"/>
  <c r="D76" i="6"/>
  <c r="C76" i="6"/>
  <c r="B76" i="6"/>
  <c r="G76" i="6" s="1"/>
  <c r="J75" i="6"/>
  <c r="D75" i="6"/>
  <c r="C75" i="6"/>
  <c r="B75" i="6"/>
  <c r="G75" i="6" s="1"/>
  <c r="K75" i="6" s="1"/>
  <c r="K74" i="6"/>
  <c r="J74" i="6"/>
  <c r="D74" i="6"/>
  <c r="C74" i="6"/>
  <c r="B74" i="6"/>
  <c r="G74" i="6" s="1"/>
  <c r="J73" i="6"/>
  <c r="D73" i="6"/>
  <c r="C73" i="6"/>
  <c r="B73" i="6"/>
  <c r="G73" i="6" s="1"/>
  <c r="K73" i="6" s="1"/>
  <c r="J72" i="6"/>
  <c r="D72" i="6"/>
  <c r="C72" i="6"/>
  <c r="B72" i="6"/>
  <c r="G72" i="6" s="1"/>
  <c r="K72" i="6" s="1"/>
  <c r="J71" i="6"/>
  <c r="D71" i="6"/>
  <c r="C71" i="6"/>
  <c r="B71" i="6"/>
  <c r="G71" i="6" s="1"/>
  <c r="K71" i="6" s="1"/>
  <c r="K70" i="6"/>
  <c r="J70" i="6"/>
  <c r="D70" i="6"/>
  <c r="C70" i="6"/>
  <c r="B70" i="6"/>
  <c r="G70" i="6" s="1"/>
  <c r="K69" i="6"/>
  <c r="J69" i="6"/>
  <c r="D69" i="6"/>
  <c r="C69" i="6"/>
  <c r="B69" i="6"/>
  <c r="G69" i="6" s="1"/>
  <c r="K68" i="6"/>
  <c r="J68" i="6"/>
  <c r="D68" i="6"/>
  <c r="C68" i="6"/>
  <c r="B68" i="6"/>
  <c r="G68" i="6" s="1"/>
  <c r="J67" i="6"/>
  <c r="D67" i="6"/>
  <c r="C67" i="6"/>
  <c r="B67" i="6"/>
  <c r="G67" i="6" s="1"/>
  <c r="K67" i="6" s="1"/>
  <c r="K66" i="6"/>
  <c r="J66" i="6"/>
  <c r="D66" i="6"/>
  <c r="C66" i="6"/>
  <c r="B66" i="6"/>
  <c r="G66" i="6" s="1"/>
  <c r="J65" i="6"/>
  <c r="D65" i="6"/>
  <c r="C65" i="6"/>
  <c r="B65" i="6"/>
  <c r="G65" i="6" s="1"/>
  <c r="K65" i="6" s="1"/>
  <c r="J64" i="6"/>
  <c r="D64" i="6"/>
  <c r="C64" i="6"/>
  <c r="B64" i="6"/>
  <c r="G64" i="6" s="1"/>
  <c r="K64" i="6" s="1"/>
  <c r="J63" i="6"/>
  <c r="D63" i="6"/>
  <c r="C63" i="6"/>
  <c r="B63" i="6"/>
  <c r="G63" i="6" s="1"/>
  <c r="K63" i="6" s="1"/>
  <c r="K62" i="6"/>
  <c r="J62" i="6"/>
  <c r="D62" i="6"/>
  <c r="C62" i="6"/>
  <c r="B62" i="6"/>
  <c r="G62" i="6" s="1"/>
  <c r="K61" i="6"/>
  <c r="J61" i="6"/>
  <c r="D61" i="6"/>
  <c r="C61" i="6"/>
  <c r="B61" i="6"/>
  <c r="G61" i="6" s="1"/>
  <c r="K60" i="6"/>
  <c r="J60" i="6"/>
  <c r="D60" i="6"/>
  <c r="C60" i="6"/>
  <c r="B60" i="6"/>
  <c r="G60" i="6" s="1"/>
  <c r="J59" i="6"/>
  <c r="D59" i="6"/>
  <c r="C59" i="6"/>
  <c r="B59" i="6"/>
  <c r="G59" i="6" s="1"/>
  <c r="K59" i="6" s="1"/>
  <c r="K58" i="6"/>
  <c r="J58" i="6"/>
  <c r="D58" i="6"/>
  <c r="C58" i="6"/>
  <c r="B58" i="6"/>
  <c r="G58" i="6" s="1"/>
  <c r="J57" i="6"/>
  <c r="D57" i="6"/>
  <c r="C57" i="6"/>
  <c r="B57" i="6"/>
  <c r="G57" i="6" s="1"/>
  <c r="K57" i="6" s="1"/>
  <c r="J56" i="6"/>
  <c r="D56" i="6"/>
  <c r="C56" i="6"/>
  <c r="B56" i="6"/>
  <c r="G56" i="6" s="1"/>
  <c r="K56" i="6" s="1"/>
  <c r="J55" i="6"/>
  <c r="D55" i="6"/>
  <c r="C55" i="6"/>
  <c r="B55" i="6"/>
  <c r="G55" i="6" s="1"/>
  <c r="K55" i="6" s="1"/>
  <c r="K54" i="6"/>
  <c r="J54" i="6"/>
  <c r="D54" i="6"/>
  <c r="C54" i="6"/>
  <c r="B54" i="6"/>
  <c r="G54" i="6" s="1"/>
  <c r="K53" i="6"/>
  <c r="J53" i="6"/>
  <c r="D53" i="6"/>
  <c r="C53" i="6"/>
  <c r="B53" i="6"/>
  <c r="G53" i="6" s="1"/>
  <c r="K52" i="6"/>
  <c r="J52" i="6"/>
  <c r="D52" i="6"/>
  <c r="C52" i="6"/>
  <c r="B52" i="6"/>
  <c r="G52" i="6" s="1"/>
  <c r="J51" i="6"/>
  <c r="D51" i="6"/>
  <c r="C51" i="6"/>
  <c r="B51" i="6"/>
  <c r="G51" i="6" s="1"/>
  <c r="K51" i="6" s="1"/>
  <c r="K50" i="6"/>
  <c r="J50" i="6"/>
  <c r="D50" i="6"/>
  <c r="C50" i="6"/>
  <c r="B50" i="6"/>
  <c r="G50" i="6" s="1"/>
  <c r="J49" i="6"/>
  <c r="D49" i="6"/>
  <c r="C49" i="6"/>
  <c r="B49" i="6"/>
  <c r="G49" i="6" s="1"/>
  <c r="K49" i="6" s="1"/>
  <c r="J48" i="6"/>
  <c r="D48" i="6"/>
  <c r="C48" i="6"/>
  <c r="B48" i="6"/>
  <c r="G48" i="6" s="1"/>
  <c r="K48" i="6" s="1"/>
  <c r="J47" i="6"/>
  <c r="D47" i="6"/>
  <c r="C47" i="6"/>
  <c r="B47" i="6"/>
  <c r="G47" i="6" s="1"/>
  <c r="K47" i="6" s="1"/>
  <c r="K46" i="6"/>
  <c r="J46" i="6"/>
  <c r="D46" i="6"/>
  <c r="C46" i="6"/>
  <c r="B46" i="6"/>
  <c r="G46" i="6" s="1"/>
  <c r="K45" i="6"/>
  <c r="J45" i="6"/>
  <c r="D45" i="6"/>
  <c r="C45" i="6"/>
  <c r="B45" i="6"/>
  <c r="G45" i="6" s="1"/>
  <c r="K44" i="6"/>
  <c r="J44" i="6"/>
  <c r="D44" i="6"/>
  <c r="C44" i="6"/>
  <c r="B44" i="6"/>
  <c r="G44" i="6" s="1"/>
  <c r="J43" i="6"/>
  <c r="D43" i="6"/>
  <c r="C43" i="6"/>
  <c r="B43" i="6"/>
  <c r="G43" i="6" s="1"/>
  <c r="K43" i="6" s="1"/>
  <c r="K42" i="6"/>
  <c r="J42" i="6"/>
  <c r="D42" i="6"/>
  <c r="C42" i="6"/>
  <c r="B42" i="6"/>
  <c r="G42" i="6" s="1"/>
  <c r="J41" i="6"/>
  <c r="D41" i="6"/>
  <c r="C41" i="6"/>
  <c r="B41" i="6"/>
  <c r="G41" i="6" s="1"/>
  <c r="K41" i="6" s="1"/>
  <c r="J40" i="6"/>
  <c r="D40" i="6"/>
  <c r="C40" i="6"/>
  <c r="B40" i="6"/>
  <c r="G40" i="6" s="1"/>
  <c r="K40" i="6" s="1"/>
  <c r="J39" i="6"/>
  <c r="D39" i="6"/>
  <c r="C39" i="6"/>
  <c r="B39" i="6"/>
  <c r="G39" i="6" s="1"/>
  <c r="K39" i="6" s="1"/>
  <c r="K38" i="6"/>
  <c r="J38" i="6"/>
  <c r="D38" i="6"/>
  <c r="C38" i="6"/>
  <c r="B38" i="6"/>
  <c r="G38" i="6" s="1"/>
  <c r="K37" i="6"/>
  <c r="J37" i="6"/>
  <c r="D37" i="6"/>
  <c r="C37" i="6"/>
  <c r="B37" i="6"/>
  <c r="G37" i="6" s="1"/>
  <c r="K36" i="6"/>
  <c r="J36" i="6"/>
  <c r="D36" i="6"/>
  <c r="C36" i="6"/>
  <c r="B36" i="6"/>
  <c r="G36" i="6" s="1"/>
  <c r="J35" i="6"/>
  <c r="D35" i="6"/>
  <c r="C35" i="6"/>
  <c r="B35" i="6"/>
  <c r="G35" i="6" s="1"/>
  <c r="K35" i="6" s="1"/>
  <c r="K34" i="6"/>
  <c r="J34" i="6"/>
  <c r="D34" i="6"/>
  <c r="C34" i="6"/>
  <c r="B34" i="6"/>
  <c r="G34" i="6" s="1"/>
  <c r="J33" i="6"/>
  <c r="D33" i="6"/>
  <c r="C33" i="6"/>
  <c r="B33" i="6"/>
  <c r="G33" i="6" s="1"/>
  <c r="K33" i="6" s="1"/>
  <c r="J32" i="6"/>
  <c r="D32" i="6"/>
  <c r="C32" i="6"/>
  <c r="B32" i="6"/>
  <c r="G32" i="6" s="1"/>
  <c r="K32" i="6" s="1"/>
  <c r="J31" i="6"/>
  <c r="D31" i="6"/>
  <c r="C31" i="6"/>
  <c r="B31" i="6"/>
  <c r="G31" i="6" s="1"/>
  <c r="K31" i="6" s="1"/>
  <c r="K30" i="6"/>
  <c r="J30" i="6"/>
  <c r="D30" i="6"/>
  <c r="C30" i="6"/>
  <c r="B30" i="6"/>
  <c r="G30" i="6" s="1"/>
  <c r="K29" i="6"/>
  <c r="J29" i="6"/>
  <c r="D29" i="6"/>
  <c r="C29" i="6"/>
  <c r="B29" i="6"/>
  <c r="G29" i="6" s="1"/>
  <c r="K28" i="6"/>
  <c r="J28" i="6"/>
  <c r="D28" i="6"/>
  <c r="C28" i="6"/>
  <c r="B28" i="6"/>
  <c r="G28" i="6" s="1"/>
  <c r="J27" i="6"/>
  <c r="D27" i="6"/>
  <c r="C27" i="6"/>
  <c r="B27" i="6"/>
  <c r="G27" i="6" s="1"/>
  <c r="K27" i="6" s="1"/>
  <c r="K26" i="6"/>
  <c r="J26" i="6"/>
  <c r="D26" i="6"/>
  <c r="C26" i="6"/>
  <c r="B26" i="6"/>
  <c r="G26" i="6" s="1"/>
  <c r="J25" i="6"/>
  <c r="D25" i="6"/>
  <c r="C25" i="6"/>
  <c r="B25" i="6"/>
  <c r="G25" i="6" s="1"/>
  <c r="K25" i="6" s="1"/>
  <c r="J24" i="6"/>
  <c r="D24" i="6"/>
  <c r="C24" i="6"/>
  <c r="B24" i="6"/>
  <c r="G24" i="6" s="1"/>
  <c r="K24" i="6" s="1"/>
  <c r="J23" i="6"/>
  <c r="D23" i="6"/>
  <c r="C23" i="6"/>
  <c r="B23" i="6"/>
  <c r="G23" i="6" s="1"/>
  <c r="K23" i="6" s="1"/>
  <c r="K22" i="6"/>
  <c r="J22" i="6"/>
  <c r="D22" i="6"/>
  <c r="C22" i="6"/>
  <c r="B22" i="6"/>
  <c r="G22" i="6" s="1"/>
  <c r="K21" i="6"/>
  <c r="J21" i="6"/>
  <c r="D21" i="6"/>
  <c r="C21" i="6"/>
  <c r="B21" i="6"/>
  <c r="G21" i="6" s="1"/>
  <c r="K20" i="6"/>
  <c r="J20" i="6"/>
  <c r="D20" i="6"/>
  <c r="C20" i="6"/>
  <c r="B20" i="6"/>
  <c r="G20" i="6" s="1"/>
  <c r="J19" i="6"/>
  <c r="D19" i="6"/>
  <c r="C19" i="6"/>
  <c r="B19" i="6"/>
  <c r="G19" i="6" s="1"/>
  <c r="K19" i="6" s="1"/>
  <c r="K18" i="6"/>
  <c r="J18" i="6"/>
  <c r="D18" i="6"/>
  <c r="C18" i="6"/>
  <c r="B18" i="6"/>
  <c r="G18" i="6" s="1"/>
  <c r="J17" i="6"/>
  <c r="D17" i="6"/>
  <c r="C17" i="6"/>
  <c r="B17" i="6"/>
  <c r="G17" i="6" s="1"/>
  <c r="K17" i="6" s="1"/>
  <c r="J16" i="6"/>
  <c r="D16" i="6"/>
  <c r="C16" i="6"/>
  <c r="B16" i="6"/>
  <c r="G16" i="6" s="1"/>
  <c r="K16" i="6" s="1"/>
  <c r="J15" i="6"/>
  <c r="D15" i="6"/>
  <c r="C15" i="6"/>
  <c r="B15" i="6"/>
  <c r="G15" i="6" s="1"/>
  <c r="K15" i="6" s="1"/>
  <c r="K14" i="6"/>
  <c r="J14" i="6"/>
  <c r="D14" i="6"/>
  <c r="C14" i="6"/>
  <c r="B14" i="6"/>
  <c r="G14" i="6" s="1"/>
  <c r="K13" i="6"/>
  <c r="J13" i="6"/>
  <c r="D13" i="6"/>
  <c r="C13" i="6"/>
  <c r="B13" i="6"/>
  <c r="G13" i="6" s="1"/>
  <c r="K12" i="6"/>
  <c r="J12" i="6"/>
  <c r="D12" i="6"/>
  <c r="C12" i="6"/>
  <c r="B12" i="6"/>
  <c r="G12" i="6" s="1"/>
  <c r="J11" i="6"/>
  <c r="D11" i="6"/>
  <c r="C11" i="6"/>
  <c r="B11" i="6"/>
  <c r="G11" i="6" s="1"/>
  <c r="K11" i="6" s="1"/>
  <c r="K10" i="6"/>
  <c r="J10" i="6"/>
  <c r="D10" i="6"/>
  <c r="C10" i="6"/>
  <c r="B10" i="6"/>
  <c r="G10" i="6" s="1"/>
  <c r="J9" i="6"/>
  <c r="D9" i="6"/>
  <c r="C9" i="6"/>
  <c r="B9" i="6"/>
  <c r="G9" i="6" s="1"/>
  <c r="K9" i="6" s="1"/>
  <c r="J8" i="6"/>
  <c r="D8" i="6"/>
  <c r="C8" i="6"/>
  <c r="B8" i="6"/>
  <c r="J7" i="6"/>
  <c r="D7" i="6"/>
  <c r="C7" i="6"/>
  <c r="B7" i="6"/>
  <c r="J6" i="6"/>
  <c r="D6" i="6"/>
  <c r="C6" i="6"/>
  <c r="B6" i="6"/>
  <c r="J5" i="6"/>
  <c r="G5" i="6"/>
  <c r="K5" i="6" s="1"/>
  <c r="D5" i="6"/>
  <c r="C5" i="6"/>
  <c r="B5" i="6"/>
  <c r="J4" i="6"/>
  <c r="D4" i="6"/>
  <c r="C4" i="6"/>
  <c r="B4" i="6"/>
  <c r="J3" i="6"/>
  <c r="D3" i="6"/>
  <c r="C3" i="6"/>
  <c r="B3" i="6"/>
  <c r="J2" i="6"/>
  <c r="D2" i="6"/>
  <c r="C2" i="6"/>
  <c r="B2" i="6"/>
  <c r="J366" i="2"/>
  <c r="D366" i="2"/>
  <c r="C366" i="2"/>
  <c r="B366" i="2"/>
  <c r="H366" i="2" s="1"/>
  <c r="J365" i="2"/>
  <c r="D365" i="2"/>
  <c r="C365" i="2"/>
  <c r="B365" i="2"/>
  <c r="H365" i="2" s="1"/>
  <c r="J364" i="2"/>
  <c r="D364" i="2"/>
  <c r="C364" i="2"/>
  <c r="B364" i="2"/>
  <c r="G364" i="2" s="1"/>
  <c r="K364" i="2" s="1"/>
  <c r="J363" i="2"/>
  <c r="D363" i="2"/>
  <c r="C363" i="2"/>
  <c r="B363" i="2"/>
  <c r="G363" i="2" s="1"/>
  <c r="K363" i="2" s="1"/>
  <c r="J362" i="2"/>
  <c r="D362" i="2"/>
  <c r="C362" i="2"/>
  <c r="B362" i="2"/>
  <c r="J361" i="2"/>
  <c r="D361" i="2"/>
  <c r="C361" i="2"/>
  <c r="B361" i="2"/>
  <c r="H361" i="2" s="1"/>
  <c r="J360" i="2"/>
  <c r="D360" i="2"/>
  <c r="C360" i="2"/>
  <c r="B360" i="2"/>
  <c r="G360" i="2" s="1"/>
  <c r="K360" i="2" s="1"/>
  <c r="J359" i="2"/>
  <c r="D359" i="2"/>
  <c r="C359" i="2"/>
  <c r="B359" i="2"/>
  <c r="H359" i="2" s="1"/>
  <c r="J358" i="2"/>
  <c r="D358" i="2"/>
  <c r="C358" i="2"/>
  <c r="B358" i="2"/>
  <c r="H358" i="2" s="1"/>
  <c r="J357" i="2"/>
  <c r="D357" i="2"/>
  <c r="C357" i="2"/>
  <c r="B357" i="2"/>
  <c r="J356" i="2"/>
  <c r="D356" i="2"/>
  <c r="C356" i="2"/>
  <c r="B356" i="2"/>
  <c r="G356" i="2" s="1"/>
  <c r="K356" i="2" s="1"/>
  <c r="J355" i="2"/>
  <c r="D355" i="2"/>
  <c r="C355" i="2"/>
  <c r="B355" i="2"/>
  <c r="J354" i="2"/>
  <c r="D354" i="2"/>
  <c r="C354" i="2"/>
  <c r="B354" i="2"/>
  <c r="G354" i="2" s="1"/>
  <c r="K354" i="2" s="1"/>
  <c r="J353" i="2"/>
  <c r="D353" i="2"/>
  <c r="C353" i="2"/>
  <c r="B353" i="2"/>
  <c r="G353" i="2" s="1"/>
  <c r="K353" i="2" s="1"/>
  <c r="J352" i="2"/>
  <c r="D352" i="2"/>
  <c r="C352" i="2"/>
  <c r="B352" i="2"/>
  <c r="H352" i="2" s="1"/>
  <c r="J351" i="2"/>
  <c r="D351" i="2"/>
  <c r="C351" i="2"/>
  <c r="B351" i="2"/>
  <c r="H351" i="2" s="1"/>
  <c r="J350" i="2"/>
  <c r="D350" i="2"/>
  <c r="C350" i="2"/>
  <c r="B350" i="2"/>
  <c r="G350" i="2" s="1"/>
  <c r="K350" i="2" s="1"/>
  <c r="J349" i="2"/>
  <c r="D349" i="2"/>
  <c r="C349" i="2"/>
  <c r="B349" i="2"/>
  <c r="G349" i="2" s="1"/>
  <c r="K349" i="2" s="1"/>
  <c r="J348" i="2"/>
  <c r="D348" i="2"/>
  <c r="C348" i="2"/>
  <c r="B348" i="2"/>
  <c r="G348" i="2" s="1"/>
  <c r="K348" i="2" s="1"/>
  <c r="J347" i="2"/>
  <c r="D347" i="2"/>
  <c r="C347" i="2"/>
  <c r="B347" i="2"/>
  <c r="J346" i="2"/>
  <c r="D346" i="2"/>
  <c r="C346" i="2"/>
  <c r="B346" i="2"/>
  <c r="G346" i="2" s="1"/>
  <c r="K346" i="2" s="1"/>
  <c r="J345" i="2"/>
  <c r="D345" i="2"/>
  <c r="C345" i="2"/>
  <c r="B345" i="2"/>
  <c r="H345" i="2" s="1"/>
  <c r="J344" i="2"/>
  <c r="D344" i="2"/>
  <c r="C344" i="2"/>
  <c r="B344" i="2"/>
  <c r="H344" i="2" s="1"/>
  <c r="J343" i="2"/>
  <c r="D343" i="2"/>
  <c r="C343" i="2"/>
  <c r="B343" i="2"/>
  <c r="J342" i="2"/>
  <c r="D342" i="2"/>
  <c r="C342" i="2"/>
  <c r="B342" i="2"/>
  <c r="G342" i="2" s="1"/>
  <c r="K342" i="2" s="1"/>
  <c r="J341" i="2"/>
  <c r="D341" i="2"/>
  <c r="C341" i="2"/>
  <c r="B341" i="2"/>
  <c r="J340" i="2"/>
  <c r="D340" i="2"/>
  <c r="C340" i="2"/>
  <c r="B340" i="2"/>
  <c r="G340" i="2" s="1"/>
  <c r="K340" i="2" s="1"/>
  <c r="J339" i="2"/>
  <c r="D339" i="2"/>
  <c r="C339" i="2"/>
  <c r="B339" i="2"/>
  <c r="J338" i="2"/>
  <c r="D338" i="2"/>
  <c r="C338" i="2"/>
  <c r="B338" i="2"/>
  <c r="H338" i="2" s="1"/>
  <c r="J337" i="2"/>
  <c r="D337" i="2"/>
  <c r="C337" i="2"/>
  <c r="B337" i="2"/>
  <c r="H337" i="2" s="1"/>
  <c r="J336" i="2"/>
  <c r="D336" i="2"/>
  <c r="C336" i="2"/>
  <c r="B336" i="2"/>
  <c r="J335" i="2"/>
  <c r="D335" i="2"/>
  <c r="C335" i="2"/>
  <c r="B335" i="2"/>
  <c r="J334" i="2"/>
  <c r="D334" i="2"/>
  <c r="C334" i="2"/>
  <c r="B334" i="2"/>
  <c r="G334" i="2" s="1"/>
  <c r="K334" i="2" s="1"/>
  <c r="J333" i="2"/>
  <c r="D333" i="2"/>
  <c r="C333" i="2"/>
  <c r="B333" i="2"/>
  <c r="J332" i="2"/>
  <c r="D332" i="2"/>
  <c r="C332" i="2"/>
  <c r="B332" i="2"/>
  <c r="J331" i="2"/>
  <c r="D331" i="2"/>
  <c r="C331" i="2"/>
  <c r="B331" i="2"/>
  <c r="H331" i="2" s="1"/>
  <c r="J330" i="2"/>
  <c r="D330" i="2"/>
  <c r="C330" i="2"/>
  <c r="B330" i="2"/>
  <c r="H330" i="2" s="1"/>
  <c r="J329" i="2"/>
  <c r="D329" i="2"/>
  <c r="C329" i="2"/>
  <c r="B329" i="2"/>
  <c r="J328" i="2"/>
  <c r="D328" i="2"/>
  <c r="C328" i="2"/>
  <c r="B328" i="2"/>
  <c r="J327" i="2"/>
  <c r="D327" i="2"/>
  <c r="C327" i="2"/>
  <c r="B327" i="2"/>
  <c r="J326" i="2"/>
  <c r="D326" i="2"/>
  <c r="C326" i="2"/>
  <c r="B326" i="2"/>
  <c r="J325" i="2"/>
  <c r="D325" i="2"/>
  <c r="C325" i="2"/>
  <c r="B325" i="2"/>
  <c r="G325" i="2" s="1"/>
  <c r="K325" i="2" s="1"/>
  <c r="J324" i="2"/>
  <c r="D324" i="2"/>
  <c r="C324" i="2"/>
  <c r="B324" i="2"/>
  <c r="H324" i="2" s="1"/>
  <c r="J323" i="2"/>
  <c r="D323" i="2"/>
  <c r="C323" i="2"/>
  <c r="B323" i="2"/>
  <c r="H323" i="2" s="1"/>
  <c r="J322" i="2"/>
  <c r="D322" i="2"/>
  <c r="C322" i="2"/>
  <c r="B322" i="2"/>
  <c r="G322" i="2" s="1"/>
  <c r="K322" i="2" s="1"/>
  <c r="J321" i="2"/>
  <c r="D321" i="2"/>
  <c r="C321" i="2"/>
  <c r="B321" i="2"/>
  <c r="G321" i="2" s="1"/>
  <c r="K321" i="2" s="1"/>
  <c r="J320" i="2"/>
  <c r="D320" i="2"/>
  <c r="C320" i="2"/>
  <c r="B320" i="2"/>
  <c r="G320" i="2" s="1"/>
  <c r="K320" i="2" s="1"/>
  <c r="J319" i="2"/>
  <c r="D319" i="2"/>
  <c r="C319" i="2"/>
  <c r="B319" i="2"/>
  <c r="J318" i="2"/>
  <c r="D318" i="2"/>
  <c r="C318" i="2"/>
  <c r="B318" i="2"/>
  <c r="G318" i="2" s="1"/>
  <c r="K318" i="2" s="1"/>
  <c r="J317" i="2"/>
  <c r="D317" i="2"/>
  <c r="C317" i="2"/>
  <c r="B317" i="2"/>
  <c r="H317" i="2" s="1"/>
  <c r="J316" i="2"/>
  <c r="D316" i="2"/>
  <c r="C316" i="2"/>
  <c r="B316" i="2"/>
  <c r="H316" i="2" s="1"/>
  <c r="J315" i="2"/>
  <c r="D315" i="2"/>
  <c r="C315" i="2"/>
  <c r="B315" i="2"/>
  <c r="J314" i="2"/>
  <c r="D314" i="2"/>
  <c r="C314" i="2"/>
  <c r="B314" i="2"/>
  <c r="G314" i="2" s="1"/>
  <c r="K314" i="2" s="1"/>
  <c r="J313" i="2"/>
  <c r="D313" i="2"/>
  <c r="C313" i="2"/>
  <c r="B313" i="2"/>
  <c r="J312" i="2"/>
  <c r="D312" i="2"/>
  <c r="C312" i="2"/>
  <c r="B312" i="2"/>
  <c r="J311" i="2"/>
  <c r="D311" i="2"/>
  <c r="C311" i="2"/>
  <c r="B311" i="2"/>
  <c r="J310" i="2"/>
  <c r="D310" i="2"/>
  <c r="C310" i="2"/>
  <c r="B310" i="2"/>
  <c r="H310" i="2" s="1"/>
  <c r="J309" i="2"/>
  <c r="D309" i="2"/>
  <c r="C309" i="2"/>
  <c r="B309" i="2"/>
  <c r="H309" i="2" s="1"/>
  <c r="J308" i="2"/>
  <c r="D308" i="2"/>
  <c r="C308" i="2"/>
  <c r="B308" i="2"/>
  <c r="J307" i="2"/>
  <c r="D307" i="2"/>
  <c r="C307" i="2"/>
  <c r="B307" i="2"/>
  <c r="J306" i="2"/>
  <c r="D306" i="2"/>
  <c r="C306" i="2"/>
  <c r="B306" i="2"/>
  <c r="G306" i="2" s="1"/>
  <c r="K306" i="2" s="1"/>
  <c r="J305" i="2"/>
  <c r="D305" i="2"/>
  <c r="C305" i="2"/>
  <c r="B305" i="2"/>
  <c r="G305" i="2" s="1"/>
  <c r="K305" i="2" s="1"/>
  <c r="J304" i="2"/>
  <c r="D304" i="2"/>
  <c r="C304" i="2"/>
  <c r="B304" i="2"/>
  <c r="J303" i="2"/>
  <c r="D303" i="2"/>
  <c r="C303" i="2"/>
  <c r="B303" i="2"/>
  <c r="H303" i="2" s="1"/>
  <c r="J302" i="2"/>
  <c r="D302" i="2"/>
  <c r="C302" i="2"/>
  <c r="B302" i="2"/>
  <c r="H302" i="2" s="1"/>
  <c r="J301" i="2"/>
  <c r="D301" i="2"/>
  <c r="C301" i="2"/>
  <c r="B301" i="2"/>
  <c r="G301" i="2" s="1"/>
  <c r="K301" i="2" s="1"/>
  <c r="J300" i="2"/>
  <c r="D300" i="2"/>
  <c r="C300" i="2"/>
  <c r="B300" i="2"/>
  <c r="J299" i="2"/>
  <c r="D299" i="2"/>
  <c r="C299" i="2"/>
  <c r="B299" i="2"/>
  <c r="J298" i="2"/>
  <c r="D298" i="2"/>
  <c r="C298" i="2"/>
  <c r="B298" i="2"/>
  <c r="J297" i="2"/>
  <c r="D297" i="2"/>
  <c r="C297" i="2"/>
  <c r="B297" i="2"/>
  <c r="J296" i="2"/>
  <c r="D296" i="2"/>
  <c r="C296" i="2"/>
  <c r="B296" i="2"/>
  <c r="H296" i="2" s="1"/>
  <c r="J295" i="2"/>
  <c r="D295" i="2"/>
  <c r="C295" i="2"/>
  <c r="B295" i="2"/>
  <c r="H295" i="2" s="1"/>
  <c r="J294" i="2"/>
  <c r="D294" i="2"/>
  <c r="C294" i="2"/>
  <c r="B294" i="2"/>
  <c r="J293" i="2"/>
  <c r="D293" i="2"/>
  <c r="C293" i="2"/>
  <c r="B293" i="2"/>
  <c r="J292" i="2"/>
  <c r="D292" i="2"/>
  <c r="C292" i="2"/>
  <c r="B292" i="2"/>
  <c r="J291" i="2"/>
  <c r="D291" i="2"/>
  <c r="C291" i="2"/>
  <c r="B291" i="2"/>
  <c r="J290" i="2"/>
  <c r="D290" i="2"/>
  <c r="C290" i="2"/>
  <c r="B290" i="2"/>
  <c r="J289" i="2"/>
  <c r="D289" i="2"/>
  <c r="C289" i="2"/>
  <c r="B289" i="2"/>
  <c r="H289" i="2" s="1"/>
  <c r="J288" i="2"/>
  <c r="D288" i="2"/>
  <c r="C288" i="2"/>
  <c r="B288" i="2"/>
  <c r="H288" i="2" s="1"/>
  <c r="J287" i="2"/>
  <c r="D287" i="2"/>
  <c r="C287" i="2"/>
  <c r="B287" i="2"/>
  <c r="J286" i="2"/>
  <c r="D286" i="2"/>
  <c r="C286" i="2"/>
  <c r="B286" i="2"/>
  <c r="J285" i="2"/>
  <c r="D285" i="2"/>
  <c r="C285" i="2"/>
  <c r="B285" i="2"/>
  <c r="J284" i="2"/>
  <c r="D284" i="2"/>
  <c r="C284" i="2"/>
  <c r="B284" i="2"/>
  <c r="J283" i="2"/>
  <c r="D283" i="2"/>
  <c r="C283" i="2"/>
  <c r="B283" i="2"/>
  <c r="J282" i="2"/>
  <c r="D282" i="2"/>
  <c r="C282" i="2"/>
  <c r="B282" i="2"/>
  <c r="H282" i="2" s="1"/>
  <c r="J281" i="2"/>
  <c r="D281" i="2"/>
  <c r="C281" i="2"/>
  <c r="B281" i="2"/>
  <c r="H281" i="2" s="1"/>
  <c r="J280" i="2"/>
  <c r="D280" i="2"/>
  <c r="C280" i="2"/>
  <c r="B280" i="2"/>
  <c r="J279" i="2"/>
  <c r="D279" i="2"/>
  <c r="C279" i="2"/>
  <c r="B279" i="2"/>
  <c r="J278" i="2"/>
  <c r="D278" i="2"/>
  <c r="C278" i="2"/>
  <c r="B278" i="2"/>
  <c r="G278" i="2" s="1"/>
  <c r="K278" i="2" s="1"/>
  <c r="J277" i="2"/>
  <c r="D277" i="2"/>
  <c r="C277" i="2"/>
  <c r="B277" i="2"/>
  <c r="G277" i="2" s="1"/>
  <c r="K277" i="2" s="1"/>
  <c r="J276" i="2"/>
  <c r="D276" i="2"/>
  <c r="C276" i="2"/>
  <c r="B276" i="2"/>
  <c r="J275" i="2"/>
  <c r="D275" i="2"/>
  <c r="C275" i="2"/>
  <c r="B275" i="2"/>
  <c r="H275" i="2" s="1"/>
  <c r="J274" i="2"/>
  <c r="D274" i="2"/>
  <c r="C274" i="2"/>
  <c r="B274" i="2"/>
  <c r="H274" i="2" s="1"/>
  <c r="J273" i="2"/>
  <c r="D273" i="2"/>
  <c r="C273" i="2"/>
  <c r="B273" i="2"/>
  <c r="J272" i="2"/>
  <c r="D272" i="2"/>
  <c r="C272" i="2"/>
  <c r="B272" i="2"/>
  <c r="J271" i="2"/>
  <c r="D271" i="2"/>
  <c r="C271" i="2"/>
  <c r="B271" i="2"/>
  <c r="J270" i="2"/>
  <c r="D270" i="2"/>
  <c r="C270" i="2"/>
  <c r="B270" i="2"/>
  <c r="G270" i="2" s="1"/>
  <c r="K270" i="2" s="1"/>
  <c r="J269" i="2"/>
  <c r="D269" i="2"/>
  <c r="C269" i="2"/>
  <c r="B269" i="2"/>
  <c r="J268" i="2"/>
  <c r="D268" i="2"/>
  <c r="C268" i="2"/>
  <c r="B268" i="2"/>
  <c r="H268" i="2" s="1"/>
  <c r="J267" i="2"/>
  <c r="D267" i="2"/>
  <c r="C267" i="2"/>
  <c r="B267" i="2"/>
  <c r="J266" i="2"/>
  <c r="D266" i="2"/>
  <c r="C266" i="2"/>
  <c r="B266" i="2"/>
  <c r="G266" i="2" s="1"/>
  <c r="K266" i="2" s="1"/>
  <c r="J265" i="2"/>
  <c r="D265" i="2"/>
  <c r="C265" i="2"/>
  <c r="B265" i="2"/>
  <c r="G265" i="2" s="1"/>
  <c r="K265" i="2" s="1"/>
  <c r="J264" i="2"/>
  <c r="D264" i="2"/>
  <c r="C264" i="2"/>
  <c r="B264" i="2"/>
  <c r="J263" i="2"/>
  <c r="D263" i="2"/>
  <c r="C263" i="2"/>
  <c r="B263" i="2"/>
  <c r="J262" i="2"/>
  <c r="D262" i="2"/>
  <c r="C262" i="2"/>
  <c r="B262" i="2"/>
  <c r="J261" i="2"/>
  <c r="D261" i="2"/>
  <c r="C261" i="2"/>
  <c r="B261" i="2"/>
  <c r="H261" i="2" s="1"/>
  <c r="J260" i="2"/>
  <c r="D260" i="2"/>
  <c r="C260" i="2"/>
  <c r="B260" i="2"/>
  <c r="H260" i="2" s="1"/>
  <c r="J259" i="2"/>
  <c r="D259" i="2"/>
  <c r="C259" i="2"/>
  <c r="B259" i="2"/>
  <c r="J258" i="2"/>
  <c r="D258" i="2"/>
  <c r="C258" i="2"/>
  <c r="B258" i="2"/>
  <c r="J257" i="2"/>
  <c r="D257" i="2"/>
  <c r="C257" i="2"/>
  <c r="B257" i="2"/>
  <c r="G257" i="2" s="1"/>
  <c r="K257" i="2" s="1"/>
  <c r="J256" i="2"/>
  <c r="D256" i="2"/>
  <c r="C256" i="2"/>
  <c r="B256" i="2"/>
  <c r="G256" i="2" s="1"/>
  <c r="K256" i="2" s="1"/>
  <c r="J255" i="2"/>
  <c r="D255" i="2"/>
  <c r="C255" i="2"/>
  <c r="B255" i="2"/>
  <c r="G255" i="2" s="1"/>
  <c r="K255" i="2" s="1"/>
  <c r="J254" i="2"/>
  <c r="D254" i="2"/>
  <c r="C254" i="2"/>
  <c r="B254" i="2"/>
  <c r="H254" i="2" s="1"/>
  <c r="J253" i="2"/>
  <c r="D253" i="2"/>
  <c r="C253" i="2"/>
  <c r="B253" i="2"/>
  <c r="H253" i="2" s="1"/>
  <c r="J252" i="2"/>
  <c r="D252" i="2"/>
  <c r="C252" i="2"/>
  <c r="B252" i="2"/>
  <c r="J251" i="2"/>
  <c r="D251" i="2"/>
  <c r="C251" i="2"/>
  <c r="B251" i="2"/>
  <c r="J250" i="2"/>
  <c r="D250" i="2"/>
  <c r="C250" i="2"/>
  <c r="B250" i="2"/>
  <c r="J249" i="2"/>
  <c r="D249" i="2"/>
  <c r="C249" i="2"/>
  <c r="B249" i="2"/>
  <c r="J248" i="2"/>
  <c r="D248" i="2"/>
  <c r="C248" i="2"/>
  <c r="B248" i="2"/>
  <c r="G248" i="2" s="1"/>
  <c r="K248" i="2" s="1"/>
  <c r="J247" i="2"/>
  <c r="D247" i="2"/>
  <c r="C247" i="2"/>
  <c r="B247" i="2"/>
  <c r="H247" i="2" s="1"/>
  <c r="J246" i="2"/>
  <c r="D246" i="2"/>
  <c r="C246" i="2"/>
  <c r="B246" i="2"/>
  <c r="H246" i="2" s="1"/>
  <c r="J245" i="2"/>
  <c r="D245" i="2"/>
  <c r="C245" i="2"/>
  <c r="B245" i="2"/>
  <c r="J244" i="2"/>
  <c r="D244" i="2"/>
  <c r="C244" i="2"/>
  <c r="B244" i="2"/>
  <c r="J243" i="2"/>
  <c r="D243" i="2"/>
  <c r="C243" i="2"/>
  <c r="B243" i="2"/>
  <c r="J242" i="2"/>
  <c r="D242" i="2"/>
  <c r="C242" i="2"/>
  <c r="B242" i="2"/>
  <c r="J241" i="2"/>
  <c r="D241" i="2"/>
  <c r="C241" i="2"/>
  <c r="B241" i="2"/>
  <c r="G241" i="2" s="1"/>
  <c r="K241" i="2" s="1"/>
  <c r="J240" i="2"/>
  <c r="D240" i="2"/>
  <c r="C240" i="2"/>
  <c r="B240" i="2"/>
  <c r="H240" i="2" s="1"/>
  <c r="J239" i="2"/>
  <c r="D239" i="2"/>
  <c r="C239" i="2"/>
  <c r="B239" i="2"/>
  <c r="H239" i="2" s="1"/>
  <c r="J238" i="2"/>
  <c r="D238" i="2"/>
  <c r="C238" i="2"/>
  <c r="B238" i="2"/>
  <c r="J237" i="2"/>
  <c r="D237" i="2"/>
  <c r="C237" i="2"/>
  <c r="B237" i="2"/>
  <c r="J236" i="2"/>
  <c r="D236" i="2"/>
  <c r="C236" i="2"/>
  <c r="B236" i="2"/>
  <c r="G236" i="2" s="1"/>
  <c r="K236" i="2" s="1"/>
  <c r="J235" i="2"/>
  <c r="D235" i="2"/>
  <c r="C235" i="2"/>
  <c r="B235" i="2"/>
  <c r="J234" i="2"/>
  <c r="D234" i="2"/>
  <c r="C234" i="2"/>
  <c r="B234" i="2"/>
  <c r="G234" i="2" s="1"/>
  <c r="K234" i="2" s="1"/>
  <c r="J233" i="2"/>
  <c r="D233" i="2"/>
  <c r="C233" i="2"/>
  <c r="B233" i="2"/>
  <c r="H233" i="2" s="1"/>
  <c r="J232" i="2"/>
  <c r="D232" i="2"/>
  <c r="C232" i="2"/>
  <c r="B232" i="2"/>
  <c r="H232" i="2" s="1"/>
  <c r="J231" i="2"/>
  <c r="D231" i="2"/>
  <c r="C231" i="2"/>
  <c r="B231" i="2"/>
  <c r="J230" i="2"/>
  <c r="D230" i="2"/>
  <c r="C230" i="2"/>
  <c r="B230" i="2"/>
  <c r="J229" i="2"/>
  <c r="D229" i="2"/>
  <c r="C229" i="2"/>
  <c r="B229" i="2"/>
  <c r="J228" i="2"/>
  <c r="D228" i="2"/>
  <c r="C228" i="2"/>
  <c r="B228" i="2"/>
  <c r="J227" i="2"/>
  <c r="D227" i="2"/>
  <c r="C227" i="2"/>
  <c r="B227" i="2"/>
  <c r="J226" i="2"/>
  <c r="D226" i="2"/>
  <c r="C226" i="2"/>
  <c r="B226" i="2"/>
  <c r="H226" i="2" s="1"/>
  <c r="J225" i="2"/>
  <c r="D225" i="2"/>
  <c r="C225" i="2"/>
  <c r="B225" i="2"/>
  <c r="H225" i="2" s="1"/>
  <c r="J224" i="2"/>
  <c r="D224" i="2"/>
  <c r="C224" i="2"/>
  <c r="B224" i="2"/>
  <c r="J223" i="2"/>
  <c r="D223" i="2"/>
  <c r="C223" i="2"/>
  <c r="B223" i="2"/>
  <c r="J222" i="2"/>
  <c r="D222" i="2"/>
  <c r="C222" i="2"/>
  <c r="B222" i="2"/>
  <c r="J221" i="2"/>
  <c r="D221" i="2"/>
  <c r="C221" i="2"/>
  <c r="B221" i="2"/>
  <c r="J220" i="2"/>
  <c r="D220" i="2"/>
  <c r="C220" i="2"/>
  <c r="B220" i="2"/>
  <c r="J219" i="2"/>
  <c r="D219" i="2"/>
  <c r="C219" i="2"/>
  <c r="B219" i="2"/>
  <c r="H219" i="2" s="1"/>
  <c r="J218" i="2"/>
  <c r="D218" i="2"/>
  <c r="C218" i="2"/>
  <c r="B218" i="2"/>
  <c r="H218" i="2" s="1"/>
  <c r="J217" i="2"/>
  <c r="D217" i="2"/>
  <c r="C217" i="2"/>
  <c r="B217" i="2"/>
  <c r="J216" i="2"/>
  <c r="D216" i="2"/>
  <c r="C216" i="2"/>
  <c r="B216" i="2"/>
  <c r="J215" i="2"/>
  <c r="D215" i="2"/>
  <c r="C215" i="2"/>
  <c r="B215" i="2"/>
  <c r="J214" i="2"/>
  <c r="D214" i="2"/>
  <c r="C214" i="2"/>
  <c r="B214" i="2"/>
  <c r="J213" i="2"/>
  <c r="D213" i="2"/>
  <c r="C213" i="2"/>
  <c r="B213" i="2"/>
  <c r="J212" i="2"/>
  <c r="D212" i="2"/>
  <c r="C212" i="2"/>
  <c r="B212" i="2"/>
  <c r="H212" i="2" s="1"/>
  <c r="J211" i="2"/>
  <c r="D211" i="2"/>
  <c r="C211" i="2"/>
  <c r="B211" i="2"/>
  <c r="H211" i="2" s="1"/>
  <c r="J210" i="2"/>
  <c r="D210" i="2"/>
  <c r="C210" i="2"/>
  <c r="B210" i="2"/>
  <c r="J209" i="2"/>
  <c r="D209" i="2"/>
  <c r="C209" i="2"/>
  <c r="B209" i="2"/>
  <c r="J208" i="2"/>
  <c r="D208" i="2"/>
  <c r="C208" i="2"/>
  <c r="B208" i="2"/>
  <c r="J207" i="2"/>
  <c r="D207" i="2"/>
  <c r="C207" i="2"/>
  <c r="B207" i="2"/>
  <c r="J206" i="2"/>
  <c r="D206" i="2"/>
  <c r="C206" i="2"/>
  <c r="B206" i="2"/>
  <c r="J205" i="2"/>
  <c r="D205" i="2"/>
  <c r="C205" i="2"/>
  <c r="B205" i="2"/>
  <c r="H205" i="2" s="1"/>
  <c r="J204" i="2"/>
  <c r="D204" i="2"/>
  <c r="C204" i="2"/>
  <c r="B204" i="2"/>
  <c r="H204" i="2" s="1"/>
  <c r="J203" i="2"/>
  <c r="D203" i="2"/>
  <c r="C203" i="2"/>
  <c r="B203" i="2"/>
  <c r="J202" i="2"/>
  <c r="D202" i="2"/>
  <c r="C202" i="2"/>
  <c r="B202" i="2"/>
  <c r="J201" i="2"/>
  <c r="D201" i="2"/>
  <c r="C201" i="2"/>
  <c r="B201" i="2"/>
  <c r="G201" i="2" s="1"/>
  <c r="K201" i="2" s="1"/>
  <c r="J200" i="2"/>
  <c r="D200" i="2"/>
  <c r="C200" i="2"/>
  <c r="B200" i="2"/>
  <c r="J199" i="2"/>
  <c r="D199" i="2"/>
  <c r="C199" i="2"/>
  <c r="B199" i="2"/>
  <c r="J198" i="2"/>
  <c r="D198" i="2"/>
  <c r="C198" i="2"/>
  <c r="B198" i="2"/>
  <c r="J197" i="2"/>
  <c r="D197" i="2"/>
  <c r="C197" i="2"/>
  <c r="B197" i="2"/>
  <c r="H197" i="2" s="1"/>
  <c r="J196" i="2"/>
  <c r="D196" i="2"/>
  <c r="C196" i="2"/>
  <c r="B196" i="2"/>
  <c r="G196" i="2" s="1"/>
  <c r="K196" i="2" s="1"/>
  <c r="J195" i="2"/>
  <c r="D195" i="2"/>
  <c r="C195" i="2"/>
  <c r="B195" i="2"/>
  <c r="G195" i="2" s="1"/>
  <c r="K195" i="2" s="1"/>
  <c r="J194" i="2"/>
  <c r="D194" i="2"/>
  <c r="C194" i="2"/>
  <c r="B194" i="2"/>
  <c r="J193" i="2"/>
  <c r="D193" i="2"/>
  <c r="C193" i="2"/>
  <c r="B193" i="2"/>
  <c r="G193" i="2" s="1"/>
  <c r="K193" i="2" s="1"/>
  <c r="J192" i="2"/>
  <c r="D192" i="2"/>
  <c r="C192" i="2"/>
  <c r="B192" i="2"/>
  <c r="J191" i="2"/>
  <c r="D191" i="2"/>
  <c r="C191" i="2"/>
  <c r="B191" i="2"/>
  <c r="H191" i="2" s="1"/>
  <c r="J190" i="2"/>
  <c r="D190" i="2"/>
  <c r="C190" i="2"/>
  <c r="B190" i="2"/>
  <c r="J189" i="2"/>
  <c r="D189" i="2"/>
  <c r="C189" i="2"/>
  <c r="B189" i="2"/>
  <c r="J188" i="2"/>
  <c r="D188" i="2"/>
  <c r="C188" i="2"/>
  <c r="B188" i="2"/>
  <c r="J187" i="2"/>
  <c r="D187" i="2"/>
  <c r="C187" i="2"/>
  <c r="B187" i="2"/>
  <c r="J186" i="2"/>
  <c r="D186" i="2"/>
  <c r="C186" i="2"/>
  <c r="B186" i="2"/>
  <c r="G186" i="2" s="1"/>
  <c r="K186" i="2" s="1"/>
  <c r="J185" i="2"/>
  <c r="D185" i="2"/>
  <c r="C185" i="2"/>
  <c r="B185" i="2"/>
  <c r="G185" i="2" s="1"/>
  <c r="K185" i="2" s="1"/>
  <c r="J184" i="2"/>
  <c r="D184" i="2"/>
  <c r="C184" i="2"/>
  <c r="B184" i="2"/>
  <c r="H184" i="2" s="1"/>
  <c r="J183" i="2"/>
  <c r="D183" i="2"/>
  <c r="C183" i="2"/>
  <c r="B183" i="2"/>
  <c r="H183" i="2" s="1"/>
  <c r="J182" i="2"/>
  <c r="D182" i="2"/>
  <c r="C182" i="2"/>
  <c r="B182" i="2"/>
  <c r="J181" i="2"/>
  <c r="D181" i="2"/>
  <c r="C181" i="2"/>
  <c r="B181" i="2"/>
  <c r="G181" i="2" s="1"/>
  <c r="K181" i="2" s="1"/>
  <c r="J180" i="2"/>
  <c r="D180" i="2"/>
  <c r="C180" i="2"/>
  <c r="B180" i="2"/>
  <c r="G180" i="2" s="1"/>
  <c r="K180" i="2" s="1"/>
  <c r="J179" i="2"/>
  <c r="D179" i="2"/>
  <c r="C179" i="2"/>
  <c r="B179" i="2"/>
  <c r="G179" i="2" s="1"/>
  <c r="K179" i="2" s="1"/>
  <c r="J178" i="2"/>
  <c r="D178" i="2"/>
  <c r="C178" i="2"/>
  <c r="B178" i="2"/>
  <c r="G178" i="2" s="1"/>
  <c r="K178" i="2" s="1"/>
  <c r="J177" i="2"/>
  <c r="D177" i="2"/>
  <c r="C177" i="2"/>
  <c r="B177" i="2"/>
  <c r="H177" i="2" s="1"/>
  <c r="J176" i="2"/>
  <c r="D176" i="2"/>
  <c r="C176" i="2"/>
  <c r="B176" i="2"/>
  <c r="H176" i="2" s="1"/>
  <c r="J175" i="2"/>
  <c r="D175" i="2"/>
  <c r="C175" i="2"/>
  <c r="B175" i="2"/>
  <c r="J174" i="2"/>
  <c r="D174" i="2"/>
  <c r="C174" i="2"/>
  <c r="B174" i="2"/>
  <c r="J173" i="2"/>
  <c r="D173" i="2"/>
  <c r="C173" i="2"/>
  <c r="B173" i="2"/>
  <c r="G173" i="2" s="1"/>
  <c r="K173" i="2" s="1"/>
  <c r="J172" i="2"/>
  <c r="D172" i="2"/>
  <c r="C172" i="2"/>
  <c r="B172" i="2"/>
  <c r="G172" i="2" s="1"/>
  <c r="K172" i="2" s="1"/>
  <c r="J171" i="2"/>
  <c r="D171" i="2"/>
  <c r="C171" i="2"/>
  <c r="B171" i="2"/>
  <c r="G171" i="2" s="1"/>
  <c r="K171" i="2" s="1"/>
  <c r="J170" i="2"/>
  <c r="D170" i="2"/>
  <c r="C170" i="2"/>
  <c r="B170" i="2"/>
  <c r="H170" i="2" s="1"/>
  <c r="J169" i="2"/>
  <c r="D169" i="2"/>
  <c r="C169" i="2"/>
  <c r="B169" i="2"/>
  <c r="H169" i="2" s="1"/>
  <c r="J168" i="2"/>
  <c r="D168" i="2"/>
  <c r="C168" i="2"/>
  <c r="B168" i="2"/>
  <c r="J167" i="2"/>
  <c r="D167" i="2"/>
  <c r="C167" i="2"/>
  <c r="B167" i="2"/>
  <c r="J166" i="2"/>
  <c r="D166" i="2"/>
  <c r="C166" i="2"/>
  <c r="B166" i="2"/>
  <c r="J165" i="2"/>
  <c r="D165" i="2"/>
  <c r="C165" i="2"/>
  <c r="B165" i="2"/>
  <c r="G165" i="2" s="1"/>
  <c r="K165" i="2" s="1"/>
  <c r="J164" i="2"/>
  <c r="D164" i="2"/>
  <c r="C164" i="2"/>
  <c r="B164" i="2"/>
  <c r="J163" i="2"/>
  <c r="D163" i="2"/>
  <c r="C163" i="2"/>
  <c r="B163" i="2"/>
  <c r="H163" i="2" s="1"/>
  <c r="J162" i="2"/>
  <c r="D162" i="2"/>
  <c r="C162" i="2"/>
  <c r="B162" i="2"/>
  <c r="H162" i="2" s="1"/>
  <c r="J161" i="2"/>
  <c r="D161" i="2"/>
  <c r="C161" i="2"/>
  <c r="B161" i="2"/>
  <c r="J160" i="2"/>
  <c r="D160" i="2"/>
  <c r="C160" i="2"/>
  <c r="B160" i="2"/>
  <c r="J159" i="2"/>
  <c r="D159" i="2"/>
  <c r="C159" i="2"/>
  <c r="B159" i="2"/>
  <c r="J158" i="2"/>
  <c r="D158" i="2"/>
  <c r="C158" i="2"/>
  <c r="B158" i="2"/>
  <c r="J157" i="2"/>
  <c r="D157" i="2"/>
  <c r="C157" i="2"/>
  <c r="B157" i="2"/>
  <c r="J156" i="2"/>
  <c r="D156" i="2"/>
  <c r="C156" i="2"/>
  <c r="B156" i="2"/>
  <c r="H156" i="2" s="1"/>
  <c r="J155" i="2"/>
  <c r="D155" i="2"/>
  <c r="C155" i="2"/>
  <c r="B155" i="2"/>
  <c r="H155" i="2" s="1"/>
  <c r="J154" i="2"/>
  <c r="D154" i="2"/>
  <c r="C154" i="2"/>
  <c r="B154" i="2"/>
  <c r="G154" i="2" s="1"/>
  <c r="K154" i="2" s="1"/>
  <c r="J153" i="2"/>
  <c r="D153" i="2"/>
  <c r="C153" i="2"/>
  <c r="B153" i="2"/>
  <c r="J152" i="2"/>
  <c r="D152" i="2"/>
  <c r="C152" i="2"/>
  <c r="B152" i="2"/>
  <c r="J151" i="2"/>
  <c r="D151" i="2"/>
  <c r="C151" i="2"/>
  <c r="B151" i="2"/>
  <c r="J150" i="2"/>
  <c r="D150" i="2"/>
  <c r="C150" i="2"/>
  <c r="B150" i="2"/>
  <c r="J149" i="2"/>
  <c r="D149" i="2"/>
  <c r="C149" i="2"/>
  <c r="B149" i="2"/>
  <c r="H149" i="2" s="1"/>
  <c r="J148" i="2"/>
  <c r="D148" i="2"/>
  <c r="C148" i="2"/>
  <c r="B148" i="2"/>
  <c r="H148" i="2" s="1"/>
  <c r="J147" i="2"/>
  <c r="D147" i="2"/>
  <c r="C147" i="2"/>
  <c r="B147" i="2"/>
  <c r="G147" i="2" s="1"/>
  <c r="K147" i="2" s="1"/>
  <c r="J146" i="2"/>
  <c r="D146" i="2"/>
  <c r="C146" i="2"/>
  <c r="B146" i="2"/>
  <c r="G146" i="2" s="1"/>
  <c r="K146" i="2" s="1"/>
  <c r="J145" i="2"/>
  <c r="D145" i="2"/>
  <c r="C145" i="2"/>
  <c r="B145" i="2"/>
  <c r="J144" i="2"/>
  <c r="D144" i="2"/>
  <c r="C144" i="2"/>
  <c r="B144" i="2"/>
  <c r="J143" i="2"/>
  <c r="D143" i="2"/>
  <c r="C143" i="2"/>
  <c r="B143" i="2"/>
  <c r="J142" i="2"/>
  <c r="D142" i="2"/>
  <c r="C142" i="2"/>
  <c r="B142" i="2"/>
  <c r="J141" i="2"/>
  <c r="D141" i="2"/>
  <c r="C141" i="2"/>
  <c r="B141" i="2"/>
  <c r="H141" i="2" s="1"/>
  <c r="J140" i="2"/>
  <c r="D140" i="2"/>
  <c r="C140" i="2"/>
  <c r="B140" i="2"/>
  <c r="J139" i="2"/>
  <c r="D139" i="2"/>
  <c r="C139" i="2"/>
  <c r="B139" i="2"/>
  <c r="G139" i="2" s="1"/>
  <c r="K139" i="2" s="1"/>
  <c r="J138" i="2"/>
  <c r="D138" i="2"/>
  <c r="C138" i="2"/>
  <c r="B138" i="2"/>
  <c r="G138" i="2" s="1"/>
  <c r="K138" i="2" s="1"/>
  <c r="J137" i="2"/>
  <c r="D137" i="2"/>
  <c r="C137" i="2"/>
  <c r="B137" i="2"/>
  <c r="J136" i="2"/>
  <c r="D136" i="2"/>
  <c r="C136" i="2"/>
  <c r="B136" i="2"/>
  <c r="J135" i="2"/>
  <c r="D135" i="2"/>
  <c r="C135" i="2"/>
  <c r="B135" i="2"/>
  <c r="H135" i="2" s="1"/>
  <c r="J134" i="2"/>
  <c r="D134" i="2"/>
  <c r="C134" i="2"/>
  <c r="B134" i="2"/>
  <c r="J133" i="2"/>
  <c r="D133" i="2"/>
  <c r="C133" i="2"/>
  <c r="B133" i="2"/>
  <c r="J132" i="2"/>
  <c r="D132" i="2"/>
  <c r="C132" i="2"/>
  <c r="B132" i="2"/>
  <c r="G132" i="2" s="1"/>
  <c r="K132" i="2" s="1"/>
  <c r="J131" i="2"/>
  <c r="D131" i="2"/>
  <c r="C131" i="2"/>
  <c r="B131" i="2"/>
  <c r="G131" i="2" s="1"/>
  <c r="K131" i="2" s="1"/>
  <c r="J130" i="2"/>
  <c r="D130" i="2"/>
  <c r="C130" i="2"/>
  <c r="B130" i="2"/>
  <c r="G130" i="2" s="1"/>
  <c r="K130" i="2" s="1"/>
  <c r="J129" i="2"/>
  <c r="D129" i="2"/>
  <c r="C129" i="2"/>
  <c r="B129" i="2"/>
  <c r="G129" i="2" s="1"/>
  <c r="K129" i="2" s="1"/>
  <c r="J128" i="2"/>
  <c r="D128" i="2"/>
  <c r="C128" i="2"/>
  <c r="B128" i="2"/>
  <c r="H128" i="2" s="1"/>
  <c r="J127" i="2"/>
  <c r="D127" i="2"/>
  <c r="C127" i="2"/>
  <c r="B127" i="2"/>
  <c r="H127" i="2" s="1"/>
  <c r="J126" i="2"/>
  <c r="D126" i="2"/>
  <c r="C126" i="2"/>
  <c r="B126" i="2"/>
  <c r="J125" i="2"/>
  <c r="D125" i="2"/>
  <c r="C125" i="2"/>
  <c r="B125" i="2"/>
  <c r="J124" i="2"/>
  <c r="D124" i="2"/>
  <c r="C124" i="2"/>
  <c r="B124" i="2"/>
  <c r="J123" i="2"/>
  <c r="D123" i="2"/>
  <c r="C123" i="2"/>
  <c r="B123" i="2"/>
  <c r="G123" i="2" s="1"/>
  <c r="K123" i="2" s="1"/>
  <c r="J122" i="2"/>
  <c r="D122" i="2"/>
  <c r="C122" i="2"/>
  <c r="B122" i="2"/>
  <c r="G122" i="2" s="1"/>
  <c r="K122" i="2" s="1"/>
  <c r="J121" i="2"/>
  <c r="D121" i="2"/>
  <c r="C121" i="2"/>
  <c r="B121" i="2"/>
  <c r="H121" i="2" s="1"/>
  <c r="J120" i="2"/>
  <c r="D120" i="2"/>
  <c r="C120" i="2"/>
  <c r="B120" i="2"/>
  <c r="H120" i="2" s="1"/>
  <c r="J119" i="2"/>
  <c r="D119" i="2"/>
  <c r="C119" i="2"/>
  <c r="B119" i="2"/>
  <c r="J118" i="2"/>
  <c r="D118" i="2"/>
  <c r="C118" i="2"/>
  <c r="B118" i="2"/>
  <c r="J117" i="2"/>
  <c r="D117" i="2"/>
  <c r="C117" i="2"/>
  <c r="B117" i="2"/>
  <c r="J116" i="2"/>
  <c r="D116" i="2"/>
  <c r="C116" i="2"/>
  <c r="B116" i="2"/>
  <c r="G116" i="2" s="1"/>
  <c r="K116" i="2" s="1"/>
  <c r="J115" i="2"/>
  <c r="D115" i="2"/>
  <c r="C115" i="2"/>
  <c r="B115" i="2"/>
  <c r="G115" i="2" s="1"/>
  <c r="K115" i="2" s="1"/>
  <c r="J114" i="2"/>
  <c r="D114" i="2"/>
  <c r="C114" i="2"/>
  <c r="B114" i="2"/>
  <c r="H114" i="2" s="1"/>
  <c r="J113" i="2"/>
  <c r="D113" i="2"/>
  <c r="C113" i="2"/>
  <c r="B113" i="2"/>
  <c r="H113" i="2" s="1"/>
  <c r="J112" i="2"/>
  <c r="D112" i="2"/>
  <c r="C112" i="2"/>
  <c r="B112" i="2"/>
  <c r="J111" i="2"/>
  <c r="D111" i="2"/>
  <c r="C111" i="2"/>
  <c r="B111" i="2"/>
  <c r="J110" i="2"/>
  <c r="D110" i="2"/>
  <c r="C110" i="2"/>
  <c r="B110" i="2"/>
  <c r="J109" i="2"/>
  <c r="D109" i="2"/>
  <c r="C109" i="2"/>
  <c r="B109" i="2"/>
  <c r="J108" i="2"/>
  <c r="D108" i="2"/>
  <c r="C108" i="2"/>
  <c r="B108" i="2"/>
  <c r="J107" i="2"/>
  <c r="D107" i="2"/>
  <c r="C107" i="2"/>
  <c r="B107" i="2"/>
  <c r="H107" i="2" s="1"/>
  <c r="J106" i="2"/>
  <c r="D106" i="2"/>
  <c r="C106" i="2"/>
  <c r="B106" i="2"/>
  <c r="H106" i="2" s="1"/>
  <c r="J105" i="2"/>
  <c r="D105" i="2"/>
  <c r="C105" i="2"/>
  <c r="B105" i="2"/>
  <c r="G105" i="2" s="1"/>
  <c r="K105" i="2" s="1"/>
  <c r="J104" i="2"/>
  <c r="D104" i="2"/>
  <c r="C104" i="2"/>
  <c r="B104" i="2"/>
  <c r="J103" i="2"/>
  <c r="D103" i="2"/>
  <c r="C103" i="2"/>
  <c r="B103" i="2"/>
  <c r="G103" i="2" s="1"/>
  <c r="K103" i="2" s="1"/>
  <c r="J102" i="2"/>
  <c r="D102" i="2"/>
  <c r="C102" i="2"/>
  <c r="B102" i="2"/>
  <c r="J101" i="2"/>
  <c r="D101" i="2"/>
  <c r="C101" i="2"/>
  <c r="B101" i="2"/>
  <c r="J100" i="2"/>
  <c r="D100" i="2"/>
  <c r="C100" i="2"/>
  <c r="B100" i="2"/>
  <c r="H100" i="2" s="1"/>
  <c r="J99" i="2"/>
  <c r="D99" i="2"/>
  <c r="C99" i="2"/>
  <c r="B99" i="2"/>
  <c r="H99" i="2" s="1"/>
  <c r="J98" i="2"/>
  <c r="D98" i="2"/>
  <c r="C98" i="2"/>
  <c r="B98" i="2"/>
  <c r="G98" i="2" s="1"/>
  <c r="K98" i="2" s="1"/>
  <c r="J97" i="2"/>
  <c r="D97" i="2"/>
  <c r="C97" i="2"/>
  <c r="B97" i="2"/>
  <c r="J96" i="2"/>
  <c r="D96" i="2"/>
  <c r="C96" i="2"/>
  <c r="B96" i="2"/>
  <c r="J95" i="2"/>
  <c r="D95" i="2"/>
  <c r="C95" i="2"/>
  <c r="B95" i="2"/>
  <c r="J94" i="2"/>
  <c r="D94" i="2"/>
  <c r="C94" i="2"/>
  <c r="B94" i="2"/>
  <c r="J93" i="2"/>
  <c r="D93" i="2"/>
  <c r="C93" i="2"/>
  <c r="B93" i="2"/>
  <c r="J92" i="2"/>
  <c r="D92" i="2"/>
  <c r="C92" i="2"/>
  <c r="B92" i="2"/>
  <c r="J91" i="2"/>
  <c r="D91" i="2"/>
  <c r="C91" i="2"/>
  <c r="B91" i="2"/>
  <c r="J90" i="2"/>
  <c r="D90" i="2"/>
  <c r="C90" i="2"/>
  <c r="B90" i="2"/>
  <c r="J89" i="2"/>
  <c r="D89" i="2"/>
  <c r="C89" i="2"/>
  <c r="B89" i="2"/>
  <c r="J88" i="2"/>
  <c r="D88" i="2"/>
  <c r="C88" i="2"/>
  <c r="B88" i="2"/>
  <c r="J87" i="2"/>
  <c r="D87" i="2"/>
  <c r="C87" i="2"/>
  <c r="B87" i="2"/>
  <c r="J86" i="2"/>
  <c r="D86" i="2"/>
  <c r="C86" i="2"/>
  <c r="B86" i="2"/>
  <c r="J85" i="2"/>
  <c r="D85" i="2"/>
  <c r="C85" i="2"/>
  <c r="B85" i="2"/>
  <c r="J84" i="2"/>
  <c r="D84" i="2"/>
  <c r="C84" i="2"/>
  <c r="B84" i="2"/>
  <c r="J83" i="2"/>
  <c r="D83" i="2"/>
  <c r="C83" i="2"/>
  <c r="B83" i="2"/>
  <c r="J82" i="2"/>
  <c r="D82" i="2"/>
  <c r="C82" i="2"/>
  <c r="B82" i="2"/>
  <c r="J81" i="2"/>
  <c r="D81" i="2"/>
  <c r="C81" i="2"/>
  <c r="B81" i="2"/>
  <c r="J80" i="2"/>
  <c r="D80" i="2"/>
  <c r="C80" i="2"/>
  <c r="B80" i="2"/>
  <c r="J79" i="2"/>
  <c r="D79" i="2"/>
  <c r="C79" i="2"/>
  <c r="B79" i="2"/>
  <c r="J78" i="2"/>
  <c r="D78" i="2"/>
  <c r="C78" i="2"/>
  <c r="B78" i="2"/>
  <c r="J77" i="2"/>
  <c r="D77" i="2"/>
  <c r="C77" i="2"/>
  <c r="B77" i="2"/>
  <c r="J76" i="2"/>
  <c r="D76" i="2"/>
  <c r="C76" i="2"/>
  <c r="B76" i="2"/>
  <c r="J75" i="2"/>
  <c r="D75" i="2"/>
  <c r="C75" i="2"/>
  <c r="B75" i="2"/>
  <c r="J74" i="2"/>
  <c r="D74" i="2"/>
  <c r="C74" i="2"/>
  <c r="B74" i="2"/>
  <c r="J73" i="2"/>
  <c r="D73" i="2"/>
  <c r="C73" i="2"/>
  <c r="B73" i="2"/>
  <c r="J72" i="2"/>
  <c r="D72" i="2"/>
  <c r="C72" i="2"/>
  <c r="B72" i="2"/>
  <c r="J71" i="2"/>
  <c r="D71" i="2"/>
  <c r="C71" i="2"/>
  <c r="B71" i="2"/>
  <c r="J70" i="2"/>
  <c r="D70" i="2"/>
  <c r="C70" i="2"/>
  <c r="B70" i="2"/>
  <c r="J69" i="2"/>
  <c r="D69" i="2"/>
  <c r="C69" i="2"/>
  <c r="B69" i="2"/>
  <c r="J68" i="2"/>
  <c r="D68" i="2"/>
  <c r="C68" i="2"/>
  <c r="B68" i="2"/>
  <c r="J67" i="2"/>
  <c r="D67" i="2"/>
  <c r="C67" i="2"/>
  <c r="B67" i="2"/>
  <c r="J66" i="2"/>
  <c r="D66" i="2"/>
  <c r="C66" i="2"/>
  <c r="B66" i="2"/>
  <c r="G66" i="2" s="1"/>
  <c r="K66" i="2" s="1"/>
  <c r="J65" i="2"/>
  <c r="D65" i="2"/>
  <c r="C65" i="2"/>
  <c r="B65" i="2"/>
  <c r="G65" i="2" s="1"/>
  <c r="K65" i="2" s="1"/>
  <c r="J64" i="2"/>
  <c r="D64" i="2"/>
  <c r="C64" i="2"/>
  <c r="B64" i="2"/>
  <c r="G64" i="2" s="1"/>
  <c r="K64" i="2" s="1"/>
  <c r="J63" i="2"/>
  <c r="D63" i="2"/>
  <c r="C63" i="2"/>
  <c r="B63" i="2"/>
  <c r="G63" i="2" s="1"/>
  <c r="K63" i="2" s="1"/>
  <c r="J62" i="2"/>
  <c r="D62" i="2"/>
  <c r="C62" i="2"/>
  <c r="B62" i="2"/>
  <c r="G62" i="2" s="1"/>
  <c r="K62" i="2" s="1"/>
  <c r="J61" i="2"/>
  <c r="D61" i="2"/>
  <c r="C61" i="2"/>
  <c r="B61" i="2"/>
  <c r="G61" i="2" s="1"/>
  <c r="K61" i="2" s="1"/>
  <c r="J60" i="2"/>
  <c r="D60" i="2"/>
  <c r="C60" i="2"/>
  <c r="B60" i="2"/>
  <c r="G60" i="2" s="1"/>
  <c r="K60" i="2" s="1"/>
  <c r="J59" i="2"/>
  <c r="D59" i="2"/>
  <c r="C59" i="2"/>
  <c r="B59" i="2"/>
  <c r="G59" i="2" s="1"/>
  <c r="K59" i="2" s="1"/>
  <c r="J58" i="2"/>
  <c r="D58" i="2"/>
  <c r="C58" i="2"/>
  <c r="B58" i="2"/>
  <c r="G58" i="2" s="1"/>
  <c r="K58" i="2" s="1"/>
  <c r="J57" i="2"/>
  <c r="D57" i="2"/>
  <c r="C57" i="2"/>
  <c r="B57" i="2"/>
  <c r="G57" i="2" s="1"/>
  <c r="K57" i="2" s="1"/>
  <c r="J56" i="2"/>
  <c r="D56" i="2"/>
  <c r="C56" i="2"/>
  <c r="B56" i="2"/>
  <c r="G56" i="2" s="1"/>
  <c r="K56" i="2" s="1"/>
  <c r="J55" i="2"/>
  <c r="D55" i="2"/>
  <c r="C55" i="2"/>
  <c r="B55" i="2"/>
  <c r="G55" i="2" s="1"/>
  <c r="K55" i="2" s="1"/>
  <c r="J54" i="2"/>
  <c r="D54" i="2"/>
  <c r="C54" i="2"/>
  <c r="B54" i="2"/>
  <c r="G54" i="2" s="1"/>
  <c r="K54" i="2" s="1"/>
  <c r="J53" i="2"/>
  <c r="D53" i="2"/>
  <c r="C53" i="2"/>
  <c r="B53" i="2"/>
  <c r="G53" i="2" s="1"/>
  <c r="K53" i="2" s="1"/>
  <c r="J52" i="2"/>
  <c r="D52" i="2"/>
  <c r="C52" i="2"/>
  <c r="B52" i="2"/>
  <c r="G52" i="2" s="1"/>
  <c r="K52" i="2" s="1"/>
  <c r="J51" i="2"/>
  <c r="D51" i="2"/>
  <c r="C51" i="2"/>
  <c r="B51" i="2"/>
  <c r="G51" i="2" s="1"/>
  <c r="K51" i="2" s="1"/>
  <c r="J50" i="2"/>
  <c r="D50" i="2"/>
  <c r="C50" i="2"/>
  <c r="B50" i="2"/>
  <c r="G50" i="2" s="1"/>
  <c r="K50" i="2" s="1"/>
  <c r="J49" i="2"/>
  <c r="D49" i="2"/>
  <c r="C49" i="2"/>
  <c r="B49" i="2"/>
  <c r="G49" i="2" s="1"/>
  <c r="K49" i="2" s="1"/>
  <c r="J48" i="2"/>
  <c r="D48" i="2"/>
  <c r="C48" i="2"/>
  <c r="B48" i="2"/>
  <c r="G48" i="2" s="1"/>
  <c r="K48" i="2" s="1"/>
  <c r="J47" i="2"/>
  <c r="D47" i="2"/>
  <c r="C47" i="2"/>
  <c r="B47" i="2"/>
  <c r="G47" i="2" s="1"/>
  <c r="K47" i="2" s="1"/>
  <c r="J46" i="2"/>
  <c r="D46" i="2"/>
  <c r="C46" i="2"/>
  <c r="B46" i="2"/>
  <c r="G46" i="2" s="1"/>
  <c r="K46" i="2" s="1"/>
  <c r="J45" i="2"/>
  <c r="D45" i="2"/>
  <c r="C45" i="2"/>
  <c r="B45" i="2"/>
  <c r="G45" i="2" s="1"/>
  <c r="K45" i="2" s="1"/>
  <c r="J44" i="2"/>
  <c r="D44" i="2"/>
  <c r="C44" i="2"/>
  <c r="B44" i="2"/>
  <c r="G44" i="2" s="1"/>
  <c r="K44" i="2" s="1"/>
  <c r="J43" i="2"/>
  <c r="D43" i="2"/>
  <c r="C43" i="2"/>
  <c r="B43" i="2"/>
  <c r="G43" i="2" s="1"/>
  <c r="K43" i="2" s="1"/>
  <c r="J42" i="2"/>
  <c r="D42" i="2"/>
  <c r="C42" i="2"/>
  <c r="B42" i="2"/>
  <c r="G42" i="2" s="1"/>
  <c r="K42" i="2" s="1"/>
  <c r="J41" i="2"/>
  <c r="D41" i="2"/>
  <c r="C41" i="2"/>
  <c r="B41" i="2"/>
  <c r="G41" i="2" s="1"/>
  <c r="K41" i="2" s="1"/>
  <c r="J40" i="2"/>
  <c r="D40" i="2"/>
  <c r="C40" i="2"/>
  <c r="B40" i="2"/>
  <c r="G40" i="2" s="1"/>
  <c r="K40" i="2" s="1"/>
  <c r="J39" i="2"/>
  <c r="D39" i="2"/>
  <c r="C39" i="2"/>
  <c r="B39" i="2"/>
  <c r="G39" i="2" s="1"/>
  <c r="K39" i="2" s="1"/>
  <c r="J38" i="2"/>
  <c r="D38" i="2"/>
  <c r="C38" i="2"/>
  <c r="B38" i="2"/>
  <c r="G38" i="2" s="1"/>
  <c r="K38" i="2" s="1"/>
  <c r="J37" i="2"/>
  <c r="D37" i="2"/>
  <c r="C37" i="2"/>
  <c r="B37" i="2"/>
  <c r="G37" i="2" s="1"/>
  <c r="K37" i="2" s="1"/>
  <c r="J36" i="2"/>
  <c r="D36" i="2"/>
  <c r="C36" i="2"/>
  <c r="B36" i="2"/>
  <c r="G36" i="2" s="1"/>
  <c r="K36" i="2" s="1"/>
  <c r="J35" i="2"/>
  <c r="D35" i="2"/>
  <c r="C35" i="2"/>
  <c r="B35" i="2"/>
  <c r="G35" i="2" s="1"/>
  <c r="K35" i="2" s="1"/>
  <c r="J34" i="2"/>
  <c r="D34" i="2"/>
  <c r="C34" i="2"/>
  <c r="B34" i="2"/>
  <c r="G34" i="2" s="1"/>
  <c r="K34" i="2" s="1"/>
  <c r="J33" i="2"/>
  <c r="D33" i="2"/>
  <c r="C33" i="2"/>
  <c r="B33" i="2"/>
  <c r="G33" i="2" s="1"/>
  <c r="K33" i="2" s="1"/>
  <c r="J32" i="2"/>
  <c r="D32" i="2"/>
  <c r="C32" i="2"/>
  <c r="B32" i="2"/>
  <c r="G32" i="2" s="1"/>
  <c r="K32" i="2" s="1"/>
  <c r="J31" i="2"/>
  <c r="D31" i="2"/>
  <c r="C31" i="2"/>
  <c r="B31" i="2"/>
  <c r="G31" i="2" s="1"/>
  <c r="K31" i="2" s="1"/>
  <c r="J30" i="2"/>
  <c r="D30" i="2"/>
  <c r="C30" i="2"/>
  <c r="B30" i="2"/>
  <c r="G30" i="2" s="1"/>
  <c r="K30" i="2" s="1"/>
  <c r="J29" i="2"/>
  <c r="D29" i="2"/>
  <c r="C29" i="2"/>
  <c r="B29" i="2"/>
  <c r="G29" i="2" s="1"/>
  <c r="K29" i="2" s="1"/>
  <c r="J28" i="2"/>
  <c r="D28" i="2"/>
  <c r="C28" i="2"/>
  <c r="B28" i="2"/>
  <c r="G28" i="2" s="1"/>
  <c r="K28" i="2" s="1"/>
  <c r="J27" i="2"/>
  <c r="D27" i="2"/>
  <c r="C27" i="2"/>
  <c r="B27" i="2"/>
  <c r="G27" i="2" s="1"/>
  <c r="K27" i="2" s="1"/>
  <c r="J26" i="2"/>
  <c r="D26" i="2"/>
  <c r="C26" i="2"/>
  <c r="B26" i="2"/>
  <c r="G26" i="2" s="1"/>
  <c r="K26" i="2" s="1"/>
  <c r="J25" i="2"/>
  <c r="D25" i="2"/>
  <c r="C25" i="2"/>
  <c r="B25" i="2"/>
  <c r="G25" i="2" s="1"/>
  <c r="K25" i="2" s="1"/>
  <c r="J24" i="2"/>
  <c r="D24" i="2"/>
  <c r="C24" i="2"/>
  <c r="B24" i="2"/>
  <c r="G24" i="2" s="1"/>
  <c r="K24" i="2" s="1"/>
  <c r="J23" i="2"/>
  <c r="D23" i="2"/>
  <c r="C23" i="2"/>
  <c r="B23" i="2"/>
  <c r="G23" i="2" s="1"/>
  <c r="K23" i="2" s="1"/>
  <c r="J22" i="2"/>
  <c r="D22" i="2"/>
  <c r="C22" i="2"/>
  <c r="B22" i="2"/>
  <c r="G22" i="2" s="1"/>
  <c r="K22" i="2" s="1"/>
  <c r="J21" i="2"/>
  <c r="D21" i="2"/>
  <c r="C21" i="2"/>
  <c r="B21" i="2"/>
  <c r="G21" i="2" s="1"/>
  <c r="K21" i="2" s="1"/>
  <c r="J20" i="2"/>
  <c r="D20" i="2"/>
  <c r="C20" i="2"/>
  <c r="B20" i="2"/>
  <c r="G20" i="2" s="1"/>
  <c r="K20" i="2" s="1"/>
  <c r="J19" i="2"/>
  <c r="D19" i="2"/>
  <c r="C19" i="2"/>
  <c r="B19" i="2"/>
  <c r="G19" i="2" s="1"/>
  <c r="K19" i="2" s="1"/>
  <c r="J18" i="2"/>
  <c r="D18" i="2"/>
  <c r="C18" i="2"/>
  <c r="B18" i="2"/>
  <c r="G18" i="2" s="1"/>
  <c r="K18" i="2" s="1"/>
  <c r="J17" i="2"/>
  <c r="D17" i="2"/>
  <c r="C17" i="2"/>
  <c r="B17" i="2"/>
  <c r="G17" i="2" s="1"/>
  <c r="K17" i="2" s="1"/>
  <c r="J16" i="2"/>
  <c r="D16" i="2"/>
  <c r="C16" i="2"/>
  <c r="B16" i="2"/>
  <c r="G16" i="2" s="1"/>
  <c r="K16" i="2" s="1"/>
  <c r="J15" i="2"/>
  <c r="D15" i="2"/>
  <c r="C15" i="2"/>
  <c r="B15" i="2"/>
  <c r="G15" i="2" s="1"/>
  <c r="K15" i="2" s="1"/>
  <c r="J14" i="2"/>
  <c r="D14" i="2"/>
  <c r="C14" i="2"/>
  <c r="B14" i="2"/>
  <c r="G14" i="2" s="1"/>
  <c r="K14" i="2" s="1"/>
  <c r="J13" i="2"/>
  <c r="D13" i="2"/>
  <c r="C13" i="2"/>
  <c r="B13" i="2"/>
  <c r="G13" i="2" s="1"/>
  <c r="K13" i="2" s="1"/>
  <c r="J12" i="2"/>
  <c r="D12" i="2"/>
  <c r="C12" i="2"/>
  <c r="B12" i="2"/>
  <c r="G12" i="2" s="1"/>
  <c r="K12" i="2" s="1"/>
  <c r="J11" i="2"/>
  <c r="D11" i="2"/>
  <c r="C11" i="2"/>
  <c r="B11" i="2"/>
  <c r="G11" i="2" s="1"/>
  <c r="K11" i="2" s="1"/>
  <c r="J10" i="2"/>
  <c r="D10" i="2"/>
  <c r="C10" i="2"/>
  <c r="B10" i="2"/>
  <c r="G10" i="2" s="1"/>
  <c r="K10" i="2" s="1"/>
  <c r="J9" i="2"/>
  <c r="D9" i="2"/>
  <c r="C9" i="2"/>
  <c r="B9" i="2"/>
  <c r="G9" i="2" s="1"/>
  <c r="K9" i="2" s="1"/>
  <c r="J8" i="2"/>
  <c r="D8" i="2"/>
  <c r="C8" i="2"/>
  <c r="B8" i="2"/>
  <c r="G8" i="2" s="1"/>
  <c r="K8" i="2" s="1"/>
  <c r="J7" i="2"/>
  <c r="D7" i="2"/>
  <c r="C7" i="2"/>
  <c r="B7" i="2"/>
  <c r="G7" i="2" s="1"/>
  <c r="K7" i="2" s="1"/>
  <c r="J6" i="2"/>
  <c r="D6" i="2"/>
  <c r="C6" i="2"/>
  <c r="B6" i="2"/>
  <c r="G6" i="2" s="1"/>
  <c r="K6" i="2" s="1"/>
  <c r="J5" i="2"/>
  <c r="D5" i="2"/>
  <c r="C5" i="2"/>
  <c r="B5" i="2"/>
  <c r="G5" i="2" s="1"/>
  <c r="K5" i="2" s="1"/>
  <c r="J4" i="2"/>
  <c r="D4" i="2"/>
  <c r="C4" i="2"/>
  <c r="B4" i="2"/>
  <c r="G4" i="2" s="1"/>
  <c r="K4" i="2" s="1"/>
  <c r="J3" i="2"/>
  <c r="D3" i="2"/>
  <c r="C3" i="2"/>
  <c r="B3" i="2"/>
  <c r="G3" i="2" s="1"/>
  <c r="K3" i="2" s="1"/>
  <c r="J2" i="2"/>
  <c r="D2" i="2"/>
  <c r="C2" i="2"/>
  <c r="B2" i="2"/>
  <c r="H2" i="2" s="1"/>
  <c r="R5" i="1"/>
  <c r="R4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D2" i="1"/>
  <c r="C2" i="1"/>
  <c r="B7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2" i="1"/>
  <c r="F338" i="9" l="1"/>
  <c r="G371" i="9"/>
  <c r="G467" i="9"/>
  <c r="G579" i="9"/>
  <c r="G235" i="9"/>
  <c r="G425" i="9"/>
  <c r="F513" i="9"/>
  <c r="F71" i="9"/>
  <c r="G83" i="9"/>
  <c r="G125" i="9"/>
  <c r="G168" i="9"/>
  <c r="G172" i="9"/>
  <c r="G174" i="9"/>
  <c r="G209" i="9"/>
  <c r="F212" i="9"/>
  <c r="G222" i="9"/>
  <c r="F227" i="9"/>
  <c r="G241" i="9"/>
  <c r="F400" i="9"/>
  <c r="G586" i="9"/>
  <c r="G628" i="9"/>
  <c r="G643" i="9"/>
  <c r="F15" i="9"/>
  <c r="G70" i="9"/>
  <c r="G110" i="9"/>
  <c r="F113" i="9"/>
  <c r="F183" i="9"/>
  <c r="F218" i="9"/>
  <c r="F331" i="9"/>
  <c r="G644" i="9"/>
  <c r="G14" i="9"/>
  <c r="G53" i="9"/>
  <c r="G59" i="9"/>
  <c r="G112" i="9"/>
  <c r="G180" i="9"/>
  <c r="G182" i="9"/>
  <c r="G217" i="9"/>
  <c r="G251" i="9"/>
  <c r="G257" i="9"/>
  <c r="G328" i="9"/>
  <c r="G353" i="9"/>
  <c r="G355" i="9"/>
  <c r="G361" i="9"/>
  <c r="G503" i="9"/>
  <c r="G567" i="9"/>
  <c r="G636" i="9"/>
  <c r="F640" i="9"/>
  <c r="F21" i="9"/>
  <c r="G46" i="9"/>
  <c r="G186" i="9"/>
  <c r="G206" i="9"/>
  <c r="G334" i="9"/>
  <c r="G600" i="9"/>
  <c r="G619" i="9"/>
  <c r="F44" i="9"/>
  <c r="G48" i="9"/>
  <c r="F247" i="9"/>
  <c r="F351" i="9"/>
  <c r="G622" i="9"/>
  <c r="G13" i="9"/>
  <c r="F23" i="9"/>
  <c r="G45" i="9"/>
  <c r="G61" i="9"/>
  <c r="F251" i="9"/>
  <c r="F369" i="9"/>
  <c r="F512" i="9"/>
  <c r="G581" i="9"/>
  <c r="F589" i="9"/>
  <c r="G602" i="9"/>
  <c r="G609" i="9"/>
  <c r="F625" i="9"/>
  <c r="G635" i="9"/>
  <c r="F647" i="9"/>
  <c r="G6" i="9"/>
  <c r="F9" i="9"/>
  <c r="G38" i="9"/>
  <c r="G54" i="9"/>
  <c r="F57" i="9"/>
  <c r="F79" i="9"/>
  <c r="G96" i="9"/>
  <c r="G118" i="9"/>
  <c r="F121" i="9"/>
  <c r="G146" i="9"/>
  <c r="G165" i="9"/>
  <c r="G230" i="9"/>
  <c r="G298" i="9"/>
  <c r="G300" i="9"/>
  <c r="G304" i="9"/>
  <c r="F328" i="9"/>
  <c r="F355" i="9"/>
  <c r="F394" i="9"/>
  <c r="F425" i="9"/>
  <c r="F484" i="9"/>
  <c r="F576" i="9"/>
  <c r="F632" i="9"/>
  <c r="F639" i="9"/>
  <c r="G24" i="9"/>
  <c r="F36" i="9"/>
  <c r="G40" i="9"/>
  <c r="F50" i="9"/>
  <c r="G56" i="9"/>
  <c r="G67" i="9"/>
  <c r="F92" i="9"/>
  <c r="G109" i="9"/>
  <c r="G133" i="9"/>
  <c r="G150" i="9"/>
  <c r="F226" i="9"/>
  <c r="F235" i="9"/>
  <c r="G243" i="9"/>
  <c r="F330" i="9"/>
  <c r="G336" i="9"/>
  <c r="G347" i="9"/>
  <c r="G363" i="9"/>
  <c r="F371" i="9"/>
  <c r="G377" i="9"/>
  <c r="G431" i="9"/>
  <c r="F456" i="9"/>
  <c r="G483" i="9"/>
  <c r="F562" i="9"/>
  <c r="F569" i="9"/>
  <c r="G578" i="9"/>
  <c r="G606" i="9"/>
  <c r="G613" i="9"/>
  <c r="F622" i="9"/>
  <c r="G641" i="9"/>
  <c r="F644" i="9"/>
  <c r="G4" i="9"/>
  <c r="F13" i="9"/>
  <c r="G19" i="9"/>
  <c r="F29" i="9"/>
  <c r="G35" i="9"/>
  <c r="G69" i="9"/>
  <c r="G80" i="9"/>
  <c r="G91" i="9"/>
  <c r="G102" i="9"/>
  <c r="F127" i="9"/>
  <c r="G158" i="9"/>
  <c r="G214" i="9"/>
  <c r="F323" i="9"/>
  <c r="F359" i="9"/>
  <c r="F373" i="9"/>
  <c r="F429" i="9"/>
  <c r="G487" i="9"/>
  <c r="F492" i="9"/>
  <c r="F520" i="9"/>
  <c r="G599" i="9"/>
  <c r="G608" i="9"/>
  <c r="G615" i="9"/>
  <c r="G629" i="9"/>
  <c r="G62" i="9"/>
  <c r="G104" i="9"/>
  <c r="G115" i="9"/>
  <c r="G126" i="9"/>
  <c r="G143" i="9"/>
  <c r="G185" i="9"/>
  <c r="G189" i="9"/>
  <c r="G193" i="9"/>
  <c r="G238" i="9"/>
  <c r="G249" i="9"/>
  <c r="F345" i="9"/>
  <c r="F386" i="9"/>
  <c r="F393" i="9"/>
  <c r="F436" i="9"/>
  <c r="F464" i="9"/>
  <c r="F541" i="9"/>
  <c r="G570" i="9"/>
  <c r="F575" i="9"/>
  <c r="G584" i="9"/>
  <c r="G603" i="9"/>
  <c r="G633" i="9"/>
  <c r="G366" i="9"/>
  <c r="F366" i="9"/>
  <c r="G421" i="9"/>
  <c r="F421" i="9"/>
  <c r="G582" i="9"/>
  <c r="F582" i="9"/>
  <c r="G617" i="9"/>
  <c r="F617" i="9"/>
  <c r="G339" i="9"/>
  <c r="G344" i="9"/>
  <c r="F344" i="9"/>
  <c r="G368" i="9"/>
  <c r="F368" i="9"/>
  <c r="G380" i="9"/>
  <c r="F380" i="9"/>
  <c r="G407" i="9"/>
  <c r="F407" i="9"/>
  <c r="G435" i="9"/>
  <c r="F435" i="9"/>
  <c r="G442" i="9"/>
  <c r="F442" i="9"/>
  <c r="G458" i="9"/>
  <c r="F458" i="9"/>
  <c r="G474" i="9"/>
  <c r="F474" i="9"/>
  <c r="G490" i="9"/>
  <c r="F490" i="9"/>
  <c r="G506" i="9"/>
  <c r="F506" i="9"/>
  <c r="G610" i="9"/>
  <c r="F610" i="9"/>
  <c r="G528" i="9"/>
  <c r="F528" i="9"/>
  <c r="F2" i="9"/>
  <c r="F6" i="9"/>
  <c r="F14" i="9"/>
  <c r="F22" i="9"/>
  <c r="F30" i="9"/>
  <c r="F38" i="9"/>
  <c r="F46" i="9"/>
  <c r="F54" i="9"/>
  <c r="F62" i="9"/>
  <c r="F70" i="9"/>
  <c r="F78" i="9"/>
  <c r="F86" i="9"/>
  <c r="F94" i="9"/>
  <c r="F102" i="9"/>
  <c r="F110" i="9"/>
  <c r="F118" i="9"/>
  <c r="F126" i="9"/>
  <c r="F217" i="9"/>
  <c r="F225" i="9"/>
  <c r="F233" i="9"/>
  <c r="F241" i="9"/>
  <c r="F249" i="9"/>
  <c r="F257" i="9"/>
  <c r="F337" i="9"/>
  <c r="F347" i="9"/>
  <c r="G356" i="9"/>
  <c r="F356" i="9"/>
  <c r="G418" i="9"/>
  <c r="F418" i="9"/>
  <c r="G545" i="9"/>
  <c r="F545" i="9"/>
  <c r="G552" i="9"/>
  <c r="F552" i="9"/>
  <c r="G561" i="9"/>
  <c r="F561" i="9"/>
  <c r="G568" i="9"/>
  <c r="F568" i="9"/>
  <c r="G577" i="9"/>
  <c r="F577" i="9"/>
  <c r="G646" i="9"/>
  <c r="F646" i="9"/>
  <c r="G10" i="9"/>
  <c r="F11" i="9"/>
  <c r="G18" i="9"/>
  <c r="F19" i="9"/>
  <c r="G26" i="9"/>
  <c r="F27" i="9"/>
  <c r="G34" i="9"/>
  <c r="F35" i="9"/>
  <c r="G42" i="9"/>
  <c r="F43" i="9"/>
  <c r="F51" i="9"/>
  <c r="F59" i="9"/>
  <c r="G66" i="9"/>
  <c r="F67" i="9"/>
  <c r="G74" i="9"/>
  <c r="F75" i="9"/>
  <c r="G82" i="9"/>
  <c r="F83" i="9"/>
  <c r="G90" i="9"/>
  <c r="F91" i="9"/>
  <c r="G98" i="9"/>
  <c r="F99" i="9"/>
  <c r="F107" i="9"/>
  <c r="F115" i="9"/>
  <c r="G122" i="9"/>
  <c r="F123" i="9"/>
  <c r="F143" i="9"/>
  <c r="F163" i="9"/>
  <c r="F191" i="9"/>
  <c r="F214" i="9"/>
  <c r="F222" i="9"/>
  <c r="F230" i="9"/>
  <c r="F238" i="9"/>
  <c r="F246" i="9"/>
  <c r="F254" i="9"/>
  <c r="F309" i="9"/>
  <c r="G320" i="9"/>
  <c r="G327" i="9"/>
  <c r="F334" i="9"/>
  <c r="G358" i="9"/>
  <c r="F358" i="9"/>
  <c r="F361" i="9"/>
  <c r="G402" i="9"/>
  <c r="F402" i="9"/>
  <c r="G439" i="9"/>
  <c r="F439" i="9"/>
  <c r="G455" i="9"/>
  <c r="F455" i="9"/>
  <c r="G462" i="9"/>
  <c r="F462" i="9"/>
  <c r="G478" i="9"/>
  <c r="F478" i="9"/>
  <c r="G494" i="9"/>
  <c r="F494" i="9"/>
  <c r="G510" i="9"/>
  <c r="F510" i="9"/>
  <c r="G540" i="9"/>
  <c r="F540" i="9"/>
  <c r="G598" i="9"/>
  <c r="F598" i="9"/>
  <c r="G614" i="9"/>
  <c r="F614" i="9"/>
  <c r="G638" i="9"/>
  <c r="F638" i="9"/>
  <c r="G352" i="9"/>
  <c r="F352" i="9"/>
  <c r="G401" i="9"/>
  <c r="F401" i="9"/>
  <c r="G428" i="9"/>
  <c r="F428" i="9"/>
  <c r="G470" i="9"/>
  <c r="F470" i="9"/>
  <c r="G502" i="9"/>
  <c r="F502" i="9"/>
  <c r="G342" i="9"/>
  <c r="F342" i="9"/>
  <c r="F5" i="9"/>
  <c r="G7" i="9"/>
  <c r="F8" i="9"/>
  <c r="F16" i="9"/>
  <c r="F24" i="9"/>
  <c r="G31" i="9"/>
  <c r="F32" i="9"/>
  <c r="G39" i="9"/>
  <c r="F40" i="9"/>
  <c r="G47" i="9"/>
  <c r="F48" i="9"/>
  <c r="G55" i="9"/>
  <c r="F56" i="9"/>
  <c r="G63" i="9"/>
  <c r="F64" i="9"/>
  <c r="F72" i="9"/>
  <c r="F80" i="9"/>
  <c r="G87" i="9"/>
  <c r="F88" i="9"/>
  <c r="G95" i="9"/>
  <c r="F96" i="9"/>
  <c r="G103" i="9"/>
  <c r="F104" i="9"/>
  <c r="G111" i="9"/>
  <c r="F112" i="9"/>
  <c r="G119" i="9"/>
  <c r="F120" i="9"/>
  <c r="F128" i="9"/>
  <c r="G130" i="9"/>
  <c r="G140" i="9"/>
  <c r="G157" i="9"/>
  <c r="G159" i="9"/>
  <c r="G173" i="9"/>
  <c r="G201" i="9"/>
  <c r="F204" i="9"/>
  <c r="F211" i="9"/>
  <c r="G308" i="9"/>
  <c r="G343" i="9"/>
  <c r="G348" i="9"/>
  <c r="G360" i="9"/>
  <c r="F360" i="9"/>
  <c r="G372" i="9"/>
  <c r="F372" i="9"/>
  <c r="G422" i="9"/>
  <c r="F422" i="9"/>
  <c r="G432" i="9"/>
  <c r="F432" i="9"/>
  <c r="G558" i="9"/>
  <c r="F558" i="9"/>
  <c r="G574" i="9"/>
  <c r="F574" i="9"/>
  <c r="G585" i="9"/>
  <c r="F585" i="9"/>
  <c r="G630" i="9"/>
  <c r="F630" i="9"/>
  <c r="G447" i="9"/>
  <c r="F447" i="9"/>
  <c r="G620" i="9"/>
  <c r="F620" i="9"/>
  <c r="G642" i="9"/>
  <c r="F642" i="9"/>
  <c r="G387" i="9"/>
  <c r="F387" i="9"/>
  <c r="G12" i="9"/>
  <c r="G20" i="9"/>
  <c r="G28" i="9"/>
  <c r="G52" i="9"/>
  <c r="F53" i="9"/>
  <c r="G60" i="9"/>
  <c r="F61" i="9"/>
  <c r="G68" i="9"/>
  <c r="F69" i="9"/>
  <c r="G76" i="9"/>
  <c r="F77" i="9"/>
  <c r="G84" i="9"/>
  <c r="F85" i="9"/>
  <c r="F93" i="9"/>
  <c r="F101" i="9"/>
  <c r="G108" i="9"/>
  <c r="F109" i="9"/>
  <c r="G116" i="9"/>
  <c r="F117" i="9"/>
  <c r="G124" i="9"/>
  <c r="F125" i="9"/>
  <c r="F135" i="9"/>
  <c r="F155" i="9"/>
  <c r="G194" i="9"/>
  <c r="G203" i="9"/>
  <c r="F232" i="9"/>
  <c r="F240" i="9"/>
  <c r="G263" i="9"/>
  <c r="G312" i="9"/>
  <c r="F317" i="9"/>
  <c r="G319" i="9"/>
  <c r="F324" i="9"/>
  <c r="F336" i="9"/>
  <c r="F346" i="9"/>
  <c r="G374" i="9"/>
  <c r="F374" i="9"/>
  <c r="F377" i="9"/>
  <c r="G417" i="9"/>
  <c r="F417" i="9"/>
  <c r="G424" i="9"/>
  <c r="F424" i="9"/>
  <c r="G443" i="9"/>
  <c r="F443" i="9"/>
  <c r="G450" i="9"/>
  <c r="F450" i="9"/>
  <c r="G466" i="9"/>
  <c r="F466" i="9"/>
  <c r="G482" i="9"/>
  <c r="F482" i="9"/>
  <c r="G498" i="9"/>
  <c r="F498" i="9"/>
  <c r="G364" i="9"/>
  <c r="F364" i="9"/>
  <c r="G486" i="9"/>
  <c r="F486" i="9"/>
  <c r="G548" i="9"/>
  <c r="F548" i="9"/>
  <c r="G634" i="9"/>
  <c r="F634" i="9"/>
  <c r="F10" i="9"/>
  <c r="G17" i="9"/>
  <c r="F18" i="9"/>
  <c r="G25" i="9"/>
  <c r="F26" i="9"/>
  <c r="G33" i="9"/>
  <c r="F34" i="9"/>
  <c r="G41" i="9"/>
  <c r="F42" i="9"/>
  <c r="G49" i="9"/>
  <c r="F58" i="9"/>
  <c r="F66" i="9"/>
  <c r="G73" i="9"/>
  <c r="F74" i="9"/>
  <c r="G81" i="9"/>
  <c r="F82" i="9"/>
  <c r="G89" i="9"/>
  <c r="F90" i="9"/>
  <c r="G97" i="9"/>
  <c r="F98" i="9"/>
  <c r="G105" i="9"/>
  <c r="F106" i="9"/>
  <c r="F114" i="9"/>
  <c r="F122" i="9"/>
  <c r="G132" i="9"/>
  <c r="G151" i="9"/>
  <c r="G154" i="9"/>
  <c r="G164" i="9"/>
  <c r="G166" i="9"/>
  <c r="G181" i="9"/>
  <c r="G220" i="9"/>
  <c r="G228" i="9"/>
  <c r="G236" i="9"/>
  <c r="G244" i="9"/>
  <c r="G252" i="9"/>
  <c r="F253" i="9"/>
  <c r="F261" i="9"/>
  <c r="F289" i="9"/>
  <c r="F320" i="9"/>
  <c r="F327" i="9"/>
  <c r="G350" i="9"/>
  <c r="F350" i="9"/>
  <c r="F353" i="9"/>
  <c r="G376" i="9"/>
  <c r="F376" i="9"/>
  <c r="G408" i="9"/>
  <c r="F408" i="9"/>
  <c r="F415" i="9"/>
  <c r="G533" i="9"/>
  <c r="F533" i="9"/>
  <c r="G604" i="9"/>
  <c r="F604" i="9"/>
  <c r="F463" i="9"/>
  <c r="F467" i="9"/>
  <c r="F471" i="9"/>
  <c r="F475" i="9"/>
  <c r="F479" i="9"/>
  <c r="F483" i="9"/>
  <c r="F487" i="9"/>
  <c r="F491" i="9"/>
  <c r="F495" i="9"/>
  <c r="F499" i="9"/>
  <c r="F503" i="9"/>
  <c r="F507" i="9"/>
  <c r="F511" i="9"/>
  <c r="F521" i="9"/>
  <c r="F555" i="9"/>
  <c r="G583" i="9"/>
  <c r="G588" i="9"/>
  <c r="F591" i="9"/>
  <c r="F611" i="9"/>
  <c r="F624" i="9"/>
  <c r="G434" i="9"/>
  <c r="G441" i="9"/>
  <c r="G461" i="9"/>
  <c r="G465" i="9"/>
  <c r="G469" i="9"/>
  <c r="G473" i="9"/>
  <c r="G481" i="9"/>
  <c r="G489" i="9"/>
  <c r="G493" i="9"/>
  <c r="G497" i="9"/>
  <c r="G501" i="9"/>
  <c r="G509" i="9"/>
  <c r="G537" i="9"/>
  <c r="G605" i="9"/>
  <c r="G621" i="9"/>
  <c r="G349" i="9"/>
  <c r="G357" i="9"/>
  <c r="G410" i="9"/>
  <c r="G544" i="9"/>
  <c r="G550" i="9"/>
  <c r="G560" i="9"/>
  <c r="G566" i="9"/>
  <c r="G354" i="9"/>
  <c r="G362" i="9"/>
  <c r="G370" i="9"/>
  <c r="G378" i="9"/>
  <c r="G423" i="9"/>
  <c r="G433" i="9"/>
  <c r="G440" i="9"/>
  <c r="G448" i="9"/>
  <c r="G468" i="9"/>
  <c r="G472" i="9"/>
  <c r="G476" i="9"/>
  <c r="G480" i="9"/>
  <c r="G488" i="9"/>
  <c r="G496" i="9"/>
  <c r="G500" i="9"/>
  <c r="G504" i="9"/>
  <c r="G508" i="9"/>
  <c r="F551" i="9"/>
  <c r="G553" i="9"/>
  <c r="F554" i="9"/>
  <c r="F567" i="9"/>
  <c r="F570" i="9"/>
  <c r="F597" i="9"/>
  <c r="G601" i="9"/>
  <c r="G607" i="9"/>
  <c r="G627" i="9"/>
  <c r="F633" i="9"/>
  <c r="F637" i="9"/>
  <c r="F641" i="9"/>
  <c r="F645" i="9"/>
  <c r="G367" i="9"/>
  <c r="G375" i="9"/>
  <c r="G399" i="9"/>
  <c r="G409" i="9"/>
  <c r="G416" i="9"/>
  <c r="G426" i="9"/>
  <c r="F434" i="9"/>
  <c r="F441" i="9"/>
  <c r="F449" i="9"/>
  <c r="F457" i="9"/>
  <c r="F461" i="9"/>
  <c r="F465" i="9"/>
  <c r="F469" i="9"/>
  <c r="F473" i="9"/>
  <c r="F477" i="9"/>
  <c r="F481" i="9"/>
  <c r="F485" i="9"/>
  <c r="F489" i="9"/>
  <c r="F493" i="9"/>
  <c r="F497" i="9"/>
  <c r="F501" i="9"/>
  <c r="F505" i="9"/>
  <c r="F509" i="9"/>
  <c r="G536" i="9"/>
  <c r="F537" i="9"/>
  <c r="G543" i="9"/>
  <c r="G546" i="9"/>
  <c r="F547" i="9"/>
  <c r="G559" i="9"/>
  <c r="G623" i="9"/>
  <c r="G280" i="9"/>
  <c r="F280" i="9"/>
  <c r="G287" i="9"/>
  <c r="F287" i="9"/>
  <c r="G131" i="9"/>
  <c r="F134" i="9"/>
  <c r="G139" i="9"/>
  <c r="F142" i="9"/>
  <c r="G147" i="9"/>
  <c r="F150" i="9"/>
  <c r="F158" i="9"/>
  <c r="F166" i="9"/>
  <c r="F170" i="9"/>
  <c r="F174" i="9"/>
  <c r="F178" i="9"/>
  <c r="F182" i="9"/>
  <c r="F186" i="9"/>
  <c r="F190" i="9"/>
  <c r="F194" i="9"/>
  <c r="F198" i="9"/>
  <c r="G200" i="9"/>
  <c r="F201" i="9"/>
  <c r="G208" i="9"/>
  <c r="F209" i="9"/>
  <c r="G216" i="9"/>
  <c r="G224" i="9"/>
  <c r="G248" i="9"/>
  <c r="G256" i="9"/>
  <c r="G268" i="9"/>
  <c r="F268" i="9"/>
  <c r="G275" i="9"/>
  <c r="F275" i="9"/>
  <c r="G284" i="9"/>
  <c r="F284" i="9"/>
  <c r="G291" i="9"/>
  <c r="F291" i="9"/>
  <c r="G307" i="9"/>
  <c r="F307" i="9"/>
  <c r="G383" i="9"/>
  <c r="F383" i="9"/>
  <c r="G385" i="9"/>
  <c r="F385" i="9"/>
  <c r="G522" i="9"/>
  <c r="F522" i="9"/>
  <c r="G303" i="9"/>
  <c r="F303" i="9"/>
  <c r="G260" i="9"/>
  <c r="F260" i="9"/>
  <c r="F133" i="9"/>
  <c r="F141" i="9"/>
  <c r="F149" i="9"/>
  <c r="F157" i="9"/>
  <c r="F165" i="9"/>
  <c r="G188" i="9"/>
  <c r="G192" i="9"/>
  <c r="G196" i="9"/>
  <c r="F206" i="9"/>
  <c r="G213" i="9"/>
  <c r="G221" i="9"/>
  <c r="G229" i="9"/>
  <c r="G237" i="9"/>
  <c r="G245" i="9"/>
  <c r="G270" i="9"/>
  <c r="F270" i="9"/>
  <c r="G286" i="9"/>
  <c r="F286" i="9"/>
  <c r="G282" i="9"/>
  <c r="F282" i="9"/>
  <c r="G129" i="9"/>
  <c r="F132" i="9"/>
  <c r="G137" i="9"/>
  <c r="F140" i="9"/>
  <c r="G145" i="9"/>
  <c r="F148" i="9"/>
  <c r="G153" i="9"/>
  <c r="F156" i="9"/>
  <c r="G161" i="9"/>
  <c r="F164" i="9"/>
  <c r="F169" i="9"/>
  <c r="F173" i="9"/>
  <c r="F177" i="9"/>
  <c r="F181" i="9"/>
  <c r="F185" i="9"/>
  <c r="F189" i="9"/>
  <c r="F193" i="9"/>
  <c r="F197" i="9"/>
  <c r="G202" i="9"/>
  <c r="F203" i="9"/>
  <c r="G210" i="9"/>
  <c r="G234" i="9"/>
  <c r="G242" i="9"/>
  <c r="G250" i="9"/>
  <c r="G272" i="9"/>
  <c r="F272" i="9"/>
  <c r="G279" i="9"/>
  <c r="F279" i="9"/>
  <c r="G288" i="9"/>
  <c r="F288" i="9"/>
  <c r="G295" i="9"/>
  <c r="F295" i="9"/>
  <c r="G311" i="9"/>
  <c r="F311" i="9"/>
  <c r="G264" i="9"/>
  <c r="F264" i="9"/>
  <c r="G271" i="9"/>
  <c r="F271" i="9"/>
  <c r="G296" i="9"/>
  <c r="F296" i="9"/>
  <c r="G136" i="9"/>
  <c r="G144" i="9"/>
  <c r="G152" i="9"/>
  <c r="G160" i="9"/>
  <c r="G167" i="9"/>
  <c r="G171" i="9"/>
  <c r="G175" i="9"/>
  <c r="G179" i="9"/>
  <c r="G187" i="9"/>
  <c r="G195" i="9"/>
  <c r="G199" i="9"/>
  <c r="G207" i="9"/>
  <c r="G215" i="9"/>
  <c r="G223" i="9"/>
  <c r="G231" i="9"/>
  <c r="G255" i="9"/>
  <c r="G274" i="9"/>
  <c r="F274" i="9"/>
  <c r="G290" i="9"/>
  <c r="F290" i="9"/>
  <c r="G266" i="9"/>
  <c r="F266" i="9"/>
  <c r="F130" i="9"/>
  <c r="F138" i="9"/>
  <c r="F146" i="9"/>
  <c r="F154" i="9"/>
  <c r="F162" i="9"/>
  <c r="F168" i="9"/>
  <c r="F172" i="9"/>
  <c r="F176" i="9"/>
  <c r="F180" i="9"/>
  <c r="F184" i="9"/>
  <c r="F188" i="9"/>
  <c r="F192" i="9"/>
  <c r="F196" i="9"/>
  <c r="F205" i="9"/>
  <c r="G262" i="9"/>
  <c r="F262" i="9"/>
  <c r="F263" i="9"/>
  <c r="G267" i="9"/>
  <c r="F267" i="9"/>
  <c r="G276" i="9"/>
  <c r="F276" i="9"/>
  <c r="G283" i="9"/>
  <c r="F283" i="9"/>
  <c r="G292" i="9"/>
  <c r="F292" i="9"/>
  <c r="G299" i="9"/>
  <c r="F299" i="9"/>
  <c r="G315" i="9"/>
  <c r="F315" i="9"/>
  <c r="G278" i="9"/>
  <c r="F278" i="9"/>
  <c r="G294" i="9"/>
  <c r="F294" i="9"/>
  <c r="F300" i="9"/>
  <c r="F304" i="9"/>
  <c r="F308" i="9"/>
  <c r="F312" i="9"/>
  <c r="F316" i="9"/>
  <c r="G333" i="9"/>
  <c r="G341" i="9"/>
  <c r="G391" i="9"/>
  <c r="F391" i="9"/>
  <c r="G587" i="9"/>
  <c r="F587" i="9"/>
  <c r="G306" i="9"/>
  <c r="G314" i="9"/>
  <c r="G318" i="9"/>
  <c r="G322" i="9"/>
  <c r="G326" i="9"/>
  <c r="G519" i="9"/>
  <c r="F519" i="9"/>
  <c r="G259" i="9"/>
  <c r="G335" i="9"/>
  <c r="G535" i="9"/>
  <c r="F535" i="9"/>
  <c r="G258" i="9"/>
  <c r="G265" i="9"/>
  <c r="G269" i="9"/>
  <c r="G273" i="9"/>
  <c r="G277" i="9"/>
  <c r="G285" i="9"/>
  <c r="G293" i="9"/>
  <c r="G297" i="9"/>
  <c r="G301" i="9"/>
  <c r="G305" i="9"/>
  <c r="G313" i="9"/>
  <c r="G321" i="9"/>
  <c r="G325" i="9"/>
  <c r="G329" i="9"/>
  <c r="G332" i="9"/>
  <c r="G340" i="9"/>
  <c r="G384" i="9"/>
  <c r="F384" i="9"/>
  <c r="F596" i="9"/>
  <c r="G596" i="9"/>
  <c r="F298" i="9"/>
  <c r="F302" i="9"/>
  <c r="F306" i="9"/>
  <c r="F310" i="9"/>
  <c r="F314" i="9"/>
  <c r="G526" i="9"/>
  <c r="F526" i="9"/>
  <c r="G529" i="9"/>
  <c r="F529" i="9"/>
  <c r="G392" i="9"/>
  <c r="F392" i="9"/>
  <c r="G542" i="9"/>
  <c r="F542" i="9"/>
  <c r="G590" i="9"/>
  <c r="F590" i="9"/>
  <c r="G382" i="9"/>
  <c r="G390" i="9"/>
  <c r="G398" i="9"/>
  <c r="G406" i="9"/>
  <c r="G430" i="9"/>
  <c r="G438" i="9"/>
  <c r="G446" i="9"/>
  <c r="G454" i="9"/>
  <c r="G518" i="9"/>
  <c r="F518" i="9"/>
  <c r="G538" i="9"/>
  <c r="F580" i="9"/>
  <c r="G580" i="9"/>
  <c r="G730" i="9"/>
  <c r="F730" i="9"/>
  <c r="G381" i="9"/>
  <c r="G389" i="9"/>
  <c r="G397" i="9"/>
  <c r="G405" i="9"/>
  <c r="G413" i="9"/>
  <c r="G437" i="9"/>
  <c r="G445" i="9"/>
  <c r="G453" i="9"/>
  <c r="G514" i="9"/>
  <c r="G595" i="9"/>
  <c r="F595" i="9"/>
  <c r="G701" i="9"/>
  <c r="F701" i="9"/>
  <c r="G388" i="9"/>
  <c r="G396" i="9"/>
  <c r="G404" i="9"/>
  <c r="G412" i="9"/>
  <c r="G420" i="9"/>
  <c r="G444" i="9"/>
  <c r="G452" i="9"/>
  <c r="G460" i="9"/>
  <c r="G527" i="9"/>
  <c r="F527" i="9"/>
  <c r="G534" i="9"/>
  <c r="F534" i="9"/>
  <c r="F382" i="9"/>
  <c r="F390" i="9"/>
  <c r="G395" i="9"/>
  <c r="G403" i="9"/>
  <c r="G411" i="9"/>
  <c r="G419" i="9"/>
  <c r="G427" i="9"/>
  <c r="G451" i="9"/>
  <c r="G459" i="9"/>
  <c r="G530" i="9"/>
  <c r="F538" i="9"/>
  <c r="F586" i="9"/>
  <c r="G592" i="9"/>
  <c r="G682" i="9"/>
  <c r="F682" i="9"/>
  <c r="G655" i="9"/>
  <c r="F655" i="9"/>
  <c r="G693" i="9"/>
  <c r="F693" i="9"/>
  <c r="G722" i="9"/>
  <c r="F722" i="9"/>
  <c r="G669" i="9"/>
  <c r="F669" i="9"/>
  <c r="G517" i="9"/>
  <c r="G525" i="9"/>
  <c r="G549" i="9"/>
  <c r="G557" i="9"/>
  <c r="G565" i="9"/>
  <c r="G573" i="9"/>
  <c r="G671" i="9"/>
  <c r="F671" i="9"/>
  <c r="G677" i="9"/>
  <c r="F677" i="9"/>
  <c r="G690" i="9"/>
  <c r="F690" i="9"/>
  <c r="G711" i="9"/>
  <c r="F711" i="9"/>
  <c r="G516" i="9"/>
  <c r="G524" i="9"/>
  <c r="G532" i="9"/>
  <c r="G556" i="9"/>
  <c r="G564" i="9"/>
  <c r="G572" i="9"/>
  <c r="G593" i="9"/>
  <c r="G658" i="9"/>
  <c r="F658" i="9"/>
  <c r="G679" i="9"/>
  <c r="F679" i="9"/>
  <c r="G719" i="9"/>
  <c r="F719" i="9"/>
  <c r="G515" i="9"/>
  <c r="G523" i="9"/>
  <c r="G531" i="9"/>
  <c r="G539" i="9"/>
  <c r="G563" i="9"/>
  <c r="G571" i="9"/>
  <c r="G666" i="9"/>
  <c r="F666" i="9"/>
  <c r="G653" i="9"/>
  <c r="F653" i="9"/>
  <c r="G695" i="9"/>
  <c r="F695" i="9"/>
  <c r="G706" i="9"/>
  <c r="F706" i="9"/>
  <c r="G717" i="9"/>
  <c r="F717" i="9"/>
  <c r="G650" i="9"/>
  <c r="F650" i="9"/>
  <c r="G661" i="9"/>
  <c r="F661" i="9"/>
  <c r="G703" i="9"/>
  <c r="F703" i="9"/>
  <c r="G714" i="9"/>
  <c r="F714" i="9"/>
  <c r="G725" i="9"/>
  <c r="F725" i="9"/>
  <c r="G663" i="9"/>
  <c r="F663" i="9"/>
  <c r="G674" i="9"/>
  <c r="F674" i="9"/>
  <c r="G685" i="9"/>
  <c r="F685" i="9"/>
  <c r="G727" i="9"/>
  <c r="F727" i="9"/>
  <c r="G687" i="9"/>
  <c r="F687" i="9"/>
  <c r="G698" i="9"/>
  <c r="F698" i="9"/>
  <c r="G709" i="9"/>
  <c r="F709" i="9"/>
  <c r="G652" i="9"/>
  <c r="F652" i="9"/>
  <c r="G660" i="9"/>
  <c r="F660" i="9"/>
  <c r="G668" i="9"/>
  <c r="F668" i="9"/>
  <c r="G676" i="9"/>
  <c r="F676" i="9"/>
  <c r="G684" i="9"/>
  <c r="F684" i="9"/>
  <c r="G692" i="9"/>
  <c r="F692" i="9"/>
  <c r="G700" i="9"/>
  <c r="F700" i="9"/>
  <c r="G708" i="9"/>
  <c r="F708" i="9"/>
  <c r="G716" i="9"/>
  <c r="F716" i="9"/>
  <c r="G724" i="9"/>
  <c r="F724" i="9"/>
  <c r="G732" i="9"/>
  <c r="F732" i="9"/>
  <c r="G649" i="9"/>
  <c r="F649" i="9"/>
  <c r="G657" i="9"/>
  <c r="F657" i="9"/>
  <c r="G665" i="9"/>
  <c r="F665" i="9"/>
  <c r="G673" i="9"/>
  <c r="F673" i="9"/>
  <c r="G681" i="9"/>
  <c r="F681" i="9"/>
  <c r="G689" i="9"/>
  <c r="F689" i="9"/>
  <c r="G697" i="9"/>
  <c r="F697" i="9"/>
  <c r="G705" i="9"/>
  <c r="F705" i="9"/>
  <c r="G713" i="9"/>
  <c r="F713" i="9"/>
  <c r="G721" i="9"/>
  <c r="F721" i="9"/>
  <c r="G729" i="9"/>
  <c r="F729" i="9"/>
  <c r="G654" i="9"/>
  <c r="F654" i="9"/>
  <c r="G662" i="9"/>
  <c r="F662" i="9"/>
  <c r="G670" i="9"/>
  <c r="F670" i="9"/>
  <c r="G678" i="9"/>
  <c r="F678" i="9"/>
  <c r="G686" i="9"/>
  <c r="F686" i="9"/>
  <c r="G694" i="9"/>
  <c r="F694" i="9"/>
  <c r="G702" i="9"/>
  <c r="F702" i="9"/>
  <c r="G710" i="9"/>
  <c r="F710" i="9"/>
  <c r="G718" i="9"/>
  <c r="F718" i="9"/>
  <c r="G726" i="9"/>
  <c r="F726" i="9"/>
  <c r="G651" i="9"/>
  <c r="F651" i="9"/>
  <c r="G659" i="9"/>
  <c r="F659" i="9"/>
  <c r="G667" i="9"/>
  <c r="F667" i="9"/>
  <c r="G675" i="9"/>
  <c r="F675" i="9"/>
  <c r="G683" i="9"/>
  <c r="F683" i="9"/>
  <c r="G691" i="9"/>
  <c r="F691" i="9"/>
  <c r="G699" i="9"/>
  <c r="F699" i="9"/>
  <c r="G707" i="9"/>
  <c r="F707" i="9"/>
  <c r="G715" i="9"/>
  <c r="F715" i="9"/>
  <c r="G723" i="9"/>
  <c r="F723" i="9"/>
  <c r="G731" i="9"/>
  <c r="F731" i="9"/>
  <c r="G648" i="9"/>
  <c r="F648" i="9"/>
  <c r="G656" i="9"/>
  <c r="F656" i="9"/>
  <c r="G664" i="9"/>
  <c r="F664" i="9"/>
  <c r="G672" i="9"/>
  <c r="F672" i="9"/>
  <c r="G680" i="9"/>
  <c r="F680" i="9"/>
  <c r="G688" i="9"/>
  <c r="F688" i="9"/>
  <c r="G696" i="9"/>
  <c r="F696" i="9"/>
  <c r="G704" i="9"/>
  <c r="F704" i="9"/>
  <c r="G712" i="9"/>
  <c r="F712" i="9"/>
  <c r="G720" i="9"/>
  <c r="F720" i="9"/>
  <c r="G728" i="9"/>
  <c r="F728" i="9"/>
  <c r="L2" i="6"/>
  <c r="L3" i="6" s="1"/>
  <c r="G220" i="6"/>
  <c r="K220" i="6" s="1"/>
  <c r="G243" i="6"/>
  <c r="K243" i="6" s="1"/>
  <c r="G450" i="6"/>
  <c r="K450" i="6" s="1"/>
  <c r="G452" i="6"/>
  <c r="K452" i="6" s="1"/>
  <c r="G2" i="6"/>
  <c r="K2" i="6" s="1"/>
  <c r="G3" i="6"/>
  <c r="K3" i="6" s="1"/>
  <c r="G4" i="6"/>
  <c r="K4" i="6" s="1"/>
  <c r="G251" i="6"/>
  <c r="K251" i="6" s="1"/>
  <c r="G395" i="6"/>
  <c r="K395" i="6" s="1"/>
  <c r="G228" i="6"/>
  <c r="K228" i="6" s="1"/>
  <c r="G411" i="6"/>
  <c r="K411" i="6" s="1"/>
  <c r="G572" i="6"/>
  <c r="K572" i="6" s="1"/>
  <c r="G6" i="6"/>
  <c r="K6" i="6" s="1"/>
  <c r="G7" i="6"/>
  <c r="K7" i="6" s="1"/>
  <c r="G8" i="6"/>
  <c r="K8" i="6" s="1"/>
  <c r="G236" i="6"/>
  <c r="K236" i="6" s="1"/>
  <c r="G427" i="6"/>
  <c r="K427" i="6" s="1"/>
  <c r="G219" i="6"/>
  <c r="K219" i="6" s="1"/>
  <c r="G244" i="6"/>
  <c r="K244" i="6" s="1"/>
  <c r="G386" i="6"/>
  <c r="K386" i="6" s="1"/>
  <c r="G388" i="6"/>
  <c r="K388" i="6" s="1"/>
  <c r="G443" i="6"/>
  <c r="K443" i="6" s="1"/>
  <c r="G551" i="6"/>
  <c r="K551" i="6" s="1"/>
  <c r="G252" i="6"/>
  <c r="K252" i="6" s="1"/>
  <c r="G402" i="6"/>
  <c r="K402" i="6" s="1"/>
  <c r="G404" i="6"/>
  <c r="K404" i="6" s="1"/>
  <c r="G471" i="6"/>
  <c r="K471" i="6" s="1"/>
  <c r="G488" i="6"/>
  <c r="K488" i="6" s="1"/>
  <c r="G503" i="6"/>
  <c r="K503" i="6" s="1"/>
  <c r="G520" i="6"/>
  <c r="K520" i="6" s="1"/>
  <c r="G539" i="6"/>
  <c r="K539" i="6" s="1"/>
  <c r="G227" i="6"/>
  <c r="K227" i="6" s="1"/>
  <c r="G418" i="6"/>
  <c r="K418" i="6" s="1"/>
  <c r="G420" i="6"/>
  <c r="K420" i="6" s="1"/>
  <c r="G463" i="6"/>
  <c r="K463" i="6" s="1"/>
  <c r="G468" i="6"/>
  <c r="K468" i="6" s="1"/>
  <c r="G483" i="6"/>
  <c r="K483" i="6" s="1"/>
  <c r="G500" i="6"/>
  <c r="K500" i="6" s="1"/>
  <c r="G515" i="6"/>
  <c r="K515" i="6" s="1"/>
  <c r="G235" i="6"/>
  <c r="K235" i="6" s="1"/>
  <c r="G434" i="6"/>
  <c r="K434" i="6" s="1"/>
  <c r="G436" i="6"/>
  <c r="K436" i="6" s="1"/>
  <c r="G455" i="6"/>
  <c r="K455" i="6" s="1"/>
  <c r="G460" i="6"/>
  <c r="K460" i="6" s="1"/>
  <c r="G480" i="6"/>
  <c r="K480" i="6" s="1"/>
  <c r="G495" i="6"/>
  <c r="K495" i="6" s="1"/>
  <c r="G512" i="6"/>
  <c r="K512" i="6" s="1"/>
  <c r="G527" i="6"/>
  <c r="K527" i="6" s="1"/>
  <c r="G532" i="6"/>
  <c r="K532" i="6" s="1"/>
  <c r="G535" i="6"/>
  <c r="K535" i="6" s="1"/>
  <c r="G385" i="6"/>
  <c r="K385" i="6" s="1"/>
  <c r="G401" i="6"/>
  <c r="K401" i="6" s="1"/>
  <c r="G417" i="6"/>
  <c r="K417" i="6" s="1"/>
  <c r="G433" i="6"/>
  <c r="K433" i="6" s="1"/>
  <c r="G449" i="6"/>
  <c r="K449" i="6" s="1"/>
  <c r="G475" i="6"/>
  <c r="K475" i="6" s="1"/>
  <c r="G492" i="6"/>
  <c r="K492" i="6" s="1"/>
  <c r="G507" i="6"/>
  <c r="K507" i="6" s="1"/>
  <c r="G524" i="6"/>
  <c r="K524" i="6" s="1"/>
  <c r="G558" i="6"/>
  <c r="K558" i="6" s="1"/>
  <c r="G597" i="6"/>
  <c r="K597" i="6" s="1"/>
  <c r="G706" i="6"/>
  <c r="K706" i="6" s="1"/>
  <c r="G394" i="6"/>
  <c r="K394" i="6" s="1"/>
  <c r="G410" i="6"/>
  <c r="K410" i="6" s="1"/>
  <c r="G426" i="6"/>
  <c r="K426" i="6" s="1"/>
  <c r="G442" i="6"/>
  <c r="K442" i="6" s="1"/>
  <c r="G472" i="6"/>
  <c r="K472" i="6" s="1"/>
  <c r="G487" i="6"/>
  <c r="K487" i="6" s="1"/>
  <c r="G504" i="6"/>
  <c r="K504" i="6" s="1"/>
  <c r="G519" i="6"/>
  <c r="K519" i="6" s="1"/>
  <c r="G722" i="6"/>
  <c r="K722" i="6" s="1"/>
  <c r="G726" i="6"/>
  <c r="K726" i="6" s="1"/>
  <c r="G387" i="6"/>
  <c r="K387" i="6" s="1"/>
  <c r="G403" i="6"/>
  <c r="K403" i="6" s="1"/>
  <c r="G419" i="6"/>
  <c r="K419" i="6" s="1"/>
  <c r="G435" i="6"/>
  <c r="K435" i="6" s="1"/>
  <c r="G451" i="6"/>
  <c r="K451" i="6" s="1"/>
  <c r="G459" i="6"/>
  <c r="K459" i="6" s="1"/>
  <c r="G467" i="6"/>
  <c r="K467" i="6" s="1"/>
  <c r="G484" i="6"/>
  <c r="K484" i="6" s="1"/>
  <c r="G499" i="6"/>
  <c r="K499" i="6" s="1"/>
  <c r="G516" i="6"/>
  <c r="K516" i="6" s="1"/>
  <c r="G542" i="6"/>
  <c r="K542" i="6" s="1"/>
  <c r="G479" i="6"/>
  <c r="K479" i="6" s="1"/>
  <c r="G496" i="6"/>
  <c r="K496" i="6" s="1"/>
  <c r="G511" i="6"/>
  <c r="K511" i="6" s="1"/>
  <c r="G528" i="6"/>
  <c r="K528" i="6" s="1"/>
  <c r="G531" i="6"/>
  <c r="K531" i="6" s="1"/>
  <c r="G555" i="6"/>
  <c r="K555" i="6" s="1"/>
  <c r="G575" i="6"/>
  <c r="K575" i="6" s="1"/>
  <c r="G686" i="6"/>
  <c r="K686" i="6" s="1"/>
  <c r="G393" i="6"/>
  <c r="K393" i="6" s="1"/>
  <c r="G409" i="6"/>
  <c r="K409" i="6" s="1"/>
  <c r="G425" i="6"/>
  <c r="K425" i="6" s="1"/>
  <c r="G441" i="6"/>
  <c r="K441" i="6" s="1"/>
  <c r="G476" i="6"/>
  <c r="K476" i="6" s="1"/>
  <c r="G491" i="6"/>
  <c r="K491" i="6" s="1"/>
  <c r="G508" i="6"/>
  <c r="K508" i="6" s="1"/>
  <c r="G523" i="6"/>
  <c r="K523" i="6" s="1"/>
  <c r="G548" i="6"/>
  <c r="K548" i="6" s="1"/>
  <c r="G677" i="6"/>
  <c r="K677" i="6" s="1"/>
  <c r="G564" i="6"/>
  <c r="K564" i="6" s="1"/>
  <c r="G660" i="6"/>
  <c r="K660" i="6" s="1"/>
  <c r="G715" i="6"/>
  <c r="K715" i="6" s="1"/>
  <c r="G567" i="6"/>
  <c r="K567" i="6" s="1"/>
  <c r="G574" i="6"/>
  <c r="K574" i="6" s="1"/>
  <c r="G668" i="6"/>
  <c r="K668" i="6" s="1"/>
  <c r="G700" i="6"/>
  <c r="K700" i="6" s="1"/>
  <c r="G540" i="6"/>
  <c r="K540" i="6" s="1"/>
  <c r="G556" i="6"/>
  <c r="K556" i="6" s="1"/>
  <c r="G659" i="6"/>
  <c r="K659" i="6" s="1"/>
  <c r="G682" i="6"/>
  <c r="K682" i="6" s="1"/>
  <c r="G662" i="6"/>
  <c r="K662" i="6" s="1"/>
  <c r="G678" i="6"/>
  <c r="K678" i="6" s="1"/>
  <c r="G541" i="6"/>
  <c r="K541" i="6" s="1"/>
  <c r="G549" i="6"/>
  <c r="K549" i="6" s="1"/>
  <c r="G557" i="6"/>
  <c r="K557" i="6" s="1"/>
  <c r="G565" i="6"/>
  <c r="K565" i="6" s="1"/>
  <c r="G573" i="6"/>
  <c r="K573" i="6" s="1"/>
  <c r="G674" i="6"/>
  <c r="K674" i="6" s="1"/>
  <c r="G683" i="6"/>
  <c r="K683" i="6" s="1"/>
  <c r="G685" i="6"/>
  <c r="K685" i="6" s="1"/>
  <c r="G723" i="6"/>
  <c r="K723" i="6" s="1"/>
  <c r="G725" i="6"/>
  <c r="K725" i="6" s="1"/>
  <c r="G598" i="6"/>
  <c r="K598" i="6" s="1"/>
  <c r="G606" i="6"/>
  <c r="K606" i="6" s="1"/>
  <c r="G614" i="6"/>
  <c r="K614" i="6" s="1"/>
  <c r="G667" i="6"/>
  <c r="K667" i="6" s="1"/>
  <c r="G691" i="6"/>
  <c r="K691" i="6" s="1"/>
  <c r="G652" i="6"/>
  <c r="K652" i="6" s="1"/>
  <c r="G675" i="6"/>
  <c r="K675" i="6" s="1"/>
  <c r="G651" i="6"/>
  <c r="K651" i="6" s="1"/>
  <c r="G670" i="6"/>
  <c r="K670" i="6" s="1"/>
  <c r="G692" i="6"/>
  <c r="K692" i="6" s="1"/>
  <c r="G693" i="6"/>
  <c r="K693" i="6" s="1"/>
  <c r="G707" i="6"/>
  <c r="K707" i="6" s="1"/>
  <c r="G718" i="6"/>
  <c r="K718" i="6" s="1"/>
  <c r="G684" i="6"/>
  <c r="K684" i="6" s="1"/>
  <c r="G676" i="6"/>
  <c r="K676" i="6" s="1"/>
  <c r="G699" i="6"/>
  <c r="K699" i="6" s="1"/>
  <c r="G731" i="6"/>
  <c r="K731" i="6" s="1"/>
  <c r="G708" i="6"/>
  <c r="K708" i="6" s="1"/>
  <c r="G716" i="6"/>
  <c r="K716" i="6" s="1"/>
  <c r="G724" i="6"/>
  <c r="K724" i="6" s="1"/>
  <c r="G732" i="6"/>
  <c r="K732" i="6" s="1"/>
  <c r="O3" i="2"/>
  <c r="H60" i="2"/>
  <c r="G317" i="2"/>
  <c r="K317" i="2" s="1"/>
  <c r="O12" i="2" s="1"/>
  <c r="H188" i="2"/>
  <c r="H252" i="2"/>
  <c r="H328" i="2"/>
  <c r="H49" i="2"/>
  <c r="H57" i="2"/>
  <c r="H187" i="2"/>
  <c r="H237" i="2"/>
  <c r="H108" i="2"/>
  <c r="H249" i="2"/>
  <c r="H251" i="2"/>
  <c r="H269" i="2"/>
  <c r="H231" i="2"/>
  <c r="H308" i="2"/>
  <c r="G106" i="2"/>
  <c r="K106" i="2" s="1"/>
  <c r="H228" i="2"/>
  <c r="H230" i="2"/>
  <c r="H17" i="2"/>
  <c r="H167" i="2"/>
  <c r="G358" i="2"/>
  <c r="K358" i="2" s="1"/>
  <c r="G219" i="2"/>
  <c r="K219" i="2" s="1"/>
  <c r="H26" i="2"/>
  <c r="H28" i="2"/>
  <c r="H341" i="2"/>
  <c r="H34" i="2"/>
  <c r="H36" i="2"/>
  <c r="H119" i="2"/>
  <c r="G253" i="2"/>
  <c r="K253" i="2" s="1"/>
  <c r="H285" i="2"/>
  <c r="H293" i="2"/>
  <c r="H332" i="2"/>
  <c r="H336" i="2"/>
  <c r="P13" i="2" s="1"/>
  <c r="H58" i="2"/>
  <c r="H159" i="2"/>
  <c r="H161" i="2"/>
  <c r="H235" i="2"/>
  <c r="G240" i="2"/>
  <c r="K240" i="2" s="1"/>
  <c r="G328" i="2"/>
  <c r="K328" i="2" s="1"/>
  <c r="H95" i="2"/>
  <c r="H97" i="2"/>
  <c r="H124" i="2"/>
  <c r="G155" i="2"/>
  <c r="K155" i="2" s="1"/>
  <c r="H216" i="2"/>
  <c r="H286" i="2"/>
  <c r="H290" i="2"/>
  <c r="H294" i="2"/>
  <c r="H333" i="2"/>
  <c r="H10" i="2"/>
  <c r="H12" i="2"/>
  <c r="G204" i="2"/>
  <c r="K204" i="2" s="1"/>
  <c r="G282" i="2"/>
  <c r="K282" i="2" s="1"/>
  <c r="H313" i="2"/>
  <c r="H357" i="2"/>
  <c r="H202" i="2"/>
  <c r="H242" i="2"/>
  <c r="H244" i="2"/>
  <c r="H298" i="2"/>
  <c r="G309" i="2"/>
  <c r="K309" i="2" s="1"/>
  <c r="G337" i="2"/>
  <c r="K337" i="2" s="1"/>
  <c r="H25" i="2"/>
  <c r="H42" i="2"/>
  <c r="H44" i="2"/>
  <c r="H66" i="2"/>
  <c r="G170" i="2"/>
  <c r="K170" i="2" s="1"/>
  <c r="G233" i="2"/>
  <c r="K233" i="2" s="1"/>
  <c r="G294" i="2"/>
  <c r="K294" i="2" s="1"/>
  <c r="H33" i="2"/>
  <c r="G113" i="2"/>
  <c r="K113" i="2" s="1"/>
  <c r="G163" i="2"/>
  <c r="K163" i="2" s="1"/>
  <c r="H312" i="2"/>
  <c r="G352" i="2"/>
  <c r="K352" i="2" s="1"/>
  <c r="H18" i="2"/>
  <c r="H20" i="2"/>
  <c r="H50" i="2"/>
  <c r="H192" i="2"/>
  <c r="H243" i="2"/>
  <c r="G252" i="2"/>
  <c r="K252" i="2" s="1"/>
  <c r="G261" i="2"/>
  <c r="K261" i="2" s="1"/>
  <c r="G341" i="2"/>
  <c r="K341" i="2" s="1"/>
  <c r="G361" i="2"/>
  <c r="K361" i="2" s="1"/>
  <c r="H9" i="2"/>
  <c r="H41" i="2"/>
  <c r="H52" i="2"/>
  <c r="H65" i="2"/>
  <c r="H105" i="2"/>
  <c r="H175" i="2"/>
  <c r="H185" i="2"/>
  <c r="P8" i="2" s="1"/>
  <c r="Q8" i="2" s="1"/>
  <c r="H194" i="2"/>
  <c r="H207" i="2"/>
  <c r="H209" i="2"/>
  <c r="H213" i="2"/>
  <c r="H215" i="2"/>
  <c r="G226" i="2"/>
  <c r="K226" i="2" s="1"/>
  <c r="G289" i="2"/>
  <c r="K289" i="2" s="1"/>
  <c r="G310" i="2"/>
  <c r="K310" i="2" s="1"/>
  <c r="G338" i="2"/>
  <c r="K338" i="2" s="1"/>
  <c r="G365" i="2"/>
  <c r="K365" i="2" s="1"/>
  <c r="G108" i="2"/>
  <c r="K108" i="2" s="1"/>
  <c r="H143" i="2"/>
  <c r="H145" i="2"/>
  <c r="H151" i="2"/>
  <c r="G162" i="2"/>
  <c r="K162" i="2" s="1"/>
  <c r="H164" i="2"/>
  <c r="G188" i="2"/>
  <c r="K188" i="2" s="1"/>
  <c r="H221" i="2"/>
  <c r="H223" i="2"/>
  <c r="H262" i="2"/>
  <c r="G2" i="2"/>
  <c r="K2" i="2" s="1"/>
  <c r="O2" i="2" s="1"/>
  <c r="H6" i="2"/>
  <c r="H14" i="2"/>
  <c r="H22" i="2"/>
  <c r="H30" i="2"/>
  <c r="H38" i="2"/>
  <c r="P3" i="2" s="1"/>
  <c r="Q3" i="2" s="1"/>
  <c r="H46" i="2"/>
  <c r="H54" i="2"/>
  <c r="H62" i="2"/>
  <c r="H137" i="2"/>
  <c r="H140" i="2"/>
  <c r="G145" i="2"/>
  <c r="K145" i="2" s="1"/>
  <c r="G148" i="2"/>
  <c r="K148" i="2" s="1"/>
  <c r="G177" i="2"/>
  <c r="K177" i="2" s="1"/>
  <c r="H199" i="2"/>
  <c r="H201" i="2"/>
  <c r="G202" i="2"/>
  <c r="K202" i="2" s="1"/>
  <c r="G209" i="2"/>
  <c r="K209" i="2" s="1"/>
  <c r="G212" i="2"/>
  <c r="K212" i="2" s="1"/>
  <c r="G230" i="2"/>
  <c r="K230" i="2" s="1"/>
  <c r="H234" i="2"/>
  <c r="H241" i="2"/>
  <c r="G242" i="2"/>
  <c r="K242" i="2" s="1"/>
  <c r="H248" i="2"/>
  <c r="G249" i="2"/>
  <c r="K249" i="2" s="1"/>
  <c r="H256" i="2"/>
  <c r="G262" i="2"/>
  <c r="K262" i="2" s="1"/>
  <c r="H266" i="2"/>
  <c r="G274" i="2"/>
  <c r="K274" i="2" s="1"/>
  <c r="H278" i="2"/>
  <c r="H305" i="2"/>
  <c r="G316" i="2"/>
  <c r="K316" i="2" s="1"/>
  <c r="H318" i="2"/>
  <c r="H321" i="2"/>
  <c r="H353" i="2"/>
  <c r="G357" i="2"/>
  <c r="K357" i="2" s="1"/>
  <c r="H4" i="2"/>
  <c r="H11" i="2"/>
  <c r="H19" i="2"/>
  <c r="H27" i="2"/>
  <c r="H35" i="2"/>
  <c r="H43" i="2"/>
  <c r="H51" i="2"/>
  <c r="H59" i="2"/>
  <c r="G97" i="2"/>
  <c r="K97" i="2" s="1"/>
  <c r="G100" i="2"/>
  <c r="K100" i="2" s="1"/>
  <c r="G107" i="2"/>
  <c r="K107" i="2" s="1"/>
  <c r="H111" i="2"/>
  <c r="G114" i="2"/>
  <c r="K114" i="2" s="1"/>
  <c r="H116" i="2"/>
  <c r="G121" i="2"/>
  <c r="K121" i="2" s="1"/>
  <c r="G124" i="2"/>
  <c r="K124" i="2" s="1"/>
  <c r="O6" i="2" s="1"/>
  <c r="G169" i="2"/>
  <c r="K169" i="2" s="1"/>
  <c r="H186" i="2"/>
  <c r="G187" i="2"/>
  <c r="K187" i="2" s="1"/>
  <c r="H189" i="2"/>
  <c r="H193" i="2"/>
  <c r="G194" i="2"/>
  <c r="K194" i="2" s="1"/>
  <c r="H196" i="2"/>
  <c r="G197" i="2"/>
  <c r="K197" i="2" s="1"/>
  <c r="H208" i="2"/>
  <c r="H227" i="2"/>
  <c r="H229" i="2"/>
  <c r="G232" i="2"/>
  <c r="K232" i="2" s="1"/>
  <c r="H236" i="2"/>
  <c r="G244" i="2"/>
  <c r="K244" i="2" s="1"/>
  <c r="G254" i="2"/>
  <c r="K254" i="2" s="1"/>
  <c r="G269" i="2"/>
  <c r="K269" i="2" s="1"/>
  <c r="G281" i="2"/>
  <c r="K281" i="2" s="1"/>
  <c r="G286" i="2"/>
  <c r="K286" i="2" s="1"/>
  <c r="H300" i="2"/>
  <c r="G313" i="2"/>
  <c r="K313" i="2" s="1"/>
  <c r="G336" i="2"/>
  <c r="K336" i="2" s="1"/>
  <c r="G345" i="2"/>
  <c r="K345" i="2" s="1"/>
  <c r="H362" i="2"/>
  <c r="H8" i="2"/>
  <c r="H16" i="2"/>
  <c r="H24" i="2"/>
  <c r="H32" i="2"/>
  <c r="H40" i="2"/>
  <c r="H48" i="2"/>
  <c r="H56" i="2"/>
  <c r="H64" i="2"/>
  <c r="H153" i="2"/>
  <c r="G161" i="2"/>
  <c r="K161" i="2" s="1"/>
  <c r="G164" i="2"/>
  <c r="K164" i="2" s="1"/>
  <c r="H203" i="2"/>
  <c r="H210" i="2"/>
  <c r="G211" i="2"/>
  <c r="K211" i="2" s="1"/>
  <c r="H217" i="2"/>
  <c r="G218" i="2"/>
  <c r="K218" i="2" s="1"/>
  <c r="H220" i="2"/>
  <c r="G225" i="2"/>
  <c r="K225" i="2" s="1"/>
  <c r="H238" i="2"/>
  <c r="G246" i="2"/>
  <c r="K246" i="2" s="1"/>
  <c r="H250" i="2"/>
  <c r="G251" i="2"/>
  <c r="K251" i="2" s="1"/>
  <c r="H258" i="2"/>
  <c r="G293" i="2"/>
  <c r="K293" i="2" s="1"/>
  <c r="H297" i="2"/>
  <c r="G298" i="2"/>
  <c r="K298" i="2" s="1"/>
  <c r="G324" i="2"/>
  <c r="K324" i="2" s="1"/>
  <c r="H326" i="2"/>
  <c r="H329" i="2"/>
  <c r="G330" i="2"/>
  <c r="K330" i="2" s="1"/>
  <c r="G333" i="2"/>
  <c r="K333" i="2" s="1"/>
  <c r="H3" i="2"/>
  <c r="P2" i="2" s="1"/>
  <c r="Q2" i="2" s="1"/>
  <c r="H13" i="2"/>
  <c r="H21" i="2"/>
  <c r="H29" i="2"/>
  <c r="H37" i="2"/>
  <c r="H45" i="2"/>
  <c r="H53" i="2"/>
  <c r="H61" i="2"/>
  <c r="G99" i="2"/>
  <c r="K99" i="2" s="1"/>
  <c r="H103" i="2"/>
  <c r="H129" i="2"/>
  <c r="H132" i="2"/>
  <c r="G137" i="2"/>
  <c r="K137" i="2" s="1"/>
  <c r="G140" i="2"/>
  <c r="K140" i="2" s="1"/>
  <c r="H195" i="2"/>
  <c r="H224" i="2"/>
  <c r="H245" i="2"/>
  <c r="P10" i="2" s="1"/>
  <c r="H255" i="2"/>
  <c r="H265" i="2"/>
  <c r="H270" i="2"/>
  <c r="H277" i="2"/>
  <c r="H314" i="2"/>
  <c r="H340" i="2"/>
  <c r="G344" i="2"/>
  <c r="K344" i="2" s="1"/>
  <c r="H349" i="2"/>
  <c r="G359" i="2"/>
  <c r="K359" i="2" s="1"/>
  <c r="G366" i="2"/>
  <c r="K366" i="2" s="1"/>
  <c r="H200" i="2"/>
  <c r="G285" i="2"/>
  <c r="K285" i="2" s="1"/>
  <c r="G290" i="2"/>
  <c r="K290" i="2" s="1"/>
  <c r="H304" i="2"/>
  <c r="G332" i="2"/>
  <c r="K332" i="2" s="1"/>
  <c r="G362" i="2"/>
  <c r="K362" i="2" s="1"/>
  <c r="H7" i="2"/>
  <c r="H15" i="2"/>
  <c r="H23" i="2"/>
  <c r="H31" i="2"/>
  <c r="H39" i="2"/>
  <c r="H47" i="2"/>
  <c r="H55" i="2"/>
  <c r="H63" i="2"/>
  <c r="G153" i="2"/>
  <c r="K153" i="2" s="1"/>
  <c r="G156" i="2"/>
  <c r="K156" i="2" s="1"/>
  <c r="G203" i="2"/>
  <c r="K203" i="2" s="1"/>
  <c r="G210" i="2"/>
  <c r="K210" i="2" s="1"/>
  <c r="G217" i="2"/>
  <c r="K217" i="2" s="1"/>
  <c r="G220" i="2"/>
  <c r="K220" i="2" s="1"/>
  <c r="G238" i="2"/>
  <c r="K238" i="2" s="1"/>
  <c r="G250" i="2"/>
  <c r="K250" i="2" s="1"/>
  <c r="G258" i="2"/>
  <c r="K258" i="2" s="1"/>
  <c r="G297" i="2"/>
  <c r="K297" i="2" s="1"/>
  <c r="H301" i="2"/>
  <c r="G302" i="2"/>
  <c r="K302" i="2" s="1"/>
  <c r="H306" i="2"/>
  <c r="P12" i="2" s="1"/>
  <c r="Q12" i="2" s="1"/>
  <c r="H322" i="2"/>
  <c r="H325" i="2"/>
  <c r="G326" i="2"/>
  <c r="K326" i="2" s="1"/>
  <c r="G329" i="2"/>
  <c r="K329" i="2" s="1"/>
  <c r="H348" i="2"/>
  <c r="H102" i="2"/>
  <c r="G102" i="2"/>
  <c r="K102" i="2" s="1"/>
  <c r="H82" i="2"/>
  <c r="G82" i="2"/>
  <c r="K82" i="2" s="1"/>
  <c r="H94" i="2"/>
  <c r="G94" i="2"/>
  <c r="K94" i="2" s="1"/>
  <c r="O5" i="2" s="1"/>
  <c r="H92" i="2"/>
  <c r="G92" i="2"/>
  <c r="K92" i="2" s="1"/>
  <c r="H5" i="2"/>
  <c r="H90" i="2"/>
  <c r="G90" i="2"/>
  <c r="K90" i="2" s="1"/>
  <c r="H69" i="2"/>
  <c r="G69" i="2"/>
  <c r="K69" i="2" s="1"/>
  <c r="H73" i="2"/>
  <c r="G73" i="2"/>
  <c r="K73" i="2" s="1"/>
  <c r="H79" i="2"/>
  <c r="G79" i="2"/>
  <c r="K79" i="2" s="1"/>
  <c r="H87" i="2"/>
  <c r="G87" i="2"/>
  <c r="K87" i="2" s="1"/>
  <c r="H110" i="2"/>
  <c r="G110" i="2"/>
  <c r="K110" i="2" s="1"/>
  <c r="H118" i="2"/>
  <c r="G118" i="2"/>
  <c r="K118" i="2" s="1"/>
  <c r="H126" i="2"/>
  <c r="G126" i="2"/>
  <c r="K126" i="2" s="1"/>
  <c r="H134" i="2"/>
  <c r="G134" i="2"/>
  <c r="K134" i="2" s="1"/>
  <c r="H142" i="2"/>
  <c r="G142" i="2"/>
  <c r="K142" i="2" s="1"/>
  <c r="H150" i="2"/>
  <c r="G150" i="2"/>
  <c r="K150" i="2" s="1"/>
  <c r="H158" i="2"/>
  <c r="G158" i="2"/>
  <c r="K158" i="2" s="1"/>
  <c r="H198" i="2"/>
  <c r="G198" i="2"/>
  <c r="K198" i="2" s="1"/>
  <c r="H206" i="2"/>
  <c r="G206" i="2"/>
  <c r="K206" i="2" s="1"/>
  <c r="H214" i="2"/>
  <c r="P9" i="2" s="1"/>
  <c r="G214" i="2"/>
  <c r="K214" i="2" s="1"/>
  <c r="O9" i="2" s="1"/>
  <c r="H222" i="2"/>
  <c r="G222" i="2"/>
  <c r="K222" i="2" s="1"/>
  <c r="H267" i="2"/>
  <c r="G267" i="2"/>
  <c r="K267" i="2" s="1"/>
  <c r="H76" i="2"/>
  <c r="G76" i="2"/>
  <c r="K76" i="2" s="1"/>
  <c r="H84" i="2"/>
  <c r="G84" i="2"/>
  <c r="K84" i="2" s="1"/>
  <c r="H68" i="2"/>
  <c r="G68" i="2"/>
  <c r="K68" i="2" s="1"/>
  <c r="H72" i="2"/>
  <c r="G72" i="2"/>
  <c r="K72" i="2" s="1"/>
  <c r="H81" i="2"/>
  <c r="G81" i="2"/>
  <c r="K81" i="2" s="1"/>
  <c r="H89" i="2"/>
  <c r="G89" i="2"/>
  <c r="K89" i="2" s="1"/>
  <c r="H166" i="2"/>
  <c r="G166" i="2"/>
  <c r="K166" i="2" s="1"/>
  <c r="H67" i="2"/>
  <c r="H78" i="2"/>
  <c r="G78" i="2"/>
  <c r="K78" i="2" s="1"/>
  <c r="H86" i="2"/>
  <c r="G86" i="2"/>
  <c r="K86" i="2" s="1"/>
  <c r="H91" i="2"/>
  <c r="G91" i="2"/>
  <c r="K91" i="2" s="1"/>
  <c r="H93" i="2"/>
  <c r="G93" i="2"/>
  <c r="K93" i="2" s="1"/>
  <c r="H273" i="2"/>
  <c r="G273" i="2"/>
  <c r="K273" i="2" s="1"/>
  <c r="H71" i="2"/>
  <c r="G71" i="2"/>
  <c r="K71" i="2" s="1"/>
  <c r="H75" i="2"/>
  <c r="G75" i="2"/>
  <c r="K75" i="2" s="1"/>
  <c r="H83" i="2"/>
  <c r="G83" i="2"/>
  <c r="K83" i="2" s="1"/>
  <c r="H174" i="2"/>
  <c r="G174" i="2"/>
  <c r="K174" i="2" s="1"/>
  <c r="G229" i="2"/>
  <c r="K229" i="2" s="1"/>
  <c r="G237" i="2"/>
  <c r="K237" i="2" s="1"/>
  <c r="G245" i="2"/>
  <c r="K245" i="2" s="1"/>
  <c r="O10" i="2" s="1"/>
  <c r="H80" i="2"/>
  <c r="G80" i="2"/>
  <c r="K80" i="2" s="1"/>
  <c r="H88" i="2"/>
  <c r="G88" i="2"/>
  <c r="K88" i="2" s="1"/>
  <c r="G67" i="2"/>
  <c r="K67" i="2" s="1"/>
  <c r="O4" i="2" s="1"/>
  <c r="H70" i="2"/>
  <c r="G70" i="2"/>
  <c r="K70" i="2" s="1"/>
  <c r="H74" i="2"/>
  <c r="G74" i="2"/>
  <c r="K74" i="2" s="1"/>
  <c r="H77" i="2"/>
  <c r="G77" i="2"/>
  <c r="K77" i="2" s="1"/>
  <c r="H85" i="2"/>
  <c r="G85" i="2"/>
  <c r="K85" i="2" s="1"/>
  <c r="H182" i="2"/>
  <c r="G182" i="2"/>
  <c r="K182" i="2" s="1"/>
  <c r="H190" i="2"/>
  <c r="G190" i="2"/>
  <c r="K190" i="2" s="1"/>
  <c r="H96" i="2"/>
  <c r="H104" i="2"/>
  <c r="H112" i="2"/>
  <c r="H136" i="2"/>
  <c r="H144" i="2"/>
  <c r="H152" i="2"/>
  <c r="H160" i="2"/>
  <c r="H168" i="2"/>
  <c r="H259" i="2"/>
  <c r="G259" i="2"/>
  <c r="K259" i="2" s="1"/>
  <c r="G96" i="2"/>
  <c r="K96" i="2" s="1"/>
  <c r="H101" i="2"/>
  <c r="G104" i="2"/>
  <c r="K104" i="2" s="1"/>
  <c r="H109" i="2"/>
  <c r="G112" i="2"/>
  <c r="K112" i="2" s="1"/>
  <c r="H117" i="2"/>
  <c r="G120" i="2"/>
  <c r="K120" i="2" s="1"/>
  <c r="H125" i="2"/>
  <c r="G128" i="2"/>
  <c r="K128" i="2" s="1"/>
  <c r="H133" i="2"/>
  <c r="G136" i="2"/>
  <c r="K136" i="2" s="1"/>
  <c r="G144" i="2"/>
  <c r="K144" i="2" s="1"/>
  <c r="G152" i="2"/>
  <c r="K152" i="2" s="1"/>
  <c r="H157" i="2"/>
  <c r="G160" i="2"/>
  <c r="K160" i="2" s="1"/>
  <c r="H165" i="2"/>
  <c r="G168" i="2"/>
  <c r="K168" i="2" s="1"/>
  <c r="H173" i="2"/>
  <c r="G176" i="2"/>
  <c r="K176" i="2" s="1"/>
  <c r="H181" i="2"/>
  <c r="G184" i="2"/>
  <c r="K184" i="2" s="1"/>
  <c r="G192" i="2"/>
  <c r="K192" i="2" s="1"/>
  <c r="G200" i="2"/>
  <c r="K200" i="2" s="1"/>
  <c r="G208" i="2"/>
  <c r="K208" i="2" s="1"/>
  <c r="G216" i="2"/>
  <c r="K216" i="2" s="1"/>
  <c r="G224" i="2"/>
  <c r="K224" i="2" s="1"/>
  <c r="G95" i="2"/>
  <c r="K95" i="2" s="1"/>
  <c r="G111" i="2"/>
  <c r="K111" i="2" s="1"/>
  <c r="G119" i="2"/>
  <c r="K119" i="2" s="1"/>
  <c r="G127" i="2"/>
  <c r="K127" i="2" s="1"/>
  <c r="G135" i="2"/>
  <c r="K135" i="2" s="1"/>
  <c r="G143" i="2"/>
  <c r="K143" i="2" s="1"/>
  <c r="G151" i="2"/>
  <c r="K151" i="2" s="1"/>
  <c r="G159" i="2"/>
  <c r="K159" i="2" s="1"/>
  <c r="G167" i="2"/>
  <c r="K167" i="2" s="1"/>
  <c r="H172" i="2"/>
  <c r="G175" i="2"/>
  <c r="K175" i="2" s="1"/>
  <c r="H180" i="2"/>
  <c r="G183" i="2"/>
  <c r="K183" i="2" s="1"/>
  <c r="O8" i="2" s="1"/>
  <c r="G191" i="2"/>
  <c r="K191" i="2" s="1"/>
  <c r="G199" i="2"/>
  <c r="K199" i="2" s="1"/>
  <c r="G207" i="2"/>
  <c r="K207" i="2" s="1"/>
  <c r="G215" i="2"/>
  <c r="K215" i="2" s="1"/>
  <c r="G223" i="2"/>
  <c r="K223" i="2" s="1"/>
  <c r="G228" i="2"/>
  <c r="K228" i="2" s="1"/>
  <c r="H263" i="2"/>
  <c r="G263" i="2"/>
  <c r="K263" i="2" s="1"/>
  <c r="H115" i="2"/>
  <c r="H123" i="2"/>
  <c r="H131" i="2"/>
  <c r="H139" i="2"/>
  <c r="H147" i="2"/>
  <c r="H171" i="2"/>
  <c r="H179" i="2"/>
  <c r="H98" i="2"/>
  <c r="G101" i="2"/>
  <c r="K101" i="2" s="1"/>
  <c r="G109" i="2"/>
  <c r="K109" i="2" s="1"/>
  <c r="G117" i="2"/>
  <c r="K117" i="2" s="1"/>
  <c r="H122" i="2"/>
  <c r="G125" i="2"/>
  <c r="K125" i="2" s="1"/>
  <c r="H130" i="2"/>
  <c r="G133" i="2"/>
  <c r="K133" i="2" s="1"/>
  <c r="H138" i="2"/>
  <c r="G141" i="2"/>
  <c r="K141" i="2" s="1"/>
  <c r="H146" i="2"/>
  <c r="G149" i="2"/>
  <c r="K149" i="2" s="1"/>
  <c r="H154" i="2"/>
  <c r="G157" i="2"/>
  <c r="K157" i="2" s="1"/>
  <c r="H178" i="2"/>
  <c r="G189" i="2"/>
  <c r="K189" i="2" s="1"/>
  <c r="G205" i="2"/>
  <c r="K205" i="2" s="1"/>
  <c r="G213" i="2"/>
  <c r="K213" i="2" s="1"/>
  <c r="G221" i="2"/>
  <c r="K221" i="2" s="1"/>
  <c r="G227" i="2"/>
  <c r="K227" i="2" s="1"/>
  <c r="G231" i="2"/>
  <c r="K231" i="2" s="1"/>
  <c r="G235" i="2"/>
  <c r="K235" i="2" s="1"/>
  <c r="G239" i="2"/>
  <c r="K239" i="2" s="1"/>
  <c r="G243" i="2"/>
  <c r="K243" i="2" s="1"/>
  <c r="G247" i="2"/>
  <c r="K247" i="2" s="1"/>
  <c r="H257" i="2"/>
  <c r="H264" i="2"/>
  <c r="H272" i="2"/>
  <c r="H276" i="2"/>
  <c r="P11" i="2" s="1"/>
  <c r="H280" i="2"/>
  <c r="H284" i="2"/>
  <c r="H292" i="2"/>
  <c r="H320" i="2"/>
  <c r="H356" i="2"/>
  <c r="H360" i="2"/>
  <c r="H364" i="2"/>
  <c r="H271" i="2"/>
  <c r="H279" i="2"/>
  <c r="H283" i="2"/>
  <c r="H287" i="2"/>
  <c r="H291" i="2"/>
  <c r="H299" i="2"/>
  <c r="H307" i="2"/>
  <c r="H311" i="2"/>
  <c r="H315" i="2"/>
  <c r="H319" i="2"/>
  <c r="H327" i="2"/>
  <c r="H335" i="2"/>
  <c r="H339" i="2"/>
  <c r="H343" i="2"/>
  <c r="H347" i="2"/>
  <c r="H355" i="2"/>
  <c r="H363" i="2"/>
  <c r="G260" i="2"/>
  <c r="K260" i="2" s="1"/>
  <c r="G264" i="2"/>
  <c r="K264" i="2" s="1"/>
  <c r="G268" i="2"/>
  <c r="K268" i="2" s="1"/>
  <c r="G272" i="2"/>
  <c r="K272" i="2" s="1"/>
  <c r="G276" i="2"/>
  <c r="K276" i="2" s="1"/>
  <c r="G280" i="2"/>
  <c r="K280" i="2" s="1"/>
  <c r="G284" i="2"/>
  <c r="K284" i="2" s="1"/>
  <c r="G288" i="2"/>
  <c r="K288" i="2" s="1"/>
  <c r="G292" i="2"/>
  <c r="K292" i="2" s="1"/>
  <c r="G296" i="2"/>
  <c r="K296" i="2" s="1"/>
  <c r="G300" i="2"/>
  <c r="K300" i="2" s="1"/>
  <c r="G304" i="2"/>
  <c r="K304" i="2" s="1"/>
  <c r="G308" i="2"/>
  <c r="K308" i="2" s="1"/>
  <c r="G312" i="2"/>
  <c r="K312" i="2" s="1"/>
  <c r="H334" i="2"/>
  <c r="H342" i="2"/>
  <c r="H346" i="2"/>
  <c r="H350" i="2"/>
  <c r="H354" i="2"/>
  <c r="G271" i="2"/>
  <c r="K271" i="2" s="1"/>
  <c r="G275" i="2"/>
  <c r="K275" i="2" s="1"/>
  <c r="O11" i="2" s="1"/>
  <c r="G279" i="2"/>
  <c r="K279" i="2" s="1"/>
  <c r="G283" i="2"/>
  <c r="K283" i="2" s="1"/>
  <c r="G287" i="2"/>
  <c r="K287" i="2" s="1"/>
  <c r="G291" i="2"/>
  <c r="K291" i="2" s="1"/>
  <c r="G295" i="2"/>
  <c r="K295" i="2" s="1"/>
  <c r="G299" i="2"/>
  <c r="K299" i="2" s="1"/>
  <c r="G303" i="2"/>
  <c r="K303" i="2" s="1"/>
  <c r="G307" i="2"/>
  <c r="K307" i="2" s="1"/>
  <c r="G311" i="2"/>
  <c r="K311" i="2" s="1"/>
  <c r="G315" i="2"/>
  <c r="K315" i="2" s="1"/>
  <c r="G319" i="2"/>
  <c r="K319" i="2" s="1"/>
  <c r="G323" i="2"/>
  <c r="K323" i="2" s="1"/>
  <c r="G327" i="2"/>
  <c r="K327" i="2" s="1"/>
  <c r="G331" i="2"/>
  <c r="K331" i="2" s="1"/>
  <c r="G335" i="2"/>
  <c r="K335" i="2" s="1"/>
  <c r="G339" i="2"/>
  <c r="K339" i="2" s="1"/>
  <c r="G343" i="2"/>
  <c r="K343" i="2" s="1"/>
  <c r="G347" i="2"/>
  <c r="K347" i="2" s="1"/>
  <c r="G351" i="2"/>
  <c r="K351" i="2" s="1"/>
  <c r="G355" i="2"/>
  <c r="K355" i="2" s="1"/>
  <c r="L4" i="6" l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Q11" i="2"/>
  <c r="P5" i="2"/>
  <c r="Q5" i="2" s="1"/>
  <c r="O7" i="2"/>
  <c r="P7" i="2"/>
  <c r="Q7" i="2" s="1"/>
  <c r="Q9" i="2"/>
  <c r="P6" i="2"/>
  <c r="Q6" i="2" s="1"/>
  <c r="P4" i="2"/>
  <c r="Q4" i="2" s="1"/>
  <c r="O13" i="2"/>
  <c r="Q13" i="2" s="1"/>
  <c r="Q10" i="2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</calcChain>
</file>

<file path=xl/sharedStrings.xml><?xml version="1.0" encoding="utf-8"?>
<sst xmlns="http://schemas.openxmlformats.org/spreadsheetml/2006/main" count="2642" uniqueCount="37">
  <si>
    <t>DZIEŃ</t>
  </si>
  <si>
    <t>DZIEŃ TYG.</t>
  </si>
  <si>
    <t>PORA ROKU</t>
  </si>
  <si>
    <t>MIESIĄC</t>
  </si>
  <si>
    <t>ZIMA</t>
  </si>
  <si>
    <t>WIOSNA</t>
  </si>
  <si>
    <t>JESIEŃ</t>
  </si>
  <si>
    <t>LATO</t>
  </si>
  <si>
    <t>WYDATKI</t>
  </si>
  <si>
    <t>SERWIS</t>
  </si>
  <si>
    <t>PRZYCHODY</t>
  </si>
  <si>
    <t>ROWERÓW</t>
  </si>
  <si>
    <t>WYPOŻYCZONYCH</t>
  </si>
  <si>
    <t>BILANS</t>
  </si>
  <si>
    <t>DZIEŃ2</t>
  </si>
  <si>
    <t>ZAD 5.1</t>
  </si>
  <si>
    <t>KOSZTY</t>
  </si>
  <si>
    <t>Koszty po pierwszym roku działalności:</t>
  </si>
  <si>
    <t>Łączne przychody po roku:</t>
  </si>
  <si>
    <t>Po raz pierwszy przychody większe od kosztów: 1.06.2023</t>
  </si>
  <si>
    <t>Etykiety wierszy</t>
  </si>
  <si>
    <t>Suma końcowa</t>
  </si>
  <si>
    <t>Suma z BILANS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</si>
  <si>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</si>
  <si>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</si>
  <si>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</si>
  <si>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</si>
  <si>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</si>
  <si>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</si>
  <si>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</si>
  <si>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</si>
  <si>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</si>
  <si>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</si>
  <si>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</si>
  <si>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</si>
  <si>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MINIMUM</t>
  </si>
  <si>
    <t>Wykonane metodą prób i błędów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</si>
</sst>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ny" xfId="0" builtinId="0"/>
  </cellStyles>
  <dxfs count="10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[zad5_wypozyczalnia.xlsx]zad 5.2 wykres!Tabela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Miesięczny</a:t>
            </a:r>
            <a:r>
              <a:rPr lang="pl-PL" baseline="0"/>
              <a:t> dochód w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'zad 5.2 wykres'!$B$3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 5.2 wykres'!$A$4:$A$16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 5.2 wykres'!$B$4:$B$16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FF5-A1E4-472AA904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447711"/>
        <c:axId val="1889456831"/>
        <c:axId val="0"/>
      </c:bar3DChart>
      <c:catAx>
        <c:axId val="1889447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456831"/>
        <c:crosses val="autoZero"/>
        <c:auto val="1"/>
        <c:lblAlgn val="ctr"/>
        <c:lblOffset val="100"/>
        <c:noMultiLvlLbl val="0"/>
      </c:catAx>
      <c:valAx>
        <c:axId val="18894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4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14</xdr:col>
      <xdr:colOff>358140</xdr:colOff>
      <xdr:row>25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BAA271-71AA-8DD4-853C-4A71B6F3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6.791158333333" createdVersion="8" refreshedVersion="8" minRefreshableVersion="3" recordCount="12" xr:uid="{9DB618CC-4DCA-44B5-A061-46CF654303FB}">
  <cacheSource type="worksheet">
    <worksheetSource ref="N1:Q13" sheet="zad 5.2"/>
  </cacheSource>
  <cacheFields count="4"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OSZTY" numFmtId="0">
      <sharedItems containsSemiMixedTypes="0" containsString="0" containsNumber="1" containsInteger="1" minValue="600" maxValue="8750"/>
    </cacheField>
    <cacheField name="PRZYCHODY" numFmtId="0">
      <sharedItems containsSemiMixedTypes="0" containsString="0" containsNumber="1" containsInteger="1" minValue="1200" maxValue="6210"/>
    </cacheField>
    <cacheField name="BILANS" numFmtId="0">
      <sharedItems containsSemiMixedTypes="0" containsString="0" containsNumber="1" containsInteger="1" minValue="-7430" maxValue="5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750"/>
    <n v="1320"/>
    <n v="-7430"/>
  </r>
  <r>
    <x v="1"/>
    <n v="600"/>
    <n v="1200"/>
    <n v="600"/>
  </r>
  <r>
    <x v="2"/>
    <n v="600"/>
    <n v="2190"/>
    <n v="1590"/>
  </r>
  <r>
    <x v="3"/>
    <n v="750"/>
    <n v="3000"/>
    <n v="2250"/>
  </r>
  <r>
    <x v="4"/>
    <n v="600"/>
    <n v="3450"/>
    <n v="2850"/>
  </r>
  <r>
    <x v="5"/>
    <n v="600"/>
    <n v="4260"/>
    <n v="3660"/>
  </r>
  <r>
    <x v="6"/>
    <n v="750"/>
    <n v="5670"/>
    <n v="4920"/>
  </r>
  <r>
    <x v="7"/>
    <n v="600"/>
    <n v="6210"/>
    <n v="5610"/>
  </r>
  <r>
    <x v="8"/>
    <n v="600"/>
    <n v="4920"/>
    <n v="4320"/>
  </r>
  <r>
    <x v="9"/>
    <n v="750"/>
    <n v="2640"/>
    <n v="1890"/>
  </r>
  <r>
    <x v="10"/>
    <n v="600"/>
    <n v="2640"/>
    <n v="2040"/>
  </r>
  <r>
    <x v="11"/>
    <n v="750"/>
    <n v="2100"/>
    <n v="1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D14D-BEEE-4594-9D67-4655DE3675CF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BILAN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8D791-51D8-4C91-AFED-EBEE5CE94F69}" name="Tabela1" displayName="Tabela1" ref="A1:L732" totalsRowShown="0">
  <autoFilter ref="A1:L732" xr:uid="{C2A8D791-51D8-4C91-AFED-EBEE5CE94F69}"/>
  <tableColumns count="12">
    <tableColumn id="1" xr3:uid="{87D4099C-9026-4FDA-93C9-5F8B8CFE0D3F}" name="DZIEŃ" dataDxfId="9"/>
    <tableColumn id="2" xr3:uid="{0A2D1096-105B-41FE-B9B2-36DC85E19450}" name="DZIEŃ TYG.">
      <calculatedColumnFormula>WEEKDAY(A2,2)</calculatedColumnFormula>
    </tableColumn>
    <tableColumn id="3" xr3:uid="{621BDF75-802F-4547-B7AB-F68E147E5E48}" name="DZIEŃ2">
      <calculatedColumnFormula>DAY(A2)</calculatedColumnFormula>
    </tableColumn>
    <tableColumn id="4" xr3:uid="{75868454-E5DA-41D9-98BE-4D217FB75ACF}" name="MIESIĄC">
      <calculatedColumnFormula>MONTH(A2)</calculatedColumnFormula>
    </tableColumn>
    <tableColumn id="5" xr3:uid="{809F8442-8E25-40BD-9503-C34A4C686B9D}" name="PORA ROKU"/>
    <tableColumn id="6" xr3:uid="{4974811A-ABAA-410E-A6D3-7B8522E5F33E}" name="WYDATKI"/>
    <tableColumn id="7" xr3:uid="{028F79F9-B03F-4C3E-ABF8-1F612F910D78}" name="SERWIS">
      <calculatedColumnFormula>IF(B2=7,I2*15,0)</calculatedColumnFormula>
    </tableColumn>
    <tableColumn id="8" xr3:uid="{19F3D9BA-2DA1-423A-82FA-BDADBC357533}" name="PRZYCHODY">
      <calculatedColumnFormula>IF(OR(B2=7,B2=6),0,J2*30)</calculatedColumnFormula>
    </tableColumn>
    <tableColumn id="9" xr3:uid="{4986FEB0-39F1-4A9D-80C2-93DC4F2442B8}" name="ROWERÓW"/>
    <tableColumn id="10" xr3:uid="{B0FCB09E-AFD5-41E7-B4C7-6B3D48F43E36}" name="WYPOŻYCZONYCH">
      <calculatedColumnFormula>IF(E2="ZIMA",ROUNDDOWN(I2*20%,0),IF(E2="WIOSNA",ROUNDDOWN(I2*50%,0),IF(E2="LATO",ROUNDDOWN(I2*90%,0),IF(E2="JESIEŃ",ROUNDDOWN(I2*40%,0)))))</calculatedColumnFormula>
    </tableColumn>
    <tableColumn id="11" xr3:uid="{2E009ED2-7DD4-4BBE-91F5-E943CFC81D67}" name="KOSZTY" dataDxfId="8">
      <calculatedColumnFormula>Tabela1[[#This Row],[WYDATKI]]+Tabela1[[#This Row],[SERWIS]]</calculatedColumnFormula>
    </tableColumn>
    <tableColumn id="12" xr3:uid="{57AD4531-E7E3-4D07-B388-10B03DDB543C}" name="BILANS">
      <calculatedColumnFormula>L1-F2-G2+H2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F1BD7-FCFC-4420-BA6C-A39D3D0A0D79}" name="Tabela13" displayName="Tabela13" ref="A1:L366" totalsRowShown="0">
  <autoFilter ref="A1:L366" xr:uid="{197F1BD7-FCFC-4420-BA6C-A39D3D0A0D79}"/>
  <tableColumns count="12">
    <tableColumn id="1" xr3:uid="{E881EF9D-5821-4549-A553-FF9A5FD39519}" name="DZIEŃ" dataDxfId="7"/>
    <tableColumn id="2" xr3:uid="{637F4DE2-6EED-4901-9200-62C99A2BC91E}" name="DZIEŃ TYG.">
      <calculatedColumnFormula>WEEKDAY(A2,2)</calculatedColumnFormula>
    </tableColumn>
    <tableColumn id="3" xr3:uid="{F781D593-5BC4-4BFD-B0B4-D31A507822FC}" name="DZIEŃ2">
      <calculatedColumnFormula>DAY(A2)</calculatedColumnFormula>
    </tableColumn>
    <tableColumn id="4" xr3:uid="{A85ADC2A-C791-43C0-A009-CB21B6F8051A}" name="MIESIĄC">
      <calculatedColumnFormula>MONTH(A2)</calculatedColumnFormula>
    </tableColumn>
    <tableColumn id="5" xr3:uid="{CBA8EA0E-5143-4503-8583-530340F229D5}" name="PORA ROKU"/>
    <tableColumn id="6" xr3:uid="{278656D3-5DB3-4815-A1B0-5CB6BFA1CA6F}" name="WYDATKI"/>
    <tableColumn id="7" xr3:uid="{C78A3E3A-2EA3-4640-B931-4A7F1B4F4C26}" name="SERWIS">
      <calculatedColumnFormula>IF(B2=7,I2*15,0)</calculatedColumnFormula>
    </tableColumn>
    <tableColumn id="8" xr3:uid="{EDFCAB13-8CB1-4358-B7B7-F64C3FB870E6}" name="PRZYCHODY">
      <calculatedColumnFormula>IF(OR(B2=7,B2=6),0,J2*30)</calculatedColumnFormula>
    </tableColumn>
    <tableColumn id="9" xr3:uid="{A8C5C057-F8C9-4136-8840-D6E90F617FF6}" name="ROWERÓW"/>
    <tableColumn id="10" xr3:uid="{76710018-49E0-4180-92BA-E89C10DB93FE}" name="WYPOŻYCZONYCH">
      <calculatedColumnFormula>IF(E2="ZIMA",ROUNDDOWN(I2*20%,0),IF(E2="WIOSNA",ROUNDDOWN(I2*50%,0),IF(E2="LATO",ROUNDDOWN(I2*90%,0),IF(E2="JESIEŃ",ROUNDDOWN(I2*40%,0)))))</calculatedColumnFormula>
    </tableColumn>
    <tableColumn id="11" xr3:uid="{733F4AE4-83C8-44C9-B32D-EC517373AA82}" name="KOSZTY" dataDxfId="6">
      <calculatedColumnFormula>Tabela13[[#This Row],[WYDATKI]]+Tabela13[[#This Row],[SERWIS]]</calculatedColumnFormula>
    </tableColumn>
    <tableColumn id="12" xr3:uid="{A051DE84-C735-4878-AAF7-CAF5FFFDAF9D}" name="BILANS">
      <calculatedColumnFormula>L1-F2-G2+H2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18566-A906-41BA-9DF9-792342524F61}" name="Tabela14" displayName="Tabela14" ref="A1:L732" totalsRowShown="0">
  <autoFilter ref="A1:L732" xr:uid="{54318566-A906-41BA-9DF9-792342524F61}"/>
  <tableColumns count="12">
    <tableColumn id="1" xr3:uid="{E02C1440-AE4D-44A6-AC99-4890A1C899F3}" name="DZIEŃ" dataDxfId="5"/>
    <tableColumn id="2" xr3:uid="{866A2BD5-5FA8-423A-B58C-8026C3A21E55}" name="DZIEŃ TYG.">
      <calculatedColumnFormula>WEEKDAY(A2,2)</calculatedColumnFormula>
    </tableColumn>
    <tableColumn id="3" xr3:uid="{F404C97F-E152-4CB5-99A8-B35E2ADCE23E}" name="DZIEŃ2">
      <calculatedColumnFormula>DAY(A2)</calculatedColumnFormula>
    </tableColumn>
    <tableColumn id="4" xr3:uid="{DFACE9AD-EC18-4D3A-8411-02620554FE2D}" name="MIESIĄC">
      <calculatedColumnFormula>MONTH(A2)</calculatedColumnFormula>
    </tableColumn>
    <tableColumn id="5" xr3:uid="{25C407BF-CD92-485D-AC9A-F10DF26B7BDA}" name="PORA ROKU"/>
    <tableColumn id="6" xr3:uid="{90E162FD-BDF2-4964-BF5C-D8E0F5D8F7F0}" name="WYDATKI"/>
    <tableColumn id="7" xr3:uid="{C3F8357A-55ED-4FA0-8F37-D2CF8FBE023F}" name="SERWIS">
      <calculatedColumnFormula>IF(B2=7,I2*15,0)</calculatedColumnFormula>
    </tableColumn>
    <tableColumn id="8" xr3:uid="{F6867D66-CB5A-40F5-A2E3-EF3894E6AB3F}" name="PRZYCHODY" dataDxfId="3">
      <calculatedColumnFormula>IF(OR(B2=7,B2=6),0,J2*$O$4)</calculatedColumnFormula>
    </tableColumn>
    <tableColumn id="9" xr3:uid="{2FF47088-6221-42ED-B29C-BDC5A86AC1A7}" name="ROWERÓW"/>
    <tableColumn id="10" xr3:uid="{4282C5AC-BA2A-43E1-895D-1051007FCB0E}" name="WYPOŻYCZONYCH">
      <calculatedColumnFormula>IF(E2="ZIMA",ROUNDDOWN(I2*20%,0),IF(E2="WIOSNA",ROUNDDOWN(I2*50%,0),IF(E2="LATO",ROUNDDOWN(I2*90%,0),IF(E2="JESIEŃ",ROUNDDOWN(I2*40%,0)))))</calculatedColumnFormula>
    </tableColumn>
    <tableColumn id="11" xr3:uid="{134A4018-B499-44B2-8980-EF43CB938937}" name="KOSZTY" dataDxfId="4">
      <calculatedColumnFormula>Tabela14[[#This Row],[WYDATKI]]+Tabela14[[#This Row],[SERWIS]]</calculatedColumnFormula>
    </tableColumn>
    <tableColumn id="12" xr3:uid="{01E16A53-1F8D-4897-81B0-0B7F3BD46527}" name="BILANS">
      <calculatedColumnFormula>L1-F2-G2+H2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0FEE9-E483-49F5-8A44-E4C8044D2B11}" name="Tabela18" displayName="Tabela18" ref="A1:K732" totalsRowShown="0">
  <autoFilter ref="A1:K732" xr:uid="{52E0FEE9-E483-49F5-8A44-E4C8044D2B11}"/>
  <tableColumns count="11">
    <tableColumn id="1" xr3:uid="{7E7AF198-0E7F-459B-BD9E-AF41A7C1BF7D}" name="DZIEŃ" dataDxfId="2"/>
    <tableColumn id="2" xr3:uid="{0D5B6B6B-2F1B-44BA-AEE5-ED63481F9648}" name="DZIEŃ TYG.">
      <calculatedColumnFormula>WEEKDAY(A2,2)</calculatedColumnFormula>
    </tableColumn>
    <tableColumn id="3" xr3:uid="{F6547469-5587-40A5-8B38-F333020B803C}" name="DZIEŃ2">
      <calculatedColumnFormula>DAY(A2)</calculatedColumnFormula>
    </tableColumn>
    <tableColumn id="4" xr3:uid="{7A1B5306-AEF3-479B-A67A-E7CFE2D58430}" name="MIESIĄC">
      <calculatedColumnFormula>MONTH(A2)</calculatedColumnFormula>
    </tableColumn>
    <tableColumn id="5" xr3:uid="{387799B5-3D93-4872-852C-F4F4DF36B5F5}" name="PORA ROKU"/>
    <tableColumn id="7" xr3:uid="{4156A716-D54F-4139-BED4-90DB7175A111}" name="SERWIS">
      <calculatedColumnFormula>IF(B2=7,H2*15,0)</calculatedColumnFormula>
    </tableColumn>
    <tableColumn id="8" xr3:uid="{C517237D-59B1-45CC-96B0-40E35596002C}" name="PRZYCHODY">
      <calculatedColumnFormula>IF(OR(B2=7,B2=6),0,I2*30)</calculatedColumnFormula>
    </tableColumn>
    <tableColumn id="9" xr3:uid="{B245C44B-B83C-4AAA-B482-2E38F96960E0}" name="ROWERÓW"/>
    <tableColumn id="10" xr3:uid="{A3F2EC61-F317-471C-8F18-27FE7D7850DA}" name="WYPOŻYCZONYCH">
      <calculatedColumnFormula>IF(E2="ZIMA",ROUNDDOWN(H2*20%,0),IF(E2="WIOSNA",ROUNDDOWN(H2*50%,0),IF(E2="LATO",ROUNDDOWN(H2*90%,0),IF(E2="JESIEŃ",ROUNDDOWN(H2*40%,0)))))</calculatedColumnFormula>
    </tableColumn>
    <tableColumn id="11" xr3:uid="{811B3D7B-DB80-47FA-91FF-0E1ADF476A7C}" name="KOSZTY" dataDxfId="0">
      <calculatedColumnFormula>Tabela18[[#This Row],[WYDATKI]]+Tabela18[[#This Row],[SERWIS]]</calculatedColumnFormula>
    </tableColumn>
    <tableColumn id="6" xr3:uid="{1A5040EE-361A-41DB-A24B-0D2515D71FC1}" name="WYDATK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2B26-4FFD-48B2-A49A-DA557E7D871F}">
  <dimension ref="A1:R733"/>
  <sheetViews>
    <sheetView workbookViewId="0">
      <selection sqref="A1:XFD1048576"/>
    </sheetView>
  </sheetViews>
  <sheetFormatPr defaultRowHeight="14.4" x14ac:dyDescent="0.3"/>
  <cols>
    <col min="1" max="1" width="10.109375" bestFit="1" customWidth="1"/>
    <col min="2" max="2" width="12.109375" customWidth="1"/>
    <col min="3" max="3" width="9.109375" bestFit="1" customWidth="1"/>
    <col min="4" max="4" width="9.77734375" customWidth="1"/>
    <col min="5" max="5" width="12.6640625" customWidth="1"/>
    <col min="6" max="6" width="11.21875" customWidth="1"/>
    <col min="7" max="7" width="9.109375" customWidth="1"/>
    <col min="8" max="8" width="12.77734375" customWidth="1"/>
    <col min="9" max="9" width="13.88671875" customWidth="1"/>
    <col min="10" max="10" width="17.88671875" customWidth="1"/>
    <col min="11" max="11" width="11" customWidth="1"/>
    <col min="12" max="12" width="11.44140625" customWidth="1"/>
    <col min="18" max="18" width="10.5546875" bestFit="1" customWidth="1"/>
  </cols>
  <sheetData>
    <row r="1" spans="1:18" x14ac:dyDescent="0.3">
      <c r="A1" t="s">
        <v>0</v>
      </c>
      <c r="B1" t="s">
        <v>1</v>
      </c>
      <c r="C1" t="s">
        <v>14</v>
      </c>
      <c r="D1" t="s">
        <v>3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  <c r="L1" t="s">
        <v>13</v>
      </c>
    </row>
    <row r="2" spans="1:18" x14ac:dyDescent="0.3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4</v>
      </c>
      <c r="F2">
        <v>8000</v>
      </c>
      <c r="G2">
        <f>IF(B2=7,I2*15,0)</f>
        <v>150</v>
      </c>
      <c r="H2">
        <f>IF(OR(B2=7,B2=6),0,J2*30)</f>
        <v>0</v>
      </c>
      <c r="I2">
        <v>10</v>
      </c>
      <c r="J2">
        <f>IF(E2="ZIMA",ROUNDDOWN(I2*20%,0),IF(E2="WIOSNA",ROUNDDOWN(I2*50%,0),IF(E2="LATO",ROUNDDOWN(I2*90%,0),IF(E2="JESIEŃ",ROUNDDOWN(I2*40%,0)))))</f>
        <v>2</v>
      </c>
      <c r="K2">
        <f>Tabela1[[#This Row],[WYDATKI]]+Tabela1[[#This Row],[SERWIS]]</f>
        <v>8150</v>
      </c>
      <c r="L2">
        <f>Tabela1[[#This Row],[PRZYCHODY]]-Tabela1[[#This Row],[KOSZTY]]</f>
        <v>-8150</v>
      </c>
      <c r="N2" t="s">
        <v>15</v>
      </c>
    </row>
    <row r="3" spans="1:18" x14ac:dyDescent="0.3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4</v>
      </c>
      <c r="G3">
        <f t="shared" ref="G3:G66" si="3">IF(B3=7,I3*15,0)</f>
        <v>0</v>
      </c>
      <c r="H3">
        <f t="shared" ref="H3:H66" si="4">IF(OR(B3=7,B3=6),0,J3*30)</f>
        <v>60</v>
      </c>
      <c r="I3">
        <v>10</v>
      </c>
      <c r="J3">
        <f t="shared" ref="J3:J66" si="5">IF(E3="ZIMA",ROUNDDOWN(I3*20%,0),IF(E3="WIOSNA",ROUNDDOWN(I3*50%,0),IF(E3="LATO",ROUNDDOWN(I3*90%,0),IF(E3="JESIEŃ",ROUNDDOWN(I3*40%,0)))))</f>
        <v>2</v>
      </c>
      <c r="K3">
        <f>Tabela1[[#This Row],[WYDATKI]]+Tabela1[[#This Row],[SERWIS]]</f>
        <v>0</v>
      </c>
      <c r="L3">
        <f>L2-F3-G3+H3</f>
        <v>-8090</v>
      </c>
    </row>
    <row r="4" spans="1:18" x14ac:dyDescent="0.3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4</v>
      </c>
      <c r="G4">
        <f t="shared" si="3"/>
        <v>0</v>
      </c>
      <c r="H4">
        <f t="shared" si="4"/>
        <v>60</v>
      </c>
      <c r="I4">
        <v>10</v>
      </c>
      <c r="J4">
        <f t="shared" si="5"/>
        <v>2</v>
      </c>
      <c r="K4">
        <f>Tabela1[[#This Row],[WYDATKI]]+Tabela1[[#This Row],[SERWIS]]</f>
        <v>0</v>
      </c>
      <c r="L4">
        <f t="shared" ref="L4:L67" si="6">L3-F4-G4+H4</f>
        <v>-8030</v>
      </c>
      <c r="N4" t="s">
        <v>17</v>
      </c>
      <c r="R4" s="2">
        <f>SUM(K2:K366)</f>
        <v>15950</v>
      </c>
    </row>
    <row r="5" spans="1:18" x14ac:dyDescent="0.3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4</v>
      </c>
      <c r="G5">
        <f t="shared" si="3"/>
        <v>0</v>
      </c>
      <c r="H5">
        <f t="shared" si="4"/>
        <v>60</v>
      </c>
      <c r="I5">
        <v>10</v>
      </c>
      <c r="J5">
        <f t="shared" si="5"/>
        <v>2</v>
      </c>
      <c r="K5">
        <f>Tabela1[[#This Row],[WYDATKI]]+Tabela1[[#This Row],[SERWIS]]</f>
        <v>0</v>
      </c>
      <c r="L5">
        <f t="shared" si="6"/>
        <v>-7970</v>
      </c>
      <c r="N5" t="s">
        <v>18</v>
      </c>
      <c r="R5" s="2">
        <f>SUM(H2:H366)</f>
        <v>39600</v>
      </c>
    </row>
    <row r="6" spans="1:18" x14ac:dyDescent="0.3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4</v>
      </c>
      <c r="G6">
        <f t="shared" si="3"/>
        <v>0</v>
      </c>
      <c r="H6">
        <f t="shared" si="4"/>
        <v>60</v>
      </c>
      <c r="I6">
        <v>10</v>
      </c>
      <c r="J6">
        <f t="shared" si="5"/>
        <v>2</v>
      </c>
      <c r="K6">
        <f>Tabela1[[#This Row],[WYDATKI]]+Tabela1[[#This Row],[SERWIS]]</f>
        <v>0</v>
      </c>
      <c r="L6">
        <f t="shared" si="6"/>
        <v>-7910</v>
      </c>
      <c r="N6" t="s">
        <v>19</v>
      </c>
    </row>
    <row r="7" spans="1:18" x14ac:dyDescent="0.3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4</v>
      </c>
      <c r="G7">
        <f t="shared" si="3"/>
        <v>0</v>
      </c>
      <c r="H7">
        <f t="shared" si="4"/>
        <v>60</v>
      </c>
      <c r="I7">
        <v>10</v>
      </c>
      <c r="J7">
        <f t="shared" si="5"/>
        <v>2</v>
      </c>
      <c r="K7">
        <f>Tabela1[[#This Row],[WYDATKI]]+Tabela1[[#This Row],[SERWIS]]</f>
        <v>0</v>
      </c>
      <c r="L7">
        <f t="shared" si="6"/>
        <v>-7850</v>
      </c>
    </row>
    <row r="8" spans="1:18" x14ac:dyDescent="0.3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4</v>
      </c>
      <c r="G8">
        <f t="shared" si="3"/>
        <v>0</v>
      </c>
      <c r="H8">
        <f t="shared" si="4"/>
        <v>0</v>
      </c>
      <c r="I8">
        <v>10</v>
      </c>
      <c r="J8">
        <f t="shared" si="5"/>
        <v>2</v>
      </c>
      <c r="K8">
        <f>Tabela1[[#This Row],[WYDATKI]]+Tabela1[[#This Row],[SERWIS]]</f>
        <v>0</v>
      </c>
      <c r="L8">
        <f t="shared" si="6"/>
        <v>-7850</v>
      </c>
    </row>
    <row r="9" spans="1:18" x14ac:dyDescent="0.3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4</v>
      </c>
      <c r="G9">
        <f t="shared" si="3"/>
        <v>150</v>
      </c>
      <c r="H9">
        <f t="shared" si="4"/>
        <v>0</v>
      </c>
      <c r="I9">
        <v>10</v>
      </c>
      <c r="J9">
        <f t="shared" si="5"/>
        <v>2</v>
      </c>
      <c r="K9">
        <f>Tabela1[[#This Row],[WYDATKI]]+Tabela1[[#This Row],[SERWIS]]</f>
        <v>150</v>
      </c>
      <c r="L9">
        <f t="shared" si="6"/>
        <v>-8000</v>
      </c>
    </row>
    <row r="10" spans="1:18" x14ac:dyDescent="0.3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4</v>
      </c>
      <c r="G10">
        <f t="shared" si="3"/>
        <v>0</v>
      </c>
      <c r="H10">
        <f t="shared" si="4"/>
        <v>60</v>
      </c>
      <c r="I10">
        <v>10</v>
      </c>
      <c r="J10">
        <f t="shared" si="5"/>
        <v>2</v>
      </c>
      <c r="K10">
        <f>Tabela1[[#This Row],[WYDATKI]]+Tabela1[[#This Row],[SERWIS]]</f>
        <v>0</v>
      </c>
      <c r="L10">
        <f t="shared" si="6"/>
        <v>-7940</v>
      </c>
    </row>
    <row r="11" spans="1:18" x14ac:dyDescent="0.3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4</v>
      </c>
      <c r="G11">
        <f t="shared" si="3"/>
        <v>0</v>
      </c>
      <c r="H11">
        <f t="shared" si="4"/>
        <v>60</v>
      </c>
      <c r="I11">
        <v>10</v>
      </c>
      <c r="J11">
        <f t="shared" si="5"/>
        <v>2</v>
      </c>
      <c r="K11">
        <f>Tabela1[[#This Row],[WYDATKI]]+Tabela1[[#This Row],[SERWIS]]</f>
        <v>0</v>
      </c>
      <c r="L11">
        <f t="shared" si="6"/>
        <v>-7880</v>
      </c>
    </row>
    <row r="12" spans="1:18" x14ac:dyDescent="0.3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4</v>
      </c>
      <c r="G12">
        <f t="shared" si="3"/>
        <v>0</v>
      </c>
      <c r="H12">
        <f t="shared" si="4"/>
        <v>60</v>
      </c>
      <c r="I12">
        <v>10</v>
      </c>
      <c r="J12">
        <f t="shared" si="5"/>
        <v>2</v>
      </c>
      <c r="K12">
        <f>Tabela1[[#This Row],[WYDATKI]]+Tabela1[[#This Row],[SERWIS]]</f>
        <v>0</v>
      </c>
      <c r="L12">
        <f t="shared" si="6"/>
        <v>-7820</v>
      </c>
    </row>
    <row r="13" spans="1:18" x14ac:dyDescent="0.3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4</v>
      </c>
      <c r="G13">
        <f t="shared" si="3"/>
        <v>0</v>
      </c>
      <c r="H13">
        <f t="shared" si="4"/>
        <v>60</v>
      </c>
      <c r="I13">
        <v>10</v>
      </c>
      <c r="J13">
        <f t="shared" si="5"/>
        <v>2</v>
      </c>
      <c r="K13">
        <f>Tabela1[[#This Row],[WYDATKI]]+Tabela1[[#This Row],[SERWIS]]</f>
        <v>0</v>
      </c>
      <c r="L13">
        <f t="shared" si="6"/>
        <v>-7760</v>
      </c>
    </row>
    <row r="14" spans="1:18" x14ac:dyDescent="0.3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4</v>
      </c>
      <c r="G14">
        <f t="shared" si="3"/>
        <v>0</v>
      </c>
      <c r="H14">
        <f t="shared" si="4"/>
        <v>60</v>
      </c>
      <c r="I14">
        <v>10</v>
      </c>
      <c r="J14">
        <f t="shared" si="5"/>
        <v>2</v>
      </c>
      <c r="K14">
        <f>Tabela1[[#This Row],[WYDATKI]]+Tabela1[[#This Row],[SERWIS]]</f>
        <v>0</v>
      </c>
      <c r="L14">
        <f t="shared" si="6"/>
        <v>-7700</v>
      </c>
    </row>
    <row r="15" spans="1:18" x14ac:dyDescent="0.3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4</v>
      </c>
      <c r="G15">
        <f t="shared" si="3"/>
        <v>0</v>
      </c>
      <c r="H15">
        <f t="shared" si="4"/>
        <v>0</v>
      </c>
      <c r="I15">
        <v>10</v>
      </c>
      <c r="J15">
        <f t="shared" si="5"/>
        <v>2</v>
      </c>
      <c r="K15">
        <f>Tabela1[[#This Row],[WYDATKI]]+Tabela1[[#This Row],[SERWIS]]</f>
        <v>0</v>
      </c>
      <c r="L15">
        <f t="shared" si="6"/>
        <v>-7700</v>
      </c>
    </row>
    <row r="16" spans="1:18" x14ac:dyDescent="0.3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4</v>
      </c>
      <c r="G16">
        <f t="shared" si="3"/>
        <v>150</v>
      </c>
      <c r="H16">
        <f t="shared" si="4"/>
        <v>0</v>
      </c>
      <c r="I16">
        <v>10</v>
      </c>
      <c r="J16">
        <f t="shared" si="5"/>
        <v>2</v>
      </c>
      <c r="K16">
        <f>Tabela1[[#This Row],[WYDATKI]]+Tabela1[[#This Row],[SERWIS]]</f>
        <v>150</v>
      </c>
      <c r="L16">
        <f t="shared" si="6"/>
        <v>-7850</v>
      </c>
    </row>
    <row r="17" spans="1:12" x14ac:dyDescent="0.3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4</v>
      </c>
      <c r="G17">
        <f t="shared" si="3"/>
        <v>0</v>
      </c>
      <c r="H17">
        <f t="shared" si="4"/>
        <v>60</v>
      </c>
      <c r="I17">
        <v>10</v>
      </c>
      <c r="J17">
        <f t="shared" si="5"/>
        <v>2</v>
      </c>
      <c r="K17">
        <f>Tabela1[[#This Row],[WYDATKI]]+Tabela1[[#This Row],[SERWIS]]</f>
        <v>0</v>
      </c>
      <c r="L17">
        <f t="shared" si="6"/>
        <v>-7790</v>
      </c>
    </row>
    <row r="18" spans="1:12" x14ac:dyDescent="0.3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4</v>
      </c>
      <c r="G18">
        <f t="shared" si="3"/>
        <v>0</v>
      </c>
      <c r="H18">
        <f t="shared" si="4"/>
        <v>60</v>
      </c>
      <c r="I18">
        <v>10</v>
      </c>
      <c r="J18">
        <f t="shared" si="5"/>
        <v>2</v>
      </c>
      <c r="K18">
        <f>Tabela1[[#This Row],[WYDATKI]]+Tabela1[[#This Row],[SERWIS]]</f>
        <v>0</v>
      </c>
      <c r="L18">
        <f t="shared" si="6"/>
        <v>-7730</v>
      </c>
    </row>
    <row r="19" spans="1:12" x14ac:dyDescent="0.3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4</v>
      </c>
      <c r="G19">
        <f t="shared" si="3"/>
        <v>0</v>
      </c>
      <c r="H19">
        <f t="shared" si="4"/>
        <v>60</v>
      </c>
      <c r="I19">
        <v>10</v>
      </c>
      <c r="J19">
        <f t="shared" si="5"/>
        <v>2</v>
      </c>
      <c r="K19">
        <f>Tabela1[[#This Row],[WYDATKI]]+Tabela1[[#This Row],[SERWIS]]</f>
        <v>0</v>
      </c>
      <c r="L19">
        <f t="shared" si="6"/>
        <v>-7670</v>
      </c>
    </row>
    <row r="20" spans="1:12" x14ac:dyDescent="0.3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4</v>
      </c>
      <c r="G20">
        <f t="shared" si="3"/>
        <v>0</v>
      </c>
      <c r="H20">
        <f t="shared" si="4"/>
        <v>60</v>
      </c>
      <c r="I20">
        <v>10</v>
      </c>
      <c r="J20">
        <f t="shared" si="5"/>
        <v>2</v>
      </c>
      <c r="K20">
        <f>Tabela1[[#This Row],[WYDATKI]]+Tabela1[[#This Row],[SERWIS]]</f>
        <v>0</v>
      </c>
      <c r="L20">
        <f t="shared" si="6"/>
        <v>-7610</v>
      </c>
    </row>
    <row r="21" spans="1:12" x14ac:dyDescent="0.3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4</v>
      </c>
      <c r="G21">
        <f t="shared" si="3"/>
        <v>0</v>
      </c>
      <c r="H21">
        <f t="shared" si="4"/>
        <v>60</v>
      </c>
      <c r="I21">
        <v>10</v>
      </c>
      <c r="J21">
        <f t="shared" si="5"/>
        <v>2</v>
      </c>
      <c r="K21">
        <f>Tabela1[[#This Row],[WYDATKI]]+Tabela1[[#This Row],[SERWIS]]</f>
        <v>0</v>
      </c>
      <c r="L21">
        <f t="shared" si="6"/>
        <v>-7550</v>
      </c>
    </row>
    <row r="22" spans="1:12" x14ac:dyDescent="0.3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4</v>
      </c>
      <c r="G22">
        <f t="shared" si="3"/>
        <v>0</v>
      </c>
      <c r="H22">
        <f t="shared" si="4"/>
        <v>0</v>
      </c>
      <c r="I22">
        <v>10</v>
      </c>
      <c r="J22">
        <f t="shared" si="5"/>
        <v>2</v>
      </c>
      <c r="K22">
        <f>Tabela1[[#This Row],[WYDATKI]]+Tabela1[[#This Row],[SERWIS]]</f>
        <v>0</v>
      </c>
      <c r="L22">
        <f t="shared" si="6"/>
        <v>-7550</v>
      </c>
    </row>
    <row r="23" spans="1:12" x14ac:dyDescent="0.3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4</v>
      </c>
      <c r="G23">
        <f t="shared" si="3"/>
        <v>150</v>
      </c>
      <c r="H23">
        <f t="shared" si="4"/>
        <v>0</v>
      </c>
      <c r="I23">
        <v>10</v>
      </c>
      <c r="J23">
        <f t="shared" si="5"/>
        <v>2</v>
      </c>
      <c r="K23">
        <f>Tabela1[[#This Row],[WYDATKI]]+Tabela1[[#This Row],[SERWIS]]</f>
        <v>150</v>
      </c>
      <c r="L23">
        <f t="shared" si="6"/>
        <v>-7700</v>
      </c>
    </row>
    <row r="24" spans="1:12" x14ac:dyDescent="0.3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4</v>
      </c>
      <c r="G24">
        <f t="shared" si="3"/>
        <v>0</v>
      </c>
      <c r="H24">
        <f t="shared" si="4"/>
        <v>60</v>
      </c>
      <c r="I24">
        <v>10</v>
      </c>
      <c r="J24">
        <f t="shared" si="5"/>
        <v>2</v>
      </c>
      <c r="K24">
        <f>Tabela1[[#This Row],[WYDATKI]]+Tabela1[[#This Row],[SERWIS]]</f>
        <v>0</v>
      </c>
      <c r="L24">
        <f t="shared" si="6"/>
        <v>-7640</v>
      </c>
    </row>
    <row r="25" spans="1:12" x14ac:dyDescent="0.3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4</v>
      </c>
      <c r="G25">
        <f t="shared" si="3"/>
        <v>0</v>
      </c>
      <c r="H25">
        <f t="shared" si="4"/>
        <v>60</v>
      </c>
      <c r="I25">
        <v>10</v>
      </c>
      <c r="J25">
        <f t="shared" si="5"/>
        <v>2</v>
      </c>
      <c r="K25">
        <f>Tabela1[[#This Row],[WYDATKI]]+Tabela1[[#This Row],[SERWIS]]</f>
        <v>0</v>
      </c>
      <c r="L25">
        <f t="shared" si="6"/>
        <v>-7580</v>
      </c>
    </row>
    <row r="26" spans="1:12" x14ac:dyDescent="0.3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4</v>
      </c>
      <c r="G26">
        <f t="shared" si="3"/>
        <v>0</v>
      </c>
      <c r="H26">
        <f t="shared" si="4"/>
        <v>60</v>
      </c>
      <c r="I26">
        <v>10</v>
      </c>
      <c r="J26">
        <f t="shared" si="5"/>
        <v>2</v>
      </c>
      <c r="K26">
        <f>Tabela1[[#This Row],[WYDATKI]]+Tabela1[[#This Row],[SERWIS]]</f>
        <v>0</v>
      </c>
      <c r="L26">
        <f t="shared" si="6"/>
        <v>-7520</v>
      </c>
    </row>
    <row r="27" spans="1:12" x14ac:dyDescent="0.3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4</v>
      </c>
      <c r="G27">
        <f t="shared" si="3"/>
        <v>0</v>
      </c>
      <c r="H27">
        <f t="shared" si="4"/>
        <v>60</v>
      </c>
      <c r="I27">
        <v>10</v>
      </c>
      <c r="J27">
        <f t="shared" si="5"/>
        <v>2</v>
      </c>
      <c r="K27">
        <f>Tabela1[[#This Row],[WYDATKI]]+Tabela1[[#This Row],[SERWIS]]</f>
        <v>0</v>
      </c>
      <c r="L27">
        <f t="shared" si="6"/>
        <v>-7460</v>
      </c>
    </row>
    <row r="28" spans="1:12" x14ac:dyDescent="0.3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4</v>
      </c>
      <c r="G28">
        <f t="shared" si="3"/>
        <v>0</v>
      </c>
      <c r="H28">
        <f t="shared" si="4"/>
        <v>60</v>
      </c>
      <c r="I28">
        <v>10</v>
      </c>
      <c r="J28">
        <f t="shared" si="5"/>
        <v>2</v>
      </c>
      <c r="K28">
        <f>Tabela1[[#This Row],[WYDATKI]]+Tabela1[[#This Row],[SERWIS]]</f>
        <v>0</v>
      </c>
      <c r="L28">
        <f t="shared" si="6"/>
        <v>-7400</v>
      </c>
    </row>
    <row r="29" spans="1:12" x14ac:dyDescent="0.3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4</v>
      </c>
      <c r="G29">
        <f t="shared" si="3"/>
        <v>0</v>
      </c>
      <c r="H29">
        <f t="shared" si="4"/>
        <v>0</v>
      </c>
      <c r="I29">
        <v>10</v>
      </c>
      <c r="J29">
        <f t="shared" si="5"/>
        <v>2</v>
      </c>
      <c r="K29">
        <f>Tabela1[[#This Row],[WYDATKI]]+Tabela1[[#This Row],[SERWIS]]</f>
        <v>0</v>
      </c>
      <c r="L29">
        <f t="shared" si="6"/>
        <v>-7400</v>
      </c>
    </row>
    <row r="30" spans="1:12" x14ac:dyDescent="0.3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4</v>
      </c>
      <c r="G30">
        <f t="shared" si="3"/>
        <v>150</v>
      </c>
      <c r="H30">
        <f t="shared" si="4"/>
        <v>0</v>
      </c>
      <c r="I30">
        <v>10</v>
      </c>
      <c r="J30">
        <f t="shared" si="5"/>
        <v>2</v>
      </c>
      <c r="K30">
        <f>Tabela1[[#This Row],[WYDATKI]]+Tabela1[[#This Row],[SERWIS]]</f>
        <v>150</v>
      </c>
      <c r="L30">
        <f t="shared" si="6"/>
        <v>-7550</v>
      </c>
    </row>
    <row r="31" spans="1:12" x14ac:dyDescent="0.3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4</v>
      </c>
      <c r="G31">
        <f t="shared" si="3"/>
        <v>0</v>
      </c>
      <c r="H31">
        <f t="shared" si="4"/>
        <v>60</v>
      </c>
      <c r="I31">
        <v>10</v>
      </c>
      <c r="J31">
        <f t="shared" si="5"/>
        <v>2</v>
      </c>
      <c r="K31">
        <f>Tabela1[[#This Row],[WYDATKI]]+Tabela1[[#This Row],[SERWIS]]</f>
        <v>0</v>
      </c>
      <c r="L31">
        <f t="shared" si="6"/>
        <v>-7490</v>
      </c>
    </row>
    <row r="32" spans="1:12" x14ac:dyDescent="0.3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4</v>
      </c>
      <c r="G32">
        <f t="shared" si="3"/>
        <v>0</v>
      </c>
      <c r="H32">
        <f t="shared" si="4"/>
        <v>60</v>
      </c>
      <c r="I32">
        <v>10</v>
      </c>
      <c r="J32">
        <f t="shared" si="5"/>
        <v>2</v>
      </c>
      <c r="K32">
        <f>Tabela1[[#This Row],[WYDATKI]]+Tabela1[[#This Row],[SERWIS]]</f>
        <v>0</v>
      </c>
      <c r="L32">
        <f t="shared" si="6"/>
        <v>-7430</v>
      </c>
    </row>
    <row r="33" spans="1:12" x14ac:dyDescent="0.3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4</v>
      </c>
      <c r="G33">
        <f t="shared" si="3"/>
        <v>0</v>
      </c>
      <c r="H33">
        <f t="shared" si="4"/>
        <v>60</v>
      </c>
      <c r="I33">
        <v>10</v>
      </c>
      <c r="J33">
        <f t="shared" si="5"/>
        <v>2</v>
      </c>
      <c r="K33">
        <f>Tabela1[[#This Row],[WYDATKI]]+Tabela1[[#This Row],[SERWIS]]</f>
        <v>0</v>
      </c>
      <c r="L33">
        <f t="shared" si="6"/>
        <v>-7370</v>
      </c>
    </row>
    <row r="34" spans="1:12" x14ac:dyDescent="0.3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4</v>
      </c>
      <c r="G34">
        <f t="shared" si="3"/>
        <v>0</v>
      </c>
      <c r="H34">
        <f t="shared" si="4"/>
        <v>60</v>
      </c>
      <c r="I34">
        <v>10</v>
      </c>
      <c r="J34">
        <f t="shared" si="5"/>
        <v>2</v>
      </c>
      <c r="K34">
        <f>Tabela1[[#This Row],[WYDATKI]]+Tabela1[[#This Row],[SERWIS]]</f>
        <v>0</v>
      </c>
      <c r="L34">
        <f t="shared" si="6"/>
        <v>-7310</v>
      </c>
    </row>
    <row r="35" spans="1:12" x14ac:dyDescent="0.3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4</v>
      </c>
      <c r="G35">
        <f t="shared" si="3"/>
        <v>0</v>
      </c>
      <c r="H35">
        <f t="shared" si="4"/>
        <v>60</v>
      </c>
      <c r="I35">
        <v>10</v>
      </c>
      <c r="J35">
        <f t="shared" si="5"/>
        <v>2</v>
      </c>
      <c r="K35">
        <f>Tabela1[[#This Row],[WYDATKI]]+Tabela1[[#This Row],[SERWIS]]</f>
        <v>0</v>
      </c>
      <c r="L35">
        <f t="shared" si="6"/>
        <v>-7250</v>
      </c>
    </row>
    <row r="36" spans="1:12" x14ac:dyDescent="0.3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4</v>
      </c>
      <c r="G36">
        <f t="shared" si="3"/>
        <v>0</v>
      </c>
      <c r="H36">
        <f t="shared" si="4"/>
        <v>0</v>
      </c>
      <c r="I36">
        <v>10</v>
      </c>
      <c r="J36">
        <f t="shared" si="5"/>
        <v>2</v>
      </c>
      <c r="K36">
        <f>Tabela1[[#This Row],[WYDATKI]]+Tabela1[[#This Row],[SERWIS]]</f>
        <v>0</v>
      </c>
      <c r="L36">
        <f t="shared" si="6"/>
        <v>-7250</v>
      </c>
    </row>
    <row r="37" spans="1:12" x14ac:dyDescent="0.3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4</v>
      </c>
      <c r="G37">
        <f t="shared" si="3"/>
        <v>150</v>
      </c>
      <c r="H37">
        <f t="shared" si="4"/>
        <v>0</v>
      </c>
      <c r="I37">
        <v>10</v>
      </c>
      <c r="J37">
        <f t="shared" si="5"/>
        <v>2</v>
      </c>
      <c r="K37">
        <f>Tabela1[[#This Row],[WYDATKI]]+Tabela1[[#This Row],[SERWIS]]</f>
        <v>150</v>
      </c>
      <c r="L37">
        <f t="shared" si="6"/>
        <v>-7400</v>
      </c>
    </row>
    <row r="38" spans="1:12" x14ac:dyDescent="0.3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4</v>
      </c>
      <c r="G38">
        <f t="shared" si="3"/>
        <v>0</v>
      </c>
      <c r="H38">
        <f t="shared" si="4"/>
        <v>60</v>
      </c>
      <c r="I38">
        <v>10</v>
      </c>
      <c r="J38">
        <f t="shared" si="5"/>
        <v>2</v>
      </c>
      <c r="K38">
        <f>Tabela1[[#This Row],[WYDATKI]]+Tabela1[[#This Row],[SERWIS]]</f>
        <v>0</v>
      </c>
      <c r="L38">
        <f t="shared" si="6"/>
        <v>-7340</v>
      </c>
    </row>
    <row r="39" spans="1:12" x14ac:dyDescent="0.3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4</v>
      </c>
      <c r="G39">
        <f t="shared" si="3"/>
        <v>0</v>
      </c>
      <c r="H39">
        <f t="shared" si="4"/>
        <v>60</v>
      </c>
      <c r="I39">
        <v>10</v>
      </c>
      <c r="J39">
        <f t="shared" si="5"/>
        <v>2</v>
      </c>
      <c r="K39">
        <f>Tabela1[[#This Row],[WYDATKI]]+Tabela1[[#This Row],[SERWIS]]</f>
        <v>0</v>
      </c>
      <c r="L39">
        <f t="shared" si="6"/>
        <v>-7280</v>
      </c>
    </row>
    <row r="40" spans="1:12" x14ac:dyDescent="0.3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4</v>
      </c>
      <c r="G40">
        <f t="shared" si="3"/>
        <v>0</v>
      </c>
      <c r="H40">
        <f t="shared" si="4"/>
        <v>60</v>
      </c>
      <c r="I40">
        <v>10</v>
      </c>
      <c r="J40">
        <f t="shared" si="5"/>
        <v>2</v>
      </c>
      <c r="K40">
        <f>Tabela1[[#This Row],[WYDATKI]]+Tabela1[[#This Row],[SERWIS]]</f>
        <v>0</v>
      </c>
      <c r="L40">
        <f t="shared" si="6"/>
        <v>-7220</v>
      </c>
    </row>
    <row r="41" spans="1:12" x14ac:dyDescent="0.3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4</v>
      </c>
      <c r="G41">
        <f t="shared" si="3"/>
        <v>0</v>
      </c>
      <c r="H41">
        <f t="shared" si="4"/>
        <v>60</v>
      </c>
      <c r="I41">
        <v>10</v>
      </c>
      <c r="J41">
        <f t="shared" si="5"/>
        <v>2</v>
      </c>
      <c r="K41">
        <f>Tabela1[[#This Row],[WYDATKI]]+Tabela1[[#This Row],[SERWIS]]</f>
        <v>0</v>
      </c>
      <c r="L41">
        <f t="shared" si="6"/>
        <v>-7160</v>
      </c>
    </row>
    <row r="42" spans="1:12" x14ac:dyDescent="0.3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4</v>
      </c>
      <c r="G42">
        <f t="shared" si="3"/>
        <v>0</v>
      </c>
      <c r="H42">
        <f t="shared" si="4"/>
        <v>60</v>
      </c>
      <c r="I42">
        <v>10</v>
      </c>
      <c r="J42">
        <f t="shared" si="5"/>
        <v>2</v>
      </c>
      <c r="K42">
        <f>Tabela1[[#This Row],[WYDATKI]]+Tabela1[[#This Row],[SERWIS]]</f>
        <v>0</v>
      </c>
      <c r="L42">
        <f t="shared" si="6"/>
        <v>-7100</v>
      </c>
    </row>
    <row r="43" spans="1:12" x14ac:dyDescent="0.3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4</v>
      </c>
      <c r="G43">
        <f t="shared" si="3"/>
        <v>0</v>
      </c>
      <c r="H43">
        <f t="shared" si="4"/>
        <v>0</v>
      </c>
      <c r="I43">
        <v>10</v>
      </c>
      <c r="J43">
        <f t="shared" si="5"/>
        <v>2</v>
      </c>
      <c r="K43">
        <f>Tabela1[[#This Row],[WYDATKI]]+Tabela1[[#This Row],[SERWIS]]</f>
        <v>0</v>
      </c>
      <c r="L43">
        <f t="shared" si="6"/>
        <v>-7100</v>
      </c>
    </row>
    <row r="44" spans="1:12" x14ac:dyDescent="0.3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4</v>
      </c>
      <c r="G44">
        <f t="shared" si="3"/>
        <v>150</v>
      </c>
      <c r="H44">
        <f t="shared" si="4"/>
        <v>0</v>
      </c>
      <c r="I44">
        <v>10</v>
      </c>
      <c r="J44">
        <f t="shared" si="5"/>
        <v>2</v>
      </c>
      <c r="K44">
        <f>Tabela1[[#This Row],[WYDATKI]]+Tabela1[[#This Row],[SERWIS]]</f>
        <v>150</v>
      </c>
      <c r="L44">
        <f t="shared" si="6"/>
        <v>-7250</v>
      </c>
    </row>
    <row r="45" spans="1:12" x14ac:dyDescent="0.3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4</v>
      </c>
      <c r="G45">
        <f t="shared" si="3"/>
        <v>0</v>
      </c>
      <c r="H45">
        <f t="shared" si="4"/>
        <v>60</v>
      </c>
      <c r="I45">
        <v>10</v>
      </c>
      <c r="J45">
        <f t="shared" si="5"/>
        <v>2</v>
      </c>
      <c r="K45">
        <f>Tabela1[[#This Row],[WYDATKI]]+Tabela1[[#This Row],[SERWIS]]</f>
        <v>0</v>
      </c>
      <c r="L45">
        <f t="shared" si="6"/>
        <v>-7190</v>
      </c>
    </row>
    <row r="46" spans="1:12" x14ac:dyDescent="0.3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4</v>
      </c>
      <c r="G46">
        <f t="shared" si="3"/>
        <v>0</v>
      </c>
      <c r="H46">
        <f t="shared" si="4"/>
        <v>60</v>
      </c>
      <c r="I46">
        <v>10</v>
      </c>
      <c r="J46">
        <f t="shared" si="5"/>
        <v>2</v>
      </c>
      <c r="K46">
        <f>Tabela1[[#This Row],[WYDATKI]]+Tabela1[[#This Row],[SERWIS]]</f>
        <v>0</v>
      </c>
      <c r="L46">
        <f t="shared" si="6"/>
        <v>-7130</v>
      </c>
    </row>
    <row r="47" spans="1:12" x14ac:dyDescent="0.3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4</v>
      </c>
      <c r="G47">
        <f t="shared" si="3"/>
        <v>0</v>
      </c>
      <c r="H47">
        <f t="shared" si="4"/>
        <v>60</v>
      </c>
      <c r="I47">
        <v>10</v>
      </c>
      <c r="J47">
        <f t="shared" si="5"/>
        <v>2</v>
      </c>
      <c r="K47">
        <f>Tabela1[[#This Row],[WYDATKI]]+Tabela1[[#This Row],[SERWIS]]</f>
        <v>0</v>
      </c>
      <c r="L47">
        <f t="shared" si="6"/>
        <v>-7070</v>
      </c>
    </row>
    <row r="48" spans="1:12" x14ac:dyDescent="0.3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4</v>
      </c>
      <c r="G48">
        <f t="shared" si="3"/>
        <v>0</v>
      </c>
      <c r="H48">
        <f t="shared" si="4"/>
        <v>60</v>
      </c>
      <c r="I48">
        <v>10</v>
      </c>
      <c r="J48">
        <f t="shared" si="5"/>
        <v>2</v>
      </c>
      <c r="K48">
        <f>Tabela1[[#This Row],[WYDATKI]]+Tabela1[[#This Row],[SERWIS]]</f>
        <v>0</v>
      </c>
      <c r="L48">
        <f t="shared" si="6"/>
        <v>-7010</v>
      </c>
    </row>
    <row r="49" spans="1:12" x14ac:dyDescent="0.3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4</v>
      </c>
      <c r="G49">
        <f t="shared" si="3"/>
        <v>0</v>
      </c>
      <c r="H49">
        <f t="shared" si="4"/>
        <v>60</v>
      </c>
      <c r="I49">
        <v>10</v>
      </c>
      <c r="J49">
        <f t="shared" si="5"/>
        <v>2</v>
      </c>
      <c r="K49">
        <f>Tabela1[[#This Row],[WYDATKI]]+Tabela1[[#This Row],[SERWIS]]</f>
        <v>0</v>
      </c>
      <c r="L49">
        <f t="shared" si="6"/>
        <v>-6950</v>
      </c>
    </row>
    <row r="50" spans="1:12" x14ac:dyDescent="0.3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4</v>
      </c>
      <c r="G50">
        <f t="shared" si="3"/>
        <v>0</v>
      </c>
      <c r="H50">
        <f t="shared" si="4"/>
        <v>0</v>
      </c>
      <c r="I50">
        <v>10</v>
      </c>
      <c r="J50">
        <f t="shared" si="5"/>
        <v>2</v>
      </c>
      <c r="K50">
        <f>Tabela1[[#This Row],[WYDATKI]]+Tabela1[[#This Row],[SERWIS]]</f>
        <v>0</v>
      </c>
      <c r="L50">
        <f t="shared" si="6"/>
        <v>-6950</v>
      </c>
    </row>
    <row r="51" spans="1:12" x14ac:dyDescent="0.3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4</v>
      </c>
      <c r="G51">
        <f t="shared" si="3"/>
        <v>150</v>
      </c>
      <c r="H51">
        <f t="shared" si="4"/>
        <v>0</v>
      </c>
      <c r="I51">
        <v>10</v>
      </c>
      <c r="J51">
        <f t="shared" si="5"/>
        <v>2</v>
      </c>
      <c r="K51">
        <f>Tabela1[[#This Row],[WYDATKI]]+Tabela1[[#This Row],[SERWIS]]</f>
        <v>150</v>
      </c>
      <c r="L51">
        <f t="shared" si="6"/>
        <v>-7100</v>
      </c>
    </row>
    <row r="52" spans="1:12" x14ac:dyDescent="0.3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4</v>
      </c>
      <c r="G52">
        <f t="shared" si="3"/>
        <v>0</v>
      </c>
      <c r="H52">
        <f t="shared" si="4"/>
        <v>60</v>
      </c>
      <c r="I52">
        <v>10</v>
      </c>
      <c r="J52">
        <f t="shared" si="5"/>
        <v>2</v>
      </c>
      <c r="K52">
        <f>Tabela1[[#This Row],[WYDATKI]]+Tabela1[[#This Row],[SERWIS]]</f>
        <v>0</v>
      </c>
      <c r="L52">
        <f t="shared" si="6"/>
        <v>-7040</v>
      </c>
    </row>
    <row r="53" spans="1:12" x14ac:dyDescent="0.3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4</v>
      </c>
      <c r="G53">
        <f t="shared" si="3"/>
        <v>0</v>
      </c>
      <c r="H53">
        <f t="shared" si="4"/>
        <v>60</v>
      </c>
      <c r="I53">
        <v>10</v>
      </c>
      <c r="J53">
        <f t="shared" si="5"/>
        <v>2</v>
      </c>
      <c r="K53">
        <f>Tabela1[[#This Row],[WYDATKI]]+Tabela1[[#This Row],[SERWIS]]</f>
        <v>0</v>
      </c>
      <c r="L53">
        <f t="shared" si="6"/>
        <v>-6980</v>
      </c>
    </row>
    <row r="54" spans="1:12" x14ac:dyDescent="0.3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4</v>
      </c>
      <c r="G54">
        <f t="shared" si="3"/>
        <v>0</v>
      </c>
      <c r="H54">
        <f t="shared" si="4"/>
        <v>60</v>
      </c>
      <c r="I54">
        <v>10</v>
      </c>
      <c r="J54">
        <f t="shared" si="5"/>
        <v>2</v>
      </c>
      <c r="K54">
        <f>Tabela1[[#This Row],[WYDATKI]]+Tabela1[[#This Row],[SERWIS]]</f>
        <v>0</v>
      </c>
      <c r="L54">
        <f t="shared" si="6"/>
        <v>-6920</v>
      </c>
    </row>
    <row r="55" spans="1:12" x14ac:dyDescent="0.3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4</v>
      </c>
      <c r="G55">
        <f t="shared" si="3"/>
        <v>0</v>
      </c>
      <c r="H55">
        <f t="shared" si="4"/>
        <v>60</v>
      </c>
      <c r="I55">
        <v>10</v>
      </c>
      <c r="J55">
        <f t="shared" si="5"/>
        <v>2</v>
      </c>
      <c r="K55">
        <f>Tabela1[[#This Row],[WYDATKI]]+Tabela1[[#This Row],[SERWIS]]</f>
        <v>0</v>
      </c>
      <c r="L55">
        <f t="shared" si="6"/>
        <v>-6860</v>
      </c>
    </row>
    <row r="56" spans="1:12" x14ac:dyDescent="0.3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4</v>
      </c>
      <c r="G56">
        <f t="shared" si="3"/>
        <v>0</v>
      </c>
      <c r="H56">
        <f t="shared" si="4"/>
        <v>60</v>
      </c>
      <c r="I56">
        <v>10</v>
      </c>
      <c r="J56">
        <f t="shared" si="5"/>
        <v>2</v>
      </c>
      <c r="K56">
        <f>Tabela1[[#This Row],[WYDATKI]]+Tabela1[[#This Row],[SERWIS]]</f>
        <v>0</v>
      </c>
      <c r="L56">
        <f t="shared" si="6"/>
        <v>-6800</v>
      </c>
    </row>
    <row r="57" spans="1:12" x14ac:dyDescent="0.3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4</v>
      </c>
      <c r="G57">
        <f t="shared" si="3"/>
        <v>0</v>
      </c>
      <c r="H57">
        <f t="shared" si="4"/>
        <v>0</v>
      </c>
      <c r="I57">
        <v>10</v>
      </c>
      <c r="J57">
        <f t="shared" si="5"/>
        <v>2</v>
      </c>
      <c r="K57">
        <f>Tabela1[[#This Row],[WYDATKI]]+Tabela1[[#This Row],[SERWIS]]</f>
        <v>0</v>
      </c>
      <c r="L57">
        <f t="shared" si="6"/>
        <v>-6800</v>
      </c>
    </row>
    <row r="58" spans="1:12" x14ac:dyDescent="0.3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4</v>
      </c>
      <c r="G58">
        <f t="shared" si="3"/>
        <v>150</v>
      </c>
      <c r="H58">
        <f t="shared" si="4"/>
        <v>0</v>
      </c>
      <c r="I58">
        <v>10</v>
      </c>
      <c r="J58">
        <f t="shared" si="5"/>
        <v>2</v>
      </c>
      <c r="K58">
        <f>Tabela1[[#This Row],[WYDATKI]]+Tabela1[[#This Row],[SERWIS]]</f>
        <v>150</v>
      </c>
      <c r="L58">
        <f t="shared" si="6"/>
        <v>-6950</v>
      </c>
    </row>
    <row r="59" spans="1:12" x14ac:dyDescent="0.3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4</v>
      </c>
      <c r="G59">
        <f t="shared" si="3"/>
        <v>0</v>
      </c>
      <c r="H59">
        <f t="shared" si="4"/>
        <v>60</v>
      </c>
      <c r="I59">
        <v>10</v>
      </c>
      <c r="J59">
        <f t="shared" si="5"/>
        <v>2</v>
      </c>
      <c r="K59">
        <f>Tabela1[[#This Row],[WYDATKI]]+Tabela1[[#This Row],[SERWIS]]</f>
        <v>0</v>
      </c>
      <c r="L59">
        <f t="shared" si="6"/>
        <v>-6890</v>
      </c>
    </row>
    <row r="60" spans="1:12" x14ac:dyDescent="0.3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4</v>
      </c>
      <c r="G60">
        <f t="shared" si="3"/>
        <v>0</v>
      </c>
      <c r="H60">
        <f t="shared" si="4"/>
        <v>60</v>
      </c>
      <c r="I60">
        <v>10</v>
      </c>
      <c r="J60">
        <f t="shared" si="5"/>
        <v>2</v>
      </c>
      <c r="K60">
        <f>Tabela1[[#This Row],[WYDATKI]]+Tabela1[[#This Row],[SERWIS]]</f>
        <v>0</v>
      </c>
      <c r="L60">
        <f t="shared" si="6"/>
        <v>-6830</v>
      </c>
    </row>
    <row r="61" spans="1:12" x14ac:dyDescent="0.3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4</v>
      </c>
      <c r="G61">
        <f t="shared" si="3"/>
        <v>0</v>
      </c>
      <c r="H61">
        <f t="shared" si="4"/>
        <v>60</v>
      </c>
      <c r="I61">
        <v>10</v>
      </c>
      <c r="J61">
        <f t="shared" si="5"/>
        <v>2</v>
      </c>
      <c r="K61">
        <f>Tabela1[[#This Row],[WYDATKI]]+Tabela1[[#This Row],[SERWIS]]</f>
        <v>0</v>
      </c>
      <c r="L61">
        <f t="shared" si="6"/>
        <v>-6770</v>
      </c>
    </row>
    <row r="62" spans="1:12" x14ac:dyDescent="0.3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4</v>
      </c>
      <c r="G62">
        <f t="shared" si="3"/>
        <v>0</v>
      </c>
      <c r="H62">
        <f t="shared" si="4"/>
        <v>60</v>
      </c>
      <c r="I62">
        <v>10</v>
      </c>
      <c r="J62">
        <f t="shared" si="5"/>
        <v>2</v>
      </c>
      <c r="K62">
        <f>Tabela1[[#This Row],[WYDATKI]]+Tabela1[[#This Row],[SERWIS]]</f>
        <v>0</v>
      </c>
      <c r="L62">
        <f t="shared" si="6"/>
        <v>-6710</v>
      </c>
    </row>
    <row r="63" spans="1:12" x14ac:dyDescent="0.3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4</v>
      </c>
      <c r="G63">
        <f t="shared" si="3"/>
        <v>0</v>
      </c>
      <c r="H63">
        <f t="shared" si="4"/>
        <v>60</v>
      </c>
      <c r="I63">
        <v>10</v>
      </c>
      <c r="J63">
        <f t="shared" si="5"/>
        <v>2</v>
      </c>
      <c r="K63">
        <f>Tabela1[[#This Row],[WYDATKI]]+Tabela1[[#This Row],[SERWIS]]</f>
        <v>0</v>
      </c>
      <c r="L63">
        <f t="shared" si="6"/>
        <v>-6650</v>
      </c>
    </row>
    <row r="64" spans="1:12" x14ac:dyDescent="0.3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4</v>
      </c>
      <c r="G64">
        <f t="shared" si="3"/>
        <v>0</v>
      </c>
      <c r="H64">
        <f t="shared" si="4"/>
        <v>0</v>
      </c>
      <c r="I64">
        <v>10</v>
      </c>
      <c r="J64">
        <f t="shared" si="5"/>
        <v>2</v>
      </c>
      <c r="K64">
        <f>Tabela1[[#This Row],[WYDATKI]]+Tabela1[[#This Row],[SERWIS]]</f>
        <v>0</v>
      </c>
      <c r="L64">
        <f t="shared" si="6"/>
        <v>-6650</v>
      </c>
    </row>
    <row r="65" spans="1:12" x14ac:dyDescent="0.3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4</v>
      </c>
      <c r="G65">
        <f t="shared" si="3"/>
        <v>150</v>
      </c>
      <c r="H65">
        <f t="shared" si="4"/>
        <v>0</v>
      </c>
      <c r="I65">
        <v>10</v>
      </c>
      <c r="J65">
        <f t="shared" si="5"/>
        <v>2</v>
      </c>
      <c r="K65">
        <f>Tabela1[[#This Row],[WYDATKI]]+Tabela1[[#This Row],[SERWIS]]</f>
        <v>150</v>
      </c>
      <c r="L65">
        <f t="shared" si="6"/>
        <v>-6800</v>
      </c>
    </row>
    <row r="66" spans="1:12" x14ac:dyDescent="0.3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4</v>
      </c>
      <c r="G66">
        <f t="shared" si="3"/>
        <v>0</v>
      </c>
      <c r="H66">
        <f t="shared" si="4"/>
        <v>60</v>
      </c>
      <c r="I66">
        <v>10</v>
      </c>
      <c r="J66">
        <f t="shared" si="5"/>
        <v>2</v>
      </c>
      <c r="K66">
        <f>Tabela1[[#This Row],[WYDATKI]]+Tabela1[[#This Row],[SERWIS]]</f>
        <v>0</v>
      </c>
      <c r="L66">
        <f t="shared" si="6"/>
        <v>-6740</v>
      </c>
    </row>
    <row r="67" spans="1:12" x14ac:dyDescent="0.3">
      <c r="A67" s="1">
        <v>44992</v>
      </c>
      <c r="B67">
        <f t="shared" ref="B67:B130" si="7">WEEKDAY(A67,2)</f>
        <v>2</v>
      </c>
      <c r="C67">
        <f t="shared" ref="C67:C130" si="8">DAY(A67)</f>
        <v>7</v>
      </c>
      <c r="D67">
        <f t="shared" ref="D67:D130" si="9">MONTH(A67)</f>
        <v>3</v>
      </c>
      <c r="E67" t="s">
        <v>4</v>
      </c>
      <c r="G67">
        <f t="shared" ref="G67:G130" si="10">IF(B67=7,I67*15,0)</f>
        <v>0</v>
      </c>
      <c r="H67">
        <f t="shared" ref="H67:H130" si="11">IF(OR(B67=7,B67=6),0,J67*30)</f>
        <v>60</v>
      </c>
      <c r="I67">
        <v>10</v>
      </c>
      <c r="J67">
        <f t="shared" ref="J67:J130" si="12">IF(E67="ZIMA",ROUNDDOWN(I67*20%,0),IF(E67="WIOSNA",ROUNDDOWN(I67*50%,0),IF(E67="LATO",ROUNDDOWN(I67*90%,0),IF(E67="JESIEŃ",ROUNDDOWN(I67*40%,0)))))</f>
        <v>2</v>
      </c>
      <c r="K67">
        <f>Tabela1[[#This Row],[WYDATKI]]+Tabela1[[#This Row],[SERWIS]]</f>
        <v>0</v>
      </c>
      <c r="L67">
        <f t="shared" si="6"/>
        <v>-6680</v>
      </c>
    </row>
    <row r="68" spans="1:12" x14ac:dyDescent="0.3">
      <c r="A68" s="1">
        <v>44993</v>
      </c>
      <c r="B68">
        <f t="shared" si="7"/>
        <v>3</v>
      </c>
      <c r="C68">
        <f t="shared" si="8"/>
        <v>8</v>
      </c>
      <c r="D68">
        <f t="shared" si="9"/>
        <v>3</v>
      </c>
      <c r="E68" t="s">
        <v>4</v>
      </c>
      <c r="G68">
        <f t="shared" si="10"/>
        <v>0</v>
      </c>
      <c r="H68">
        <f t="shared" si="11"/>
        <v>60</v>
      </c>
      <c r="I68">
        <v>10</v>
      </c>
      <c r="J68">
        <f t="shared" si="12"/>
        <v>2</v>
      </c>
      <c r="K68">
        <f>Tabela1[[#This Row],[WYDATKI]]+Tabela1[[#This Row],[SERWIS]]</f>
        <v>0</v>
      </c>
      <c r="L68">
        <f t="shared" ref="L68:L131" si="13">L67-F68-G68+H68</f>
        <v>-6620</v>
      </c>
    </row>
    <row r="69" spans="1:12" x14ac:dyDescent="0.3">
      <c r="A69" s="1">
        <v>44994</v>
      </c>
      <c r="B69">
        <f t="shared" si="7"/>
        <v>4</v>
      </c>
      <c r="C69">
        <f t="shared" si="8"/>
        <v>9</v>
      </c>
      <c r="D69">
        <f t="shared" si="9"/>
        <v>3</v>
      </c>
      <c r="E69" t="s">
        <v>4</v>
      </c>
      <c r="G69">
        <f t="shared" si="10"/>
        <v>0</v>
      </c>
      <c r="H69">
        <f t="shared" si="11"/>
        <v>60</v>
      </c>
      <c r="I69">
        <v>10</v>
      </c>
      <c r="J69">
        <f t="shared" si="12"/>
        <v>2</v>
      </c>
      <c r="K69">
        <f>Tabela1[[#This Row],[WYDATKI]]+Tabela1[[#This Row],[SERWIS]]</f>
        <v>0</v>
      </c>
      <c r="L69">
        <f t="shared" si="13"/>
        <v>-6560</v>
      </c>
    </row>
    <row r="70" spans="1:12" x14ac:dyDescent="0.3">
      <c r="A70" s="1">
        <v>44995</v>
      </c>
      <c r="B70">
        <f t="shared" si="7"/>
        <v>5</v>
      </c>
      <c r="C70">
        <f t="shared" si="8"/>
        <v>10</v>
      </c>
      <c r="D70">
        <f t="shared" si="9"/>
        <v>3</v>
      </c>
      <c r="E70" t="s">
        <v>4</v>
      </c>
      <c r="G70">
        <f t="shared" si="10"/>
        <v>0</v>
      </c>
      <c r="H70">
        <f t="shared" si="11"/>
        <v>60</v>
      </c>
      <c r="I70">
        <v>10</v>
      </c>
      <c r="J70">
        <f t="shared" si="12"/>
        <v>2</v>
      </c>
      <c r="K70">
        <f>Tabela1[[#This Row],[WYDATKI]]+Tabela1[[#This Row],[SERWIS]]</f>
        <v>0</v>
      </c>
      <c r="L70">
        <f t="shared" si="13"/>
        <v>-6500</v>
      </c>
    </row>
    <row r="71" spans="1:12" x14ac:dyDescent="0.3">
      <c r="A71" s="1">
        <v>44996</v>
      </c>
      <c r="B71">
        <f t="shared" si="7"/>
        <v>6</v>
      </c>
      <c r="C71">
        <f t="shared" si="8"/>
        <v>11</v>
      </c>
      <c r="D71">
        <f t="shared" si="9"/>
        <v>3</v>
      </c>
      <c r="E71" t="s">
        <v>4</v>
      </c>
      <c r="G71">
        <f t="shared" si="10"/>
        <v>0</v>
      </c>
      <c r="H71">
        <f t="shared" si="11"/>
        <v>0</v>
      </c>
      <c r="I71">
        <v>10</v>
      </c>
      <c r="J71">
        <f t="shared" si="12"/>
        <v>2</v>
      </c>
      <c r="K71">
        <f>Tabela1[[#This Row],[WYDATKI]]+Tabela1[[#This Row],[SERWIS]]</f>
        <v>0</v>
      </c>
      <c r="L71">
        <f t="shared" si="13"/>
        <v>-6500</v>
      </c>
    </row>
    <row r="72" spans="1:12" x14ac:dyDescent="0.3">
      <c r="A72" s="1">
        <v>44997</v>
      </c>
      <c r="B72">
        <f t="shared" si="7"/>
        <v>7</v>
      </c>
      <c r="C72">
        <f t="shared" si="8"/>
        <v>12</v>
      </c>
      <c r="D72">
        <f t="shared" si="9"/>
        <v>3</v>
      </c>
      <c r="E72" t="s">
        <v>4</v>
      </c>
      <c r="G72">
        <f t="shared" si="10"/>
        <v>150</v>
      </c>
      <c r="H72">
        <f t="shared" si="11"/>
        <v>0</v>
      </c>
      <c r="I72">
        <v>10</v>
      </c>
      <c r="J72">
        <f t="shared" si="12"/>
        <v>2</v>
      </c>
      <c r="K72">
        <f>Tabela1[[#This Row],[WYDATKI]]+Tabela1[[#This Row],[SERWIS]]</f>
        <v>150</v>
      </c>
      <c r="L72">
        <f t="shared" si="13"/>
        <v>-6650</v>
      </c>
    </row>
    <row r="73" spans="1:12" x14ac:dyDescent="0.3">
      <c r="A73" s="1">
        <v>44998</v>
      </c>
      <c r="B73">
        <f t="shared" si="7"/>
        <v>1</v>
      </c>
      <c r="C73">
        <f t="shared" si="8"/>
        <v>13</v>
      </c>
      <c r="D73">
        <f t="shared" si="9"/>
        <v>3</v>
      </c>
      <c r="E73" t="s">
        <v>4</v>
      </c>
      <c r="G73">
        <f t="shared" si="10"/>
        <v>0</v>
      </c>
      <c r="H73">
        <f t="shared" si="11"/>
        <v>60</v>
      </c>
      <c r="I73">
        <v>10</v>
      </c>
      <c r="J73">
        <f t="shared" si="12"/>
        <v>2</v>
      </c>
      <c r="K73">
        <f>Tabela1[[#This Row],[WYDATKI]]+Tabela1[[#This Row],[SERWIS]]</f>
        <v>0</v>
      </c>
      <c r="L73">
        <f t="shared" si="13"/>
        <v>-6590</v>
      </c>
    </row>
    <row r="74" spans="1:12" x14ac:dyDescent="0.3">
      <c r="A74" s="1">
        <v>44999</v>
      </c>
      <c r="B74">
        <f t="shared" si="7"/>
        <v>2</v>
      </c>
      <c r="C74">
        <f t="shared" si="8"/>
        <v>14</v>
      </c>
      <c r="D74">
        <f t="shared" si="9"/>
        <v>3</v>
      </c>
      <c r="E74" t="s">
        <v>4</v>
      </c>
      <c r="G74">
        <f t="shared" si="10"/>
        <v>0</v>
      </c>
      <c r="H74">
        <f t="shared" si="11"/>
        <v>60</v>
      </c>
      <c r="I74">
        <v>10</v>
      </c>
      <c r="J74">
        <f t="shared" si="12"/>
        <v>2</v>
      </c>
      <c r="K74">
        <f>Tabela1[[#This Row],[WYDATKI]]+Tabela1[[#This Row],[SERWIS]]</f>
        <v>0</v>
      </c>
      <c r="L74">
        <f t="shared" si="13"/>
        <v>-6530</v>
      </c>
    </row>
    <row r="75" spans="1:12" x14ac:dyDescent="0.3">
      <c r="A75" s="1">
        <v>45000</v>
      </c>
      <c r="B75">
        <f t="shared" si="7"/>
        <v>3</v>
      </c>
      <c r="C75">
        <f t="shared" si="8"/>
        <v>15</v>
      </c>
      <c r="D75">
        <f t="shared" si="9"/>
        <v>3</v>
      </c>
      <c r="E75" t="s">
        <v>4</v>
      </c>
      <c r="G75">
        <f t="shared" si="10"/>
        <v>0</v>
      </c>
      <c r="H75">
        <f t="shared" si="11"/>
        <v>60</v>
      </c>
      <c r="I75">
        <v>10</v>
      </c>
      <c r="J75">
        <f t="shared" si="12"/>
        <v>2</v>
      </c>
      <c r="K75">
        <f>Tabela1[[#This Row],[WYDATKI]]+Tabela1[[#This Row],[SERWIS]]</f>
        <v>0</v>
      </c>
      <c r="L75">
        <f t="shared" si="13"/>
        <v>-6470</v>
      </c>
    </row>
    <row r="76" spans="1:12" x14ac:dyDescent="0.3">
      <c r="A76" s="1">
        <v>45001</v>
      </c>
      <c r="B76">
        <f t="shared" si="7"/>
        <v>4</v>
      </c>
      <c r="C76">
        <f t="shared" si="8"/>
        <v>16</v>
      </c>
      <c r="D76">
        <f t="shared" si="9"/>
        <v>3</v>
      </c>
      <c r="E76" t="s">
        <v>4</v>
      </c>
      <c r="G76">
        <f t="shared" si="10"/>
        <v>0</v>
      </c>
      <c r="H76">
        <f t="shared" si="11"/>
        <v>60</v>
      </c>
      <c r="I76">
        <v>10</v>
      </c>
      <c r="J76">
        <f t="shared" si="12"/>
        <v>2</v>
      </c>
      <c r="K76">
        <f>Tabela1[[#This Row],[WYDATKI]]+Tabela1[[#This Row],[SERWIS]]</f>
        <v>0</v>
      </c>
      <c r="L76">
        <f t="shared" si="13"/>
        <v>-6410</v>
      </c>
    </row>
    <row r="77" spans="1:12" x14ac:dyDescent="0.3">
      <c r="A77" s="1">
        <v>45002</v>
      </c>
      <c r="B77">
        <f t="shared" si="7"/>
        <v>5</v>
      </c>
      <c r="C77">
        <f t="shared" si="8"/>
        <v>17</v>
      </c>
      <c r="D77">
        <f t="shared" si="9"/>
        <v>3</v>
      </c>
      <c r="E77" t="s">
        <v>4</v>
      </c>
      <c r="G77">
        <f t="shared" si="10"/>
        <v>0</v>
      </c>
      <c r="H77">
        <f t="shared" si="11"/>
        <v>60</v>
      </c>
      <c r="I77">
        <v>10</v>
      </c>
      <c r="J77">
        <f t="shared" si="12"/>
        <v>2</v>
      </c>
      <c r="K77">
        <f>Tabela1[[#This Row],[WYDATKI]]+Tabela1[[#This Row],[SERWIS]]</f>
        <v>0</v>
      </c>
      <c r="L77">
        <f t="shared" si="13"/>
        <v>-6350</v>
      </c>
    </row>
    <row r="78" spans="1:12" x14ac:dyDescent="0.3">
      <c r="A78" s="1">
        <v>45003</v>
      </c>
      <c r="B78">
        <f t="shared" si="7"/>
        <v>6</v>
      </c>
      <c r="C78">
        <f t="shared" si="8"/>
        <v>18</v>
      </c>
      <c r="D78">
        <f t="shared" si="9"/>
        <v>3</v>
      </c>
      <c r="E78" t="s">
        <v>4</v>
      </c>
      <c r="G78">
        <f t="shared" si="10"/>
        <v>0</v>
      </c>
      <c r="H78">
        <f t="shared" si="11"/>
        <v>0</v>
      </c>
      <c r="I78">
        <v>10</v>
      </c>
      <c r="J78">
        <f t="shared" si="12"/>
        <v>2</v>
      </c>
      <c r="K78">
        <f>Tabela1[[#This Row],[WYDATKI]]+Tabela1[[#This Row],[SERWIS]]</f>
        <v>0</v>
      </c>
      <c r="L78">
        <f t="shared" si="13"/>
        <v>-6350</v>
      </c>
    </row>
    <row r="79" spans="1:12" x14ac:dyDescent="0.3">
      <c r="A79" s="1">
        <v>45004</v>
      </c>
      <c r="B79">
        <f t="shared" si="7"/>
        <v>7</v>
      </c>
      <c r="C79">
        <f t="shared" si="8"/>
        <v>19</v>
      </c>
      <c r="D79">
        <f t="shared" si="9"/>
        <v>3</v>
      </c>
      <c r="E79" t="s">
        <v>4</v>
      </c>
      <c r="G79">
        <f t="shared" si="10"/>
        <v>150</v>
      </c>
      <c r="H79">
        <f t="shared" si="11"/>
        <v>0</v>
      </c>
      <c r="I79">
        <v>10</v>
      </c>
      <c r="J79">
        <f t="shared" si="12"/>
        <v>2</v>
      </c>
      <c r="K79">
        <f>Tabela1[[#This Row],[WYDATKI]]+Tabela1[[#This Row],[SERWIS]]</f>
        <v>150</v>
      </c>
      <c r="L79">
        <f t="shared" si="13"/>
        <v>-6500</v>
      </c>
    </row>
    <row r="80" spans="1:12" x14ac:dyDescent="0.3">
      <c r="A80" s="1">
        <v>45005</v>
      </c>
      <c r="B80">
        <f t="shared" si="7"/>
        <v>1</v>
      </c>
      <c r="C80">
        <f t="shared" si="8"/>
        <v>20</v>
      </c>
      <c r="D80">
        <f t="shared" si="9"/>
        <v>3</v>
      </c>
      <c r="E80" t="s">
        <v>4</v>
      </c>
      <c r="G80">
        <f t="shared" si="10"/>
        <v>0</v>
      </c>
      <c r="H80">
        <f t="shared" si="11"/>
        <v>60</v>
      </c>
      <c r="I80">
        <v>10</v>
      </c>
      <c r="J80">
        <f t="shared" si="12"/>
        <v>2</v>
      </c>
      <c r="K80">
        <f>Tabela1[[#This Row],[WYDATKI]]+Tabela1[[#This Row],[SERWIS]]</f>
        <v>0</v>
      </c>
      <c r="L80">
        <f t="shared" si="13"/>
        <v>-6440</v>
      </c>
    </row>
    <row r="81" spans="1:12" x14ac:dyDescent="0.3">
      <c r="A81" s="1">
        <v>45006</v>
      </c>
      <c r="B81">
        <f t="shared" si="7"/>
        <v>2</v>
      </c>
      <c r="C81">
        <f t="shared" si="8"/>
        <v>21</v>
      </c>
      <c r="D81">
        <f t="shared" si="9"/>
        <v>3</v>
      </c>
      <c r="E81" t="s">
        <v>5</v>
      </c>
      <c r="G81">
        <f t="shared" si="10"/>
        <v>0</v>
      </c>
      <c r="H81">
        <f t="shared" si="11"/>
        <v>150</v>
      </c>
      <c r="I81">
        <v>10</v>
      </c>
      <c r="J81">
        <f t="shared" si="12"/>
        <v>5</v>
      </c>
      <c r="K81">
        <f>Tabela1[[#This Row],[WYDATKI]]+Tabela1[[#This Row],[SERWIS]]</f>
        <v>0</v>
      </c>
      <c r="L81">
        <f t="shared" si="13"/>
        <v>-6290</v>
      </c>
    </row>
    <row r="82" spans="1:12" x14ac:dyDescent="0.3">
      <c r="A82" s="1">
        <v>45007</v>
      </c>
      <c r="B82">
        <f t="shared" si="7"/>
        <v>3</v>
      </c>
      <c r="C82">
        <f t="shared" si="8"/>
        <v>22</v>
      </c>
      <c r="D82">
        <f t="shared" si="9"/>
        <v>3</v>
      </c>
      <c r="E82" t="s">
        <v>5</v>
      </c>
      <c r="G82">
        <f t="shared" si="10"/>
        <v>0</v>
      </c>
      <c r="H82">
        <f t="shared" si="11"/>
        <v>150</v>
      </c>
      <c r="I82">
        <v>10</v>
      </c>
      <c r="J82">
        <f t="shared" si="12"/>
        <v>5</v>
      </c>
      <c r="K82">
        <f>Tabela1[[#This Row],[WYDATKI]]+Tabela1[[#This Row],[SERWIS]]</f>
        <v>0</v>
      </c>
      <c r="L82">
        <f t="shared" si="13"/>
        <v>-6140</v>
      </c>
    </row>
    <row r="83" spans="1:12" x14ac:dyDescent="0.3">
      <c r="A83" s="1">
        <v>45008</v>
      </c>
      <c r="B83">
        <f t="shared" si="7"/>
        <v>4</v>
      </c>
      <c r="C83">
        <f t="shared" si="8"/>
        <v>23</v>
      </c>
      <c r="D83">
        <f t="shared" si="9"/>
        <v>3</v>
      </c>
      <c r="E83" t="s">
        <v>5</v>
      </c>
      <c r="G83">
        <f t="shared" si="10"/>
        <v>0</v>
      </c>
      <c r="H83">
        <f t="shared" si="11"/>
        <v>150</v>
      </c>
      <c r="I83">
        <v>10</v>
      </c>
      <c r="J83">
        <f t="shared" si="12"/>
        <v>5</v>
      </c>
      <c r="K83">
        <f>Tabela1[[#This Row],[WYDATKI]]+Tabela1[[#This Row],[SERWIS]]</f>
        <v>0</v>
      </c>
      <c r="L83">
        <f t="shared" si="13"/>
        <v>-5990</v>
      </c>
    </row>
    <row r="84" spans="1:12" x14ac:dyDescent="0.3">
      <c r="A84" s="1">
        <v>45009</v>
      </c>
      <c r="B84">
        <f t="shared" si="7"/>
        <v>5</v>
      </c>
      <c r="C84">
        <f t="shared" si="8"/>
        <v>24</v>
      </c>
      <c r="D84">
        <f t="shared" si="9"/>
        <v>3</v>
      </c>
      <c r="E84" t="s">
        <v>5</v>
      </c>
      <c r="G84">
        <f t="shared" si="10"/>
        <v>0</v>
      </c>
      <c r="H84">
        <f t="shared" si="11"/>
        <v>150</v>
      </c>
      <c r="I84">
        <v>10</v>
      </c>
      <c r="J84">
        <f t="shared" si="12"/>
        <v>5</v>
      </c>
      <c r="K84">
        <f>Tabela1[[#This Row],[WYDATKI]]+Tabela1[[#This Row],[SERWIS]]</f>
        <v>0</v>
      </c>
      <c r="L84">
        <f t="shared" si="13"/>
        <v>-5840</v>
      </c>
    </row>
    <row r="85" spans="1:12" x14ac:dyDescent="0.3">
      <c r="A85" s="1">
        <v>45010</v>
      </c>
      <c r="B85">
        <f t="shared" si="7"/>
        <v>6</v>
      </c>
      <c r="C85">
        <f t="shared" si="8"/>
        <v>25</v>
      </c>
      <c r="D85">
        <f t="shared" si="9"/>
        <v>3</v>
      </c>
      <c r="E85" t="s">
        <v>5</v>
      </c>
      <c r="G85">
        <f t="shared" si="10"/>
        <v>0</v>
      </c>
      <c r="H85">
        <f t="shared" si="11"/>
        <v>0</v>
      </c>
      <c r="I85">
        <v>10</v>
      </c>
      <c r="J85">
        <f t="shared" si="12"/>
        <v>5</v>
      </c>
      <c r="K85">
        <f>Tabela1[[#This Row],[WYDATKI]]+Tabela1[[#This Row],[SERWIS]]</f>
        <v>0</v>
      </c>
      <c r="L85">
        <f t="shared" si="13"/>
        <v>-5840</v>
      </c>
    </row>
    <row r="86" spans="1:12" x14ac:dyDescent="0.3">
      <c r="A86" s="1">
        <v>45011</v>
      </c>
      <c r="B86">
        <f t="shared" si="7"/>
        <v>7</v>
      </c>
      <c r="C86">
        <f t="shared" si="8"/>
        <v>26</v>
      </c>
      <c r="D86">
        <f t="shared" si="9"/>
        <v>3</v>
      </c>
      <c r="E86" t="s">
        <v>5</v>
      </c>
      <c r="G86">
        <f t="shared" si="10"/>
        <v>150</v>
      </c>
      <c r="H86">
        <f t="shared" si="11"/>
        <v>0</v>
      </c>
      <c r="I86">
        <v>10</v>
      </c>
      <c r="J86">
        <f t="shared" si="12"/>
        <v>5</v>
      </c>
      <c r="K86">
        <f>Tabela1[[#This Row],[WYDATKI]]+Tabela1[[#This Row],[SERWIS]]</f>
        <v>150</v>
      </c>
      <c r="L86">
        <f t="shared" si="13"/>
        <v>-5990</v>
      </c>
    </row>
    <row r="87" spans="1:12" x14ac:dyDescent="0.3">
      <c r="A87" s="1">
        <v>45012</v>
      </c>
      <c r="B87">
        <f t="shared" si="7"/>
        <v>1</v>
      </c>
      <c r="C87">
        <f t="shared" si="8"/>
        <v>27</v>
      </c>
      <c r="D87">
        <f t="shared" si="9"/>
        <v>3</v>
      </c>
      <c r="E87" t="s">
        <v>5</v>
      </c>
      <c r="G87">
        <f t="shared" si="10"/>
        <v>0</v>
      </c>
      <c r="H87">
        <f t="shared" si="11"/>
        <v>150</v>
      </c>
      <c r="I87">
        <v>10</v>
      </c>
      <c r="J87">
        <f t="shared" si="12"/>
        <v>5</v>
      </c>
      <c r="K87">
        <f>Tabela1[[#This Row],[WYDATKI]]+Tabela1[[#This Row],[SERWIS]]</f>
        <v>0</v>
      </c>
      <c r="L87">
        <f t="shared" si="13"/>
        <v>-5840</v>
      </c>
    </row>
    <row r="88" spans="1:12" x14ac:dyDescent="0.3">
      <c r="A88" s="1">
        <v>45013</v>
      </c>
      <c r="B88">
        <f t="shared" si="7"/>
        <v>2</v>
      </c>
      <c r="C88">
        <f t="shared" si="8"/>
        <v>28</v>
      </c>
      <c r="D88">
        <f t="shared" si="9"/>
        <v>3</v>
      </c>
      <c r="E88" t="s">
        <v>5</v>
      </c>
      <c r="G88">
        <f t="shared" si="10"/>
        <v>0</v>
      </c>
      <c r="H88">
        <f t="shared" si="11"/>
        <v>150</v>
      </c>
      <c r="I88">
        <v>10</v>
      </c>
      <c r="J88">
        <f t="shared" si="12"/>
        <v>5</v>
      </c>
      <c r="K88">
        <f>Tabela1[[#This Row],[WYDATKI]]+Tabela1[[#This Row],[SERWIS]]</f>
        <v>0</v>
      </c>
      <c r="L88">
        <f t="shared" si="13"/>
        <v>-5690</v>
      </c>
    </row>
    <row r="89" spans="1:12" x14ac:dyDescent="0.3">
      <c r="A89" s="1">
        <v>45014</v>
      </c>
      <c r="B89">
        <f t="shared" si="7"/>
        <v>3</v>
      </c>
      <c r="C89">
        <f t="shared" si="8"/>
        <v>29</v>
      </c>
      <c r="D89">
        <f t="shared" si="9"/>
        <v>3</v>
      </c>
      <c r="E89" t="s">
        <v>5</v>
      </c>
      <c r="G89">
        <f t="shared" si="10"/>
        <v>0</v>
      </c>
      <c r="H89">
        <f t="shared" si="11"/>
        <v>150</v>
      </c>
      <c r="I89">
        <v>10</v>
      </c>
      <c r="J89">
        <f t="shared" si="12"/>
        <v>5</v>
      </c>
      <c r="K89">
        <f>Tabela1[[#This Row],[WYDATKI]]+Tabela1[[#This Row],[SERWIS]]</f>
        <v>0</v>
      </c>
      <c r="L89">
        <f t="shared" si="13"/>
        <v>-5540</v>
      </c>
    </row>
    <row r="90" spans="1:12" x14ac:dyDescent="0.3">
      <c r="A90" s="1">
        <v>45015</v>
      </c>
      <c r="B90">
        <f t="shared" si="7"/>
        <v>4</v>
      </c>
      <c r="C90">
        <f t="shared" si="8"/>
        <v>30</v>
      </c>
      <c r="D90">
        <f t="shared" si="9"/>
        <v>3</v>
      </c>
      <c r="E90" t="s">
        <v>5</v>
      </c>
      <c r="G90">
        <f t="shared" si="10"/>
        <v>0</v>
      </c>
      <c r="H90">
        <f t="shared" si="11"/>
        <v>150</v>
      </c>
      <c r="I90">
        <v>10</v>
      </c>
      <c r="J90">
        <f t="shared" si="12"/>
        <v>5</v>
      </c>
      <c r="K90">
        <f>Tabela1[[#This Row],[WYDATKI]]+Tabela1[[#This Row],[SERWIS]]</f>
        <v>0</v>
      </c>
      <c r="L90">
        <f t="shared" si="13"/>
        <v>-5390</v>
      </c>
    </row>
    <row r="91" spans="1:12" x14ac:dyDescent="0.3">
      <c r="A91" s="1">
        <v>45016</v>
      </c>
      <c r="B91">
        <f t="shared" si="7"/>
        <v>5</v>
      </c>
      <c r="C91">
        <f t="shared" si="8"/>
        <v>31</v>
      </c>
      <c r="D91">
        <f t="shared" si="9"/>
        <v>3</v>
      </c>
      <c r="E91" t="s">
        <v>5</v>
      </c>
      <c r="G91">
        <f t="shared" si="10"/>
        <v>0</v>
      </c>
      <c r="H91">
        <f t="shared" si="11"/>
        <v>150</v>
      </c>
      <c r="I91">
        <v>10</v>
      </c>
      <c r="J91">
        <f t="shared" si="12"/>
        <v>5</v>
      </c>
      <c r="K91">
        <f>Tabela1[[#This Row],[WYDATKI]]+Tabela1[[#This Row],[SERWIS]]</f>
        <v>0</v>
      </c>
      <c r="L91">
        <f t="shared" si="13"/>
        <v>-5240</v>
      </c>
    </row>
    <row r="92" spans="1:12" x14ac:dyDescent="0.3">
      <c r="A92" s="1">
        <v>45017</v>
      </c>
      <c r="B92">
        <f t="shared" si="7"/>
        <v>6</v>
      </c>
      <c r="C92">
        <f t="shared" si="8"/>
        <v>1</v>
      </c>
      <c r="D92">
        <f t="shared" si="9"/>
        <v>4</v>
      </c>
      <c r="E92" t="s">
        <v>5</v>
      </c>
      <c r="G92">
        <f t="shared" si="10"/>
        <v>0</v>
      </c>
      <c r="H92">
        <f t="shared" si="11"/>
        <v>0</v>
      </c>
      <c r="I92">
        <v>10</v>
      </c>
      <c r="J92">
        <f t="shared" si="12"/>
        <v>5</v>
      </c>
      <c r="K92">
        <f>Tabela1[[#This Row],[WYDATKI]]+Tabela1[[#This Row],[SERWIS]]</f>
        <v>0</v>
      </c>
      <c r="L92">
        <f t="shared" si="13"/>
        <v>-5240</v>
      </c>
    </row>
    <row r="93" spans="1:12" x14ac:dyDescent="0.3">
      <c r="A93" s="1">
        <v>45018</v>
      </c>
      <c r="B93">
        <f t="shared" si="7"/>
        <v>7</v>
      </c>
      <c r="C93">
        <f t="shared" si="8"/>
        <v>2</v>
      </c>
      <c r="D93">
        <f t="shared" si="9"/>
        <v>4</v>
      </c>
      <c r="E93" t="s">
        <v>5</v>
      </c>
      <c r="G93">
        <f t="shared" si="10"/>
        <v>150</v>
      </c>
      <c r="H93">
        <f t="shared" si="11"/>
        <v>0</v>
      </c>
      <c r="I93">
        <v>10</v>
      </c>
      <c r="J93">
        <f t="shared" si="12"/>
        <v>5</v>
      </c>
      <c r="K93">
        <f>Tabela1[[#This Row],[WYDATKI]]+Tabela1[[#This Row],[SERWIS]]</f>
        <v>150</v>
      </c>
      <c r="L93">
        <f t="shared" si="13"/>
        <v>-5390</v>
      </c>
    </row>
    <row r="94" spans="1:12" x14ac:dyDescent="0.3">
      <c r="A94" s="1">
        <v>45019</v>
      </c>
      <c r="B94">
        <f t="shared" si="7"/>
        <v>1</v>
      </c>
      <c r="C94">
        <f t="shared" si="8"/>
        <v>3</v>
      </c>
      <c r="D94">
        <f t="shared" si="9"/>
        <v>4</v>
      </c>
      <c r="E94" t="s">
        <v>5</v>
      </c>
      <c r="G94">
        <f t="shared" si="10"/>
        <v>0</v>
      </c>
      <c r="H94">
        <f t="shared" si="11"/>
        <v>150</v>
      </c>
      <c r="I94">
        <v>10</v>
      </c>
      <c r="J94">
        <f t="shared" si="12"/>
        <v>5</v>
      </c>
      <c r="K94">
        <f>Tabela1[[#This Row],[WYDATKI]]+Tabela1[[#This Row],[SERWIS]]</f>
        <v>0</v>
      </c>
      <c r="L94">
        <f t="shared" si="13"/>
        <v>-5240</v>
      </c>
    </row>
    <row r="95" spans="1:12" x14ac:dyDescent="0.3">
      <c r="A95" s="1">
        <v>45020</v>
      </c>
      <c r="B95">
        <f t="shared" si="7"/>
        <v>2</v>
      </c>
      <c r="C95">
        <f t="shared" si="8"/>
        <v>4</v>
      </c>
      <c r="D95">
        <f t="shared" si="9"/>
        <v>4</v>
      </c>
      <c r="E95" t="s">
        <v>5</v>
      </c>
      <c r="G95">
        <f t="shared" si="10"/>
        <v>0</v>
      </c>
      <c r="H95">
        <f t="shared" si="11"/>
        <v>150</v>
      </c>
      <c r="I95">
        <v>10</v>
      </c>
      <c r="J95">
        <f t="shared" si="12"/>
        <v>5</v>
      </c>
      <c r="K95">
        <f>Tabela1[[#This Row],[WYDATKI]]+Tabela1[[#This Row],[SERWIS]]</f>
        <v>0</v>
      </c>
      <c r="L95">
        <f t="shared" si="13"/>
        <v>-5090</v>
      </c>
    </row>
    <row r="96" spans="1:12" x14ac:dyDescent="0.3">
      <c r="A96" s="1">
        <v>45021</v>
      </c>
      <c r="B96">
        <f t="shared" si="7"/>
        <v>3</v>
      </c>
      <c r="C96">
        <f t="shared" si="8"/>
        <v>5</v>
      </c>
      <c r="D96">
        <f t="shared" si="9"/>
        <v>4</v>
      </c>
      <c r="E96" t="s">
        <v>5</v>
      </c>
      <c r="G96">
        <f t="shared" si="10"/>
        <v>0</v>
      </c>
      <c r="H96">
        <f t="shared" si="11"/>
        <v>150</v>
      </c>
      <c r="I96">
        <v>10</v>
      </c>
      <c r="J96">
        <f t="shared" si="12"/>
        <v>5</v>
      </c>
      <c r="K96">
        <f>Tabela1[[#This Row],[WYDATKI]]+Tabela1[[#This Row],[SERWIS]]</f>
        <v>0</v>
      </c>
      <c r="L96">
        <f t="shared" si="13"/>
        <v>-4940</v>
      </c>
    </row>
    <row r="97" spans="1:12" x14ac:dyDescent="0.3">
      <c r="A97" s="1">
        <v>45022</v>
      </c>
      <c r="B97">
        <f t="shared" si="7"/>
        <v>4</v>
      </c>
      <c r="C97">
        <f t="shared" si="8"/>
        <v>6</v>
      </c>
      <c r="D97">
        <f t="shared" si="9"/>
        <v>4</v>
      </c>
      <c r="E97" t="s">
        <v>5</v>
      </c>
      <c r="G97">
        <f t="shared" si="10"/>
        <v>0</v>
      </c>
      <c r="H97">
        <f t="shared" si="11"/>
        <v>150</v>
      </c>
      <c r="I97">
        <v>10</v>
      </c>
      <c r="J97">
        <f t="shared" si="12"/>
        <v>5</v>
      </c>
      <c r="K97">
        <f>Tabela1[[#This Row],[WYDATKI]]+Tabela1[[#This Row],[SERWIS]]</f>
        <v>0</v>
      </c>
      <c r="L97">
        <f t="shared" si="13"/>
        <v>-4790</v>
      </c>
    </row>
    <row r="98" spans="1:12" x14ac:dyDescent="0.3">
      <c r="A98" s="1">
        <v>45023</v>
      </c>
      <c r="B98">
        <f t="shared" si="7"/>
        <v>5</v>
      </c>
      <c r="C98">
        <f t="shared" si="8"/>
        <v>7</v>
      </c>
      <c r="D98">
        <f t="shared" si="9"/>
        <v>4</v>
      </c>
      <c r="E98" t="s">
        <v>5</v>
      </c>
      <c r="G98">
        <f t="shared" si="10"/>
        <v>0</v>
      </c>
      <c r="H98">
        <f t="shared" si="11"/>
        <v>150</v>
      </c>
      <c r="I98">
        <v>10</v>
      </c>
      <c r="J98">
        <f t="shared" si="12"/>
        <v>5</v>
      </c>
      <c r="K98">
        <f>Tabela1[[#This Row],[WYDATKI]]+Tabela1[[#This Row],[SERWIS]]</f>
        <v>0</v>
      </c>
      <c r="L98">
        <f t="shared" si="13"/>
        <v>-4640</v>
      </c>
    </row>
    <row r="99" spans="1:12" x14ac:dyDescent="0.3">
      <c r="A99" s="1">
        <v>45024</v>
      </c>
      <c r="B99">
        <f t="shared" si="7"/>
        <v>6</v>
      </c>
      <c r="C99">
        <f t="shared" si="8"/>
        <v>8</v>
      </c>
      <c r="D99">
        <f t="shared" si="9"/>
        <v>4</v>
      </c>
      <c r="E99" t="s">
        <v>5</v>
      </c>
      <c r="G99">
        <f t="shared" si="10"/>
        <v>0</v>
      </c>
      <c r="H99">
        <f t="shared" si="11"/>
        <v>0</v>
      </c>
      <c r="I99">
        <v>10</v>
      </c>
      <c r="J99">
        <f t="shared" si="12"/>
        <v>5</v>
      </c>
      <c r="K99">
        <f>Tabela1[[#This Row],[WYDATKI]]+Tabela1[[#This Row],[SERWIS]]</f>
        <v>0</v>
      </c>
      <c r="L99">
        <f t="shared" si="13"/>
        <v>-4640</v>
      </c>
    </row>
    <row r="100" spans="1:12" x14ac:dyDescent="0.3">
      <c r="A100" s="1">
        <v>45025</v>
      </c>
      <c r="B100">
        <f t="shared" si="7"/>
        <v>7</v>
      </c>
      <c r="C100">
        <f t="shared" si="8"/>
        <v>9</v>
      </c>
      <c r="D100">
        <f t="shared" si="9"/>
        <v>4</v>
      </c>
      <c r="E100" t="s">
        <v>5</v>
      </c>
      <c r="G100">
        <f t="shared" si="10"/>
        <v>150</v>
      </c>
      <c r="H100">
        <f t="shared" si="11"/>
        <v>0</v>
      </c>
      <c r="I100">
        <v>10</v>
      </c>
      <c r="J100">
        <f t="shared" si="12"/>
        <v>5</v>
      </c>
      <c r="K100">
        <f>Tabela1[[#This Row],[WYDATKI]]+Tabela1[[#This Row],[SERWIS]]</f>
        <v>150</v>
      </c>
      <c r="L100">
        <f t="shared" si="13"/>
        <v>-4790</v>
      </c>
    </row>
    <row r="101" spans="1:12" x14ac:dyDescent="0.3">
      <c r="A101" s="1">
        <v>45026</v>
      </c>
      <c r="B101">
        <f t="shared" si="7"/>
        <v>1</v>
      </c>
      <c r="C101">
        <f t="shared" si="8"/>
        <v>10</v>
      </c>
      <c r="D101">
        <f t="shared" si="9"/>
        <v>4</v>
      </c>
      <c r="E101" t="s">
        <v>5</v>
      </c>
      <c r="G101">
        <f t="shared" si="10"/>
        <v>0</v>
      </c>
      <c r="H101">
        <f t="shared" si="11"/>
        <v>150</v>
      </c>
      <c r="I101">
        <v>10</v>
      </c>
      <c r="J101">
        <f t="shared" si="12"/>
        <v>5</v>
      </c>
      <c r="K101">
        <f>Tabela1[[#This Row],[WYDATKI]]+Tabela1[[#This Row],[SERWIS]]</f>
        <v>0</v>
      </c>
      <c r="L101">
        <f t="shared" si="13"/>
        <v>-4640</v>
      </c>
    </row>
    <row r="102" spans="1:12" x14ac:dyDescent="0.3">
      <c r="A102" s="1">
        <v>45027</v>
      </c>
      <c r="B102">
        <f t="shared" si="7"/>
        <v>2</v>
      </c>
      <c r="C102">
        <f t="shared" si="8"/>
        <v>11</v>
      </c>
      <c r="D102">
        <f t="shared" si="9"/>
        <v>4</v>
      </c>
      <c r="E102" t="s">
        <v>5</v>
      </c>
      <c r="G102">
        <f t="shared" si="10"/>
        <v>0</v>
      </c>
      <c r="H102">
        <f t="shared" si="11"/>
        <v>150</v>
      </c>
      <c r="I102">
        <v>10</v>
      </c>
      <c r="J102">
        <f t="shared" si="12"/>
        <v>5</v>
      </c>
      <c r="K102">
        <f>Tabela1[[#This Row],[WYDATKI]]+Tabela1[[#This Row],[SERWIS]]</f>
        <v>0</v>
      </c>
      <c r="L102">
        <f t="shared" si="13"/>
        <v>-4490</v>
      </c>
    </row>
    <row r="103" spans="1:12" x14ac:dyDescent="0.3">
      <c r="A103" s="1">
        <v>45028</v>
      </c>
      <c r="B103">
        <f t="shared" si="7"/>
        <v>3</v>
      </c>
      <c r="C103">
        <f t="shared" si="8"/>
        <v>12</v>
      </c>
      <c r="D103">
        <f t="shared" si="9"/>
        <v>4</v>
      </c>
      <c r="E103" t="s">
        <v>5</v>
      </c>
      <c r="G103">
        <f t="shared" si="10"/>
        <v>0</v>
      </c>
      <c r="H103">
        <f t="shared" si="11"/>
        <v>150</v>
      </c>
      <c r="I103">
        <v>10</v>
      </c>
      <c r="J103">
        <f t="shared" si="12"/>
        <v>5</v>
      </c>
      <c r="K103">
        <f>Tabela1[[#This Row],[WYDATKI]]+Tabela1[[#This Row],[SERWIS]]</f>
        <v>0</v>
      </c>
      <c r="L103">
        <f t="shared" si="13"/>
        <v>-4340</v>
      </c>
    </row>
    <row r="104" spans="1:12" x14ac:dyDescent="0.3">
      <c r="A104" s="1">
        <v>45029</v>
      </c>
      <c r="B104">
        <f t="shared" si="7"/>
        <v>4</v>
      </c>
      <c r="C104">
        <f t="shared" si="8"/>
        <v>13</v>
      </c>
      <c r="D104">
        <f t="shared" si="9"/>
        <v>4</v>
      </c>
      <c r="E104" t="s">
        <v>5</v>
      </c>
      <c r="G104">
        <f t="shared" si="10"/>
        <v>0</v>
      </c>
      <c r="H104">
        <f t="shared" si="11"/>
        <v>150</v>
      </c>
      <c r="I104">
        <v>10</v>
      </c>
      <c r="J104">
        <f t="shared" si="12"/>
        <v>5</v>
      </c>
      <c r="K104">
        <f>Tabela1[[#This Row],[WYDATKI]]+Tabela1[[#This Row],[SERWIS]]</f>
        <v>0</v>
      </c>
      <c r="L104">
        <f t="shared" si="13"/>
        <v>-4190</v>
      </c>
    </row>
    <row r="105" spans="1:12" x14ac:dyDescent="0.3">
      <c r="A105" s="1">
        <v>45030</v>
      </c>
      <c r="B105">
        <f t="shared" si="7"/>
        <v>5</v>
      </c>
      <c r="C105">
        <f t="shared" si="8"/>
        <v>14</v>
      </c>
      <c r="D105">
        <f t="shared" si="9"/>
        <v>4</v>
      </c>
      <c r="E105" t="s">
        <v>5</v>
      </c>
      <c r="G105">
        <f t="shared" si="10"/>
        <v>0</v>
      </c>
      <c r="H105">
        <f t="shared" si="11"/>
        <v>150</v>
      </c>
      <c r="I105">
        <v>10</v>
      </c>
      <c r="J105">
        <f t="shared" si="12"/>
        <v>5</v>
      </c>
      <c r="K105">
        <f>Tabela1[[#This Row],[WYDATKI]]+Tabela1[[#This Row],[SERWIS]]</f>
        <v>0</v>
      </c>
      <c r="L105">
        <f t="shared" si="13"/>
        <v>-4040</v>
      </c>
    </row>
    <row r="106" spans="1:12" x14ac:dyDescent="0.3">
      <c r="A106" s="1">
        <v>45031</v>
      </c>
      <c r="B106">
        <f t="shared" si="7"/>
        <v>6</v>
      </c>
      <c r="C106">
        <f t="shared" si="8"/>
        <v>15</v>
      </c>
      <c r="D106">
        <f t="shared" si="9"/>
        <v>4</v>
      </c>
      <c r="E106" t="s">
        <v>5</v>
      </c>
      <c r="G106">
        <f t="shared" si="10"/>
        <v>0</v>
      </c>
      <c r="H106">
        <f t="shared" si="11"/>
        <v>0</v>
      </c>
      <c r="I106">
        <v>10</v>
      </c>
      <c r="J106">
        <f t="shared" si="12"/>
        <v>5</v>
      </c>
      <c r="K106">
        <f>Tabela1[[#This Row],[WYDATKI]]+Tabela1[[#This Row],[SERWIS]]</f>
        <v>0</v>
      </c>
      <c r="L106">
        <f t="shared" si="13"/>
        <v>-4040</v>
      </c>
    </row>
    <row r="107" spans="1:12" x14ac:dyDescent="0.3">
      <c r="A107" s="1">
        <v>45032</v>
      </c>
      <c r="B107">
        <f t="shared" si="7"/>
        <v>7</v>
      </c>
      <c r="C107">
        <f t="shared" si="8"/>
        <v>16</v>
      </c>
      <c r="D107">
        <f t="shared" si="9"/>
        <v>4</v>
      </c>
      <c r="E107" t="s">
        <v>5</v>
      </c>
      <c r="G107">
        <f t="shared" si="10"/>
        <v>150</v>
      </c>
      <c r="H107">
        <f t="shared" si="11"/>
        <v>0</v>
      </c>
      <c r="I107">
        <v>10</v>
      </c>
      <c r="J107">
        <f t="shared" si="12"/>
        <v>5</v>
      </c>
      <c r="K107">
        <f>Tabela1[[#This Row],[WYDATKI]]+Tabela1[[#This Row],[SERWIS]]</f>
        <v>150</v>
      </c>
      <c r="L107">
        <f t="shared" si="13"/>
        <v>-4190</v>
      </c>
    </row>
    <row r="108" spans="1:12" x14ac:dyDescent="0.3">
      <c r="A108" s="1">
        <v>45033</v>
      </c>
      <c r="B108">
        <f t="shared" si="7"/>
        <v>1</v>
      </c>
      <c r="C108">
        <f t="shared" si="8"/>
        <v>17</v>
      </c>
      <c r="D108">
        <f t="shared" si="9"/>
        <v>4</v>
      </c>
      <c r="E108" t="s">
        <v>5</v>
      </c>
      <c r="G108">
        <f t="shared" si="10"/>
        <v>0</v>
      </c>
      <c r="H108">
        <f t="shared" si="11"/>
        <v>150</v>
      </c>
      <c r="I108">
        <v>10</v>
      </c>
      <c r="J108">
        <f t="shared" si="12"/>
        <v>5</v>
      </c>
      <c r="K108">
        <f>Tabela1[[#This Row],[WYDATKI]]+Tabela1[[#This Row],[SERWIS]]</f>
        <v>0</v>
      </c>
      <c r="L108">
        <f t="shared" si="13"/>
        <v>-4040</v>
      </c>
    </row>
    <row r="109" spans="1:12" x14ac:dyDescent="0.3">
      <c r="A109" s="1">
        <v>45034</v>
      </c>
      <c r="B109">
        <f t="shared" si="7"/>
        <v>2</v>
      </c>
      <c r="C109">
        <f t="shared" si="8"/>
        <v>18</v>
      </c>
      <c r="D109">
        <f t="shared" si="9"/>
        <v>4</v>
      </c>
      <c r="E109" t="s">
        <v>5</v>
      </c>
      <c r="G109">
        <f t="shared" si="10"/>
        <v>0</v>
      </c>
      <c r="H109">
        <f t="shared" si="11"/>
        <v>150</v>
      </c>
      <c r="I109">
        <v>10</v>
      </c>
      <c r="J109">
        <f t="shared" si="12"/>
        <v>5</v>
      </c>
      <c r="K109">
        <f>Tabela1[[#This Row],[WYDATKI]]+Tabela1[[#This Row],[SERWIS]]</f>
        <v>0</v>
      </c>
      <c r="L109">
        <f t="shared" si="13"/>
        <v>-3890</v>
      </c>
    </row>
    <row r="110" spans="1:12" x14ac:dyDescent="0.3">
      <c r="A110" s="1">
        <v>45035</v>
      </c>
      <c r="B110">
        <f t="shared" si="7"/>
        <v>3</v>
      </c>
      <c r="C110">
        <f t="shared" si="8"/>
        <v>19</v>
      </c>
      <c r="D110">
        <f t="shared" si="9"/>
        <v>4</v>
      </c>
      <c r="E110" t="s">
        <v>5</v>
      </c>
      <c r="G110">
        <f t="shared" si="10"/>
        <v>0</v>
      </c>
      <c r="H110">
        <f t="shared" si="11"/>
        <v>150</v>
      </c>
      <c r="I110">
        <v>10</v>
      </c>
      <c r="J110">
        <f t="shared" si="12"/>
        <v>5</v>
      </c>
      <c r="K110">
        <f>Tabela1[[#This Row],[WYDATKI]]+Tabela1[[#This Row],[SERWIS]]</f>
        <v>0</v>
      </c>
      <c r="L110">
        <f t="shared" si="13"/>
        <v>-3740</v>
      </c>
    </row>
    <row r="111" spans="1:12" x14ac:dyDescent="0.3">
      <c r="A111" s="1">
        <v>45036</v>
      </c>
      <c r="B111">
        <f t="shared" si="7"/>
        <v>4</v>
      </c>
      <c r="C111">
        <f t="shared" si="8"/>
        <v>20</v>
      </c>
      <c r="D111">
        <f t="shared" si="9"/>
        <v>4</v>
      </c>
      <c r="E111" t="s">
        <v>5</v>
      </c>
      <c r="G111">
        <f t="shared" si="10"/>
        <v>0</v>
      </c>
      <c r="H111">
        <f t="shared" si="11"/>
        <v>150</v>
      </c>
      <c r="I111">
        <v>10</v>
      </c>
      <c r="J111">
        <f t="shared" si="12"/>
        <v>5</v>
      </c>
      <c r="K111">
        <f>Tabela1[[#This Row],[WYDATKI]]+Tabela1[[#This Row],[SERWIS]]</f>
        <v>0</v>
      </c>
      <c r="L111">
        <f t="shared" si="13"/>
        <v>-3590</v>
      </c>
    </row>
    <row r="112" spans="1:12" x14ac:dyDescent="0.3">
      <c r="A112" s="1">
        <v>45037</v>
      </c>
      <c r="B112">
        <f t="shared" si="7"/>
        <v>5</v>
      </c>
      <c r="C112">
        <f t="shared" si="8"/>
        <v>21</v>
      </c>
      <c r="D112">
        <f t="shared" si="9"/>
        <v>4</v>
      </c>
      <c r="E112" t="s">
        <v>5</v>
      </c>
      <c r="G112">
        <f t="shared" si="10"/>
        <v>0</v>
      </c>
      <c r="H112">
        <f t="shared" si="11"/>
        <v>150</v>
      </c>
      <c r="I112">
        <v>10</v>
      </c>
      <c r="J112">
        <f t="shared" si="12"/>
        <v>5</v>
      </c>
      <c r="K112">
        <f>Tabela1[[#This Row],[WYDATKI]]+Tabela1[[#This Row],[SERWIS]]</f>
        <v>0</v>
      </c>
      <c r="L112">
        <f t="shared" si="13"/>
        <v>-3440</v>
      </c>
    </row>
    <row r="113" spans="1:12" x14ac:dyDescent="0.3">
      <c r="A113" s="1">
        <v>45038</v>
      </c>
      <c r="B113">
        <f t="shared" si="7"/>
        <v>6</v>
      </c>
      <c r="C113">
        <f t="shared" si="8"/>
        <v>22</v>
      </c>
      <c r="D113">
        <f t="shared" si="9"/>
        <v>4</v>
      </c>
      <c r="E113" t="s">
        <v>5</v>
      </c>
      <c r="G113">
        <f t="shared" si="10"/>
        <v>0</v>
      </c>
      <c r="H113">
        <f t="shared" si="11"/>
        <v>0</v>
      </c>
      <c r="I113">
        <v>10</v>
      </c>
      <c r="J113">
        <f t="shared" si="12"/>
        <v>5</v>
      </c>
      <c r="K113">
        <f>Tabela1[[#This Row],[WYDATKI]]+Tabela1[[#This Row],[SERWIS]]</f>
        <v>0</v>
      </c>
      <c r="L113">
        <f t="shared" si="13"/>
        <v>-3440</v>
      </c>
    </row>
    <row r="114" spans="1:12" x14ac:dyDescent="0.3">
      <c r="A114" s="1">
        <v>45039</v>
      </c>
      <c r="B114">
        <f t="shared" si="7"/>
        <v>7</v>
      </c>
      <c r="C114">
        <f t="shared" si="8"/>
        <v>23</v>
      </c>
      <c r="D114">
        <f t="shared" si="9"/>
        <v>4</v>
      </c>
      <c r="E114" t="s">
        <v>5</v>
      </c>
      <c r="G114">
        <f t="shared" si="10"/>
        <v>150</v>
      </c>
      <c r="H114">
        <f t="shared" si="11"/>
        <v>0</v>
      </c>
      <c r="I114">
        <v>10</v>
      </c>
      <c r="J114">
        <f t="shared" si="12"/>
        <v>5</v>
      </c>
      <c r="K114">
        <f>Tabela1[[#This Row],[WYDATKI]]+Tabela1[[#This Row],[SERWIS]]</f>
        <v>150</v>
      </c>
      <c r="L114">
        <f t="shared" si="13"/>
        <v>-3590</v>
      </c>
    </row>
    <row r="115" spans="1:12" x14ac:dyDescent="0.3">
      <c r="A115" s="1">
        <v>45040</v>
      </c>
      <c r="B115">
        <f t="shared" si="7"/>
        <v>1</v>
      </c>
      <c r="C115">
        <f t="shared" si="8"/>
        <v>24</v>
      </c>
      <c r="D115">
        <f t="shared" si="9"/>
        <v>4</v>
      </c>
      <c r="E115" t="s">
        <v>5</v>
      </c>
      <c r="G115">
        <f t="shared" si="10"/>
        <v>0</v>
      </c>
      <c r="H115">
        <f t="shared" si="11"/>
        <v>150</v>
      </c>
      <c r="I115">
        <v>10</v>
      </c>
      <c r="J115">
        <f t="shared" si="12"/>
        <v>5</v>
      </c>
      <c r="K115">
        <f>Tabela1[[#This Row],[WYDATKI]]+Tabela1[[#This Row],[SERWIS]]</f>
        <v>0</v>
      </c>
      <c r="L115">
        <f t="shared" si="13"/>
        <v>-3440</v>
      </c>
    </row>
    <row r="116" spans="1:12" x14ac:dyDescent="0.3">
      <c r="A116" s="1">
        <v>45041</v>
      </c>
      <c r="B116">
        <f t="shared" si="7"/>
        <v>2</v>
      </c>
      <c r="C116">
        <f t="shared" si="8"/>
        <v>25</v>
      </c>
      <c r="D116">
        <f t="shared" si="9"/>
        <v>4</v>
      </c>
      <c r="E116" t="s">
        <v>5</v>
      </c>
      <c r="G116">
        <f t="shared" si="10"/>
        <v>0</v>
      </c>
      <c r="H116">
        <f t="shared" si="11"/>
        <v>150</v>
      </c>
      <c r="I116">
        <v>10</v>
      </c>
      <c r="J116">
        <f t="shared" si="12"/>
        <v>5</v>
      </c>
      <c r="K116">
        <f>Tabela1[[#This Row],[WYDATKI]]+Tabela1[[#This Row],[SERWIS]]</f>
        <v>0</v>
      </c>
      <c r="L116">
        <f t="shared" si="13"/>
        <v>-3290</v>
      </c>
    </row>
    <row r="117" spans="1:12" x14ac:dyDescent="0.3">
      <c r="A117" s="1">
        <v>45042</v>
      </c>
      <c r="B117">
        <f t="shared" si="7"/>
        <v>3</v>
      </c>
      <c r="C117">
        <f t="shared" si="8"/>
        <v>26</v>
      </c>
      <c r="D117">
        <f t="shared" si="9"/>
        <v>4</v>
      </c>
      <c r="E117" t="s">
        <v>5</v>
      </c>
      <c r="G117">
        <f t="shared" si="10"/>
        <v>0</v>
      </c>
      <c r="H117">
        <f t="shared" si="11"/>
        <v>150</v>
      </c>
      <c r="I117">
        <v>10</v>
      </c>
      <c r="J117">
        <f t="shared" si="12"/>
        <v>5</v>
      </c>
      <c r="K117">
        <f>Tabela1[[#This Row],[WYDATKI]]+Tabela1[[#This Row],[SERWIS]]</f>
        <v>0</v>
      </c>
      <c r="L117">
        <f t="shared" si="13"/>
        <v>-3140</v>
      </c>
    </row>
    <row r="118" spans="1:12" x14ac:dyDescent="0.3">
      <c r="A118" s="1">
        <v>45043</v>
      </c>
      <c r="B118">
        <f t="shared" si="7"/>
        <v>4</v>
      </c>
      <c r="C118">
        <f t="shared" si="8"/>
        <v>27</v>
      </c>
      <c r="D118">
        <f t="shared" si="9"/>
        <v>4</v>
      </c>
      <c r="E118" t="s">
        <v>5</v>
      </c>
      <c r="G118">
        <f t="shared" si="10"/>
        <v>0</v>
      </c>
      <c r="H118">
        <f t="shared" si="11"/>
        <v>150</v>
      </c>
      <c r="I118">
        <v>10</v>
      </c>
      <c r="J118">
        <f t="shared" si="12"/>
        <v>5</v>
      </c>
      <c r="K118">
        <f>Tabela1[[#This Row],[WYDATKI]]+Tabela1[[#This Row],[SERWIS]]</f>
        <v>0</v>
      </c>
      <c r="L118">
        <f t="shared" si="13"/>
        <v>-2990</v>
      </c>
    </row>
    <row r="119" spans="1:12" x14ac:dyDescent="0.3">
      <c r="A119" s="1">
        <v>45044</v>
      </c>
      <c r="B119">
        <f t="shared" si="7"/>
        <v>5</v>
      </c>
      <c r="C119">
        <f t="shared" si="8"/>
        <v>28</v>
      </c>
      <c r="D119">
        <f t="shared" si="9"/>
        <v>4</v>
      </c>
      <c r="E119" t="s">
        <v>5</v>
      </c>
      <c r="G119">
        <f t="shared" si="10"/>
        <v>0</v>
      </c>
      <c r="H119">
        <f t="shared" si="11"/>
        <v>150</v>
      </c>
      <c r="I119">
        <v>10</v>
      </c>
      <c r="J119">
        <f t="shared" si="12"/>
        <v>5</v>
      </c>
      <c r="K119">
        <f>Tabela1[[#This Row],[WYDATKI]]+Tabela1[[#This Row],[SERWIS]]</f>
        <v>0</v>
      </c>
      <c r="L119">
        <f t="shared" si="13"/>
        <v>-2840</v>
      </c>
    </row>
    <row r="120" spans="1:12" x14ac:dyDescent="0.3">
      <c r="A120" s="1">
        <v>45045</v>
      </c>
      <c r="B120">
        <f t="shared" si="7"/>
        <v>6</v>
      </c>
      <c r="C120">
        <f t="shared" si="8"/>
        <v>29</v>
      </c>
      <c r="D120">
        <f t="shared" si="9"/>
        <v>4</v>
      </c>
      <c r="E120" t="s">
        <v>5</v>
      </c>
      <c r="G120">
        <f t="shared" si="10"/>
        <v>0</v>
      </c>
      <c r="H120">
        <f t="shared" si="11"/>
        <v>0</v>
      </c>
      <c r="I120">
        <v>10</v>
      </c>
      <c r="J120">
        <f t="shared" si="12"/>
        <v>5</v>
      </c>
      <c r="K120">
        <f>Tabela1[[#This Row],[WYDATKI]]+Tabela1[[#This Row],[SERWIS]]</f>
        <v>0</v>
      </c>
      <c r="L120">
        <f t="shared" si="13"/>
        <v>-2840</v>
      </c>
    </row>
    <row r="121" spans="1:12" x14ac:dyDescent="0.3">
      <c r="A121" s="1">
        <v>45046</v>
      </c>
      <c r="B121">
        <f t="shared" si="7"/>
        <v>7</v>
      </c>
      <c r="C121">
        <f t="shared" si="8"/>
        <v>30</v>
      </c>
      <c r="D121">
        <f t="shared" si="9"/>
        <v>4</v>
      </c>
      <c r="E121" t="s">
        <v>5</v>
      </c>
      <c r="G121">
        <f t="shared" si="10"/>
        <v>150</v>
      </c>
      <c r="H121">
        <f t="shared" si="11"/>
        <v>0</v>
      </c>
      <c r="I121">
        <v>10</v>
      </c>
      <c r="J121">
        <f t="shared" si="12"/>
        <v>5</v>
      </c>
      <c r="K121">
        <f>Tabela1[[#This Row],[WYDATKI]]+Tabela1[[#This Row],[SERWIS]]</f>
        <v>150</v>
      </c>
      <c r="L121">
        <f t="shared" si="13"/>
        <v>-2990</v>
      </c>
    </row>
    <row r="122" spans="1:12" x14ac:dyDescent="0.3">
      <c r="A122" s="1">
        <v>45047</v>
      </c>
      <c r="B122">
        <f t="shared" si="7"/>
        <v>1</v>
      </c>
      <c r="C122">
        <f t="shared" si="8"/>
        <v>1</v>
      </c>
      <c r="D122">
        <f t="shared" si="9"/>
        <v>5</v>
      </c>
      <c r="E122" t="s">
        <v>5</v>
      </c>
      <c r="G122">
        <f t="shared" si="10"/>
        <v>0</v>
      </c>
      <c r="H122">
        <f t="shared" si="11"/>
        <v>150</v>
      </c>
      <c r="I122">
        <v>10</v>
      </c>
      <c r="J122">
        <f t="shared" si="12"/>
        <v>5</v>
      </c>
      <c r="K122">
        <f>Tabela1[[#This Row],[WYDATKI]]+Tabela1[[#This Row],[SERWIS]]</f>
        <v>0</v>
      </c>
      <c r="L122">
        <f t="shared" si="13"/>
        <v>-2840</v>
      </c>
    </row>
    <row r="123" spans="1:12" x14ac:dyDescent="0.3">
      <c r="A123" s="1">
        <v>45048</v>
      </c>
      <c r="B123">
        <f t="shared" si="7"/>
        <v>2</v>
      </c>
      <c r="C123">
        <f t="shared" si="8"/>
        <v>2</v>
      </c>
      <c r="D123">
        <f t="shared" si="9"/>
        <v>5</v>
      </c>
      <c r="E123" t="s">
        <v>5</v>
      </c>
      <c r="G123">
        <f t="shared" si="10"/>
        <v>0</v>
      </c>
      <c r="H123">
        <f t="shared" si="11"/>
        <v>150</v>
      </c>
      <c r="I123">
        <v>10</v>
      </c>
      <c r="J123">
        <f t="shared" si="12"/>
        <v>5</v>
      </c>
      <c r="K123">
        <f>Tabela1[[#This Row],[WYDATKI]]+Tabela1[[#This Row],[SERWIS]]</f>
        <v>0</v>
      </c>
      <c r="L123">
        <f t="shared" si="13"/>
        <v>-2690</v>
      </c>
    </row>
    <row r="124" spans="1:12" x14ac:dyDescent="0.3">
      <c r="A124" s="1">
        <v>45049</v>
      </c>
      <c r="B124">
        <f t="shared" si="7"/>
        <v>3</v>
      </c>
      <c r="C124">
        <f t="shared" si="8"/>
        <v>3</v>
      </c>
      <c r="D124">
        <f t="shared" si="9"/>
        <v>5</v>
      </c>
      <c r="E124" t="s">
        <v>5</v>
      </c>
      <c r="G124">
        <f t="shared" si="10"/>
        <v>0</v>
      </c>
      <c r="H124">
        <f t="shared" si="11"/>
        <v>150</v>
      </c>
      <c r="I124">
        <v>10</v>
      </c>
      <c r="J124">
        <f t="shared" si="12"/>
        <v>5</v>
      </c>
      <c r="K124">
        <f>Tabela1[[#This Row],[WYDATKI]]+Tabela1[[#This Row],[SERWIS]]</f>
        <v>0</v>
      </c>
      <c r="L124">
        <f t="shared" si="13"/>
        <v>-2540</v>
      </c>
    </row>
    <row r="125" spans="1:12" x14ac:dyDescent="0.3">
      <c r="A125" s="1">
        <v>45050</v>
      </c>
      <c r="B125">
        <f t="shared" si="7"/>
        <v>4</v>
      </c>
      <c r="C125">
        <f t="shared" si="8"/>
        <v>4</v>
      </c>
      <c r="D125">
        <f t="shared" si="9"/>
        <v>5</v>
      </c>
      <c r="E125" t="s">
        <v>5</v>
      </c>
      <c r="G125">
        <f t="shared" si="10"/>
        <v>0</v>
      </c>
      <c r="H125">
        <f t="shared" si="11"/>
        <v>150</v>
      </c>
      <c r="I125">
        <v>10</v>
      </c>
      <c r="J125">
        <f t="shared" si="12"/>
        <v>5</v>
      </c>
      <c r="K125">
        <f>Tabela1[[#This Row],[WYDATKI]]+Tabela1[[#This Row],[SERWIS]]</f>
        <v>0</v>
      </c>
      <c r="L125">
        <f t="shared" si="13"/>
        <v>-2390</v>
      </c>
    </row>
    <row r="126" spans="1:12" x14ac:dyDescent="0.3">
      <c r="A126" s="1">
        <v>45051</v>
      </c>
      <c r="B126">
        <f t="shared" si="7"/>
        <v>5</v>
      </c>
      <c r="C126">
        <f t="shared" si="8"/>
        <v>5</v>
      </c>
      <c r="D126">
        <f t="shared" si="9"/>
        <v>5</v>
      </c>
      <c r="E126" t="s">
        <v>5</v>
      </c>
      <c r="G126">
        <f t="shared" si="10"/>
        <v>0</v>
      </c>
      <c r="H126">
        <f t="shared" si="11"/>
        <v>150</v>
      </c>
      <c r="I126">
        <v>10</v>
      </c>
      <c r="J126">
        <f t="shared" si="12"/>
        <v>5</v>
      </c>
      <c r="K126">
        <f>Tabela1[[#This Row],[WYDATKI]]+Tabela1[[#This Row],[SERWIS]]</f>
        <v>0</v>
      </c>
      <c r="L126">
        <f t="shared" si="13"/>
        <v>-2240</v>
      </c>
    </row>
    <row r="127" spans="1:12" x14ac:dyDescent="0.3">
      <c r="A127" s="1">
        <v>45052</v>
      </c>
      <c r="B127">
        <f t="shared" si="7"/>
        <v>6</v>
      </c>
      <c r="C127">
        <f t="shared" si="8"/>
        <v>6</v>
      </c>
      <c r="D127">
        <f t="shared" si="9"/>
        <v>5</v>
      </c>
      <c r="E127" t="s">
        <v>5</v>
      </c>
      <c r="G127">
        <f t="shared" si="10"/>
        <v>0</v>
      </c>
      <c r="H127">
        <f t="shared" si="11"/>
        <v>0</v>
      </c>
      <c r="I127">
        <v>10</v>
      </c>
      <c r="J127">
        <f t="shared" si="12"/>
        <v>5</v>
      </c>
      <c r="K127">
        <f>Tabela1[[#This Row],[WYDATKI]]+Tabela1[[#This Row],[SERWIS]]</f>
        <v>0</v>
      </c>
      <c r="L127">
        <f t="shared" si="13"/>
        <v>-2240</v>
      </c>
    </row>
    <row r="128" spans="1:12" x14ac:dyDescent="0.3">
      <c r="A128" s="1">
        <v>45053</v>
      </c>
      <c r="B128">
        <f t="shared" si="7"/>
        <v>7</v>
      </c>
      <c r="C128">
        <f t="shared" si="8"/>
        <v>7</v>
      </c>
      <c r="D128">
        <f t="shared" si="9"/>
        <v>5</v>
      </c>
      <c r="E128" t="s">
        <v>5</v>
      </c>
      <c r="G128">
        <f t="shared" si="10"/>
        <v>150</v>
      </c>
      <c r="H128">
        <f t="shared" si="11"/>
        <v>0</v>
      </c>
      <c r="I128">
        <v>10</v>
      </c>
      <c r="J128">
        <f t="shared" si="12"/>
        <v>5</v>
      </c>
      <c r="K128">
        <f>Tabela1[[#This Row],[WYDATKI]]+Tabela1[[#This Row],[SERWIS]]</f>
        <v>150</v>
      </c>
      <c r="L128">
        <f t="shared" si="13"/>
        <v>-2390</v>
      </c>
    </row>
    <row r="129" spans="1:12" x14ac:dyDescent="0.3">
      <c r="A129" s="1">
        <v>45054</v>
      </c>
      <c r="B129">
        <f t="shared" si="7"/>
        <v>1</v>
      </c>
      <c r="C129">
        <f t="shared" si="8"/>
        <v>8</v>
      </c>
      <c r="D129">
        <f t="shared" si="9"/>
        <v>5</v>
      </c>
      <c r="E129" t="s">
        <v>5</v>
      </c>
      <c r="G129">
        <f t="shared" si="10"/>
        <v>0</v>
      </c>
      <c r="H129">
        <f t="shared" si="11"/>
        <v>150</v>
      </c>
      <c r="I129">
        <v>10</v>
      </c>
      <c r="J129">
        <f t="shared" si="12"/>
        <v>5</v>
      </c>
      <c r="K129">
        <f>Tabela1[[#This Row],[WYDATKI]]+Tabela1[[#This Row],[SERWIS]]</f>
        <v>0</v>
      </c>
      <c r="L129">
        <f t="shared" si="13"/>
        <v>-2240</v>
      </c>
    </row>
    <row r="130" spans="1:12" x14ac:dyDescent="0.3">
      <c r="A130" s="1">
        <v>45055</v>
      </c>
      <c r="B130">
        <f t="shared" si="7"/>
        <v>2</v>
      </c>
      <c r="C130">
        <f t="shared" si="8"/>
        <v>9</v>
      </c>
      <c r="D130">
        <f t="shared" si="9"/>
        <v>5</v>
      </c>
      <c r="E130" t="s">
        <v>5</v>
      </c>
      <c r="G130">
        <f t="shared" si="10"/>
        <v>0</v>
      </c>
      <c r="H130">
        <f t="shared" si="11"/>
        <v>150</v>
      </c>
      <c r="I130">
        <v>10</v>
      </c>
      <c r="J130">
        <f t="shared" si="12"/>
        <v>5</v>
      </c>
      <c r="K130">
        <f>Tabela1[[#This Row],[WYDATKI]]+Tabela1[[#This Row],[SERWIS]]</f>
        <v>0</v>
      </c>
      <c r="L130">
        <f t="shared" si="13"/>
        <v>-2090</v>
      </c>
    </row>
    <row r="131" spans="1:12" x14ac:dyDescent="0.3">
      <c r="A131" s="1">
        <v>45056</v>
      </c>
      <c r="B131">
        <f t="shared" ref="B131:B194" si="14">WEEKDAY(A131,2)</f>
        <v>3</v>
      </c>
      <c r="C131">
        <f t="shared" ref="C131:C194" si="15">DAY(A131)</f>
        <v>10</v>
      </c>
      <c r="D131">
        <f t="shared" ref="D131:D194" si="16">MONTH(A131)</f>
        <v>5</v>
      </c>
      <c r="E131" t="s">
        <v>5</v>
      </c>
      <c r="G131">
        <f t="shared" ref="G131:G194" si="17">IF(B131=7,I131*15,0)</f>
        <v>0</v>
      </c>
      <c r="H131">
        <f t="shared" ref="H131:H194" si="18">IF(OR(B131=7,B131=6),0,J131*30)</f>
        <v>150</v>
      </c>
      <c r="I131">
        <v>10</v>
      </c>
      <c r="J131">
        <f t="shared" ref="J131:J194" si="19">IF(E131="ZIMA",ROUNDDOWN(I131*20%,0),IF(E131="WIOSNA",ROUNDDOWN(I131*50%,0),IF(E131="LATO",ROUNDDOWN(I131*90%,0),IF(E131="JESIEŃ",ROUNDDOWN(I131*40%,0)))))</f>
        <v>5</v>
      </c>
      <c r="K131">
        <f>Tabela1[[#This Row],[WYDATKI]]+Tabela1[[#This Row],[SERWIS]]</f>
        <v>0</v>
      </c>
      <c r="L131">
        <f t="shared" si="13"/>
        <v>-1940</v>
      </c>
    </row>
    <row r="132" spans="1:12" x14ac:dyDescent="0.3">
      <c r="A132" s="1">
        <v>45057</v>
      </c>
      <c r="B132">
        <f t="shared" si="14"/>
        <v>4</v>
      </c>
      <c r="C132">
        <f t="shared" si="15"/>
        <v>11</v>
      </c>
      <c r="D132">
        <f t="shared" si="16"/>
        <v>5</v>
      </c>
      <c r="E132" t="s">
        <v>5</v>
      </c>
      <c r="G132">
        <f t="shared" si="17"/>
        <v>0</v>
      </c>
      <c r="H132">
        <f t="shared" si="18"/>
        <v>150</v>
      </c>
      <c r="I132">
        <v>10</v>
      </c>
      <c r="J132">
        <f t="shared" si="19"/>
        <v>5</v>
      </c>
      <c r="K132">
        <f>Tabela1[[#This Row],[WYDATKI]]+Tabela1[[#This Row],[SERWIS]]</f>
        <v>0</v>
      </c>
      <c r="L132">
        <f t="shared" ref="L132:L195" si="20">L131-F132-G132+H132</f>
        <v>-1790</v>
      </c>
    </row>
    <row r="133" spans="1:12" x14ac:dyDescent="0.3">
      <c r="A133" s="1">
        <v>45058</v>
      </c>
      <c r="B133">
        <f t="shared" si="14"/>
        <v>5</v>
      </c>
      <c r="C133">
        <f t="shared" si="15"/>
        <v>12</v>
      </c>
      <c r="D133">
        <f t="shared" si="16"/>
        <v>5</v>
      </c>
      <c r="E133" t="s">
        <v>5</v>
      </c>
      <c r="G133">
        <f t="shared" si="17"/>
        <v>0</v>
      </c>
      <c r="H133">
        <f t="shared" si="18"/>
        <v>150</v>
      </c>
      <c r="I133">
        <v>10</v>
      </c>
      <c r="J133">
        <f t="shared" si="19"/>
        <v>5</v>
      </c>
      <c r="K133">
        <f>Tabela1[[#This Row],[WYDATKI]]+Tabela1[[#This Row],[SERWIS]]</f>
        <v>0</v>
      </c>
      <c r="L133">
        <f t="shared" si="20"/>
        <v>-1640</v>
      </c>
    </row>
    <row r="134" spans="1:12" x14ac:dyDescent="0.3">
      <c r="A134" s="1">
        <v>45059</v>
      </c>
      <c r="B134">
        <f t="shared" si="14"/>
        <v>6</v>
      </c>
      <c r="C134">
        <f t="shared" si="15"/>
        <v>13</v>
      </c>
      <c r="D134">
        <f t="shared" si="16"/>
        <v>5</v>
      </c>
      <c r="E134" t="s">
        <v>5</v>
      </c>
      <c r="G134">
        <f t="shared" si="17"/>
        <v>0</v>
      </c>
      <c r="H134">
        <f t="shared" si="18"/>
        <v>0</v>
      </c>
      <c r="I134">
        <v>10</v>
      </c>
      <c r="J134">
        <f t="shared" si="19"/>
        <v>5</v>
      </c>
      <c r="K134">
        <f>Tabela1[[#This Row],[WYDATKI]]+Tabela1[[#This Row],[SERWIS]]</f>
        <v>0</v>
      </c>
      <c r="L134">
        <f t="shared" si="20"/>
        <v>-1640</v>
      </c>
    </row>
    <row r="135" spans="1:12" x14ac:dyDescent="0.3">
      <c r="A135" s="1">
        <v>45060</v>
      </c>
      <c r="B135">
        <f t="shared" si="14"/>
        <v>7</v>
      </c>
      <c r="C135">
        <f t="shared" si="15"/>
        <v>14</v>
      </c>
      <c r="D135">
        <f t="shared" si="16"/>
        <v>5</v>
      </c>
      <c r="E135" t="s">
        <v>5</v>
      </c>
      <c r="G135">
        <f t="shared" si="17"/>
        <v>150</v>
      </c>
      <c r="H135">
        <f t="shared" si="18"/>
        <v>0</v>
      </c>
      <c r="I135">
        <v>10</v>
      </c>
      <c r="J135">
        <f t="shared" si="19"/>
        <v>5</v>
      </c>
      <c r="K135">
        <f>Tabela1[[#This Row],[WYDATKI]]+Tabela1[[#This Row],[SERWIS]]</f>
        <v>150</v>
      </c>
      <c r="L135">
        <f t="shared" si="20"/>
        <v>-1790</v>
      </c>
    </row>
    <row r="136" spans="1:12" x14ac:dyDescent="0.3">
      <c r="A136" s="1">
        <v>45061</v>
      </c>
      <c r="B136">
        <f t="shared" si="14"/>
        <v>1</v>
      </c>
      <c r="C136">
        <f t="shared" si="15"/>
        <v>15</v>
      </c>
      <c r="D136">
        <f t="shared" si="16"/>
        <v>5</v>
      </c>
      <c r="E136" t="s">
        <v>5</v>
      </c>
      <c r="G136">
        <f t="shared" si="17"/>
        <v>0</v>
      </c>
      <c r="H136">
        <f t="shared" si="18"/>
        <v>150</v>
      </c>
      <c r="I136">
        <v>10</v>
      </c>
      <c r="J136">
        <f t="shared" si="19"/>
        <v>5</v>
      </c>
      <c r="K136">
        <f>Tabela1[[#This Row],[WYDATKI]]+Tabela1[[#This Row],[SERWIS]]</f>
        <v>0</v>
      </c>
      <c r="L136">
        <f t="shared" si="20"/>
        <v>-1640</v>
      </c>
    </row>
    <row r="137" spans="1:12" x14ac:dyDescent="0.3">
      <c r="A137" s="1">
        <v>45062</v>
      </c>
      <c r="B137">
        <f t="shared" si="14"/>
        <v>2</v>
      </c>
      <c r="C137">
        <f t="shared" si="15"/>
        <v>16</v>
      </c>
      <c r="D137">
        <f t="shared" si="16"/>
        <v>5</v>
      </c>
      <c r="E137" t="s">
        <v>5</v>
      </c>
      <c r="G137">
        <f t="shared" si="17"/>
        <v>0</v>
      </c>
      <c r="H137">
        <f t="shared" si="18"/>
        <v>150</v>
      </c>
      <c r="I137">
        <v>10</v>
      </c>
      <c r="J137">
        <f t="shared" si="19"/>
        <v>5</v>
      </c>
      <c r="K137">
        <f>Tabela1[[#This Row],[WYDATKI]]+Tabela1[[#This Row],[SERWIS]]</f>
        <v>0</v>
      </c>
      <c r="L137">
        <f t="shared" si="20"/>
        <v>-1490</v>
      </c>
    </row>
    <row r="138" spans="1:12" x14ac:dyDescent="0.3">
      <c r="A138" s="1">
        <v>45063</v>
      </c>
      <c r="B138">
        <f t="shared" si="14"/>
        <v>3</v>
      </c>
      <c r="C138">
        <f t="shared" si="15"/>
        <v>17</v>
      </c>
      <c r="D138">
        <f t="shared" si="16"/>
        <v>5</v>
      </c>
      <c r="E138" t="s">
        <v>5</v>
      </c>
      <c r="G138">
        <f t="shared" si="17"/>
        <v>0</v>
      </c>
      <c r="H138">
        <f t="shared" si="18"/>
        <v>150</v>
      </c>
      <c r="I138">
        <v>10</v>
      </c>
      <c r="J138">
        <f t="shared" si="19"/>
        <v>5</v>
      </c>
      <c r="K138">
        <f>Tabela1[[#This Row],[WYDATKI]]+Tabela1[[#This Row],[SERWIS]]</f>
        <v>0</v>
      </c>
      <c r="L138">
        <f t="shared" si="20"/>
        <v>-1340</v>
      </c>
    </row>
    <row r="139" spans="1:12" x14ac:dyDescent="0.3">
      <c r="A139" s="1">
        <v>45064</v>
      </c>
      <c r="B139">
        <f t="shared" si="14"/>
        <v>4</v>
      </c>
      <c r="C139">
        <f t="shared" si="15"/>
        <v>18</v>
      </c>
      <c r="D139">
        <f t="shared" si="16"/>
        <v>5</v>
      </c>
      <c r="E139" t="s">
        <v>5</v>
      </c>
      <c r="G139">
        <f t="shared" si="17"/>
        <v>0</v>
      </c>
      <c r="H139">
        <f t="shared" si="18"/>
        <v>150</v>
      </c>
      <c r="I139">
        <v>10</v>
      </c>
      <c r="J139">
        <f t="shared" si="19"/>
        <v>5</v>
      </c>
      <c r="K139">
        <f>Tabela1[[#This Row],[WYDATKI]]+Tabela1[[#This Row],[SERWIS]]</f>
        <v>0</v>
      </c>
      <c r="L139">
        <f t="shared" si="20"/>
        <v>-1190</v>
      </c>
    </row>
    <row r="140" spans="1:12" x14ac:dyDescent="0.3">
      <c r="A140" s="1">
        <v>45065</v>
      </c>
      <c r="B140">
        <f t="shared" si="14"/>
        <v>5</v>
      </c>
      <c r="C140">
        <f t="shared" si="15"/>
        <v>19</v>
      </c>
      <c r="D140">
        <f t="shared" si="16"/>
        <v>5</v>
      </c>
      <c r="E140" t="s">
        <v>5</v>
      </c>
      <c r="G140">
        <f t="shared" si="17"/>
        <v>0</v>
      </c>
      <c r="H140">
        <f t="shared" si="18"/>
        <v>150</v>
      </c>
      <c r="I140">
        <v>10</v>
      </c>
      <c r="J140">
        <f t="shared" si="19"/>
        <v>5</v>
      </c>
      <c r="K140">
        <f>Tabela1[[#This Row],[WYDATKI]]+Tabela1[[#This Row],[SERWIS]]</f>
        <v>0</v>
      </c>
      <c r="L140">
        <f t="shared" si="20"/>
        <v>-1040</v>
      </c>
    </row>
    <row r="141" spans="1:12" x14ac:dyDescent="0.3">
      <c r="A141" s="1">
        <v>45066</v>
      </c>
      <c r="B141">
        <f t="shared" si="14"/>
        <v>6</v>
      </c>
      <c r="C141">
        <f t="shared" si="15"/>
        <v>20</v>
      </c>
      <c r="D141">
        <f t="shared" si="16"/>
        <v>5</v>
      </c>
      <c r="E141" t="s">
        <v>5</v>
      </c>
      <c r="G141">
        <f t="shared" si="17"/>
        <v>0</v>
      </c>
      <c r="H141">
        <f t="shared" si="18"/>
        <v>0</v>
      </c>
      <c r="I141">
        <v>10</v>
      </c>
      <c r="J141">
        <f t="shared" si="19"/>
        <v>5</v>
      </c>
      <c r="K141">
        <f>Tabela1[[#This Row],[WYDATKI]]+Tabela1[[#This Row],[SERWIS]]</f>
        <v>0</v>
      </c>
      <c r="L141">
        <f t="shared" si="20"/>
        <v>-1040</v>
      </c>
    </row>
    <row r="142" spans="1:12" x14ac:dyDescent="0.3">
      <c r="A142" s="1">
        <v>45067</v>
      </c>
      <c r="B142">
        <f t="shared" si="14"/>
        <v>7</v>
      </c>
      <c r="C142">
        <f t="shared" si="15"/>
        <v>21</v>
      </c>
      <c r="D142">
        <f t="shared" si="16"/>
        <v>5</v>
      </c>
      <c r="E142" t="s">
        <v>5</v>
      </c>
      <c r="G142">
        <f t="shared" si="17"/>
        <v>150</v>
      </c>
      <c r="H142">
        <f t="shared" si="18"/>
        <v>0</v>
      </c>
      <c r="I142">
        <v>10</v>
      </c>
      <c r="J142">
        <f t="shared" si="19"/>
        <v>5</v>
      </c>
      <c r="K142">
        <f>Tabela1[[#This Row],[WYDATKI]]+Tabela1[[#This Row],[SERWIS]]</f>
        <v>150</v>
      </c>
      <c r="L142">
        <f t="shared" si="20"/>
        <v>-1190</v>
      </c>
    </row>
    <row r="143" spans="1:12" x14ac:dyDescent="0.3">
      <c r="A143" s="1">
        <v>45068</v>
      </c>
      <c r="B143">
        <f t="shared" si="14"/>
        <v>1</v>
      </c>
      <c r="C143">
        <f t="shared" si="15"/>
        <v>22</v>
      </c>
      <c r="D143">
        <f t="shared" si="16"/>
        <v>5</v>
      </c>
      <c r="E143" t="s">
        <v>5</v>
      </c>
      <c r="G143">
        <f t="shared" si="17"/>
        <v>0</v>
      </c>
      <c r="H143">
        <f t="shared" si="18"/>
        <v>150</v>
      </c>
      <c r="I143">
        <v>10</v>
      </c>
      <c r="J143">
        <f t="shared" si="19"/>
        <v>5</v>
      </c>
      <c r="K143">
        <f>Tabela1[[#This Row],[WYDATKI]]+Tabela1[[#This Row],[SERWIS]]</f>
        <v>0</v>
      </c>
      <c r="L143">
        <f t="shared" si="20"/>
        <v>-1040</v>
      </c>
    </row>
    <row r="144" spans="1:12" x14ac:dyDescent="0.3">
      <c r="A144" s="1">
        <v>45069</v>
      </c>
      <c r="B144">
        <f t="shared" si="14"/>
        <v>2</v>
      </c>
      <c r="C144">
        <f t="shared" si="15"/>
        <v>23</v>
      </c>
      <c r="D144">
        <f t="shared" si="16"/>
        <v>5</v>
      </c>
      <c r="E144" t="s">
        <v>5</v>
      </c>
      <c r="G144">
        <f t="shared" si="17"/>
        <v>0</v>
      </c>
      <c r="H144">
        <f t="shared" si="18"/>
        <v>150</v>
      </c>
      <c r="I144">
        <v>10</v>
      </c>
      <c r="J144">
        <f t="shared" si="19"/>
        <v>5</v>
      </c>
      <c r="K144">
        <f>Tabela1[[#This Row],[WYDATKI]]+Tabela1[[#This Row],[SERWIS]]</f>
        <v>0</v>
      </c>
      <c r="L144">
        <f t="shared" si="20"/>
        <v>-890</v>
      </c>
    </row>
    <row r="145" spans="1:12" x14ac:dyDescent="0.3">
      <c r="A145" s="1">
        <v>45070</v>
      </c>
      <c r="B145">
        <f t="shared" si="14"/>
        <v>3</v>
      </c>
      <c r="C145">
        <f t="shared" si="15"/>
        <v>24</v>
      </c>
      <c r="D145">
        <f t="shared" si="16"/>
        <v>5</v>
      </c>
      <c r="E145" t="s">
        <v>5</v>
      </c>
      <c r="G145">
        <f t="shared" si="17"/>
        <v>0</v>
      </c>
      <c r="H145">
        <f t="shared" si="18"/>
        <v>150</v>
      </c>
      <c r="I145">
        <v>10</v>
      </c>
      <c r="J145">
        <f t="shared" si="19"/>
        <v>5</v>
      </c>
      <c r="K145">
        <f>Tabela1[[#This Row],[WYDATKI]]+Tabela1[[#This Row],[SERWIS]]</f>
        <v>0</v>
      </c>
      <c r="L145">
        <f t="shared" si="20"/>
        <v>-740</v>
      </c>
    </row>
    <row r="146" spans="1:12" x14ac:dyDescent="0.3">
      <c r="A146" s="1">
        <v>45071</v>
      </c>
      <c r="B146">
        <f t="shared" si="14"/>
        <v>4</v>
      </c>
      <c r="C146">
        <f t="shared" si="15"/>
        <v>25</v>
      </c>
      <c r="D146">
        <f t="shared" si="16"/>
        <v>5</v>
      </c>
      <c r="E146" t="s">
        <v>5</v>
      </c>
      <c r="G146">
        <f t="shared" si="17"/>
        <v>0</v>
      </c>
      <c r="H146">
        <f t="shared" si="18"/>
        <v>150</v>
      </c>
      <c r="I146">
        <v>10</v>
      </c>
      <c r="J146">
        <f t="shared" si="19"/>
        <v>5</v>
      </c>
      <c r="K146">
        <f>Tabela1[[#This Row],[WYDATKI]]+Tabela1[[#This Row],[SERWIS]]</f>
        <v>0</v>
      </c>
      <c r="L146">
        <f t="shared" si="20"/>
        <v>-590</v>
      </c>
    </row>
    <row r="147" spans="1:12" x14ac:dyDescent="0.3">
      <c r="A147" s="1">
        <v>45072</v>
      </c>
      <c r="B147">
        <f t="shared" si="14"/>
        <v>5</v>
      </c>
      <c r="C147">
        <f t="shared" si="15"/>
        <v>26</v>
      </c>
      <c r="D147">
        <f t="shared" si="16"/>
        <v>5</v>
      </c>
      <c r="E147" t="s">
        <v>5</v>
      </c>
      <c r="G147">
        <f t="shared" si="17"/>
        <v>0</v>
      </c>
      <c r="H147">
        <f t="shared" si="18"/>
        <v>150</v>
      </c>
      <c r="I147">
        <v>10</v>
      </c>
      <c r="J147">
        <f t="shared" si="19"/>
        <v>5</v>
      </c>
      <c r="K147">
        <f>Tabela1[[#This Row],[WYDATKI]]+Tabela1[[#This Row],[SERWIS]]</f>
        <v>0</v>
      </c>
      <c r="L147">
        <f t="shared" si="20"/>
        <v>-440</v>
      </c>
    </row>
    <row r="148" spans="1:12" x14ac:dyDescent="0.3">
      <c r="A148" s="1">
        <v>45073</v>
      </c>
      <c r="B148">
        <f t="shared" si="14"/>
        <v>6</v>
      </c>
      <c r="C148">
        <f t="shared" si="15"/>
        <v>27</v>
      </c>
      <c r="D148">
        <f t="shared" si="16"/>
        <v>5</v>
      </c>
      <c r="E148" t="s">
        <v>5</v>
      </c>
      <c r="G148">
        <f t="shared" si="17"/>
        <v>0</v>
      </c>
      <c r="H148">
        <f t="shared" si="18"/>
        <v>0</v>
      </c>
      <c r="I148">
        <v>10</v>
      </c>
      <c r="J148">
        <f t="shared" si="19"/>
        <v>5</v>
      </c>
      <c r="K148">
        <f>Tabela1[[#This Row],[WYDATKI]]+Tabela1[[#This Row],[SERWIS]]</f>
        <v>0</v>
      </c>
      <c r="L148">
        <f t="shared" si="20"/>
        <v>-440</v>
      </c>
    </row>
    <row r="149" spans="1:12" x14ac:dyDescent="0.3">
      <c r="A149" s="1">
        <v>45074</v>
      </c>
      <c r="B149">
        <f t="shared" si="14"/>
        <v>7</v>
      </c>
      <c r="C149">
        <f t="shared" si="15"/>
        <v>28</v>
      </c>
      <c r="D149">
        <f t="shared" si="16"/>
        <v>5</v>
      </c>
      <c r="E149" t="s">
        <v>5</v>
      </c>
      <c r="G149">
        <f t="shared" si="17"/>
        <v>150</v>
      </c>
      <c r="H149">
        <f t="shared" si="18"/>
        <v>0</v>
      </c>
      <c r="I149">
        <v>10</v>
      </c>
      <c r="J149">
        <f t="shared" si="19"/>
        <v>5</v>
      </c>
      <c r="K149">
        <f>Tabela1[[#This Row],[WYDATKI]]+Tabela1[[#This Row],[SERWIS]]</f>
        <v>150</v>
      </c>
      <c r="L149">
        <f t="shared" si="20"/>
        <v>-590</v>
      </c>
    </row>
    <row r="150" spans="1:12" x14ac:dyDescent="0.3">
      <c r="A150" s="1">
        <v>45075</v>
      </c>
      <c r="B150">
        <f t="shared" si="14"/>
        <v>1</v>
      </c>
      <c r="C150">
        <f t="shared" si="15"/>
        <v>29</v>
      </c>
      <c r="D150">
        <f t="shared" si="16"/>
        <v>5</v>
      </c>
      <c r="E150" t="s">
        <v>5</v>
      </c>
      <c r="G150">
        <f t="shared" si="17"/>
        <v>0</v>
      </c>
      <c r="H150">
        <f t="shared" si="18"/>
        <v>150</v>
      </c>
      <c r="I150">
        <v>10</v>
      </c>
      <c r="J150">
        <f t="shared" si="19"/>
        <v>5</v>
      </c>
      <c r="K150">
        <f>Tabela1[[#This Row],[WYDATKI]]+Tabela1[[#This Row],[SERWIS]]</f>
        <v>0</v>
      </c>
      <c r="L150">
        <f t="shared" si="20"/>
        <v>-440</v>
      </c>
    </row>
    <row r="151" spans="1:12" x14ac:dyDescent="0.3">
      <c r="A151" s="1">
        <v>45076</v>
      </c>
      <c r="B151">
        <f t="shared" si="14"/>
        <v>2</v>
      </c>
      <c r="C151">
        <f t="shared" si="15"/>
        <v>30</v>
      </c>
      <c r="D151">
        <f t="shared" si="16"/>
        <v>5</v>
      </c>
      <c r="E151" t="s">
        <v>5</v>
      </c>
      <c r="G151">
        <f t="shared" si="17"/>
        <v>0</v>
      </c>
      <c r="H151">
        <f t="shared" si="18"/>
        <v>150</v>
      </c>
      <c r="I151">
        <v>10</v>
      </c>
      <c r="J151">
        <f t="shared" si="19"/>
        <v>5</v>
      </c>
      <c r="K151">
        <f>Tabela1[[#This Row],[WYDATKI]]+Tabela1[[#This Row],[SERWIS]]</f>
        <v>0</v>
      </c>
      <c r="L151">
        <f t="shared" si="20"/>
        <v>-290</v>
      </c>
    </row>
    <row r="152" spans="1:12" x14ac:dyDescent="0.3">
      <c r="A152" s="1">
        <v>45077</v>
      </c>
      <c r="B152">
        <f t="shared" si="14"/>
        <v>3</v>
      </c>
      <c r="C152">
        <f t="shared" si="15"/>
        <v>31</v>
      </c>
      <c r="D152">
        <f t="shared" si="16"/>
        <v>5</v>
      </c>
      <c r="E152" t="s">
        <v>5</v>
      </c>
      <c r="G152">
        <f t="shared" si="17"/>
        <v>0</v>
      </c>
      <c r="H152">
        <f t="shared" si="18"/>
        <v>150</v>
      </c>
      <c r="I152">
        <v>10</v>
      </c>
      <c r="J152">
        <f t="shared" si="19"/>
        <v>5</v>
      </c>
      <c r="K152">
        <f>Tabela1[[#This Row],[WYDATKI]]+Tabela1[[#This Row],[SERWIS]]</f>
        <v>0</v>
      </c>
      <c r="L152">
        <f t="shared" si="20"/>
        <v>-140</v>
      </c>
    </row>
    <row r="153" spans="1:12" x14ac:dyDescent="0.3">
      <c r="A153" s="1">
        <v>45078</v>
      </c>
      <c r="B153">
        <f t="shared" si="14"/>
        <v>4</v>
      </c>
      <c r="C153">
        <f t="shared" si="15"/>
        <v>1</v>
      </c>
      <c r="D153">
        <f t="shared" si="16"/>
        <v>6</v>
      </c>
      <c r="E153" t="s">
        <v>5</v>
      </c>
      <c r="G153">
        <f t="shared" si="17"/>
        <v>0</v>
      </c>
      <c r="H153">
        <f t="shared" si="18"/>
        <v>150</v>
      </c>
      <c r="I153">
        <v>10</v>
      </c>
      <c r="J153">
        <f t="shared" si="19"/>
        <v>5</v>
      </c>
      <c r="K153">
        <f>Tabela1[[#This Row],[WYDATKI]]+Tabela1[[#This Row],[SERWIS]]</f>
        <v>0</v>
      </c>
      <c r="L153">
        <f t="shared" si="20"/>
        <v>10</v>
      </c>
    </row>
    <row r="154" spans="1:12" x14ac:dyDescent="0.3">
      <c r="A154" s="1">
        <v>45079</v>
      </c>
      <c r="B154">
        <f t="shared" si="14"/>
        <v>5</v>
      </c>
      <c r="C154">
        <f t="shared" si="15"/>
        <v>2</v>
      </c>
      <c r="D154">
        <f t="shared" si="16"/>
        <v>6</v>
      </c>
      <c r="E154" t="s">
        <v>5</v>
      </c>
      <c r="G154">
        <f t="shared" si="17"/>
        <v>0</v>
      </c>
      <c r="H154">
        <f t="shared" si="18"/>
        <v>150</v>
      </c>
      <c r="I154">
        <v>10</v>
      </c>
      <c r="J154">
        <f t="shared" si="19"/>
        <v>5</v>
      </c>
      <c r="K154">
        <f>Tabela1[[#This Row],[WYDATKI]]+Tabela1[[#This Row],[SERWIS]]</f>
        <v>0</v>
      </c>
      <c r="L154">
        <f t="shared" si="20"/>
        <v>160</v>
      </c>
    </row>
    <row r="155" spans="1:12" x14ac:dyDescent="0.3">
      <c r="A155" s="1">
        <v>45080</v>
      </c>
      <c r="B155">
        <f t="shared" si="14"/>
        <v>6</v>
      </c>
      <c r="C155">
        <f t="shared" si="15"/>
        <v>3</v>
      </c>
      <c r="D155">
        <f t="shared" si="16"/>
        <v>6</v>
      </c>
      <c r="E155" t="s">
        <v>5</v>
      </c>
      <c r="G155">
        <f t="shared" si="17"/>
        <v>0</v>
      </c>
      <c r="H155">
        <f t="shared" si="18"/>
        <v>0</v>
      </c>
      <c r="I155">
        <v>10</v>
      </c>
      <c r="J155">
        <f t="shared" si="19"/>
        <v>5</v>
      </c>
      <c r="K155">
        <f>Tabela1[[#This Row],[WYDATKI]]+Tabela1[[#This Row],[SERWIS]]</f>
        <v>0</v>
      </c>
      <c r="L155">
        <f t="shared" si="20"/>
        <v>160</v>
      </c>
    </row>
    <row r="156" spans="1:12" x14ac:dyDescent="0.3">
      <c r="A156" s="1">
        <v>45081</v>
      </c>
      <c r="B156">
        <f t="shared" si="14"/>
        <v>7</v>
      </c>
      <c r="C156">
        <f t="shared" si="15"/>
        <v>4</v>
      </c>
      <c r="D156">
        <f t="shared" si="16"/>
        <v>6</v>
      </c>
      <c r="E156" t="s">
        <v>5</v>
      </c>
      <c r="G156">
        <f t="shared" si="17"/>
        <v>150</v>
      </c>
      <c r="H156">
        <f t="shared" si="18"/>
        <v>0</v>
      </c>
      <c r="I156">
        <v>10</v>
      </c>
      <c r="J156">
        <f t="shared" si="19"/>
        <v>5</v>
      </c>
      <c r="K156">
        <f>Tabela1[[#This Row],[WYDATKI]]+Tabela1[[#This Row],[SERWIS]]</f>
        <v>150</v>
      </c>
      <c r="L156">
        <f t="shared" si="20"/>
        <v>10</v>
      </c>
    </row>
    <row r="157" spans="1:12" x14ac:dyDescent="0.3">
      <c r="A157" s="1">
        <v>45082</v>
      </c>
      <c r="B157">
        <f t="shared" si="14"/>
        <v>1</v>
      </c>
      <c r="C157">
        <f t="shared" si="15"/>
        <v>5</v>
      </c>
      <c r="D157">
        <f t="shared" si="16"/>
        <v>6</v>
      </c>
      <c r="E157" t="s">
        <v>5</v>
      </c>
      <c r="G157">
        <f t="shared" si="17"/>
        <v>0</v>
      </c>
      <c r="H157">
        <f t="shared" si="18"/>
        <v>150</v>
      </c>
      <c r="I157">
        <v>10</v>
      </c>
      <c r="J157">
        <f t="shared" si="19"/>
        <v>5</v>
      </c>
      <c r="K157">
        <f>Tabela1[[#This Row],[WYDATKI]]+Tabela1[[#This Row],[SERWIS]]</f>
        <v>0</v>
      </c>
      <c r="L157">
        <f t="shared" si="20"/>
        <v>160</v>
      </c>
    </row>
    <row r="158" spans="1:12" x14ac:dyDescent="0.3">
      <c r="A158" s="1">
        <v>45083</v>
      </c>
      <c r="B158">
        <f t="shared" si="14"/>
        <v>2</v>
      </c>
      <c r="C158">
        <f t="shared" si="15"/>
        <v>6</v>
      </c>
      <c r="D158">
        <f t="shared" si="16"/>
        <v>6</v>
      </c>
      <c r="E158" t="s">
        <v>5</v>
      </c>
      <c r="G158">
        <f t="shared" si="17"/>
        <v>0</v>
      </c>
      <c r="H158">
        <f t="shared" si="18"/>
        <v>150</v>
      </c>
      <c r="I158">
        <v>10</v>
      </c>
      <c r="J158">
        <f t="shared" si="19"/>
        <v>5</v>
      </c>
      <c r="K158">
        <f>Tabela1[[#This Row],[WYDATKI]]+Tabela1[[#This Row],[SERWIS]]</f>
        <v>0</v>
      </c>
      <c r="L158">
        <f t="shared" si="20"/>
        <v>310</v>
      </c>
    </row>
    <row r="159" spans="1:12" x14ac:dyDescent="0.3">
      <c r="A159" s="1">
        <v>45084</v>
      </c>
      <c r="B159">
        <f t="shared" si="14"/>
        <v>3</v>
      </c>
      <c r="C159">
        <f t="shared" si="15"/>
        <v>7</v>
      </c>
      <c r="D159">
        <f t="shared" si="16"/>
        <v>6</v>
      </c>
      <c r="E159" t="s">
        <v>5</v>
      </c>
      <c r="G159">
        <f t="shared" si="17"/>
        <v>0</v>
      </c>
      <c r="H159">
        <f t="shared" si="18"/>
        <v>150</v>
      </c>
      <c r="I159">
        <v>10</v>
      </c>
      <c r="J159">
        <f t="shared" si="19"/>
        <v>5</v>
      </c>
      <c r="K159">
        <f>Tabela1[[#This Row],[WYDATKI]]+Tabela1[[#This Row],[SERWIS]]</f>
        <v>0</v>
      </c>
      <c r="L159">
        <f t="shared" si="20"/>
        <v>460</v>
      </c>
    </row>
    <row r="160" spans="1:12" x14ac:dyDescent="0.3">
      <c r="A160" s="1">
        <v>45085</v>
      </c>
      <c r="B160">
        <f t="shared" si="14"/>
        <v>4</v>
      </c>
      <c r="C160">
        <f t="shared" si="15"/>
        <v>8</v>
      </c>
      <c r="D160">
        <f t="shared" si="16"/>
        <v>6</v>
      </c>
      <c r="E160" t="s">
        <v>5</v>
      </c>
      <c r="G160">
        <f t="shared" si="17"/>
        <v>0</v>
      </c>
      <c r="H160">
        <f t="shared" si="18"/>
        <v>150</v>
      </c>
      <c r="I160">
        <v>10</v>
      </c>
      <c r="J160">
        <f t="shared" si="19"/>
        <v>5</v>
      </c>
      <c r="K160">
        <f>Tabela1[[#This Row],[WYDATKI]]+Tabela1[[#This Row],[SERWIS]]</f>
        <v>0</v>
      </c>
      <c r="L160">
        <f t="shared" si="20"/>
        <v>610</v>
      </c>
    </row>
    <row r="161" spans="1:12" x14ac:dyDescent="0.3">
      <c r="A161" s="1">
        <v>45086</v>
      </c>
      <c r="B161">
        <f t="shared" si="14"/>
        <v>5</v>
      </c>
      <c r="C161">
        <f t="shared" si="15"/>
        <v>9</v>
      </c>
      <c r="D161">
        <f t="shared" si="16"/>
        <v>6</v>
      </c>
      <c r="E161" t="s">
        <v>5</v>
      </c>
      <c r="G161">
        <f t="shared" si="17"/>
        <v>0</v>
      </c>
      <c r="H161">
        <f t="shared" si="18"/>
        <v>150</v>
      </c>
      <c r="I161">
        <v>10</v>
      </c>
      <c r="J161">
        <f t="shared" si="19"/>
        <v>5</v>
      </c>
      <c r="K161">
        <f>Tabela1[[#This Row],[WYDATKI]]+Tabela1[[#This Row],[SERWIS]]</f>
        <v>0</v>
      </c>
      <c r="L161">
        <f t="shared" si="20"/>
        <v>760</v>
      </c>
    </row>
    <row r="162" spans="1:12" x14ac:dyDescent="0.3">
      <c r="A162" s="1">
        <v>45087</v>
      </c>
      <c r="B162">
        <f t="shared" si="14"/>
        <v>6</v>
      </c>
      <c r="C162">
        <f t="shared" si="15"/>
        <v>10</v>
      </c>
      <c r="D162">
        <f t="shared" si="16"/>
        <v>6</v>
      </c>
      <c r="E162" t="s">
        <v>5</v>
      </c>
      <c r="G162">
        <f t="shared" si="17"/>
        <v>0</v>
      </c>
      <c r="H162">
        <f t="shared" si="18"/>
        <v>0</v>
      </c>
      <c r="I162">
        <v>10</v>
      </c>
      <c r="J162">
        <f t="shared" si="19"/>
        <v>5</v>
      </c>
      <c r="K162">
        <f>Tabela1[[#This Row],[WYDATKI]]+Tabela1[[#This Row],[SERWIS]]</f>
        <v>0</v>
      </c>
      <c r="L162">
        <f t="shared" si="20"/>
        <v>760</v>
      </c>
    </row>
    <row r="163" spans="1:12" x14ac:dyDescent="0.3">
      <c r="A163" s="1">
        <v>45088</v>
      </c>
      <c r="B163">
        <f t="shared" si="14"/>
        <v>7</v>
      </c>
      <c r="C163">
        <f t="shared" si="15"/>
        <v>11</v>
      </c>
      <c r="D163">
        <f t="shared" si="16"/>
        <v>6</v>
      </c>
      <c r="E163" t="s">
        <v>5</v>
      </c>
      <c r="G163">
        <f t="shared" si="17"/>
        <v>150</v>
      </c>
      <c r="H163">
        <f t="shared" si="18"/>
        <v>0</v>
      </c>
      <c r="I163">
        <v>10</v>
      </c>
      <c r="J163">
        <f t="shared" si="19"/>
        <v>5</v>
      </c>
      <c r="K163">
        <f>Tabela1[[#This Row],[WYDATKI]]+Tabela1[[#This Row],[SERWIS]]</f>
        <v>150</v>
      </c>
      <c r="L163">
        <f t="shared" si="20"/>
        <v>610</v>
      </c>
    </row>
    <row r="164" spans="1:12" x14ac:dyDescent="0.3">
      <c r="A164" s="1">
        <v>45089</v>
      </c>
      <c r="B164">
        <f t="shared" si="14"/>
        <v>1</v>
      </c>
      <c r="C164">
        <f t="shared" si="15"/>
        <v>12</v>
      </c>
      <c r="D164">
        <f t="shared" si="16"/>
        <v>6</v>
      </c>
      <c r="E164" t="s">
        <v>5</v>
      </c>
      <c r="G164">
        <f t="shared" si="17"/>
        <v>0</v>
      </c>
      <c r="H164">
        <f t="shared" si="18"/>
        <v>150</v>
      </c>
      <c r="I164">
        <v>10</v>
      </c>
      <c r="J164">
        <f t="shared" si="19"/>
        <v>5</v>
      </c>
      <c r="K164">
        <f>Tabela1[[#This Row],[WYDATKI]]+Tabela1[[#This Row],[SERWIS]]</f>
        <v>0</v>
      </c>
      <c r="L164">
        <f t="shared" si="20"/>
        <v>760</v>
      </c>
    </row>
    <row r="165" spans="1:12" x14ac:dyDescent="0.3">
      <c r="A165" s="1">
        <v>45090</v>
      </c>
      <c r="B165">
        <f t="shared" si="14"/>
        <v>2</v>
      </c>
      <c r="C165">
        <f t="shared" si="15"/>
        <v>13</v>
      </c>
      <c r="D165">
        <f t="shared" si="16"/>
        <v>6</v>
      </c>
      <c r="E165" t="s">
        <v>5</v>
      </c>
      <c r="G165">
        <f t="shared" si="17"/>
        <v>0</v>
      </c>
      <c r="H165">
        <f t="shared" si="18"/>
        <v>150</v>
      </c>
      <c r="I165">
        <v>10</v>
      </c>
      <c r="J165">
        <f t="shared" si="19"/>
        <v>5</v>
      </c>
      <c r="K165">
        <f>Tabela1[[#This Row],[WYDATKI]]+Tabela1[[#This Row],[SERWIS]]</f>
        <v>0</v>
      </c>
      <c r="L165">
        <f t="shared" si="20"/>
        <v>910</v>
      </c>
    </row>
    <row r="166" spans="1:12" x14ac:dyDescent="0.3">
      <c r="A166" s="1">
        <v>45091</v>
      </c>
      <c r="B166">
        <f t="shared" si="14"/>
        <v>3</v>
      </c>
      <c r="C166">
        <f t="shared" si="15"/>
        <v>14</v>
      </c>
      <c r="D166">
        <f t="shared" si="16"/>
        <v>6</v>
      </c>
      <c r="E166" t="s">
        <v>5</v>
      </c>
      <c r="G166">
        <f t="shared" si="17"/>
        <v>0</v>
      </c>
      <c r="H166">
        <f t="shared" si="18"/>
        <v>150</v>
      </c>
      <c r="I166">
        <v>10</v>
      </c>
      <c r="J166">
        <f t="shared" si="19"/>
        <v>5</v>
      </c>
      <c r="K166">
        <f>Tabela1[[#This Row],[WYDATKI]]+Tabela1[[#This Row],[SERWIS]]</f>
        <v>0</v>
      </c>
      <c r="L166">
        <f t="shared" si="20"/>
        <v>1060</v>
      </c>
    </row>
    <row r="167" spans="1:12" x14ac:dyDescent="0.3">
      <c r="A167" s="1">
        <v>45092</v>
      </c>
      <c r="B167">
        <f t="shared" si="14"/>
        <v>4</v>
      </c>
      <c r="C167">
        <f t="shared" si="15"/>
        <v>15</v>
      </c>
      <c r="D167">
        <f t="shared" si="16"/>
        <v>6</v>
      </c>
      <c r="E167" t="s">
        <v>5</v>
      </c>
      <c r="G167">
        <f t="shared" si="17"/>
        <v>0</v>
      </c>
      <c r="H167">
        <f t="shared" si="18"/>
        <v>150</v>
      </c>
      <c r="I167">
        <v>10</v>
      </c>
      <c r="J167">
        <f t="shared" si="19"/>
        <v>5</v>
      </c>
      <c r="K167">
        <f>Tabela1[[#This Row],[WYDATKI]]+Tabela1[[#This Row],[SERWIS]]</f>
        <v>0</v>
      </c>
      <c r="L167">
        <f t="shared" si="20"/>
        <v>1210</v>
      </c>
    </row>
    <row r="168" spans="1:12" x14ac:dyDescent="0.3">
      <c r="A168" s="1">
        <v>45093</v>
      </c>
      <c r="B168">
        <f t="shared" si="14"/>
        <v>5</v>
      </c>
      <c r="C168">
        <f t="shared" si="15"/>
        <v>16</v>
      </c>
      <c r="D168">
        <f t="shared" si="16"/>
        <v>6</v>
      </c>
      <c r="E168" t="s">
        <v>5</v>
      </c>
      <c r="G168">
        <f t="shared" si="17"/>
        <v>0</v>
      </c>
      <c r="H168">
        <f t="shared" si="18"/>
        <v>150</v>
      </c>
      <c r="I168">
        <v>10</v>
      </c>
      <c r="J168">
        <f t="shared" si="19"/>
        <v>5</v>
      </c>
      <c r="K168">
        <f>Tabela1[[#This Row],[WYDATKI]]+Tabela1[[#This Row],[SERWIS]]</f>
        <v>0</v>
      </c>
      <c r="L168">
        <f t="shared" si="20"/>
        <v>1360</v>
      </c>
    </row>
    <row r="169" spans="1:12" x14ac:dyDescent="0.3">
      <c r="A169" s="1">
        <v>45094</v>
      </c>
      <c r="B169">
        <f t="shared" si="14"/>
        <v>6</v>
      </c>
      <c r="C169">
        <f t="shared" si="15"/>
        <v>17</v>
      </c>
      <c r="D169">
        <f t="shared" si="16"/>
        <v>6</v>
      </c>
      <c r="E169" t="s">
        <v>5</v>
      </c>
      <c r="G169">
        <f t="shared" si="17"/>
        <v>0</v>
      </c>
      <c r="H169">
        <f t="shared" si="18"/>
        <v>0</v>
      </c>
      <c r="I169">
        <v>10</v>
      </c>
      <c r="J169">
        <f t="shared" si="19"/>
        <v>5</v>
      </c>
      <c r="K169">
        <f>Tabela1[[#This Row],[WYDATKI]]+Tabela1[[#This Row],[SERWIS]]</f>
        <v>0</v>
      </c>
      <c r="L169">
        <f t="shared" si="20"/>
        <v>1360</v>
      </c>
    </row>
    <row r="170" spans="1:12" x14ac:dyDescent="0.3">
      <c r="A170" s="1">
        <v>45095</v>
      </c>
      <c r="B170">
        <f t="shared" si="14"/>
        <v>7</v>
      </c>
      <c r="C170">
        <f t="shared" si="15"/>
        <v>18</v>
      </c>
      <c r="D170">
        <f t="shared" si="16"/>
        <v>6</v>
      </c>
      <c r="E170" t="s">
        <v>5</v>
      </c>
      <c r="G170">
        <f t="shared" si="17"/>
        <v>150</v>
      </c>
      <c r="H170">
        <f t="shared" si="18"/>
        <v>0</v>
      </c>
      <c r="I170">
        <v>10</v>
      </c>
      <c r="J170">
        <f t="shared" si="19"/>
        <v>5</v>
      </c>
      <c r="K170">
        <f>Tabela1[[#This Row],[WYDATKI]]+Tabela1[[#This Row],[SERWIS]]</f>
        <v>150</v>
      </c>
      <c r="L170">
        <f t="shared" si="20"/>
        <v>1210</v>
      </c>
    </row>
    <row r="171" spans="1:12" x14ac:dyDescent="0.3">
      <c r="A171" s="1">
        <v>45096</v>
      </c>
      <c r="B171">
        <f t="shared" si="14"/>
        <v>1</v>
      </c>
      <c r="C171">
        <f t="shared" si="15"/>
        <v>19</v>
      </c>
      <c r="D171">
        <f t="shared" si="16"/>
        <v>6</v>
      </c>
      <c r="E171" t="s">
        <v>5</v>
      </c>
      <c r="G171">
        <f t="shared" si="17"/>
        <v>0</v>
      </c>
      <c r="H171">
        <f t="shared" si="18"/>
        <v>150</v>
      </c>
      <c r="I171">
        <v>10</v>
      </c>
      <c r="J171">
        <f t="shared" si="19"/>
        <v>5</v>
      </c>
      <c r="K171">
        <f>Tabela1[[#This Row],[WYDATKI]]+Tabela1[[#This Row],[SERWIS]]</f>
        <v>0</v>
      </c>
      <c r="L171">
        <f t="shared" si="20"/>
        <v>1360</v>
      </c>
    </row>
    <row r="172" spans="1:12" x14ac:dyDescent="0.3">
      <c r="A172" s="1">
        <v>45097</v>
      </c>
      <c r="B172">
        <f t="shared" si="14"/>
        <v>2</v>
      </c>
      <c r="C172">
        <f t="shared" si="15"/>
        <v>20</v>
      </c>
      <c r="D172">
        <f t="shared" si="16"/>
        <v>6</v>
      </c>
      <c r="E172" t="s">
        <v>5</v>
      </c>
      <c r="G172">
        <f t="shared" si="17"/>
        <v>0</v>
      </c>
      <c r="H172">
        <f t="shared" si="18"/>
        <v>150</v>
      </c>
      <c r="I172">
        <v>10</v>
      </c>
      <c r="J172">
        <f t="shared" si="19"/>
        <v>5</v>
      </c>
      <c r="K172">
        <f>Tabela1[[#This Row],[WYDATKI]]+Tabela1[[#This Row],[SERWIS]]</f>
        <v>0</v>
      </c>
      <c r="L172">
        <f t="shared" si="20"/>
        <v>1510</v>
      </c>
    </row>
    <row r="173" spans="1:12" x14ac:dyDescent="0.3">
      <c r="A173" s="1">
        <v>45098</v>
      </c>
      <c r="B173">
        <f t="shared" si="14"/>
        <v>3</v>
      </c>
      <c r="C173">
        <f t="shared" si="15"/>
        <v>21</v>
      </c>
      <c r="D173">
        <f t="shared" si="16"/>
        <v>6</v>
      </c>
      <c r="E173" t="s">
        <v>7</v>
      </c>
      <c r="G173">
        <f t="shared" si="17"/>
        <v>0</v>
      </c>
      <c r="H173">
        <f t="shared" si="18"/>
        <v>270</v>
      </c>
      <c r="I173">
        <v>10</v>
      </c>
      <c r="J173">
        <f t="shared" si="19"/>
        <v>9</v>
      </c>
      <c r="K173">
        <f>Tabela1[[#This Row],[WYDATKI]]+Tabela1[[#This Row],[SERWIS]]</f>
        <v>0</v>
      </c>
      <c r="L173">
        <f t="shared" si="20"/>
        <v>1780</v>
      </c>
    </row>
    <row r="174" spans="1:12" x14ac:dyDescent="0.3">
      <c r="A174" s="1">
        <v>45099</v>
      </c>
      <c r="B174">
        <f t="shared" si="14"/>
        <v>4</v>
      </c>
      <c r="C174">
        <f t="shared" si="15"/>
        <v>22</v>
      </c>
      <c r="D174">
        <f t="shared" si="16"/>
        <v>6</v>
      </c>
      <c r="E174" t="s">
        <v>7</v>
      </c>
      <c r="G174">
        <f t="shared" si="17"/>
        <v>0</v>
      </c>
      <c r="H174">
        <f t="shared" si="18"/>
        <v>270</v>
      </c>
      <c r="I174">
        <v>10</v>
      </c>
      <c r="J174">
        <f t="shared" si="19"/>
        <v>9</v>
      </c>
      <c r="K174">
        <f>Tabela1[[#This Row],[WYDATKI]]+Tabela1[[#This Row],[SERWIS]]</f>
        <v>0</v>
      </c>
      <c r="L174">
        <f t="shared" si="20"/>
        <v>2050</v>
      </c>
    </row>
    <row r="175" spans="1:12" x14ac:dyDescent="0.3">
      <c r="A175" s="1">
        <v>45100</v>
      </c>
      <c r="B175">
        <f t="shared" si="14"/>
        <v>5</v>
      </c>
      <c r="C175">
        <f t="shared" si="15"/>
        <v>23</v>
      </c>
      <c r="D175">
        <f t="shared" si="16"/>
        <v>6</v>
      </c>
      <c r="E175" t="s">
        <v>7</v>
      </c>
      <c r="G175">
        <f t="shared" si="17"/>
        <v>0</v>
      </c>
      <c r="H175">
        <f t="shared" si="18"/>
        <v>270</v>
      </c>
      <c r="I175">
        <v>10</v>
      </c>
      <c r="J175">
        <f t="shared" si="19"/>
        <v>9</v>
      </c>
      <c r="K175">
        <f>Tabela1[[#This Row],[WYDATKI]]+Tabela1[[#This Row],[SERWIS]]</f>
        <v>0</v>
      </c>
      <c r="L175">
        <f t="shared" si="20"/>
        <v>2320</v>
      </c>
    </row>
    <row r="176" spans="1:12" x14ac:dyDescent="0.3">
      <c r="A176" s="1">
        <v>45101</v>
      </c>
      <c r="B176">
        <f t="shared" si="14"/>
        <v>6</v>
      </c>
      <c r="C176">
        <f t="shared" si="15"/>
        <v>24</v>
      </c>
      <c r="D176">
        <f t="shared" si="16"/>
        <v>6</v>
      </c>
      <c r="E176" t="s">
        <v>7</v>
      </c>
      <c r="G176">
        <f t="shared" si="17"/>
        <v>0</v>
      </c>
      <c r="H176">
        <f t="shared" si="18"/>
        <v>0</v>
      </c>
      <c r="I176">
        <v>10</v>
      </c>
      <c r="J176">
        <f t="shared" si="19"/>
        <v>9</v>
      </c>
      <c r="K176">
        <f>Tabela1[[#This Row],[WYDATKI]]+Tabela1[[#This Row],[SERWIS]]</f>
        <v>0</v>
      </c>
      <c r="L176">
        <f t="shared" si="20"/>
        <v>2320</v>
      </c>
    </row>
    <row r="177" spans="1:12" x14ac:dyDescent="0.3">
      <c r="A177" s="1">
        <v>45102</v>
      </c>
      <c r="B177">
        <f t="shared" si="14"/>
        <v>7</v>
      </c>
      <c r="C177">
        <f t="shared" si="15"/>
        <v>25</v>
      </c>
      <c r="D177">
        <f t="shared" si="16"/>
        <v>6</v>
      </c>
      <c r="E177" t="s">
        <v>7</v>
      </c>
      <c r="G177">
        <f t="shared" si="17"/>
        <v>150</v>
      </c>
      <c r="H177">
        <f t="shared" si="18"/>
        <v>0</v>
      </c>
      <c r="I177">
        <v>10</v>
      </c>
      <c r="J177">
        <f t="shared" si="19"/>
        <v>9</v>
      </c>
      <c r="K177">
        <f>Tabela1[[#This Row],[WYDATKI]]+Tabela1[[#This Row],[SERWIS]]</f>
        <v>150</v>
      </c>
      <c r="L177">
        <f t="shared" si="20"/>
        <v>2170</v>
      </c>
    </row>
    <row r="178" spans="1:12" x14ac:dyDescent="0.3">
      <c r="A178" s="1">
        <v>45103</v>
      </c>
      <c r="B178">
        <f t="shared" si="14"/>
        <v>1</v>
      </c>
      <c r="C178">
        <f t="shared" si="15"/>
        <v>26</v>
      </c>
      <c r="D178">
        <f t="shared" si="16"/>
        <v>6</v>
      </c>
      <c r="E178" t="s">
        <v>7</v>
      </c>
      <c r="G178">
        <f t="shared" si="17"/>
        <v>0</v>
      </c>
      <c r="H178">
        <f t="shared" si="18"/>
        <v>270</v>
      </c>
      <c r="I178">
        <v>10</v>
      </c>
      <c r="J178">
        <f t="shared" si="19"/>
        <v>9</v>
      </c>
      <c r="K178">
        <f>Tabela1[[#This Row],[WYDATKI]]+Tabela1[[#This Row],[SERWIS]]</f>
        <v>0</v>
      </c>
      <c r="L178">
        <f t="shared" si="20"/>
        <v>2440</v>
      </c>
    </row>
    <row r="179" spans="1:12" x14ac:dyDescent="0.3">
      <c r="A179" s="1">
        <v>45104</v>
      </c>
      <c r="B179">
        <f t="shared" si="14"/>
        <v>2</v>
      </c>
      <c r="C179">
        <f t="shared" si="15"/>
        <v>27</v>
      </c>
      <c r="D179">
        <f t="shared" si="16"/>
        <v>6</v>
      </c>
      <c r="E179" t="s">
        <v>7</v>
      </c>
      <c r="G179">
        <f t="shared" si="17"/>
        <v>0</v>
      </c>
      <c r="H179">
        <f t="shared" si="18"/>
        <v>270</v>
      </c>
      <c r="I179">
        <v>10</v>
      </c>
      <c r="J179">
        <f t="shared" si="19"/>
        <v>9</v>
      </c>
      <c r="K179">
        <f>Tabela1[[#This Row],[WYDATKI]]+Tabela1[[#This Row],[SERWIS]]</f>
        <v>0</v>
      </c>
      <c r="L179">
        <f t="shared" si="20"/>
        <v>2710</v>
      </c>
    </row>
    <row r="180" spans="1:12" x14ac:dyDescent="0.3">
      <c r="A180" s="1">
        <v>45105</v>
      </c>
      <c r="B180">
        <f t="shared" si="14"/>
        <v>3</v>
      </c>
      <c r="C180">
        <f t="shared" si="15"/>
        <v>28</v>
      </c>
      <c r="D180">
        <f t="shared" si="16"/>
        <v>6</v>
      </c>
      <c r="E180" t="s">
        <v>7</v>
      </c>
      <c r="G180">
        <f t="shared" si="17"/>
        <v>0</v>
      </c>
      <c r="H180">
        <f t="shared" si="18"/>
        <v>270</v>
      </c>
      <c r="I180">
        <v>10</v>
      </c>
      <c r="J180">
        <f t="shared" si="19"/>
        <v>9</v>
      </c>
      <c r="K180">
        <f>Tabela1[[#This Row],[WYDATKI]]+Tabela1[[#This Row],[SERWIS]]</f>
        <v>0</v>
      </c>
      <c r="L180">
        <f t="shared" si="20"/>
        <v>2980</v>
      </c>
    </row>
    <row r="181" spans="1:12" x14ac:dyDescent="0.3">
      <c r="A181" s="1">
        <v>45106</v>
      </c>
      <c r="B181">
        <f t="shared" si="14"/>
        <v>4</v>
      </c>
      <c r="C181">
        <f t="shared" si="15"/>
        <v>29</v>
      </c>
      <c r="D181">
        <f t="shared" si="16"/>
        <v>6</v>
      </c>
      <c r="E181" t="s">
        <v>7</v>
      </c>
      <c r="G181">
        <f t="shared" si="17"/>
        <v>0</v>
      </c>
      <c r="H181">
        <f t="shared" si="18"/>
        <v>270</v>
      </c>
      <c r="I181">
        <v>10</v>
      </c>
      <c r="J181">
        <f t="shared" si="19"/>
        <v>9</v>
      </c>
      <c r="K181">
        <f>Tabela1[[#This Row],[WYDATKI]]+Tabela1[[#This Row],[SERWIS]]</f>
        <v>0</v>
      </c>
      <c r="L181">
        <f t="shared" si="20"/>
        <v>3250</v>
      </c>
    </row>
    <row r="182" spans="1:12" x14ac:dyDescent="0.3">
      <c r="A182" s="1">
        <v>45107</v>
      </c>
      <c r="B182">
        <f t="shared" si="14"/>
        <v>5</v>
      </c>
      <c r="C182">
        <f t="shared" si="15"/>
        <v>30</v>
      </c>
      <c r="D182">
        <f t="shared" si="16"/>
        <v>6</v>
      </c>
      <c r="E182" t="s">
        <v>7</v>
      </c>
      <c r="G182">
        <f t="shared" si="17"/>
        <v>0</v>
      </c>
      <c r="H182">
        <f t="shared" si="18"/>
        <v>270</v>
      </c>
      <c r="I182">
        <v>10</v>
      </c>
      <c r="J182">
        <f t="shared" si="19"/>
        <v>9</v>
      </c>
      <c r="K182">
        <f>Tabela1[[#This Row],[WYDATKI]]+Tabela1[[#This Row],[SERWIS]]</f>
        <v>0</v>
      </c>
      <c r="L182">
        <f t="shared" si="20"/>
        <v>3520</v>
      </c>
    </row>
    <row r="183" spans="1:12" x14ac:dyDescent="0.3">
      <c r="A183" s="1">
        <v>45108</v>
      </c>
      <c r="B183">
        <f t="shared" si="14"/>
        <v>6</v>
      </c>
      <c r="C183">
        <f t="shared" si="15"/>
        <v>1</v>
      </c>
      <c r="D183">
        <f t="shared" si="16"/>
        <v>7</v>
      </c>
      <c r="E183" t="s">
        <v>7</v>
      </c>
      <c r="G183">
        <f t="shared" si="17"/>
        <v>0</v>
      </c>
      <c r="H183">
        <f t="shared" si="18"/>
        <v>0</v>
      </c>
      <c r="I183">
        <v>10</v>
      </c>
      <c r="J183">
        <f t="shared" si="19"/>
        <v>9</v>
      </c>
      <c r="K183">
        <f>Tabela1[[#This Row],[WYDATKI]]+Tabela1[[#This Row],[SERWIS]]</f>
        <v>0</v>
      </c>
      <c r="L183">
        <f t="shared" si="20"/>
        <v>3520</v>
      </c>
    </row>
    <row r="184" spans="1:12" x14ac:dyDescent="0.3">
      <c r="A184" s="1">
        <v>45109</v>
      </c>
      <c r="B184">
        <f t="shared" si="14"/>
        <v>7</v>
      </c>
      <c r="C184">
        <f t="shared" si="15"/>
        <v>2</v>
      </c>
      <c r="D184">
        <f t="shared" si="16"/>
        <v>7</v>
      </c>
      <c r="E184" t="s">
        <v>7</v>
      </c>
      <c r="G184">
        <f t="shared" si="17"/>
        <v>150</v>
      </c>
      <c r="H184">
        <f t="shared" si="18"/>
        <v>0</v>
      </c>
      <c r="I184">
        <v>10</v>
      </c>
      <c r="J184">
        <f t="shared" si="19"/>
        <v>9</v>
      </c>
      <c r="K184">
        <f>Tabela1[[#This Row],[WYDATKI]]+Tabela1[[#This Row],[SERWIS]]</f>
        <v>150</v>
      </c>
      <c r="L184">
        <f t="shared" si="20"/>
        <v>3370</v>
      </c>
    </row>
    <row r="185" spans="1:12" x14ac:dyDescent="0.3">
      <c r="A185" s="1">
        <v>45110</v>
      </c>
      <c r="B185">
        <f t="shared" si="14"/>
        <v>1</v>
      </c>
      <c r="C185">
        <f t="shared" si="15"/>
        <v>3</v>
      </c>
      <c r="D185">
        <f t="shared" si="16"/>
        <v>7</v>
      </c>
      <c r="E185" t="s">
        <v>7</v>
      </c>
      <c r="G185">
        <f t="shared" si="17"/>
        <v>0</v>
      </c>
      <c r="H185">
        <f t="shared" si="18"/>
        <v>270</v>
      </c>
      <c r="I185">
        <v>10</v>
      </c>
      <c r="J185">
        <f t="shared" si="19"/>
        <v>9</v>
      </c>
      <c r="K185">
        <f>Tabela1[[#This Row],[WYDATKI]]+Tabela1[[#This Row],[SERWIS]]</f>
        <v>0</v>
      </c>
      <c r="L185">
        <f t="shared" si="20"/>
        <v>3640</v>
      </c>
    </row>
    <row r="186" spans="1:12" x14ac:dyDescent="0.3">
      <c r="A186" s="1">
        <v>45111</v>
      </c>
      <c r="B186">
        <f t="shared" si="14"/>
        <v>2</v>
      </c>
      <c r="C186">
        <f t="shared" si="15"/>
        <v>4</v>
      </c>
      <c r="D186">
        <f t="shared" si="16"/>
        <v>7</v>
      </c>
      <c r="E186" t="s">
        <v>7</v>
      </c>
      <c r="G186">
        <f t="shared" si="17"/>
        <v>0</v>
      </c>
      <c r="H186">
        <f t="shared" si="18"/>
        <v>270</v>
      </c>
      <c r="I186">
        <v>10</v>
      </c>
      <c r="J186">
        <f t="shared" si="19"/>
        <v>9</v>
      </c>
      <c r="K186">
        <f>Tabela1[[#This Row],[WYDATKI]]+Tabela1[[#This Row],[SERWIS]]</f>
        <v>0</v>
      </c>
      <c r="L186">
        <f t="shared" si="20"/>
        <v>3910</v>
      </c>
    </row>
    <row r="187" spans="1:12" x14ac:dyDescent="0.3">
      <c r="A187" s="1">
        <v>45112</v>
      </c>
      <c r="B187">
        <f t="shared" si="14"/>
        <v>3</v>
      </c>
      <c r="C187">
        <f t="shared" si="15"/>
        <v>5</v>
      </c>
      <c r="D187">
        <f t="shared" si="16"/>
        <v>7</v>
      </c>
      <c r="E187" t="s">
        <v>7</v>
      </c>
      <c r="G187">
        <f t="shared" si="17"/>
        <v>0</v>
      </c>
      <c r="H187">
        <f t="shared" si="18"/>
        <v>270</v>
      </c>
      <c r="I187">
        <v>10</v>
      </c>
      <c r="J187">
        <f t="shared" si="19"/>
        <v>9</v>
      </c>
      <c r="K187">
        <f>Tabela1[[#This Row],[WYDATKI]]+Tabela1[[#This Row],[SERWIS]]</f>
        <v>0</v>
      </c>
      <c r="L187">
        <f t="shared" si="20"/>
        <v>4180</v>
      </c>
    </row>
    <row r="188" spans="1:12" x14ac:dyDescent="0.3">
      <c r="A188" s="1">
        <v>45113</v>
      </c>
      <c r="B188">
        <f t="shared" si="14"/>
        <v>4</v>
      </c>
      <c r="C188">
        <f t="shared" si="15"/>
        <v>6</v>
      </c>
      <c r="D188">
        <f t="shared" si="16"/>
        <v>7</v>
      </c>
      <c r="E188" t="s">
        <v>7</v>
      </c>
      <c r="G188">
        <f t="shared" si="17"/>
        <v>0</v>
      </c>
      <c r="H188">
        <f t="shared" si="18"/>
        <v>270</v>
      </c>
      <c r="I188">
        <v>10</v>
      </c>
      <c r="J188">
        <f t="shared" si="19"/>
        <v>9</v>
      </c>
      <c r="K188">
        <f>Tabela1[[#This Row],[WYDATKI]]+Tabela1[[#This Row],[SERWIS]]</f>
        <v>0</v>
      </c>
      <c r="L188">
        <f t="shared" si="20"/>
        <v>4450</v>
      </c>
    </row>
    <row r="189" spans="1:12" x14ac:dyDescent="0.3">
      <c r="A189" s="1">
        <v>45114</v>
      </c>
      <c r="B189">
        <f t="shared" si="14"/>
        <v>5</v>
      </c>
      <c r="C189">
        <f t="shared" si="15"/>
        <v>7</v>
      </c>
      <c r="D189">
        <f t="shared" si="16"/>
        <v>7</v>
      </c>
      <c r="E189" t="s">
        <v>7</v>
      </c>
      <c r="G189">
        <f t="shared" si="17"/>
        <v>0</v>
      </c>
      <c r="H189">
        <f t="shared" si="18"/>
        <v>270</v>
      </c>
      <c r="I189">
        <v>10</v>
      </c>
      <c r="J189">
        <f t="shared" si="19"/>
        <v>9</v>
      </c>
      <c r="K189">
        <f>Tabela1[[#This Row],[WYDATKI]]+Tabela1[[#This Row],[SERWIS]]</f>
        <v>0</v>
      </c>
      <c r="L189">
        <f t="shared" si="20"/>
        <v>4720</v>
      </c>
    </row>
    <row r="190" spans="1:12" x14ac:dyDescent="0.3">
      <c r="A190" s="1">
        <v>45115</v>
      </c>
      <c r="B190">
        <f t="shared" si="14"/>
        <v>6</v>
      </c>
      <c r="C190">
        <f t="shared" si="15"/>
        <v>8</v>
      </c>
      <c r="D190">
        <f t="shared" si="16"/>
        <v>7</v>
      </c>
      <c r="E190" t="s">
        <v>7</v>
      </c>
      <c r="G190">
        <f t="shared" si="17"/>
        <v>0</v>
      </c>
      <c r="H190">
        <f t="shared" si="18"/>
        <v>0</v>
      </c>
      <c r="I190">
        <v>10</v>
      </c>
      <c r="J190">
        <f t="shared" si="19"/>
        <v>9</v>
      </c>
      <c r="K190">
        <f>Tabela1[[#This Row],[WYDATKI]]+Tabela1[[#This Row],[SERWIS]]</f>
        <v>0</v>
      </c>
      <c r="L190">
        <f t="shared" si="20"/>
        <v>4720</v>
      </c>
    </row>
    <row r="191" spans="1:12" x14ac:dyDescent="0.3">
      <c r="A191" s="1">
        <v>45116</v>
      </c>
      <c r="B191">
        <f t="shared" si="14"/>
        <v>7</v>
      </c>
      <c r="C191">
        <f t="shared" si="15"/>
        <v>9</v>
      </c>
      <c r="D191">
        <f t="shared" si="16"/>
        <v>7</v>
      </c>
      <c r="E191" t="s">
        <v>7</v>
      </c>
      <c r="G191">
        <f t="shared" si="17"/>
        <v>150</v>
      </c>
      <c r="H191">
        <f t="shared" si="18"/>
        <v>0</v>
      </c>
      <c r="I191">
        <v>10</v>
      </c>
      <c r="J191">
        <f t="shared" si="19"/>
        <v>9</v>
      </c>
      <c r="K191">
        <f>Tabela1[[#This Row],[WYDATKI]]+Tabela1[[#This Row],[SERWIS]]</f>
        <v>150</v>
      </c>
      <c r="L191">
        <f t="shared" si="20"/>
        <v>4570</v>
      </c>
    </row>
    <row r="192" spans="1:12" x14ac:dyDescent="0.3">
      <c r="A192" s="1">
        <v>45117</v>
      </c>
      <c r="B192">
        <f t="shared" si="14"/>
        <v>1</v>
      </c>
      <c r="C192">
        <f t="shared" si="15"/>
        <v>10</v>
      </c>
      <c r="D192">
        <f t="shared" si="16"/>
        <v>7</v>
      </c>
      <c r="E192" t="s">
        <v>7</v>
      </c>
      <c r="G192">
        <f t="shared" si="17"/>
        <v>0</v>
      </c>
      <c r="H192">
        <f t="shared" si="18"/>
        <v>270</v>
      </c>
      <c r="I192">
        <v>10</v>
      </c>
      <c r="J192">
        <f t="shared" si="19"/>
        <v>9</v>
      </c>
      <c r="K192">
        <f>Tabela1[[#This Row],[WYDATKI]]+Tabela1[[#This Row],[SERWIS]]</f>
        <v>0</v>
      </c>
      <c r="L192">
        <f t="shared" si="20"/>
        <v>4840</v>
      </c>
    </row>
    <row r="193" spans="1:12" x14ac:dyDescent="0.3">
      <c r="A193" s="1">
        <v>45118</v>
      </c>
      <c r="B193">
        <f t="shared" si="14"/>
        <v>2</v>
      </c>
      <c r="C193">
        <f t="shared" si="15"/>
        <v>11</v>
      </c>
      <c r="D193">
        <f t="shared" si="16"/>
        <v>7</v>
      </c>
      <c r="E193" t="s">
        <v>7</v>
      </c>
      <c r="G193">
        <f t="shared" si="17"/>
        <v>0</v>
      </c>
      <c r="H193">
        <f t="shared" si="18"/>
        <v>270</v>
      </c>
      <c r="I193">
        <v>10</v>
      </c>
      <c r="J193">
        <f t="shared" si="19"/>
        <v>9</v>
      </c>
      <c r="K193">
        <f>Tabela1[[#This Row],[WYDATKI]]+Tabela1[[#This Row],[SERWIS]]</f>
        <v>0</v>
      </c>
      <c r="L193">
        <f t="shared" si="20"/>
        <v>5110</v>
      </c>
    </row>
    <row r="194" spans="1:12" x14ac:dyDescent="0.3">
      <c r="A194" s="1">
        <v>45119</v>
      </c>
      <c r="B194">
        <f t="shared" si="14"/>
        <v>3</v>
      </c>
      <c r="C194">
        <f t="shared" si="15"/>
        <v>12</v>
      </c>
      <c r="D194">
        <f t="shared" si="16"/>
        <v>7</v>
      </c>
      <c r="E194" t="s">
        <v>7</v>
      </c>
      <c r="G194">
        <f t="shared" si="17"/>
        <v>0</v>
      </c>
      <c r="H194">
        <f t="shared" si="18"/>
        <v>270</v>
      </c>
      <c r="I194">
        <v>10</v>
      </c>
      <c r="J194">
        <f t="shared" si="19"/>
        <v>9</v>
      </c>
      <c r="K194">
        <f>Tabela1[[#This Row],[WYDATKI]]+Tabela1[[#This Row],[SERWIS]]</f>
        <v>0</v>
      </c>
      <c r="L194">
        <f t="shared" si="20"/>
        <v>5380</v>
      </c>
    </row>
    <row r="195" spans="1:12" x14ac:dyDescent="0.3">
      <c r="A195" s="1">
        <v>45120</v>
      </c>
      <c r="B195">
        <f t="shared" ref="B195:B258" si="21">WEEKDAY(A195,2)</f>
        <v>4</v>
      </c>
      <c r="C195">
        <f t="shared" ref="C195:C258" si="22">DAY(A195)</f>
        <v>13</v>
      </c>
      <c r="D195">
        <f t="shared" ref="D195:D258" si="23">MONTH(A195)</f>
        <v>7</v>
      </c>
      <c r="E195" t="s">
        <v>7</v>
      </c>
      <c r="G195">
        <f t="shared" ref="G195:G258" si="24">IF(B195=7,I195*15,0)</f>
        <v>0</v>
      </c>
      <c r="H195">
        <f t="shared" ref="H195:H258" si="25">IF(OR(B195=7,B195=6),0,J195*30)</f>
        <v>270</v>
      </c>
      <c r="I195">
        <v>10</v>
      </c>
      <c r="J195">
        <f t="shared" ref="J195:J258" si="26">IF(E195="ZIMA",ROUNDDOWN(I195*20%,0),IF(E195="WIOSNA",ROUNDDOWN(I195*50%,0),IF(E195="LATO",ROUNDDOWN(I195*90%,0),IF(E195="JESIEŃ",ROUNDDOWN(I195*40%,0)))))</f>
        <v>9</v>
      </c>
      <c r="K195">
        <f>Tabela1[[#This Row],[WYDATKI]]+Tabela1[[#This Row],[SERWIS]]</f>
        <v>0</v>
      </c>
      <c r="L195">
        <f t="shared" si="20"/>
        <v>5650</v>
      </c>
    </row>
    <row r="196" spans="1:12" x14ac:dyDescent="0.3">
      <c r="A196" s="1">
        <v>45121</v>
      </c>
      <c r="B196">
        <f t="shared" si="21"/>
        <v>5</v>
      </c>
      <c r="C196">
        <f t="shared" si="22"/>
        <v>14</v>
      </c>
      <c r="D196">
        <f t="shared" si="23"/>
        <v>7</v>
      </c>
      <c r="E196" t="s">
        <v>7</v>
      </c>
      <c r="G196">
        <f t="shared" si="24"/>
        <v>0</v>
      </c>
      <c r="H196">
        <f t="shared" si="25"/>
        <v>270</v>
      </c>
      <c r="I196">
        <v>10</v>
      </c>
      <c r="J196">
        <f t="shared" si="26"/>
        <v>9</v>
      </c>
      <c r="K196">
        <f>Tabela1[[#This Row],[WYDATKI]]+Tabela1[[#This Row],[SERWIS]]</f>
        <v>0</v>
      </c>
      <c r="L196">
        <f t="shared" ref="L196:L259" si="27">L195-F196-G196+H196</f>
        <v>5920</v>
      </c>
    </row>
    <row r="197" spans="1:12" x14ac:dyDescent="0.3">
      <c r="A197" s="1">
        <v>45122</v>
      </c>
      <c r="B197">
        <f t="shared" si="21"/>
        <v>6</v>
      </c>
      <c r="C197">
        <f t="shared" si="22"/>
        <v>15</v>
      </c>
      <c r="D197">
        <f t="shared" si="23"/>
        <v>7</v>
      </c>
      <c r="E197" t="s">
        <v>7</v>
      </c>
      <c r="G197">
        <f t="shared" si="24"/>
        <v>0</v>
      </c>
      <c r="H197">
        <f t="shared" si="25"/>
        <v>0</v>
      </c>
      <c r="I197">
        <v>10</v>
      </c>
      <c r="J197">
        <f t="shared" si="26"/>
        <v>9</v>
      </c>
      <c r="K197">
        <f>Tabela1[[#This Row],[WYDATKI]]+Tabela1[[#This Row],[SERWIS]]</f>
        <v>0</v>
      </c>
      <c r="L197">
        <f t="shared" si="27"/>
        <v>5920</v>
      </c>
    </row>
    <row r="198" spans="1:12" x14ac:dyDescent="0.3">
      <c r="A198" s="1">
        <v>45123</v>
      </c>
      <c r="B198">
        <f t="shared" si="21"/>
        <v>7</v>
      </c>
      <c r="C198">
        <f t="shared" si="22"/>
        <v>16</v>
      </c>
      <c r="D198">
        <f t="shared" si="23"/>
        <v>7</v>
      </c>
      <c r="E198" t="s">
        <v>7</v>
      </c>
      <c r="G198">
        <f t="shared" si="24"/>
        <v>150</v>
      </c>
      <c r="H198">
        <f t="shared" si="25"/>
        <v>0</v>
      </c>
      <c r="I198">
        <v>10</v>
      </c>
      <c r="J198">
        <f t="shared" si="26"/>
        <v>9</v>
      </c>
      <c r="K198">
        <f>Tabela1[[#This Row],[WYDATKI]]+Tabela1[[#This Row],[SERWIS]]</f>
        <v>150</v>
      </c>
      <c r="L198">
        <f t="shared" si="27"/>
        <v>5770</v>
      </c>
    </row>
    <row r="199" spans="1:12" x14ac:dyDescent="0.3">
      <c r="A199" s="1">
        <v>45124</v>
      </c>
      <c r="B199">
        <f t="shared" si="21"/>
        <v>1</v>
      </c>
      <c r="C199">
        <f t="shared" si="22"/>
        <v>17</v>
      </c>
      <c r="D199">
        <f t="shared" si="23"/>
        <v>7</v>
      </c>
      <c r="E199" t="s">
        <v>7</v>
      </c>
      <c r="G199">
        <f t="shared" si="24"/>
        <v>0</v>
      </c>
      <c r="H199">
        <f t="shared" si="25"/>
        <v>270</v>
      </c>
      <c r="I199">
        <v>10</v>
      </c>
      <c r="J199">
        <f t="shared" si="26"/>
        <v>9</v>
      </c>
      <c r="K199">
        <f>Tabela1[[#This Row],[WYDATKI]]+Tabela1[[#This Row],[SERWIS]]</f>
        <v>0</v>
      </c>
      <c r="L199">
        <f t="shared" si="27"/>
        <v>6040</v>
      </c>
    </row>
    <row r="200" spans="1:12" x14ac:dyDescent="0.3">
      <c r="A200" s="1">
        <v>45125</v>
      </c>
      <c r="B200">
        <f t="shared" si="21"/>
        <v>2</v>
      </c>
      <c r="C200">
        <f t="shared" si="22"/>
        <v>18</v>
      </c>
      <c r="D200">
        <f t="shared" si="23"/>
        <v>7</v>
      </c>
      <c r="E200" t="s">
        <v>7</v>
      </c>
      <c r="G200">
        <f t="shared" si="24"/>
        <v>0</v>
      </c>
      <c r="H200">
        <f t="shared" si="25"/>
        <v>270</v>
      </c>
      <c r="I200">
        <v>10</v>
      </c>
      <c r="J200">
        <f t="shared" si="26"/>
        <v>9</v>
      </c>
      <c r="K200">
        <f>Tabela1[[#This Row],[WYDATKI]]+Tabela1[[#This Row],[SERWIS]]</f>
        <v>0</v>
      </c>
      <c r="L200">
        <f t="shared" si="27"/>
        <v>6310</v>
      </c>
    </row>
    <row r="201" spans="1:12" x14ac:dyDescent="0.3">
      <c r="A201" s="1">
        <v>45126</v>
      </c>
      <c r="B201">
        <f t="shared" si="21"/>
        <v>3</v>
      </c>
      <c r="C201">
        <f t="shared" si="22"/>
        <v>19</v>
      </c>
      <c r="D201">
        <f t="shared" si="23"/>
        <v>7</v>
      </c>
      <c r="E201" t="s">
        <v>7</v>
      </c>
      <c r="G201">
        <f t="shared" si="24"/>
        <v>0</v>
      </c>
      <c r="H201">
        <f t="shared" si="25"/>
        <v>270</v>
      </c>
      <c r="I201">
        <v>10</v>
      </c>
      <c r="J201">
        <f t="shared" si="26"/>
        <v>9</v>
      </c>
      <c r="K201">
        <f>Tabela1[[#This Row],[WYDATKI]]+Tabela1[[#This Row],[SERWIS]]</f>
        <v>0</v>
      </c>
      <c r="L201">
        <f t="shared" si="27"/>
        <v>6580</v>
      </c>
    </row>
    <row r="202" spans="1:12" x14ac:dyDescent="0.3">
      <c r="A202" s="1">
        <v>45127</v>
      </c>
      <c r="B202">
        <f t="shared" si="21"/>
        <v>4</v>
      </c>
      <c r="C202">
        <f t="shared" si="22"/>
        <v>20</v>
      </c>
      <c r="D202">
        <f t="shared" si="23"/>
        <v>7</v>
      </c>
      <c r="E202" t="s">
        <v>7</v>
      </c>
      <c r="G202">
        <f t="shared" si="24"/>
        <v>0</v>
      </c>
      <c r="H202">
        <f t="shared" si="25"/>
        <v>270</v>
      </c>
      <c r="I202">
        <v>10</v>
      </c>
      <c r="J202">
        <f t="shared" si="26"/>
        <v>9</v>
      </c>
      <c r="K202">
        <f>Tabela1[[#This Row],[WYDATKI]]+Tabela1[[#This Row],[SERWIS]]</f>
        <v>0</v>
      </c>
      <c r="L202">
        <f t="shared" si="27"/>
        <v>6850</v>
      </c>
    </row>
    <row r="203" spans="1:12" x14ac:dyDescent="0.3">
      <c r="A203" s="1">
        <v>45128</v>
      </c>
      <c r="B203">
        <f t="shared" si="21"/>
        <v>5</v>
      </c>
      <c r="C203">
        <f t="shared" si="22"/>
        <v>21</v>
      </c>
      <c r="D203">
        <f t="shared" si="23"/>
        <v>7</v>
      </c>
      <c r="E203" t="s">
        <v>7</v>
      </c>
      <c r="G203">
        <f t="shared" si="24"/>
        <v>0</v>
      </c>
      <c r="H203">
        <f t="shared" si="25"/>
        <v>270</v>
      </c>
      <c r="I203">
        <v>10</v>
      </c>
      <c r="J203">
        <f t="shared" si="26"/>
        <v>9</v>
      </c>
      <c r="K203">
        <f>Tabela1[[#This Row],[WYDATKI]]+Tabela1[[#This Row],[SERWIS]]</f>
        <v>0</v>
      </c>
      <c r="L203">
        <f t="shared" si="27"/>
        <v>7120</v>
      </c>
    </row>
    <row r="204" spans="1:12" x14ac:dyDescent="0.3">
      <c r="A204" s="1">
        <v>45129</v>
      </c>
      <c r="B204">
        <f t="shared" si="21"/>
        <v>6</v>
      </c>
      <c r="C204">
        <f t="shared" si="22"/>
        <v>22</v>
      </c>
      <c r="D204">
        <f t="shared" si="23"/>
        <v>7</v>
      </c>
      <c r="E204" t="s">
        <v>7</v>
      </c>
      <c r="G204">
        <f t="shared" si="24"/>
        <v>0</v>
      </c>
      <c r="H204">
        <f t="shared" si="25"/>
        <v>0</v>
      </c>
      <c r="I204">
        <v>10</v>
      </c>
      <c r="J204">
        <f t="shared" si="26"/>
        <v>9</v>
      </c>
      <c r="K204">
        <f>Tabela1[[#This Row],[WYDATKI]]+Tabela1[[#This Row],[SERWIS]]</f>
        <v>0</v>
      </c>
      <c r="L204">
        <f t="shared" si="27"/>
        <v>7120</v>
      </c>
    </row>
    <row r="205" spans="1:12" x14ac:dyDescent="0.3">
      <c r="A205" s="1">
        <v>45130</v>
      </c>
      <c r="B205">
        <f t="shared" si="21"/>
        <v>7</v>
      </c>
      <c r="C205">
        <f t="shared" si="22"/>
        <v>23</v>
      </c>
      <c r="D205">
        <f t="shared" si="23"/>
        <v>7</v>
      </c>
      <c r="E205" t="s">
        <v>7</v>
      </c>
      <c r="G205">
        <f t="shared" si="24"/>
        <v>150</v>
      </c>
      <c r="H205">
        <f t="shared" si="25"/>
        <v>0</v>
      </c>
      <c r="I205">
        <v>10</v>
      </c>
      <c r="J205">
        <f t="shared" si="26"/>
        <v>9</v>
      </c>
      <c r="K205">
        <f>Tabela1[[#This Row],[WYDATKI]]+Tabela1[[#This Row],[SERWIS]]</f>
        <v>150</v>
      </c>
      <c r="L205">
        <f t="shared" si="27"/>
        <v>6970</v>
      </c>
    </row>
    <row r="206" spans="1:12" x14ac:dyDescent="0.3">
      <c r="A206" s="1">
        <v>45131</v>
      </c>
      <c r="B206">
        <f t="shared" si="21"/>
        <v>1</v>
      </c>
      <c r="C206">
        <f t="shared" si="22"/>
        <v>24</v>
      </c>
      <c r="D206">
        <f t="shared" si="23"/>
        <v>7</v>
      </c>
      <c r="E206" t="s">
        <v>7</v>
      </c>
      <c r="G206">
        <f t="shared" si="24"/>
        <v>0</v>
      </c>
      <c r="H206">
        <f t="shared" si="25"/>
        <v>270</v>
      </c>
      <c r="I206">
        <v>10</v>
      </c>
      <c r="J206">
        <f t="shared" si="26"/>
        <v>9</v>
      </c>
      <c r="K206">
        <f>Tabela1[[#This Row],[WYDATKI]]+Tabela1[[#This Row],[SERWIS]]</f>
        <v>0</v>
      </c>
      <c r="L206">
        <f t="shared" si="27"/>
        <v>7240</v>
      </c>
    </row>
    <row r="207" spans="1:12" x14ac:dyDescent="0.3">
      <c r="A207" s="1">
        <v>45132</v>
      </c>
      <c r="B207">
        <f t="shared" si="21"/>
        <v>2</v>
      </c>
      <c r="C207">
        <f t="shared" si="22"/>
        <v>25</v>
      </c>
      <c r="D207">
        <f t="shared" si="23"/>
        <v>7</v>
      </c>
      <c r="E207" t="s">
        <v>7</v>
      </c>
      <c r="G207">
        <f t="shared" si="24"/>
        <v>0</v>
      </c>
      <c r="H207">
        <f t="shared" si="25"/>
        <v>270</v>
      </c>
      <c r="I207">
        <v>10</v>
      </c>
      <c r="J207">
        <f t="shared" si="26"/>
        <v>9</v>
      </c>
      <c r="K207">
        <f>Tabela1[[#This Row],[WYDATKI]]+Tabela1[[#This Row],[SERWIS]]</f>
        <v>0</v>
      </c>
      <c r="L207">
        <f t="shared" si="27"/>
        <v>7510</v>
      </c>
    </row>
    <row r="208" spans="1:12" x14ac:dyDescent="0.3">
      <c r="A208" s="1">
        <v>45133</v>
      </c>
      <c r="B208">
        <f t="shared" si="21"/>
        <v>3</v>
      </c>
      <c r="C208">
        <f t="shared" si="22"/>
        <v>26</v>
      </c>
      <c r="D208">
        <f t="shared" si="23"/>
        <v>7</v>
      </c>
      <c r="E208" t="s">
        <v>7</v>
      </c>
      <c r="G208">
        <f t="shared" si="24"/>
        <v>0</v>
      </c>
      <c r="H208">
        <f t="shared" si="25"/>
        <v>270</v>
      </c>
      <c r="I208">
        <v>10</v>
      </c>
      <c r="J208">
        <f t="shared" si="26"/>
        <v>9</v>
      </c>
      <c r="K208">
        <f>Tabela1[[#This Row],[WYDATKI]]+Tabela1[[#This Row],[SERWIS]]</f>
        <v>0</v>
      </c>
      <c r="L208">
        <f t="shared" si="27"/>
        <v>7780</v>
      </c>
    </row>
    <row r="209" spans="1:12" x14ac:dyDescent="0.3">
      <c r="A209" s="1">
        <v>45134</v>
      </c>
      <c r="B209">
        <f t="shared" si="21"/>
        <v>4</v>
      </c>
      <c r="C209">
        <f t="shared" si="22"/>
        <v>27</v>
      </c>
      <c r="D209">
        <f t="shared" si="23"/>
        <v>7</v>
      </c>
      <c r="E209" t="s">
        <v>7</v>
      </c>
      <c r="G209">
        <f t="shared" si="24"/>
        <v>0</v>
      </c>
      <c r="H209">
        <f t="shared" si="25"/>
        <v>270</v>
      </c>
      <c r="I209">
        <v>10</v>
      </c>
      <c r="J209">
        <f t="shared" si="26"/>
        <v>9</v>
      </c>
      <c r="K209">
        <f>Tabela1[[#This Row],[WYDATKI]]+Tabela1[[#This Row],[SERWIS]]</f>
        <v>0</v>
      </c>
      <c r="L209">
        <f t="shared" si="27"/>
        <v>8050</v>
      </c>
    </row>
    <row r="210" spans="1:12" x14ac:dyDescent="0.3">
      <c r="A210" s="1">
        <v>45135</v>
      </c>
      <c r="B210">
        <f t="shared" si="21"/>
        <v>5</v>
      </c>
      <c r="C210">
        <f t="shared" si="22"/>
        <v>28</v>
      </c>
      <c r="D210">
        <f t="shared" si="23"/>
        <v>7</v>
      </c>
      <c r="E210" t="s">
        <v>7</v>
      </c>
      <c r="G210">
        <f t="shared" si="24"/>
        <v>0</v>
      </c>
      <c r="H210">
        <f t="shared" si="25"/>
        <v>270</v>
      </c>
      <c r="I210">
        <v>10</v>
      </c>
      <c r="J210">
        <f t="shared" si="26"/>
        <v>9</v>
      </c>
      <c r="K210">
        <f>Tabela1[[#This Row],[WYDATKI]]+Tabela1[[#This Row],[SERWIS]]</f>
        <v>0</v>
      </c>
      <c r="L210">
        <f t="shared" si="27"/>
        <v>8320</v>
      </c>
    </row>
    <row r="211" spans="1:12" x14ac:dyDescent="0.3">
      <c r="A211" s="1">
        <v>45136</v>
      </c>
      <c r="B211">
        <f t="shared" si="21"/>
        <v>6</v>
      </c>
      <c r="C211">
        <f t="shared" si="22"/>
        <v>29</v>
      </c>
      <c r="D211">
        <f t="shared" si="23"/>
        <v>7</v>
      </c>
      <c r="E211" t="s">
        <v>7</v>
      </c>
      <c r="G211">
        <f t="shared" si="24"/>
        <v>0</v>
      </c>
      <c r="H211">
        <f t="shared" si="25"/>
        <v>0</v>
      </c>
      <c r="I211">
        <v>10</v>
      </c>
      <c r="J211">
        <f t="shared" si="26"/>
        <v>9</v>
      </c>
      <c r="K211">
        <f>Tabela1[[#This Row],[WYDATKI]]+Tabela1[[#This Row],[SERWIS]]</f>
        <v>0</v>
      </c>
      <c r="L211">
        <f t="shared" si="27"/>
        <v>8320</v>
      </c>
    </row>
    <row r="212" spans="1:12" x14ac:dyDescent="0.3">
      <c r="A212" s="1">
        <v>45137</v>
      </c>
      <c r="B212">
        <f t="shared" si="21"/>
        <v>7</v>
      </c>
      <c r="C212">
        <f t="shared" si="22"/>
        <v>30</v>
      </c>
      <c r="D212">
        <f t="shared" si="23"/>
        <v>7</v>
      </c>
      <c r="E212" t="s">
        <v>7</v>
      </c>
      <c r="G212">
        <f t="shared" si="24"/>
        <v>150</v>
      </c>
      <c r="H212">
        <f t="shared" si="25"/>
        <v>0</v>
      </c>
      <c r="I212">
        <v>10</v>
      </c>
      <c r="J212">
        <f t="shared" si="26"/>
        <v>9</v>
      </c>
      <c r="K212">
        <f>Tabela1[[#This Row],[WYDATKI]]+Tabela1[[#This Row],[SERWIS]]</f>
        <v>150</v>
      </c>
      <c r="L212">
        <f t="shared" si="27"/>
        <v>8170</v>
      </c>
    </row>
    <row r="213" spans="1:12" x14ac:dyDescent="0.3">
      <c r="A213" s="1">
        <v>45138</v>
      </c>
      <c r="B213">
        <f t="shared" si="21"/>
        <v>1</v>
      </c>
      <c r="C213">
        <f t="shared" si="22"/>
        <v>31</v>
      </c>
      <c r="D213">
        <f t="shared" si="23"/>
        <v>7</v>
      </c>
      <c r="E213" t="s">
        <v>7</v>
      </c>
      <c r="G213">
        <f t="shared" si="24"/>
        <v>0</v>
      </c>
      <c r="H213">
        <f t="shared" si="25"/>
        <v>270</v>
      </c>
      <c r="I213">
        <v>10</v>
      </c>
      <c r="J213">
        <f t="shared" si="26"/>
        <v>9</v>
      </c>
      <c r="K213">
        <f>Tabela1[[#This Row],[WYDATKI]]+Tabela1[[#This Row],[SERWIS]]</f>
        <v>0</v>
      </c>
      <c r="L213">
        <f t="shared" si="27"/>
        <v>8440</v>
      </c>
    </row>
    <row r="214" spans="1:12" x14ac:dyDescent="0.3">
      <c r="A214" s="1">
        <v>45139</v>
      </c>
      <c r="B214">
        <f t="shared" si="21"/>
        <v>2</v>
      </c>
      <c r="C214">
        <f t="shared" si="22"/>
        <v>1</v>
      </c>
      <c r="D214">
        <f t="shared" si="23"/>
        <v>8</v>
      </c>
      <c r="E214" t="s">
        <v>7</v>
      </c>
      <c r="G214">
        <f t="shared" si="24"/>
        <v>0</v>
      </c>
      <c r="H214">
        <f t="shared" si="25"/>
        <v>270</v>
      </c>
      <c r="I214">
        <v>10</v>
      </c>
      <c r="J214">
        <f t="shared" si="26"/>
        <v>9</v>
      </c>
      <c r="K214">
        <f>Tabela1[[#This Row],[WYDATKI]]+Tabela1[[#This Row],[SERWIS]]</f>
        <v>0</v>
      </c>
      <c r="L214">
        <f t="shared" si="27"/>
        <v>8710</v>
      </c>
    </row>
    <row r="215" spans="1:12" x14ac:dyDescent="0.3">
      <c r="A215" s="1">
        <v>45140</v>
      </c>
      <c r="B215">
        <f t="shared" si="21"/>
        <v>3</v>
      </c>
      <c r="C215">
        <f t="shared" si="22"/>
        <v>2</v>
      </c>
      <c r="D215">
        <f t="shared" si="23"/>
        <v>8</v>
      </c>
      <c r="E215" t="s">
        <v>7</v>
      </c>
      <c r="G215">
        <f t="shared" si="24"/>
        <v>0</v>
      </c>
      <c r="H215">
        <f t="shared" si="25"/>
        <v>270</v>
      </c>
      <c r="I215">
        <v>10</v>
      </c>
      <c r="J215">
        <f t="shared" si="26"/>
        <v>9</v>
      </c>
      <c r="K215">
        <f>Tabela1[[#This Row],[WYDATKI]]+Tabela1[[#This Row],[SERWIS]]</f>
        <v>0</v>
      </c>
      <c r="L215">
        <f t="shared" si="27"/>
        <v>8980</v>
      </c>
    </row>
    <row r="216" spans="1:12" x14ac:dyDescent="0.3">
      <c r="A216" s="1">
        <v>45141</v>
      </c>
      <c r="B216">
        <f t="shared" si="21"/>
        <v>4</v>
      </c>
      <c r="C216">
        <f t="shared" si="22"/>
        <v>3</v>
      </c>
      <c r="D216">
        <f t="shared" si="23"/>
        <v>8</v>
      </c>
      <c r="E216" t="s">
        <v>7</v>
      </c>
      <c r="G216">
        <f t="shared" si="24"/>
        <v>0</v>
      </c>
      <c r="H216">
        <f t="shared" si="25"/>
        <v>270</v>
      </c>
      <c r="I216">
        <v>10</v>
      </c>
      <c r="J216">
        <f t="shared" si="26"/>
        <v>9</v>
      </c>
      <c r="K216">
        <f>Tabela1[[#This Row],[WYDATKI]]+Tabela1[[#This Row],[SERWIS]]</f>
        <v>0</v>
      </c>
      <c r="L216">
        <f t="shared" si="27"/>
        <v>9250</v>
      </c>
    </row>
    <row r="217" spans="1:12" x14ac:dyDescent="0.3">
      <c r="A217" s="1">
        <v>45142</v>
      </c>
      <c r="B217">
        <f t="shared" si="21"/>
        <v>5</v>
      </c>
      <c r="C217">
        <f t="shared" si="22"/>
        <v>4</v>
      </c>
      <c r="D217">
        <f t="shared" si="23"/>
        <v>8</v>
      </c>
      <c r="E217" t="s">
        <v>7</v>
      </c>
      <c r="G217">
        <f t="shared" si="24"/>
        <v>0</v>
      </c>
      <c r="H217">
        <f t="shared" si="25"/>
        <v>270</v>
      </c>
      <c r="I217">
        <v>10</v>
      </c>
      <c r="J217">
        <f t="shared" si="26"/>
        <v>9</v>
      </c>
      <c r="K217">
        <f>Tabela1[[#This Row],[WYDATKI]]+Tabela1[[#This Row],[SERWIS]]</f>
        <v>0</v>
      </c>
      <c r="L217">
        <f t="shared" si="27"/>
        <v>9520</v>
      </c>
    </row>
    <row r="218" spans="1:12" x14ac:dyDescent="0.3">
      <c r="A218" s="1">
        <v>45143</v>
      </c>
      <c r="B218">
        <f t="shared" si="21"/>
        <v>6</v>
      </c>
      <c r="C218">
        <f t="shared" si="22"/>
        <v>5</v>
      </c>
      <c r="D218">
        <f t="shared" si="23"/>
        <v>8</v>
      </c>
      <c r="E218" t="s">
        <v>7</v>
      </c>
      <c r="G218">
        <f t="shared" si="24"/>
        <v>0</v>
      </c>
      <c r="H218">
        <f t="shared" si="25"/>
        <v>0</v>
      </c>
      <c r="I218">
        <v>10</v>
      </c>
      <c r="J218">
        <f t="shared" si="26"/>
        <v>9</v>
      </c>
      <c r="K218">
        <f>Tabela1[[#This Row],[WYDATKI]]+Tabela1[[#This Row],[SERWIS]]</f>
        <v>0</v>
      </c>
      <c r="L218">
        <f t="shared" si="27"/>
        <v>9520</v>
      </c>
    </row>
    <row r="219" spans="1:12" x14ac:dyDescent="0.3">
      <c r="A219" s="1">
        <v>45144</v>
      </c>
      <c r="B219">
        <f t="shared" si="21"/>
        <v>7</v>
      </c>
      <c r="C219">
        <f t="shared" si="22"/>
        <v>6</v>
      </c>
      <c r="D219">
        <f t="shared" si="23"/>
        <v>8</v>
      </c>
      <c r="E219" t="s">
        <v>7</v>
      </c>
      <c r="G219">
        <f t="shared" si="24"/>
        <v>150</v>
      </c>
      <c r="H219">
        <f t="shared" si="25"/>
        <v>0</v>
      </c>
      <c r="I219">
        <v>10</v>
      </c>
      <c r="J219">
        <f t="shared" si="26"/>
        <v>9</v>
      </c>
      <c r="K219">
        <f>Tabela1[[#This Row],[WYDATKI]]+Tabela1[[#This Row],[SERWIS]]</f>
        <v>150</v>
      </c>
      <c r="L219">
        <f t="shared" si="27"/>
        <v>9370</v>
      </c>
    </row>
    <row r="220" spans="1:12" x14ac:dyDescent="0.3">
      <c r="A220" s="1">
        <v>45145</v>
      </c>
      <c r="B220">
        <f t="shared" si="21"/>
        <v>1</v>
      </c>
      <c r="C220">
        <f t="shared" si="22"/>
        <v>7</v>
      </c>
      <c r="D220">
        <f t="shared" si="23"/>
        <v>8</v>
      </c>
      <c r="E220" t="s">
        <v>7</v>
      </c>
      <c r="G220">
        <f t="shared" si="24"/>
        <v>0</v>
      </c>
      <c r="H220">
        <f t="shared" si="25"/>
        <v>270</v>
      </c>
      <c r="I220">
        <v>10</v>
      </c>
      <c r="J220">
        <f t="shared" si="26"/>
        <v>9</v>
      </c>
      <c r="K220">
        <f>Tabela1[[#This Row],[WYDATKI]]+Tabela1[[#This Row],[SERWIS]]</f>
        <v>0</v>
      </c>
      <c r="L220">
        <f t="shared" si="27"/>
        <v>9640</v>
      </c>
    </row>
    <row r="221" spans="1:12" x14ac:dyDescent="0.3">
      <c r="A221" s="1">
        <v>45146</v>
      </c>
      <c r="B221">
        <f t="shared" si="21"/>
        <v>2</v>
      </c>
      <c r="C221">
        <f t="shared" si="22"/>
        <v>8</v>
      </c>
      <c r="D221">
        <f t="shared" si="23"/>
        <v>8</v>
      </c>
      <c r="E221" t="s">
        <v>7</v>
      </c>
      <c r="G221">
        <f t="shared" si="24"/>
        <v>0</v>
      </c>
      <c r="H221">
        <f t="shared" si="25"/>
        <v>270</v>
      </c>
      <c r="I221">
        <v>10</v>
      </c>
      <c r="J221">
        <f t="shared" si="26"/>
        <v>9</v>
      </c>
      <c r="K221">
        <f>Tabela1[[#This Row],[WYDATKI]]+Tabela1[[#This Row],[SERWIS]]</f>
        <v>0</v>
      </c>
      <c r="L221">
        <f t="shared" si="27"/>
        <v>9910</v>
      </c>
    </row>
    <row r="222" spans="1:12" x14ac:dyDescent="0.3">
      <c r="A222" s="1">
        <v>45147</v>
      </c>
      <c r="B222">
        <f t="shared" si="21"/>
        <v>3</v>
      </c>
      <c r="C222">
        <f t="shared" si="22"/>
        <v>9</v>
      </c>
      <c r="D222">
        <f t="shared" si="23"/>
        <v>8</v>
      </c>
      <c r="E222" t="s">
        <v>7</v>
      </c>
      <c r="G222">
        <f t="shared" si="24"/>
        <v>0</v>
      </c>
      <c r="H222">
        <f t="shared" si="25"/>
        <v>270</v>
      </c>
      <c r="I222">
        <v>10</v>
      </c>
      <c r="J222">
        <f t="shared" si="26"/>
        <v>9</v>
      </c>
      <c r="K222">
        <f>Tabela1[[#This Row],[WYDATKI]]+Tabela1[[#This Row],[SERWIS]]</f>
        <v>0</v>
      </c>
      <c r="L222">
        <f t="shared" si="27"/>
        <v>10180</v>
      </c>
    </row>
    <row r="223" spans="1:12" x14ac:dyDescent="0.3">
      <c r="A223" s="1">
        <v>45148</v>
      </c>
      <c r="B223">
        <f t="shared" si="21"/>
        <v>4</v>
      </c>
      <c r="C223">
        <f t="shared" si="22"/>
        <v>10</v>
      </c>
      <c r="D223">
        <f t="shared" si="23"/>
        <v>8</v>
      </c>
      <c r="E223" t="s">
        <v>7</v>
      </c>
      <c r="G223">
        <f t="shared" si="24"/>
        <v>0</v>
      </c>
      <c r="H223">
        <f t="shared" si="25"/>
        <v>270</v>
      </c>
      <c r="I223">
        <v>10</v>
      </c>
      <c r="J223">
        <f t="shared" si="26"/>
        <v>9</v>
      </c>
      <c r="K223">
        <f>Tabela1[[#This Row],[WYDATKI]]+Tabela1[[#This Row],[SERWIS]]</f>
        <v>0</v>
      </c>
      <c r="L223">
        <f t="shared" si="27"/>
        <v>10450</v>
      </c>
    </row>
    <row r="224" spans="1:12" x14ac:dyDescent="0.3">
      <c r="A224" s="1">
        <v>45149</v>
      </c>
      <c r="B224">
        <f t="shared" si="21"/>
        <v>5</v>
      </c>
      <c r="C224">
        <f t="shared" si="22"/>
        <v>11</v>
      </c>
      <c r="D224">
        <f t="shared" si="23"/>
        <v>8</v>
      </c>
      <c r="E224" t="s">
        <v>7</v>
      </c>
      <c r="G224">
        <f t="shared" si="24"/>
        <v>0</v>
      </c>
      <c r="H224">
        <f t="shared" si="25"/>
        <v>270</v>
      </c>
      <c r="I224">
        <v>10</v>
      </c>
      <c r="J224">
        <f t="shared" si="26"/>
        <v>9</v>
      </c>
      <c r="K224">
        <f>Tabela1[[#This Row],[WYDATKI]]+Tabela1[[#This Row],[SERWIS]]</f>
        <v>0</v>
      </c>
      <c r="L224">
        <f t="shared" si="27"/>
        <v>10720</v>
      </c>
    </row>
    <row r="225" spans="1:12" x14ac:dyDescent="0.3">
      <c r="A225" s="1">
        <v>45150</v>
      </c>
      <c r="B225">
        <f t="shared" si="21"/>
        <v>6</v>
      </c>
      <c r="C225">
        <f t="shared" si="22"/>
        <v>12</v>
      </c>
      <c r="D225">
        <f t="shared" si="23"/>
        <v>8</v>
      </c>
      <c r="E225" t="s">
        <v>7</v>
      </c>
      <c r="G225">
        <f t="shared" si="24"/>
        <v>0</v>
      </c>
      <c r="H225">
        <f t="shared" si="25"/>
        <v>0</v>
      </c>
      <c r="I225">
        <v>10</v>
      </c>
      <c r="J225">
        <f t="shared" si="26"/>
        <v>9</v>
      </c>
      <c r="K225">
        <f>Tabela1[[#This Row],[WYDATKI]]+Tabela1[[#This Row],[SERWIS]]</f>
        <v>0</v>
      </c>
      <c r="L225">
        <f t="shared" si="27"/>
        <v>10720</v>
      </c>
    </row>
    <row r="226" spans="1:12" x14ac:dyDescent="0.3">
      <c r="A226" s="1">
        <v>45151</v>
      </c>
      <c r="B226">
        <f t="shared" si="21"/>
        <v>7</v>
      </c>
      <c r="C226">
        <f t="shared" si="22"/>
        <v>13</v>
      </c>
      <c r="D226">
        <f t="shared" si="23"/>
        <v>8</v>
      </c>
      <c r="E226" t="s">
        <v>7</v>
      </c>
      <c r="G226">
        <f t="shared" si="24"/>
        <v>150</v>
      </c>
      <c r="H226">
        <f t="shared" si="25"/>
        <v>0</v>
      </c>
      <c r="I226">
        <v>10</v>
      </c>
      <c r="J226">
        <f t="shared" si="26"/>
        <v>9</v>
      </c>
      <c r="K226">
        <f>Tabela1[[#This Row],[WYDATKI]]+Tabela1[[#This Row],[SERWIS]]</f>
        <v>150</v>
      </c>
      <c r="L226">
        <f t="shared" si="27"/>
        <v>10570</v>
      </c>
    </row>
    <row r="227" spans="1:12" x14ac:dyDescent="0.3">
      <c r="A227" s="1">
        <v>45152</v>
      </c>
      <c r="B227">
        <f t="shared" si="21"/>
        <v>1</v>
      </c>
      <c r="C227">
        <f t="shared" si="22"/>
        <v>14</v>
      </c>
      <c r="D227">
        <f t="shared" si="23"/>
        <v>8</v>
      </c>
      <c r="E227" t="s">
        <v>7</v>
      </c>
      <c r="G227">
        <f t="shared" si="24"/>
        <v>0</v>
      </c>
      <c r="H227">
        <f t="shared" si="25"/>
        <v>270</v>
      </c>
      <c r="I227">
        <v>10</v>
      </c>
      <c r="J227">
        <f t="shared" si="26"/>
        <v>9</v>
      </c>
      <c r="K227">
        <f>Tabela1[[#This Row],[WYDATKI]]+Tabela1[[#This Row],[SERWIS]]</f>
        <v>0</v>
      </c>
      <c r="L227">
        <f t="shared" si="27"/>
        <v>10840</v>
      </c>
    </row>
    <row r="228" spans="1:12" x14ac:dyDescent="0.3">
      <c r="A228" s="1">
        <v>45153</v>
      </c>
      <c r="B228">
        <f t="shared" si="21"/>
        <v>2</v>
      </c>
      <c r="C228">
        <f t="shared" si="22"/>
        <v>15</v>
      </c>
      <c r="D228">
        <f t="shared" si="23"/>
        <v>8</v>
      </c>
      <c r="E228" t="s">
        <v>7</v>
      </c>
      <c r="G228">
        <f t="shared" si="24"/>
        <v>0</v>
      </c>
      <c r="H228">
        <f t="shared" si="25"/>
        <v>270</v>
      </c>
      <c r="I228">
        <v>10</v>
      </c>
      <c r="J228">
        <f t="shared" si="26"/>
        <v>9</v>
      </c>
      <c r="K228">
        <f>Tabela1[[#This Row],[WYDATKI]]+Tabela1[[#This Row],[SERWIS]]</f>
        <v>0</v>
      </c>
      <c r="L228">
        <f t="shared" si="27"/>
        <v>11110</v>
      </c>
    </row>
    <row r="229" spans="1:12" x14ac:dyDescent="0.3">
      <c r="A229" s="1">
        <v>45154</v>
      </c>
      <c r="B229">
        <f t="shared" si="21"/>
        <v>3</v>
      </c>
      <c r="C229">
        <f t="shared" si="22"/>
        <v>16</v>
      </c>
      <c r="D229">
        <f t="shared" si="23"/>
        <v>8</v>
      </c>
      <c r="E229" t="s">
        <v>7</v>
      </c>
      <c r="G229">
        <f t="shared" si="24"/>
        <v>0</v>
      </c>
      <c r="H229">
        <f t="shared" si="25"/>
        <v>270</v>
      </c>
      <c r="I229">
        <v>10</v>
      </c>
      <c r="J229">
        <f t="shared" si="26"/>
        <v>9</v>
      </c>
      <c r="K229">
        <f>Tabela1[[#This Row],[WYDATKI]]+Tabela1[[#This Row],[SERWIS]]</f>
        <v>0</v>
      </c>
      <c r="L229">
        <f t="shared" si="27"/>
        <v>11380</v>
      </c>
    </row>
    <row r="230" spans="1:12" x14ac:dyDescent="0.3">
      <c r="A230" s="1">
        <v>45155</v>
      </c>
      <c r="B230">
        <f t="shared" si="21"/>
        <v>4</v>
      </c>
      <c r="C230">
        <f t="shared" si="22"/>
        <v>17</v>
      </c>
      <c r="D230">
        <f t="shared" si="23"/>
        <v>8</v>
      </c>
      <c r="E230" t="s">
        <v>7</v>
      </c>
      <c r="G230">
        <f t="shared" si="24"/>
        <v>0</v>
      </c>
      <c r="H230">
        <f t="shared" si="25"/>
        <v>270</v>
      </c>
      <c r="I230">
        <v>10</v>
      </c>
      <c r="J230">
        <f t="shared" si="26"/>
        <v>9</v>
      </c>
      <c r="K230">
        <f>Tabela1[[#This Row],[WYDATKI]]+Tabela1[[#This Row],[SERWIS]]</f>
        <v>0</v>
      </c>
      <c r="L230">
        <f t="shared" si="27"/>
        <v>11650</v>
      </c>
    </row>
    <row r="231" spans="1:12" x14ac:dyDescent="0.3">
      <c r="A231" s="1">
        <v>45156</v>
      </c>
      <c r="B231">
        <f t="shared" si="21"/>
        <v>5</v>
      </c>
      <c r="C231">
        <f t="shared" si="22"/>
        <v>18</v>
      </c>
      <c r="D231">
        <f t="shared" si="23"/>
        <v>8</v>
      </c>
      <c r="E231" t="s">
        <v>7</v>
      </c>
      <c r="G231">
        <f t="shared" si="24"/>
        <v>0</v>
      </c>
      <c r="H231">
        <f t="shared" si="25"/>
        <v>270</v>
      </c>
      <c r="I231">
        <v>10</v>
      </c>
      <c r="J231">
        <f t="shared" si="26"/>
        <v>9</v>
      </c>
      <c r="K231">
        <f>Tabela1[[#This Row],[WYDATKI]]+Tabela1[[#This Row],[SERWIS]]</f>
        <v>0</v>
      </c>
      <c r="L231">
        <f t="shared" si="27"/>
        <v>11920</v>
      </c>
    </row>
    <row r="232" spans="1:12" x14ac:dyDescent="0.3">
      <c r="A232" s="1">
        <v>45157</v>
      </c>
      <c r="B232">
        <f t="shared" si="21"/>
        <v>6</v>
      </c>
      <c r="C232">
        <f t="shared" si="22"/>
        <v>19</v>
      </c>
      <c r="D232">
        <f t="shared" si="23"/>
        <v>8</v>
      </c>
      <c r="E232" t="s">
        <v>7</v>
      </c>
      <c r="G232">
        <f t="shared" si="24"/>
        <v>0</v>
      </c>
      <c r="H232">
        <f t="shared" si="25"/>
        <v>0</v>
      </c>
      <c r="I232">
        <v>10</v>
      </c>
      <c r="J232">
        <f t="shared" si="26"/>
        <v>9</v>
      </c>
      <c r="K232">
        <f>Tabela1[[#This Row],[WYDATKI]]+Tabela1[[#This Row],[SERWIS]]</f>
        <v>0</v>
      </c>
      <c r="L232">
        <f t="shared" si="27"/>
        <v>11920</v>
      </c>
    </row>
    <row r="233" spans="1:12" x14ac:dyDescent="0.3">
      <c r="A233" s="1">
        <v>45158</v>
      </c>
      <c r="B233">
        <f t="shared" si="21"/>
        <v>7</v>
      </c>
      <c r="C233">
        <f t="shared" si="22"/>
        <v>20</v>
      </c>
      <c r="D233">
        <f t="shared" si="23"/>
        <v>8</v>
      </c>
      <c r="E233" t="s">
        <v>7</v>
      </c>
      <c r="G233">
        <f t="shared" si="24"/>
        <v>150</v>
      </c>
      <c r="H233">
        <f t="shared" si="25"/>
        <v>0</v>
      </c>
      <c r="I233">
        <v>10</v>
      </c>
      <c r="J233">
        <f t="shared" si="26"/>
        <v>9</v>
      </c>
      <c r="K233">
        <f>Tabela1[[#This Row],[WYDATKI]]+Tabela1[[#This Row],[SERWIS]]</f>
        <v>150</v>
      </c>
      <c r="L233">
        <f t="shared" si="27"/>
        <v>11770</v>
      </c>
    </row>
    <row r="234" spans="1:12" x14ac:dyDescent="0.3">
      <c r="A234" s="1">
        <v>45159</v>
      </c>
      <c r="B234">
        <f t="shared" si="21"/>
        <v>1</v>
      </c>
      <c r="C234">
        <f t="shared" si="22"/>
        <v>21</v>
      </c>
      <c r="D234">
        <f t="shared" si="23"/>
        <v>8</v>
      </c>
      <c r="E234" t="s">
        <v>7</v>
      </c>
      <c r="G234">
        <f t="shared" si="24"/>
        <v>0</v>
      </c>
      <c r="H234">
        <f t="shared" si="25"/>
        <v>270</v>
      </c>
      <c r="I234">
        <v>10</v>
      </c>
      <c r="J234">
        <f t="shared" si="26"/>
        <v>9</v>
      </c>
      <c r="K234">
        <f>Tabela1[[#This Row],[WYDATKI]]+Tabela1[[#This Row],[SERWIS]]</f>
        <v>0</v>
      </c>
      <c r="L234">
        <f t="shared" si="27"/>
        <v>12040</v>
      </c>
    </row>
    <row r="235" spans="1:12" x14ac:dyDescent="0.3">
      <c r="A235" s="1">
        <v>45160</v>
      </c>
      <c r="B235">
        <f t="shared" si="21"/>
        <v>2</v>
      </c>
      <c r="C235">
        <f t="shared" si="22"/>
        <v>22</v>
      </c>
      <c r="D235">
        <f t="shared" si="23"/>
        <v>8</v>
      </c>
      <c r="E235" t="s">
        <v>7</v>
      </c>
      <c r="G235">
        <f t="shared" si="24"/>
        <v>0</v>
      </c>
      <c r="H235">
        <f t="shared" si="25"/>
        <v>270</v>
      </c>
      <c r="I235">
        <v>10</v>
      </c>
      <c r="J235">
        <f t="shared" si="26"/>
        <v>9</v>
      </c>
      <c r="K235">
        <f>Tabela1[[#This Row],[WYDATKI]]+Tabela1[[#This Row],[SERWIS]]</f>
        <v>0</v>
      </c>
      <c r="L235">
        <f t="shared" si="27"/>
        <v>12310</v>
      </c>
    </row>
    <row r="236" spans="1:12" x14ac:dyDescent="0.3">
      <c r="A236" s="1">
        <v>45161</v>
      </c>
      <c r="B236">
        <f t="shared" si="21"/>
        <v>3</v>
      </c>
      <c r="C236">
        <f t="shared" si="22"/>
        <v>23</v>
      </c>
      <c r="D236">
        <f t="shared" si="23"/>
        <v>8</v>
      </c>
      <c r="E236" t="s">
        <v>7</v>
      </c>
      <c r="G236">
        <f t="shared" si="24"/>
        <v>0</v>
      </c>
      <c r="H236">
        <f t="shared" si="25"/>
        <v>270</v>
      </c>
      <c r="I236">
        <v>10</v>
      </c>
      <c r="J236">
        <f t="shared" si="26"/>
        <v>9</v>
      </c>
      <c r="K236">
        <f>Tabela1[[#This Row],[WYDATKI]]+Tabela1[[#This Row],[SERWIS]]</f>
        <v>0</v>
      </c>
      <c r="L236">
        <f t="shared" si="27"/>
        <v>12580</v>
      </c>
    </row>
    <row r="237" spans="1:12" x14ac:dyDescent="0.3">
      <c r="A237" s="1">
        <v>45162</v>
      </c>
      <c r="B237">
        <f t="shared" si="21"/>
        <v>4</v>
      </c>
      <c r="C237">
        <f t="shared" si="22"/>
        <v>24</v>
      </c>
      <c r="D237">
        <f t="shared" si="23"/>
        <v>8</v>
      </c>
      <c r="E237" t="s">
        <v>7</v>
      </c>
      <c r="G237">
        <f t="shared" si="24"/>
        <v>0</v>
      </c>
      <c r="H237">
        <f t="shared" si="25"/>
        <v>270</v>
      </c>
      <c r="I237">
        <v>10</v>
      </c>
      <c r="J237">
        <f t="shared" si="26"/>
        <v>9</v>
      </c>
      <c r="K237">
        <f>Tabela1[[#This Row],[WYDATKI]]+Tabela1[[#This Row],[SERWIS]]</f>
        <v>0</v>
      </c>
      <c r="L237">
        <f t="shared" si="27"/>
        <v>12850</v>
      </c>
    </row>
    <row r="238" spans="1:12" x14ac:dyDescent="0.3">
      <c r="A238" s="1">
        <v>45163</v>
      </c>
      <c r="B238">
        <f t="shared" si="21"/>
        <v>5</v>
      </c>
      <c r="C238">
        <f t="shared" si="22"/>
        <v>25</v>
      </c>
      <c r="D238">
        <f t="shared" si="23"/>
        <v>8</v>
      </c>
      <c r="E238" t="s">
        <v>7</v>
      </c>
      <c r="G238">
        <f t="shared" si="24"/>
        <v>0</v>
      </c>
      <c r="H238">
        <f t="shared" si="25"/>
        <v>270</v>
      </c>
      <c r="I238">
        <v>10</v>
      </c>
      <c r="J238">
        <f t="shared" si="26"/>
        <v>9</v>
      </c>
      <c r="K238">
        <f>Tabela1[[#This Row],[WYDATKI]]+Tabela1[[#This Row],[SERWIS]]</f>
        <v>0</v>
      </c>
      <c r="L238">
        <f t="shared" si="27"/>
        <v>13120</v>
      </c>
    </row>
    <row r="239" spans="1:12" x14ac:dyDescent="0.3">
      <c r="A239" s="1">
        <v>45164</v>
      </c>
      <c r="B239">
        <f t="shared" si="21"/>
        <v>6</v>
      </c>
      <c r="C239">
        <f t="shared" si="22"/>
        <v>26</v>
      </c>
      <c r="D239">
        <f t="shared" si="23"/>
        <v>8</v>
      </c>
      <c r="E239" t="s">
        <v>7</v>
      </c>
      <c r="G239">
        <f t="shared" si="24"/>
        <v>0</v>
      </c>
      <c r="H239">
        <f t="shared" si="25"/>
        <v>0</v>
      </c>
      <c r="I239">
        <v>10</v>
      </c>
      <c r="J239">
        <f t="shared" si="26"/>
        <v>9</v>
      </c>
      <c r="K239">
        <f>Tabela1[[#This Row],[WYDATKI]]+Tabela1[[#This Row],[SERWIS]]</f>
        <v>0</v>
      </c>
      <c r="L239">
        <f t="shared" si="27"/>
        <v>13120</v>
      </c>
    </row>
    <row r="240" spans="1:12" x14ac:dyDescent="0.3">
      <c r="A240" s="1">
        <v>45165</v>
      </c>
      <c r="B240">
        <f t="shared" si="21"/>
        <v>7</v>
      </c>
      <c r="C240">
        <f t="shared" si="22"/>
        <v>27</v>
      </c>
      <c r="D240">
        <f t="shared" si="23"/>
        <v>8</v>
      </c>
      <c r="E240" t="s">
        <v>7</v>
      </c>
      <c r="G240">
        <f t="shared" si="24"/>
        <v>150</v>
      </c>
      <c r="H240">
        <f t="shared" si="25"/>
        <v>0</v>
      </c>
      <c r="I240">
        <v>10</v>
      </c>
      <c r="J240">
        <f t="shared" si="26"/>
        <v>9</v>
      </c>
      <c r="K240">
        <f>Tabela1[[#This Row],[WYDATKI]]+Tabela1[[#This Row],[SERWIS]]</f>
        <v>150</v>
      </c>
      <c r="L240">
        <f t="shared" si="27"/>
        <v>12970</v>
      </c>
    </row>
    <row r="241" spans="1:12" x14ac:dyDescent="0.3">
      <c r="A241" s="1">
        <v>45166</v>
      </c>
      <c r="B241">
        <f t="shared" si="21"/>
        <v>1</v>
      </c>
      <c r="C241">
        <f t="shared" si="22"/>
        <v>28</v>
      </c>
      <c r="D241">
        <f t="shared" si="23"/>
        <v>8</v>
      </c>
      <c r="E241" t="s">
        <v>7</v>
      </c>
      <c r="G241">
        <f t="shared" si="24"/>
        <v>0</v>
      </c>
      <c r="H241">
        <f t="shared" si="25"/>
        <v>270</v>
      </c>
      <c r="I241">
        <v>10</v>
      </c>
      <c r="J241">
        <f t="shared" si="26"/>
        <v>9</v>
      </c>
      <c r="K241">
        <f>Tabela1[[#This Row],[WYDATKI]]+Tabela1[[#This Row],[SERWIS]]</f>
        <v>0</v>
      </c>
      <c r="L241">
        <f t="shared" si="27"/>
        <v>13240</v>
      </c>
    </row>
    <row r="242" spans="1:12" x14ac:dyDescent="0.3">
      <c r="A242" s="1">
        <v>45167</v>
      </c>
      <c r="B242">
        <f t="shared" si="21"/>
        <v>2</v>
      </c>
      <c r="C242">
        <f t="shared" si="22"/>
        <v>29</v>
      </c>
      <c r="D242">
        <f t="shared" si="23"/>
        <v>8</v>
      </c>
      <c r="E242" t="s">
        <v>7</v>
      </c>
      <c r="G242">
        <f t="shared" si="24"/>
        <v>0</v>
      </c>
      <c r="H242">
        <f t="shared" si="25"/>
        <v>270</v>
      </c>
      <c r="I242">
        <v>10</v>
      </c>
      <c r="J242">
        <f t="shared" si="26"/>
        <v>9</v>
      </c>
      <c r="K242">
        <f>Tabela1[[#This Row],[WYDATKI]]+Tabela1[[#This Row],[SERWIS]]</f>
        <v>0</v>
      </c>
      <c r="L242">
        <f t="shared" si="27"/>
        <v>13510</v>
      </c>
    </row>
    <row r="243" spans="1:12" x14ac:dyDescent="0.3">
      <c r="A243" s="1">
        <v>45168</v>
      </c>
      <c r="B243">
        <f t="shared" si="21"/>
        <v>3</v>
      </c>
      <c r="C243">
        <f t="shared" si="22"/>
        <v>30</v>
      </c>
      <c r="D243">
        <f t="shared" si="23"/>
        <v>8</v>
      </c>
      <c r="E243" t="s">
        <v>7</v>
      </c>
      <c r="G243">
        <f t="shared" si="24"/>
        <v>0</v>
      </c>
      <c r="H243">
        <f t="shared" si="25"/>
        <v>270</v>
      </c>
      <c r="I243">
        <v>10</v>
      </c>
      <c r="J243">
        <f t="shared" si="26"/>
        <v>9</v>
      </c>
      <c r="K243">
        <f>Tabela1[[#This Row],[WYDATKI]]+Tabela1[[#This Row],[SERWIS]]</f>
        <v>0</v>
      </c>
      <c r="L243">
        <f t="shared" si="27"/>
        <v>13780</v>
      </c>
    </row>
    <row r="244" spans="1:12" x14ac:dyDescent="0.3">
      <c r="A244" s="1">
        <v>45169</v>
      </c>
      <c r="B244">
        <f t="shared" si="21"/>
        <v>4</v>
      </c>
      <c r="C244">
        <f t="shared" si="22"/>
        <v>31</v>
      </c>
      <c r="D244">
        <f t="shared" si="23"/>
        <v>8</v>
      </c>
      <c r="E244" t="s">
        <v>7</v>
      </c>
      <c r="G244">
        <f t="shared" si="24"/>
        <v>0</v>
      </c>
      <c r="H244">
        <f t="shared" si="25"/>
        <v>270</v>
      </c>
      <c r="I244">
        <v>10</v>
      </c>
      <c r="J244">
        <f t="shared" si="26"/>
        <v>9</v>
      </c>
      <c r="K244">
        <f>Tabela1[[#This Row],[WYDATKI]]+Tabela1[[#This Row],[SERWIS]]</f>
        <v>0</v>
      </c>
      <c r="L244">
        <f t="shared" si="27"/>
        <v>14050</v>
      </c>
    </row>
    <row r="245" spans="1:12" x14ac:dyDescent="0.3">
      <c r="A245" s="1">
        <v>45170</v>
      </c>
      <c r="B245">
        <f t="shared" si="21"/>
        <v>5</v>
      </c>
      <c r="C245">
        <f t="shared" si="22"/>
        <v>1</v>
      </c>
      <c r="D245">
        <f t="shared" si="23"/>
        <v>9</v>
      </c>
      <c r="E245" t="s">
        <v>7</v>
      </c>
      <c r="G245">
        <f t="shared" si="24"/>
        <v>0</v>
      </c>
      <c r="H245">
        <f t="shared" si="25"/>
        <v>270</v>
      </c>
      <c r="I245">
        <v>10</v>
      </c>
      <c r="J245">
        <f t="shared" si="26"/>
        <v>9</v>
      </c>
      <c r="K245">
        <f>Tabela1[[#This Row],[WYDATKI]]+Tabela1[[#This Row],[SERWIS]]</f>
        <v>0</v>
      </c>
      <c r="L245">
        <f t="shared" si="27"/>
        <v>14320</v>
      </c>
    </row>
    <row r="246" spans="1:12" x14ac:dyDescent="0.3">
      <c r="A246" s="1">
        <v>45171</v>
      </c>
      <c r="B246">
        <f t="shared" si="21"/>
        <v>6</v>
      </c>
      <c r="C246">
        <f t="shared" si="22"/>
        <v>2</v>
      </c>
      <c r="D246">
        <f t="shared" si="23"/>
        <v>9</v>
      </c>
      <c r="E246" t="s">
        <v>7</v>
      </c>
      <c r="G246">
        <f t="shared" si="24"/>
        <v>0</v>
      </c>
      <c r="H246">
        <f t="shared" si="25"/>
        <v>0</v>
      </c>
      <c r="I246">
        <v>10</v>
      </c>
      <c r="J246">
        <f t="shared" si="26"/>
        <v>9</v>
      </c>
      <c r="K246">
        <f>Tabela1[[#This Row],[WYDATKI]]+Tabela1[[#This Row],[SERWIS]]</f>
        <v>0</v>
      </c>
      <c r="L246">
        <f t="shared" si="27"/>
        <v>14320</v>
      </c>
    </row>
    <row r="247" spans="1:12" x14ac:dyDescent="0.3">
      <c r="A247" s="1">
        <v>45172</v>
      </c>
      <c r="B247">
        <f t="shared" si="21"/>
        <v>7</v>
      </c>
      <c r="C247">
        <f t="shared" si="22"/>
        <v>3</v>
      </c>
      <c r="D247">
        <f t="shared" si="23"/>
        <v>9</v>
      </c>
      <c r="E247" t="s">
        <v>7</v>
      </c>
      <c r="G247">
        <f t="shared" si="24"/>
        <v>150</v>
      </c>
      <c r="H247">
        <f t="shared" si="25"/>
        <v>0</v>
      </c>
      <c r="I247">
        <v>10</v>
      </c>
      <c r="J247">
        <f t="shared" si="26"/>
        <v>9</v>
      </c>
      <c r="K247">
        <f>Tabela1[[#This Row],[WYDATKI]]+Tabela1[[#This Row],[SERWIS]]</f>
        <v>150</v>
      </c>
      <c r="L247">
        <f t="shared" si="27"/>
        <v>14170</v>
      </c>
    </row>
    <row r="248" spans="1:12" x14ac:dyDescent="0.3">
      <c r="A248" s="1">
        <v>45173</v>
      </c>
      <c r="B248">
        <f t="shared" si="21"/>
        <v>1</v>
      </c>
      <c r="C248">
        <f t="shared" si="22"/>
        <v>4</v>
      </c>
      <c r="D248">
        <f t="shared" si="23"/>
        <v>9</v>
      </c>
      <c r="E248" t="s">
        <v>7</v>
      </c>
      <c r="G248">
        <f t="shared" si="24"/>
        <v>0</v>
      </c>
      <c r="H248">
        <f t="shared" si="25"/>
        <v>270</v>
      </c>
      <c r="I248">
        <v>10</v>
      </c>
      <c r="J248">
        <f t="shared" si="26"/>
        <v>9</v>
      </c>
      <c r="K248">
        <f>Tabela1[[#This Row],[WYDATKI]]+Tabela1[[#This Row],[SERWIS]]</f>
        <v>0</v>
      </c>
      <c r="L248">
        <f t="shared" si="27"/>
        <v>14440</v>
      </c>
    </row>
    <row r="249" spans="1:12" x14ac:dyDescent="0.3">
      <c r="A249" s="1">
        <v>45174</v>
      </c>
      <c r="B249">
        <f t="shared" si="21"/>
        <v>2</v>
      </c>
      <c r="C249">
        <f t="shared" si="22"/>
        <v>5</v>
      </c>
      <c r="D249">
        <f t="shared" si="23"/>
        <v>9</v>
      </c>
      <c r="E249" t="s">
        <v>7</v>
      </c>
      <c r="G249">
        <f t="shared" si="24"/>
        <v>0</v>
      </c>
      <c r="H249">
        <f t="shared" si="25"/>
        <v>270</v>
      </c>
      <c r="I249">
        <v>10</v>
      </c>
      <c r="J249">
        <f t="shared" si="26"/>
        <v>9</v>
      </c>
      <c r="K249">
        <f>Tabela1[[#This Row],[WYDATKI]]+Tabela1[[#This Row],[SERWIS]]</f>
        <v>0</v>
      </c>
      <c r="L249">
        <f t="shared" si="27"/>
        <v>14710</v>
      </c>
    </row>
    <row r="250" spans="1:12" x14ac:dyDescent="0.3">
      <c r="A250" s="1">
        <v>45175</v>
      </c>
      <c r="B250">
        <f t="shared" si="21"/>
        <v>3</v>
      </c>
      <c r="C250">
        <f t="shared" si="22"/>
        <v>6</v>
      </c>
      <c r="D250">
        <f t="shared" si="23"/>
        <v>9</v>
      </c>
      <c r="E250" t="s">
        <v>7</v>
      </c>
      <c r="G250">
        <f t="shared" si="24"/>
        <v>0</v>
      </c>
      <c r="H250">
        <f t="shared" si="25"/>
        <v>270</v>
      </c>
      <c r="I250">
        <v>10</v>
      </c>
      <c r="J250">
        <f t="shared" si="26"/>
        <v>9</v>
      </c>
      <c r="K250">
        <f>Tabela1[[#This Row],[WYDATKI]]+Tabela1[[#This Row],[SERWIS]]</f>
        <v>0</v>
      </c>
      <c r="L250">
        <f t="shared" si="27"/>
        <v>14980</v>
      </c>
    </row>
    <row r="251" spans="1:12" x14ac:dyDescent="0.3">
      <c r="A251" s="1">
        <v>45176</v>
      </c>
      <c r="B251">
        <f t="shared" si="21"/>
        <v>4</v>
      </c>
      <c r="C251">
        <f t="shared" si="22"/>
        <v>7</v>
      </c>
      <c r="D251">
        <f t="shared" si="23"/>
        <v>9</v>
      </c>
      <c r="E251" t="s">
        <v>7</v>
      </c>
      <c r="G251">
        <f t="shared" si="24"/>
        <v>0</v>
      </c>
      <c r="H251">
        <f t="shared" si="25"/>
        <v>270</v>
      </c>
      <c r="I251">
        <v>10</v>
      </c>
      <c r="J251">
        <f t="shared" si="26"/>
        <v>9</v>
      </c>
      <c r="K251">
        <f>Tabela1[[#This Row],[WYDATKI]]+Tabela1[[#This Row],[SERWIS]]</f>
        <v>0</v>
      </c>
      <c r="L251">
        <f t="shared" si="27"/>
        <v>15250</v>
      </c>
    </row>
    <row r="252" spans="1:12" x14ac:dyDescent="0.3">
      <c r="A252" s="1">
        <v>45177</v>
      </c>
      <c r="B252">
        <f t="shared" si="21"/>
        <v>5</v>
      </c>
      <c r="C252">
        <f t="shared" si="22"/>
        <v>8</v>
      </c>
      <c r="D252">
        <f t="shared" si="23"/>
        <v>9</v>
      </c>
      <c r="E252" t="s">
        <v>7</v>
      </c>
      <c r="G252">
        <f t="shared" si="24"/>
        <v>0</v>
      </c>
      <c r="H252">
        <f t="shared" si="25"/>
        <v>270</v>
      </c>
      <c r="I252">
        <v>10</v>
      </c>
      <c r="J252">
        <f t="shared" si="26"/>
        <v>9</v>
      </c>
      <c r="K252">
        <f>Tabela1[[#This Row],[WYDATKI]]+Tabela1[[#This Row],[SERWIS]]</f>
        <v>0</v>
      </c>
      <c r="L252">
        <f t="shared" si="27"/>
        <v>15520</v>
      </c>
    </row>
    <row r="253" spans="1:12" x14ac:dyDescent="0.3">
      <c r="A253" s="1">
        <v>45178</v>
      </c>
      <c r="B253">
        <f t="shared" si="21"/>
        <v>6</v>
      </c>
      <c r="C253">
        <f t="shared" si="22"/>
        <v>9</v>
      </c>
      <c r="D253">
        <f t="shared" si="23"/>
        <v>9</v>
      </c>
      <c r="E253" t="s">
        <v>7</v>
      </c>
      <c r="G253">
        <f t="shared" si="24"/>
        <v>0</v>
      </c>
      <c r="H253">
        <f t="shared" si="25"/>
        <v>0</v>
      </c>
      <c r="I253">
        <v>10</v>
      </c>
      <c r="J253">
        <f t="shared" si="26"/>
        <v>9</v>
      </c>
      <c r="K253">
        <f>Tabela1[[#This Row],[WYDATKI]]+Tabela1[[#This Row],[SERWIS]]</f>
        <v>0</v>
      </c>
      <c r="L253">
        <f t="shared" si="27"/>
        <v>15520</v>
      </c>
    </row>
    <row r="254" spans="1:12" x14ac:dyDescent="0.3">
      <c r="A254" s="1">
        <v>45179</v>
      </c>
      <c r="B254">
        <f t="shared" si="21"/>
        <v>7</v>
      </c>
      <c r="C254">
        <f t="shared" si="22"/>
        <v>10</v>
      </c>
      <c r="D254">
        <f t="shared" si="23"/>
        <v>9</v>
      </c>
      <c r="E254" t="s">
        <v>7</v>
      </c>
      <c r="G254">
        <f t="shared" si="24"/>
        <v>150</v>
      </c>
      <c r="H254">
        <f t="shared" si="25"/>
        <v>0</v>
      </c>
      <c r="I254">
        <v>10</v>
      </c>
      <c r="J254">
        <f t="shared" si="26"/>
        <v>9</v>
      </c>
      <c r="K254">
        <f>Tabela1[[#This Row],[WYDATKI]]+Tabela1[[#This Row],[SERWIS]]</f>
        <v>150</v>
      </c>
      <c r="L254">
        <f t="shared" si="27"/>
        <v>15370</v>
      </c>
    </row>
    <row r="255" spans="1:12" x14ac:dyDescent="0.3">
      <c r="A255" s="1">
        <v>45180</v>
      </c>
      <c r="B255">
        <f t="shared" si="21"/>
        <v>1</v>
      </c>
      <c r="C255">
        <f t="shared" si="22"/>
        <v>11</v>
      </c>
      <c r="D255">
        <f t="shared" si="23"/>
        <v>9</v>
      </c>
      <c r="E255" t="s">
        <v>7</v>
      </c>
      <c r="G255">
        <f t="shared" si="24"/>
        <v>0</v>
      </c>
      <c r="H255">
        <f t="shared" si="25"/>
        <v>270</v>
      </c>
      <c r="I255">
        <v>10</v>
      </c>
      <c r="J255">
        <f t="shared" si="26"/>
        <v>9</v>
      </c>
      <c r="K255">
        <f>Tabela1[[#This Row],[WYDATKI]]+Tabela1[[#This Row],[SERWIS]]</f>
        <v>0</v>
      </c>
      <c r="L255">
        <f t="shared" si="27"/>
        <v>15640</v>
      </c>
    </row>
    <row r="256" spans="1:12" x14ac:dyDescent="0.3">
      <c r="A256" s="1">
        <v>45181</v>
      </c>
      <c r="B256">
        <f t="shared" si="21"/>
        <v>2</v>
      </c>
      <c r="C256">
        <f t="shared" si="22"/>
        <v>12</v>
      </c>
      <c r="D256">
        <f t="shared" si="23"/>
        <v>9</v>
      </c>
      <c r="E256" t="s">
        <v>7</v>
      </c>
      <c r="G256">
        <f t="shared" si="24"/>
        <v>0</v>
      </c>
      <c r="H256">
        <f t="shared" si="25"/>
        <v>270</v>
      </c>
      <c r="I256">
        <v>10</v>
      </c>
      <c r="J256">
        <f t="shared" si="26"/>
        <v>9</v>
      </c>
      <c r="K256">
        <f>Tabela1[[#This Row],[WYDATKI]]+Tabela1[[#This Row],[SERWIS]]</f>
        <v>0</v>
      </c>
      <c r="L256">
        <f t="shared" si="27"/>
        <v>15910</v>
      </c>
    </row>
    <row r="257" spans="1:12" x14ac:dyDescent="0.3">
      <c r="A257" s="1">
        <v>45182</v>
      </c>
      <c r="B257">
        <f t="shared" si="21"/>
        <v>3</v>
      </c>
      <c r="C257">
        <f t="shared" si="22"/>
        <v>13</v>
      </c>
      <c r="D257">
        <f t="shared" si="23"/>
        <v>9</v>
      </c>
      <c r="E257" t="s">
        <v>7</v>
      </c>
      <c r="G257">
        <f t="shared" si="24"/>
        <v>0</v>
      </c>
      <c r="H257">
        <f t="shared" si="25"/>
        <v>270</v>
      </c>
      <c r="I257">
        <v>10</v>
      </c>
      <c r="J257">
        <f t="shared" si="26"/>
        <v>9</v>
      </c>
      <c r="K257">
        <f>Tabela1[[#This Row],[WYDATKI]]+Tabela1[[#This Row],[SERWIS]]</f>
        <v>0</v>
      </c>
      <c r="L257">
        <f t="shared" si="27"/>
        <v>16180</v>
      </c>
    </row>
    <row r="258" spans="1:12" x14ac:dyDescent="0.3">
      <c r="A258" s="1">
        <v>45183</v>
      </c>
      <c r="B258">
        <f t="shared" si="21"/>
        <v>4</v>
      </c>
      <c r="C258">
        <f t="shared" si="22"/>
        <v>14</v>
      </c>
      <c r="D258">
        <f t="shared" si="23"/>
        <v>9</v>
      </c>
      <c r="E258" t="s">
        <v>7</v>
      </c>
      <c r="G258">
        <f t="shared" si="24"/>
        <v>0</v>
      </c>
      <c r="H258">
        <f t="shared" si="25"/>
        <v>270</v>
      </c>
      <c r="I258">
        <v>10</v>
      </c>
      <c r="J258">
        <f t="shared" si="26"/>
        <v>9</v>
      </c>
      <c r="K258">
        <f>Tabela1[[#This Row],[WYDATKI]]+Tabela1[[#This Row],[SERWIS]]</f>
        <v>0</v>
      </c>
      <c r="L258">
        <f t="shared" si="27"/>
        <v>16450</v>
      </c>
    </row>
    <row r="259" spans="1:12" x14ac:dyDescent="0.3">
      <c r="A259" s="1">
        <v>45184</v>
      </c>
      <c r="B259">
        <f t="shared" ref="B259:B322" si="28">WEEKDAY(A259,2)</f>
        <v>5</v>
      </c>
      <c r="C259">
        <f t="shared" ref="C259:C322" si="29">DAY(A259)</f>
        <v>15</v>
      </c>
      <c r="D259">
        <f t="shared" ref="D259:D322" si="30">MONTH(A259)</f>
        <v>9</v>
      </c>
      <c r="E259" t="s">
        <v>7</v>
      </c>
      <c r="G259">
        <f t="shared" ref="G259:G322" si="31">IF(B259=7,I259*15,0)</f>
        <v>0</v>
      </c>
      <c r="H259">
        <f t="shared" ref="H259:H322" si="32">IF(OR(B259=7,B259=6),0,J259*30)</f>
        <v>270</v>
      </c>
      <c r="I259">
        <v>10</v>
      </c>
      <c r="J259">
        <f t="shared" ref="J259:J322" si="33">IF(E259="ZIMA",ROUNDDOWN(I259*20%,0),IF(E259="WIOSNA",ROUNDDOWN(I259*50%,0),IF(E259="LATO",ROUNDDOWN(I259*90%,0),IF(E259="JESIEŃ",ROUNDDOWN(I259*40%,0)))))</f>
        <v>9</v>
      </c>
      <c r="K259">
        <f>Tabela1[[#This Row],[WYDATKI]]+Tabela1[[#This Row],[SERWIS]]</f>
        <v>0</v>
      </c>
      <c r="L259">
        <f t="shared" si="27"/>
        <v>16720</v>
      </c>
    </row>
    <row r="260" spans="1:12" x14ac:dyDescent="0.3">
      <c r="A260" s="1">
        <v>45185</v>
      </c>
      <c r="B260">
        <f t="shared" si="28"/>
        <v>6</v>
      </c>
      <c r="C260">
        <f t="shared" si="29"/>
        <v>16</v>
      </c>
      <c r="D260">
        <f t="shared" si="30"/>
        <v>9</v>
      </c>
      <c r="E260" t="s">
        <v>7</v>
      </c>
      <c r="G260">
        <f t="shared" si="31"/>
        <v>0</v>
      </c>
      <c r="H260">
        <f t="shared" si="32"/>
        <v>0</v>
      </c>
      <c r="I260">
        <v>10</v>
      </c>
      <c r="J260">
        <f t="shared" si="33"/>
        <v>9</v>
      </c>
      <c r="K260">
        <f>Tabela1[[#This Row],[WYDATKI]]+Tabela1[[#This Row],[SERWIS]]</f>
        <v>0</v>
      </c>
      <c r="L260">
        <f t="shared" ref="L260:L323" si="34">L259-F260-G260+H260</f>
        <v>16720</v>
      </c>
    </row>
    <row r="261" spans="1:12" x14ac:dyDescent="0.3">
      <c r="A261" s="1">
        <v>45186</v>
      </c>
      <c r="B261">
        <f t="shared" si="28"/>
        <v>7</v>
      </c>
      <c r="C261">
        <f t="shared" si="29"/>
        <v>17</v>
      </c>
      <c r="D261">
        <f t="shared" si="30"/>
        <v>9</v>
      </c>
      <c r="E261" t="s">
        <v>7</v>
      </c>
      <c r="G261">
        <f t="shared" si="31"/>
        <v>150</v>
      </c>
      <c r="H261">
        <f t="shared" si="32"/>
        <v>0</v>
      </c>
      <c r="I261">
        <v>10</v>
      </c>
      <c r="J261">
        <f t="shared" si="33"/>
        <v>9</v>
      </c>
      <c r="K261">
        <f>Tabela1[[#This Row],[WYDATKI]]+Tabela1[[#This Row],[SERWIS]]</f>
        <v>150</v>
      </c>
      <c r="L261">
        <f t="shared" si="34"/>
        <v>16570</v>
      </c>
    </row>
    <row r="262" spans="1:12" x14ac:dyDescent="0.3">
      <c r="A262" s="1">
        <v>45187</v>
      </c>
      <c r="B262">
        <f t="shared" si="28"/>
        <v>1</v>
      </c>
      <c r="C262">
        <f t="shared" si="29"/>
        <v>18</v>
      </c>
      <c r="D262">
        <f t="shared" si="30"/>
        <v>9</v>
      </c>
      <c r="E262" t="s">
        <v>7</v>
      </c>
      <c r="G262">
        <f t="shared" si="31"/>
        <v>0</v>
      </c>
      <c r="H262">
        <f t="shared" si="32"/>
        <v>270</v>
      </c>
      <c r="I262">
        <v>10</v>
      </c>
      <c r="J262">
        <f t="shared" si="33"/>
        <v>9</v>
      </c>
      <c r="K262">
        <f>Tabela1[[#This Row],[WYDATKI]]+Tabela1[[#This Row],[SERWIS]]</f>
        <v>0</v>
      </c>
      <c r="L262">
        <f t="shared" si="34"/>
        <v>16840</v>
      </c>
    </row>
    <row r="263" spans="1:12" x14ac:dyDescent="0.3">
      <c r="A263" s="1">
        <v>45188</v>
      </c>
      <c r="B263">
        <f t="shared" si="28"/>
        <v>2</v>
      </c>
      <c r="C263">
        <f t="shared" si="29"/>
        <v>19</v>
      </c>
      <c r="D263">
        <f t="shared" si="30"/>
        <v>9</v>
      </c>
      <c r="E263" t="s">
        <v>7</v>
      </c>
      <c r="G263">
        <f t="shared" si="31"/>
        <v>0</v>
      </c>
      <c r="H263">
        <f t="shared" si="32"/>
        <v>270</v>
      </c>
      <c r="I263">
        <v>10</v>
      </c>
      <c r="J263">
        <f t="shared" si="33"/>
        <v>9</v>
      </c>
      <c r="K263">
        <f>Tabela1[[#This Row],[WYDATKI]]+Tabela1[[#This Row],[SERWIS]]</f>
        <v>0</v>
      </c>
      <c r="L263">
        <f t="shared" si="34"/>
        <v>17110</v>
      </c>
    </row>
    <row r="264" spans="1:12" x14ac:dyDescent="0.3">
      <c r="A264" s="1">
        <v>45189</v>
      </c>
      <c r="B264">
        <f t="shared" si="28"/>
        <v>3</v>
      </c>
      <c r="C264">
        <f t="shared" si="29"/>
        <v>20</v>
      </c>
      <c r="D264">
        <f t="shared" si="30"/>
        <v>9</v>
      </c>
      <c r="E264" t="s">
        <v>7</v>
      </c>
      <c r="G264">
        <f t="shared" si="31"/>
        <v>0</v>
      </c>
      <c r="H264">
        <f t="shared" si="32"/>
        <v>270</v>
      </c>
      <c r="I264">
        <v>10</v>
      </c>
      <c r="J264">
        <f t="shared" si="33"/>
        <v>9</v>
      </c>
      <c r="K264">
        <f>Tabela1[[#This Row],[WYDATKI]]+Tabela1[[#This Row],[SERWIS]]</f>
        <v>0</v>
      </c>
      <c r="L264">
        <f t="shared" si="34"/>
        <v>17380</v>
      </c>
    </row>
    <row r="265" spans="1:12" x14ac:dyDescent="0.3">
      <c r="A265" s="1">
        <v>45190</v>
      </c>
      <c r="B265">
        <f t="shared" si="28"/>
        <v>4</v>
      </c>
      <c r="C265">
        <f t="shared" si="29"/>
        <v>21</v>
      </c>
      <c r="D265">
        <f t="shared" si="30"/>
        <v>9</v>
      </c>
      <c r="E265" t="s">
        <v>7</v>
      </c>
      <c r="G265">
        <f t="shared" si="31"/>
        <v>0</v>
      </c>
      <c r="H265">
        <f t="shared" si="32"/>
        <v>270</v>
      </c>
      <c r="I265">
        <v>10</v>
      </c>
      <c r="J265">
        <f t="shared" si="33"/>
        <v>9</v>
      </c>
      <c r="K265">
        <f>Tabela1[[#This Row],[WYDATKI]]+Tabela1[[#This Row],[SERWIS]]</f>
        <v>0</v>
      </c>
      <c r="L265">
        <f t="shared" si="34"/>
        <v>17650</v>
      </c>
    </row>
    <row r="266" spans="1:12" x14ac:dyDescent="0.3">
      <c r="A266" s="1">
        <v>45191</v>
      </c>
      <c r="B266">
        <f t="shared" si="28"/>
        <v>5</v>
      </c>
      <c r="C266">
        <f t="shared" si="29"/>
        <v>22</v>
      </c>
      <c r="D266">
        <f t="shared" si="30"/>
        <v>9</v>
      </c>
      <c r="E266" t="s">
        <v>7</v>
      </c>
      <c r="G266">
        <f t="shared" si="31"/>
        <v>0</v>
      </c>
      <c r="H266">
        <f t="shared" si="32"/>
        <v>270</v>
      </c>
      <c r="I266">
        <v>10</v>
      </c>
      <c r="J266">
        <f t="shared" si="33"/>
        <v>9</v>
      </c>
      <c r="K266">
        <f>Tabela1[[#This Row],[WYDATKI]]+Tabela1[[#This Row],[SERWIS]]</f>
        <v>0</v>
      </c>
      <c r="L266">
        <f t="shared" si="34"/>
        <v>17920</v>
      </c>
    </row>
    <row r="267" spans="1:12" x14ac:dyDescent="0.3">
      <c r="A267" s="1">
        <v>45192</v>
      </c>
      <c r="B267">
        <f t="shared" si="28"/>
        <v>6</v>
      </c>
      <c r="C267">
        <f t="shared" si="29"/>
        <v>23</v>
      </c>
      <c r="D267">
        <f t="shared" si="30"/>
        <v>9</v>
      </c>
      <c r="E267" t="s">
        <v>6</v>
      </c>
      <c r="G267">
        <f t="shared" si="31"/>
        <v>0</v>
      </c>
      <c r="H267">
        <f t="shared" si="32"/>
        <v>0</v>
      </c>
      <c r="I267">
        <v>10</v>
      </c>
      <c r="J267">
        <f t="shared" si="33"/>
        <v>4</v>
      </c>
      <c r="K267">
        <f>Tabela1[[#This Row],[WYDATKI]]+Tabela1[[#This Row],[SERWIS]]</f>
        <v>0</v>
      </c>
      <c r="L267">
        <f t="shared" si="34"/>
        <v>17920</v>
      </c>
    </row>
    <row r="268" spans="1:12" x14ac:dyDescent="0.3">
      <c r="A268" s="1">
        <v>45193</v>
      </c>
      <c r="B268">
        <f t="shared" si="28"/>
        <v>7</v>
      </c>
      <c r="C268">
        <f t="shared" si="29"/>
        <v>24</v>
      </c>
      <c r="D268">
        <f t="shared" si="30"/>
        <v>9</v>
      </c>
      <c r="E268" t="s">
        <v>6</v>
      </c>
      <c r="G268">
        <f t="shared" si="31"/>
        <v>150</v>
      </c>
      <c r="H268">
        <f t="shared" si="32"/>
        <v>0</v>
      </c>
      <c r="I268">
        <v>10</v>
      </c>
      <c r="J268">
        <f t="shared" si="33"/>
        <v>4</v>
      </c>
      <c r="K268">
        <f>Tabela1[[#This Row],[WYDATKI]]+Tabela1[[#This Row],[SERWIS]]</f>
        <v>150</v>
      </c>
      <c r="L268">
        <f t="shared" si="34"/>
        <v>17770</v>
      </c>
    </row>
    <row r="269" spans="1:12" x14ac:dyDescent="0.3">
      <c r="A269" s="1">
        <v>45194</v>
      </c>
      <c r="B269">
        <f t="shared" si="28"/>
        <v>1</v>
      </c>
      <c r="C269">
        <f t="shared" si="29"/>
        <v>25</v>
      </c>
      <c r="D269">
        <f t="shared" si="30"/>
        <v>9</v>
      </c>
      <c r="E269" t="s">
        <v>6</v>
      </c>
      <c r="G269">
        <f t="shared" si="31"/>
        <v>0</v>
      </c>
      <c r="H269">
        <f t="shared" si="32"/>
        <v>120</v>
      </c>
      <c r="I269">
        <v>10</v>
      </c>
      <c r="J269">
        <f t="shared" si="33"/>
        <v>4</v>
      </c>
      <c r="K269">
        <f>Tabela1[[#This Row],[WYDATKI]]+Tabela1[[#This Row],[SERWIS]]</f>
        <v>0</v>
      </c>
      <c r="L269">
        <f t="shared" si="34"/>
        <v>17890</v>
      </c>
    </row>
    <row r="270" spans="1:12" x14ac:dyDescent="0.3">
      <c r="A270" s="1">
        <v>45195</v>
      </c>
      <c r="B270">
        <f t="shared" si="28"/>
        <v>2</v>
      </c>
      <c r="C270">
        <f t="shared" si="29"/>
        <v>26</v>
      </c>
      <c r="D270">
        <f t="shared" si="30"/>
        <v>9</v>
      </c>
      <c r="E270" t="s">
        <v>6</v>
      </c>
      <c r="G270">
        <f t="shared" si="31"/>
        <v>0</v>
      </c>
      <c r="H270">
        <f t="shared" si="32"/>
        <v>120</v>
      </c>
      <c r="I270">
        <v>10</v>
      </c>
      <c r="J270">
        <f t="shared" si="33"/>
        <v>4</v>
      </c>
      <c r="K270">
        <f>Tabela1[[#This Row],[WYDATKI]]+Tabela1[[#This Row],[SERWIS]]</f>
        <v>0</v>
      </c>
      <c r="L270">
        <f t="shared" si="34"/>
        <v>18010</v>
      </c>
    </row>
    <row r="271" spans="1:12" x14ac:dyDescent="0.3">
      <c r="A271" s="1">
        <v>45196</v>
      </c>
      <c r="B271">
        <f t="shared" si="28"/>
        <v>3</v>
      </c>
      <c r="C271">
        <f t="shared" si="29"/>
        <v>27</v>
      </c>
      <c r="D271">
        <f t="shared" si="30"/>
        <v>9</v>
      </c>
      <c r="E271" t="s">
        <v>6</v>
      </c>
      <c r="G271">
        <f t="shared" si="31"/>
        <v>0</v>
      </c>
      <c r="H271">
        <f t="shared" si="32"/>
        <v>120</v>
      </c>
      <c r="I271">
        <v>10</v>
      </c>
      <c r="J271">
        <f t="shared" si="33"/>
        <v>4</v>
      </c>
      <c r="K271">
        <f>Tabela1[[#This Row],[WYDATKI]]+Tabela1[[#This Row],[SERWIS]]</f>
        <v>0</v>
      </c>
      <c r="L271">
        <f t="shared" si="34"/>
        <v>18130</v>
      </c>
    </row>
    <row r="272" spans="1:12" x14ac:dyDescent="0.3">
      <c r="A272" s="1">
        <v>45197</v>
      </c>
      <c r="B272">
        <f t="shared" si="28"/>
        <v>4</v>
      </c>
      <c r="C272">
        <f t="shared" si="29"/>
        <v>28</v>
      </c>
      <c r="D272">
        <f t="shared" si="30"/>
        <v>9</v>
      </c>
      <c r="E272" t="s">
        <v>6</v>
      </c>
      <c r="G272">
        <f t="shared" si="31"/>
        <v>0</v>
      </c>
      <c r="H272">
        <f t="shared" si="32"/>
        <v>120</v>
      </c>
      <c r="I272">
        <v>10</v>
      </c>
      <c r="J272">
        <f t="shared" si="33"/>
        <v>4</v>
      </c>
      <c r="K272">
        <f>Tabela1[[#This Row],[WYDATKI]]+Tabela1[[#This Row],[SERWIS]]</f>
        <v>0</v>
      </c>
      <c r="L272">
        <f t="shared" si="34"/>
        <v>18250</v>
      </c>
    </row>
    <row r="273" spans="1:12" x14ac:dyDescent="0.3">
      <c r="A273" s="1">
        <v>45198</v>
      </c>
      <c r="B273">
        <f t="shared" si="28"/>
        <v>5</v>
      </c>
      <c r="C273">
        <f t="shared" si="29"/>
        <v>29</v>
      </c>
      <c r="D273">
        <f t="shared" si="30"/>
        <v>9</v>
      </c>
      <c r="E273" t="s">
        <v>6</v>
      </c>
      <c r="G273">
        <f t="shared" si="31"/>
        <v>0</v>
      </c>
      <c r="H273">
        <f t="shared" si="32"/>
        <v>120</v>
      </c>
      <c r="I273">
        <v>10</v>
      </c>
      <c r="J273">
        <f t="shared" si="33"/>
        <v>4</v>
      </c>
      <c r="K273">
        <f>Tabela1[[#This Row],[WYDATKI]]+Tabela1[[#This Row],[SERWIS]]</f>
        <v>0</v>
      </c>
      <c r="L273">
        <f t="shared" si="34"/>
        <v>18370</v>
      </c>
    </row>
    <row r="274" spans="1:12" x14ac:dyDescent="0.3">
      <c r="A274" s="1">
        <v>45199</v>
      </c>
      <c r="B274">
        <f t="shared" si="28"/>
        <v>6</v>
      </c>
      <c r="C274">
        <f t="shared" si="29"/>
        <v>30</v>
      </c>
      <c r="D274">
        <f t="shared" si="30"/>
        <v>9</v>
      </c>
      <c r="E274" t="s">
        <v>6</v>
      </c>
      <c r="G274">
        <f t="shared" si="31"/>
        <v>0</v>
      </c>
      <c r="H274">
        <f t="shared" si="32"/>
        <v>0</v>
      </c>
      <c r="I274">
        <v>10</v>
      </c>
      <c r="J274">
        <f t="shared" si="33"/>
        <v>4</v>
      </c>
      <c r="K274">
        <f>Tabela1[[#This Row],[WYDATKI]]+Tabela1[[#This Row],[SERWIS]]</f>
        <v>0</v>
      </c>
      <c r="L274">
        <f t="shared" si="34"/>
        <v>18370</v>
      </c>
    </row>
    <row r="275" spans="1:12" x14ac:dyDescent="0.3">
      <c r="A275" s="1">
        <v>45200</v>
      </c>
      <c r="B275">
        <f t="shared" si="28"/>
        <v>7</v>
      </c>
      <c r="C275">
        <f t="shared" si="29"/>
        <v>1</v>
      </c>
      <c r="D275">
        <f t="shared" si="30"/>
        <v>10</v>
      </c>
      <c r="E275" t="s">
        <v>6</v>
      </c>
      <c r="G275">
        <f t="shared" si="31"/>
        <v>150</v>
      </c>
      <c r="H275">
        <f t="shared" si="32"/>
        <v>0</v>
      </c>
      <c r="I275">
        <v>10</v>
      </c>
      <c r="J275">
        <f t="shared" si="33"/>
        <v>4</v>
      </c>
      <c r="K275">
        <f>Tabela1[[#This Row],[WYDATKI]]+Tabela1[[#This Row],[SERWIS]]</f>
        <v>150</v>
      </c>
      <c r="L275">
        <f t="shared" si="34"/>
        <v>18220</v>
      </c>
    </row>
    <row r="276" spans="1:12" x14ac:dyDescent="0.3">
      <c r="A276" s="1">
        <v>45201</v>
      </c>
      <c r="B276">
        <f t="shared" si="28"/>
        <v>1</v>
      </c>
      <c r="C276">
        <f t="shared" si="29"/>
        <v>2</v>
      </c>
      <c r="D276">
        <f t="shared" si="30"/>
        <v>10</v>
      </c>
      <c r="E276" t="s">
        <v>6</v>
      </c>
      <c r="G276">
        <f t="shared" si="31"/>
        <v>0</v>
      </c>
      <c r="H276">
        <f t="shared" si="32"/>
        <v>120</v>
      </c>
      <c r="I276">
        <v>10</v>
      </c>
      <c r="J276">
        <f t="shared" si="33"/>
        <v>4</v>
      </c>
      <c r="K276">
        <f>Tabela1[[#This Row],[WYDATKI]]+Tabela1[[#This Row],[SERWIS]]</f>
        <v>0</v>
      </c>
      <c r="L276">
        <f t="shared" si="34"/>
        <v>18340</v>
      </c>
    </row>
    <row r="277" spans="1:12" x14ac:dyDescent="0.3">
      <c r="A277" s="1">
        <v>45202</v>
      </c>
      <c r="B277">
        <f t="shared" si="28"/>
        <v>2</v>
      </c>
      <c r="C277">
        <f t="shared" si="29"/>
        <v>3</v>
      </c>
      <c r="D277">
        <f t="shared" si="30"/>
        <v>10</v>
      </c>
      <c r="E277" t="s">
        <v>6</v>
      </c>
      <c r="G277">
        <f t="shared" si="31"/>
        <v>0</v>
      </c>
      <c r="H277">
        <f t="shared" si="32"/>
        <v>120</v>
      </c>
      <c r="I277">
        <v>10</v>
      </c>
      <c r="J277">
        <f t="shared" si="33"/>
        <v>4</v>
      </c>
      <c r="K277">
        <f>Tabela1[[#This Row],[WYDATKI]]+Tabela1[[#This Row],[SERWIS]]</f>
        <v>0</v>
      </c>
      <c r="L277">
        <f t="shared" si="34"/>
        <v>18460</v>
      </c>
    </row>
    <row r="278" spans="1:12" x14ac:dyDescent="0.3">
      <c r="A278" s="1">
        <v>45203</v>
      </c>
      <c r="B278">
        <f t="shared" si="28"/>
        <v>3</v>
      </c>
      <c r="C278">
        <f t="shared" si="29"/>
        <v>4</v>
      </c>
      <c r="D278">
        <f t="shared" si="30"/>
        <v>10</v>
      </c>
      <c r="E278" t="s">
        <v>6</v>
      </c>
      <c r="G278">
        <f t="shared" si="31"/>
        <v>0</v>
      </c>
      <c r="H278">
        <f t="shared" si="32"/>
        <v>120</v>
      </c>
      <c r="I278">
        <v>10</v>
      </c>
      <c r="J278">
        <f t="shared" si="33"/>
        <v>4</v>
      </c>
      <c r="K278">
        <f>Tabela1[[#This Row],[WYDATKI]]+Tabela1[[#This Row],[SERWIS]]</f>
        <v>0</v>
      </c>
      <c r="L278">
        <f t="shared" si="34"/>
        <v>18580</v>
      </c>
    </row>
    <row r="279" spans="1:12" x14ac:dyDescent="0.3">
      <c r="A279" s="1">
        <v>45204</v>
      </c>
      <c r="B279">
        <f t="shared" si="28"/>
        <v>4</v>
      </c>
      <c r="C279">
        <f t="shared" si="29"/>
        <v>5</v>
      </c>
      <c r="D279">
        <f t="shared" si="30"/>
        <v>10</v>
      </c>
      <c r="E279" t="s">
        <v>6</v>
      </c>
      <c r="G279">
        <f t="shared" si="31"/>
        <v>0</v>
      </c>
      <c r="H279">
        <f t="shared" si="32"/>
        <v>120</v>
      </c>
      <c r="I279">
        <v>10</v>
      </c>
      <c r="J279">
        <f t="shared" si="33"/>
        <v>4</v>
      </c>
      <c r="K279">
        <f>Tabela1[[#This Row],[WYDATKI]]+Tabela1[[#This Row],[SERWIS]]</f>
        <v>0</v>
      </c>
      <c r="L279">
        <f t="shared" si="34"/>
        <v>18700</v>
      </c>
    </row>
    <row r="280" spans="1:12" x14ac:dyDescent="0.3">
      <c r="A280" s="1">
        <v>45205</v>
      </c>
      <c r="B280">
        <f t="shared" si="28"/>
        <v>5</v>
      </c>
      <c r="C280">
        <f t="shared" si="29"/>
        <v>6</v>
      </c>
      <c r="D280">
        <f t="shared" si="30"/>
        <v>10</v>
      </c>
      <c r="E280" t="s">
        <v>6</v>
      </c>
      <c r="G280">
        <f t="shared" si="31"/>
        <v>0</v>
      </c>
      <c r="H280">
        <f t="shared" si="32"/>
        <v>120</v>
      </c>
      <c r="I280">
        <v>10</v>
      </c>
      <c r="J280">
        <f t="shared" si="33"/>
        <v>4</v>
      </c>
      <c r="K280">
        <f>Tabela1[[#This Row],[WYDATKI]]+Tabela1[[#This Row],[SERWIS]]</f>
        <v>0</v>
      </c>
      <c r="L280">
        <f t="shared" si="34"/>
        <v>18820</v>
      </c>
    </row>
    <row r="281" spans="1:12" x14ac:dyDescent="0.3">
      <c r="A281" s="1">
        <v>45206</v>
      </c>
      <c r="B281">
        <f t="shared" si="28"/>
        <v>6</v>
      </c>
      <c r="C281">
        <f t="shared" si="29"/>
        <v>7</v>
      </c>
      <c r="D281">
        <f t="shared" si="30"/>
        <v>10</v>
      </c>
      <c r="E281" t="s">
        <v>6</v>
      </c>
      <c r="G281">
        <f t="shared" si="31"/>
        <v>0</v>
      </c>
      <c r="H281">
        <f t="shared" si="32"/>
        <v>0</v>
      </c>
      <c r="I281">
        <v>10</v>
      </c>
      <c r="J281">
        <f t="shared" si="33"/>
        <v>4</v>
      </c>
      <c r="K281">
        <f>Tabela1[[#This Row],[WYDATKI]]+Tabela1[[#This Row],[SERWIS]]</f>
        <v>0</v>
      </c>
      <c r="L281">
        <f t="shared" si="34"/>
        <v>18820</v>
      </c>
    </row>
    <row r="282" spans="1:12" x14ac:dyDescent="0.3">
      <c r="A282" s="1">
        <v>45207</v>
      </c>
      <c r="B282">
        <f t="shared" si="28"/>
        <v>7</v>
      </c>
      <c r="C282">
        <f t="shared" si="29"/>
        <v>8</v>
      </c>
      <c r="D282">
        <f t="shared" si="30"/>
        <v>10</v>
      </c>
      <c r="E282" t="s">
        <v>6</v>
      </c>
      <c r="G282">
        <f t="shared" si="31"/>
        <v>150</v>
      </c>
      <c r="H282">
        <f t="shared" si="32"/>
        <v>0</v>
      </c>
      <c r="I282">
        <v>10</v>
      </c>
      <c r="J282">
        <f t="shared" si="33"/>
        <v>4</v>
      </c>
      <c r="K282">
        <f>Tabela1[[#This Row],[WYDATKI]]+Tabela1[[#This Row],[SERWIS]]</f>
        <v>150</v>
      </c>
      <c r="L282">
        <f t="shared" si="34"/>
        <v>18670</v>
      </c>
    </row>
    <row r="283" spans="1:12" x14ac:dyDescent="0.3">
      <c r="A283" s="1">
        <v>45208</v>
      </c>
      <c r="B283">
        <f t="shared" si="28"/>
        <v>1</v>
      </c>
      <c r="C283">
        <f t="shared" si="29"/>
        <v>9</v>
      </c>
      <c r="D283">
        <f t="shared" si="30"/>
        <v>10</v>
      </c>
      <c r="E283" t="s">
        <v>6</v>
      </c>
      <c r="G283">
        <f t="shared" si="31"/>
        <v>0</v>
      </c>
      <c r="H283">
        <f t="shared" si="32"/>
        <v>120</v>
      </c>
      <c r="I283">
        <v>10</v>
      </c>
      <c r="J283">
        <f t="shared" si="33"/>
        <v>4</v>
      </c>
      <c r="K283">
        <f>Tabela1[[#This Row],[WYDATKI]]+Tabela1[[#This Row],[SERWIS]]</f>
        <v>0</v>
      </c>
      <c r="L283">
        <f t="shared" si="34"/>
        <v>18790</v>
      </c>
    </row>
    <row r="284" spans="1:12" x14ac:dyDescent="0.3">
      <c r="A284" s="1">
        <v>45209</v>
      </c>
      <c r="B284">
        <f t="shared" si="28"/>
        <v>2</v>
      </c>
      <c r="C284">
        <f t="shared" si="29"/>
        <v>10</v>
      </c>
      <c r="D284">
        <f t="shared" si="30"/>
        <v>10</v>
      </c>
      <c r="E284" t="s">
        <v>6</v>
      </c>
      <c r="G284">
        <f t="shared" si="31"/>
        <v>0</v>
      </c>
      <c r="H284">
        <f t="shared" si="32"/>
        <v>120</v>
      </c>
      <c r="I284">
        <v>10</v>
      </c>
      <c r="J284">
        <f t="shared" si="33"/>
        <v>4</v>
      </c>
      <c r="K284">
        <f>Tabela1[[#This Row],[WYDATKI]]+Tabela1[[#This Row],[SERWIS]]</f>
        <v>0</v>
      </c>
      <c r="L284">
        <f t="shared" si="34"/>
        <v>18910</v>
      </c>
    </row>
    <row r="285" spans="1:12" x14ac:dyDescent="0.3">
      <c r="A285" s="1">
        <v>45210</v>
      </c>
      <c r="B285">
        <f t="shared" si="28"/>
        <v>3</v>
      </c>
      <c r="C285">
        <f t="shared" si="29"/>
        <v>11</v>
      </c>
      <c r="D285">
        <f t="shared" si="30"/>
        <v>10</v>
      </c>
      <c r="E285" t="s">
        <v>6</v>
      </c>
      <c r="G285">
        <f t="shared" si="31"/>
        <v>0</v>
      </c>
      <c r="H285">
        <f t="shared" si="32"/>
        <v>120</v>
      </c>
      <c r="I285">
        <v>10</v>
      </c>
      <c r="J285">
        <f t="shared" si="33"/>
        <v>4</v>
      </c>
      <c r="K285">
        <f>Tabela1[[#This Row],[WYDATKI]]+Tabela1[[#This Row],[SERWIS]]</f>
        <v>0</v>
      </c>
      <c r="L285">
        <f t="shared" si="34"/>
        <v>19030</v>
      </c>
    </row>
    <row r="286" spans="1:12" x14ac:dyDescent="0.3">
      <c r="A286" s="1">
        <v>45211</v>
      </c>
      <c r="B286">
        <f t="shared" si="28"/>
        <v>4</v>
      </c>
      <c r="C286">
        <f t="shared" si="29"/>
        <v>12</v>
      </c>
      <c r="D286">
        <f t="shared" si="30"/>
        <v>10</v>
      </c>
      <c r="E286" t="s">
        <v>6</v>
      </c>
      <c r="G286">
        <f t="shared" si="31"/>
        <v>0</v>
      </c>
      <c r="H286">
        <f t="shared" si="32"/>
        <v>120</v>
      </c>
      <c r="I286">
        <v>10</v>
      </c>
      <c r="J286">
        <f t="shared" si="33"/>
        <v>4</v>
      </c>
      <c r="K286">
        <f>Tabela1[[#This Row],[WYDATKI]]+Tabela1[[#This Row],[SERWIS]]</f>
        <v>0</v>
      </c>
      <c r="L286">
        <f t="shared" si="34"/>
        <v>19150</v>
      </c>
    </row>
    <row r="287" spans="1:12" x14ac:dyDescent="0.3">
      <c r="A287" s="1">
        <v>45212</v>
      </c>
      <c r="B287">
        <f t="shared" si="28"/>
        <v>5</v>
      </c>
      <c r="C287">
        <f t="shared" si="29"/>
        <v>13</v>
      </c>
      <c r="D287">
        <f t="shared" si="30"/>
        <v>10</v>
      </c>
      <c r="E287" t="s">
        <v>6</v>
      </c>
      <c r="G287">
        <f t="shared" si="31"/>
        <v>0</v>
      </c>
      <c r="H287">
        <f t="shared" si="32"/>
        <v>120</v>
      </c>
      <c r="I287">
        <v>10</v>
      </c>
      <c r="J287">
        <f t="shared" si="33"/>
        <v>4</v>
      </c>
      <c r="K287">
        <f>Tabela1[[#This Row],[WYDATKI]]+Tabela1[[#This Row],[SERWIS]]</f>
        <v>0</v>
      </c>
      <c r="L287">
        <f t="shared" si="34"/>
        <v>19270</v>
      </c>
    </row>
    <row r="288" spans="1:12" x14ac:dyDescent="0.3">
      <c r="A288" s="1">
        <v>45213</v>
      </c>
      <c r="B288">
        <f t="shared" si="28"/>
        <v>6</v>
      </c>
      <c r="C288">
        <f t="shared" si="29"/>
        <v>14</v>
      </c>
      <c r="D288">
        <f t="shared" si="30"/>
        <v>10</v>
      </c>
      <c r="E288" t="s">
        <v>6</v>
      </c>
      <c r="G288">
        <f t="shared" si="31"/>
        <v>0</v>
      </c>
      <c r="H288">
        <f t="shared" si="32"/>
        <v>0</v>
      </c>
      <c r="I288">
        <v>10</v>
      </c>
      <c r="J288">
        <f t="shared" si="33"/>
        <v>4</v>
      </c>
      <c r="K288">
        <f>Tabela1[[#This Row],[WYDATKI]]+Tabela1[[#This Row],[SERWIS]]</f>
        <v>0</v>
      </c>
      <c r="L288">
        <f t="shared" si="34"/>
        <v>19270</v>
      </c>
    </row>
    <row r="289" spans="1:12" x14ac:dyDescent="0.3">
      <c r="A289" s="1">
        <v>45214</v>
      </c>
      <c r="B289">
        <f t="shared" si="28"/>
        <v>7</v>
      </c>
      <c r="C289">
        <f t="shared" si="29"/>
        <v>15</v>
      </c>
      <c r="D289">
        <f t="shared" si="30"/>
        <v>10</v>
      </c>
      <c r="E289" t="s">
        <v>6</v>
      </c>
      <c r="G289">
        <f t="shared" si="31"/>
        <v>150</v>
      </c>
      <c r="H289">
        <f t="shared" si="32"/>
        <v>0</v>
      </c>
      <c r="I289">
        <v>10</v>
      </c>
      <c r="J289">
        <f t="shared" si="33"/>
        <v>4</v>
      </c>
      <c r="K289">
        <f>Tabela1[[#This Row],[WYDATKI]]+Tabela1[[#This Row],[SERWIS]]</f>
        <v>150</v>
      </c>
      <c r="L289">
        <f t="shared" si="34"/>
        <v>19120</v>
      </c>
    </row>
    <row r="290" spans="1:12" x14ac:dyDescent="0.3">
      <c r="A290" s="1">
        <v>45215</v>
      </c>
      <c r="B290">
        <f t="shared" si="28"/>
        <v>1</v>
      </c>
      <c r="C290">
        <f t="shared" si="29"/>
        <v>16</v>
      </c>
      <c r="D290">
        <f t="shared" si="30"/>
        <v>10</v>
      </c>
      <c r="E290" t="s">
        <v>6</v>
      </c>
      <c r="G290">
        <f t="shared" si="31"/>
        <v>0</v>
      </c>
      <c r="H290">
        <f t="shared" si="32"/>
        <v>120</v>
      </c>
      <c r="I290">
        <v>10</v>
      </c>
      <c r="J290">
        <f t="shared" si="33"/>
        <v>4</v>
      </c>
      <c r="K290">
        <f>Tabela1[[#This Row],[WYDATKI]]+Tabela1[[#This Row],[SERWIS]]</f>
        <v>0</v>
      </c>
      <c r="L290">
        <f t="shared" si="34"/>
        <v>19240</v>
      </c>
    </row>
    <row r="291" spans="1:12" x14ac:dyDescent="0.3">
      <c r="A291" s="1">
        <v>45216</v>
      </c>
      <c r="B291">
        <f t="shared" si="28"/>
        <v>2</v>
      </c>
      <c r="C291">
        <f t="shared" si="29"/>
        <v>17</v>
      </c>
      <c r="D291">
        <f t="shared" si="30"/>
        <v>10</v>
      </c>
      <c r="E291" t="s">
        <v>6</v>
      </c>
      <c r="G291">
        <f t="shared" si="31"/>
        <v>0</v>
      </c>
      <c r="H291">
        <f t="shared" si="32"/>
        <v>120</v>
      </c>
      <c r="I291">
        <v>10</v>
      </c>
      <c r="J291">
        <f t="shared" si="33"/>
        <v>4</v>
      </c>
      <c r="K291">
        <f>Tabela1[[#This Row],[WYDATKI]]+Tabela1[[#This Row],[SERWIS]]</f>
        <v>0</v>
      </c>
      <c r="L291">
        <f t="shared" si="34"/>
        <v>19360</v>
      </c>
    </row>
    <row r="292" spans="1:12" x14ac:dyDescent="0.3">
      <c r="A292" s="1">
        <v>45217</v>
      </c>
      <c r="B292">
        <f t="shared" si="28"/>
        <v>3</v>
      </c>
      <c r="C292">
        <f t="shared" si="29"/>
        <v>18</v>
      </c>
      <c r="D292">
        <f t="shared" si="30"/>
        <v>10</v>
      </c>
      <c r="E292" t="s">
        <v>6</v>
      </c>
      <c r="G292">
        <f t="shared" si="31"/>
        <v>0</v>
      </c>
      <c r="H292">
        <f t="shared" si="32"/>
        <v>120</v>
      </c>
      <c r="I292">
        <v>10</v>
      </c>
      <c r="J292">
        <f t="shared" si="33"/>
        <v>4</v>
      </c>
      <c r="K292">
        <f>Tabela1[[#This Row],[WYDATKI]]+Tabela1[[#This Row],[SERWIS]]</f>
        <v>0</v>
      </c>
      <c r="L292">
        <f t="shared" si="34"/>
        <v>19480</v>
      </c>
    </row>
    <row r="293" spans="1:12" x14ac:dyDescent="0.3">
      <c r="A293" s="1">
        <v>45218</v>
      </c>
      <c r="B293">
        <f t="shared" si="28"/>
        <v>4</v>
      </c>
      <c r="C293">
        <f t="shared" si="29"/>
        <v>19</v>
      </c>
      <c r="D293">
        <f t="shared" si="30"/>
        <v>10</v>
      </c>
      <c r="E293" t="s">
        <v>6</v>
      </c>
      <c r="G293">
        <f t="shared" si="31"/>
        <v>0</v>
      </c>
      <c r="H293">
        <f t="shared" si="32"/>
        <v>120</v>
      </c>
      <c r="I293">
        <v>10</v>
      </c>
      <c r="J293">
        <f t="shared" si="33"/>
        <v>4</v>
      </c>
      <c r="K293">
        <f>Tabela1[[#This Row],[WYDATKI]]+Tabela1[[#This Row],[SERWIS]]</f>
        <v>0</v>
      </c>
      <c r="L293">
        <f t="shared" si="34"/>
        <v>19600</v>
      </c>
    </row>
    <row r="294" spans="1:12" x14ac:dyDescent="0.3">
      <c r="A294" s="1">
        <v>45219</v>
      </c>
      <c r="B294">
        <f t="shared" si="28"/>
        <v>5</v>
      </c>
      <c r="C294">
        <f t="shared" si="29"/>
        <v>20</v>
      </c>
      <c r="D294">
        <f t="shared" si="30"/>
        <v>10</v>
      </c>
      <c r="E294" t="s">
        <v>6</v>
      </c>
      <c r="G294">
        <f t="shared" si="31"/>
        <v>0</v>
      </c>
      <c r="H294">
        <f t="shared" si="32"/>
        <v>120</v>
      </c>
      <c r="I294">
        <v>10</v>
      </c>
      <c r="J294">
        <f t="shared" si="33"/>
        <v>4</v>
      </c>
      <c r="K294">
        <f>Tabela1[[#This Row],[WYDATKI]]+Tabela1[[#This Row],[SERWIS]]</f>
        <v>0</v>
      </c>
      <c r="L294">
        <f t="shared" si="34"/>
        <v>19720</v>
      </c>
    </row>
    <row r="295" spans="1:12" x14ac:dyDescent="0.3">
      <c r="A295" s="1">
        <v>45220</v>
      </c>
      <c r="B295">
        <f t="shared" si="28"/>
        <v>6</v>
      </c>
      <c r="C295">
        <f t="shared" si="29"/>
        <v>21</v>
      </c>
      <c r="D295">
        <f t="shared" si="30"/>
        <v>10</v>
      </c>
      <c r="E295" t="s">
        <v>6</v>
      </c>
      <c r="G295">
        <f t="shared" si="31"/>
        <v>0</v>
      </c>
      <c r="H295">
        <f t="shared" si="32"/>
        <v>0</v>
      </c>
      <c r="I295">
        <v>10</v>
      </c>
      <c r="J295">
        <f t="shared" si="33"/>
        <v>4</v>
      </c>
      <c r="K295">
        <f>Tabela1[[#This Row],[WYDATKI]]+Tabela1[[#This Row],[SERWIS]]</f>
        <v>0</v>
      </c>
      <c r="L295">
        <f t="shared" si="34"/>
        <v>19720</v>
      </c>
    </row>
    <row r="296" spans="1:12" x14ac:dyDescent="0.3">
      <c r="A296" s="1">
        <v>45221</v>
      </c>
      <c r="B296">
        <f t="shared" si="28"/>
        <v>7</v>
      </c>
      <c r="C296">
        <f t="shared" si="29"/>
        <v>22</v>
      </c>
      <c r="D296">
        <f t="shared" si="30"/>
        <v>10</v>
      </c>
      <c r="E296" t="s">
        <v>6</v>
      </c>
      <c r="G296">
        <f t="shared" si="31"/>
        <v>150</v>
      </c>
      <c r="H296">
        <f t="shared" si="32"/>
        <v>0</v>
      </c>
      <c r="I296">
        <v>10</v>
      </c>
      <c r="J296">
        <f t="shared" si="33"/>
        <v>4</v>
      </c>
      <c r="K296">
        <f>Tabela1[[#This Row],[WYDATKI]]+Tabela1[[#This Row],[SERWIS]]</f>
        <v>150</v>
      </c>
      <c r="L296">
        <f t="shared" si="34"/>
        <v>19570</v>
      </c>
    </row>
    <row r="297" spans="1:12" x14ac:dyDescent="0.3">
      <c r="A297" s="1">
        <v>45222</v>
      </c>
      <c r="B297">
        <f t="shared" si="28"/>
        <v>1</v>
      </c>
      <c r="C297">
        <f t="shared" si="29"/>
        <v>23</v>
      </c>
      <c r="D297">
        <f t="shared" si="30"/>
        <v>10</v>
      </c>
      <c r="E297" t="s">
        <v>6</v>
      </c>
      <c r="G297">
        <f t="shared" si="31"/>
        <v>0</v>
      </c>
      <c r="H297">
        <f t="shared" si="32"/>
        <v>120</v>
      </c>
      <c r="I297">
        <v>10</v>
      </c>
      <c r="J297">
        <f t="shared" si="33"/>
        <v>4</v>
      </c>
      <c r="K297">
        <f>Tabela1[[#This Row],[WYDATKI]]+Tabela1[[#This Row],[SERWIS]]</f>
        <v>0</v>
      </c>
      <c r="L297">
        <f t="shared" si="34"/>
        <v>19690</v>
      </c>
    </row>
    <row r="298" spans="1:12" x14ac:dyDescent="0.3">
      <c r="A298" s="1">
        <v>45223</v>
      </c>
      <c r="B298">
        <f t="shared" si="28"/>
        <v>2</v>
      </c>
      <c r="C298">
        <f t="shared" si="29"/>
        <v>24</v>
      </c>
      <c r="D298">
        <f t="shared" si="30"/>
        <v>10</v>
      </c>
      <c r="E298" t="s">
        <v>6</v>
      </c>
      <c r="G298">
        <f t="shared" si="31"/>
        <v>0</v>
      </c>
      <c r="H298">
        <f t="shared" si="32"/>
        <v>120</v>
      </c>
      <c r="I298">
        <v>10</v>
      </c>
      <c r="J298">
        <f t="shared" si="33"/>
        <v>4</v>
      </c>
      <c r="K298">
        <f>Tabela1[[#This Row],[WYDATKI]]+Tabela1[[#This Row],[SERWIS]]</f>
        <v>0</v>
      </c>
      <c r="L298">
        <f t="shared" si="34"/>
        <v>19810</v>
      </c>
    </row>
    <row r="299" spans="1:12" x14ac:dyDescent="0.3">
      <c r="A299" s="1">
        <v>45224</v>
      </c>
      <c r="B299">
        <f t="shared" si="28"/>
        <v>3</v>
      </c>
      <c r="C299">
        <f t="shared" si="29"/>
        <v>25</v>
      </c>
      <c r="D299">
        <f t="shared" si="30"/>
        <v>10</v>
      </c>
      <c r="E299" t="s">
        <v>6</v>
      </c>
      <c r="G299">
        <f t="shared" si="31"/>
        <v>0</v>
      </c>
      <c r="H299">
        <f t="shared" si="32"/>
        <v>120</v>
      </c>
      <c r="I299">
        <v>10</v>
      </c>
      <c r="J299">
        <f t="shared" si="33"/>
        <v>4</v>
      </c>
      <c r="K299">
        <f>Tabela1[[#This Row],[WYDATKI]]+Tabela1[[#This Row],[SERWIS]]</f>
        <v>0</v>
      </c>
      <c r="L299">
        <f t="shared" si="34"/>
        <v>19930</v>
      </c>
    </row>
    <row r="300" spans="1:12" x14ac:dyDescent="0.3">
      <c r="A300" s="1">
        <v>45225</v>
      </c>
      <c r="B300">
        <f t="shared" si="28"/>
        <v>4</v>
      </c>
      <c r="C300">
        <f t="shared" si="29"/>
        <v>26</v>
      </c>
      <c r="D300">
        <f t="shared" si="30"/>
        <v>10</v>
      </c>
      <c r="E300" t="s">
        <v>6</v>
      </c>
      <c r="G300">
        <f t="shared" si="31"/>
        <v>0</v>
      </c>
      <c r="H300">
        <f t="shared" si="32"/>
        <v>120</v>
      </c>
      <c r="I300">
        <v>10</v>
      </c>
      <c r="J300">
        <f t="shared" si="33"/>
        <v>4</v>
      </c>
      <c r="K300">
        <f>Tabela1[[#This Row],[WYDATKI]]+Tabela1[[#This Row],[SERWIS]]</f>
        <v>0</v>
      </c>
      <c r="L300">
        <f t="shared" si="34"/>
        <v>20050</v>
      </c>
    </row>
    <row r="301" spans="1:12" x14ac:dyDescent="0.3">
      <c r="A301" s="1">
        <v>45226</v>
      </c>
      <c r="B301">
        <f t="shared" si="28"/>
        <v>5</v>
      </c>
      <c r="C301">
        <f t="shared" si="29"/>
        <v>27</v>
      </c>
      <c r="D301">
        <f t="shared" si="30"/>
        <v>10</v>
      </c>
      <c r="E301" t="s">
        <v>6</v>
      </c>
      <c r="G301">
        <f t="shared" si="31"/>
        <v>0</v>
      </c>
      <c r="H301">
        <f t="shared" si="32"/>
        <v>120</v>
      </c>
      <c r="I301">
        <v>10</v>
      </c>
      <c r="J301">
        <f t="shared" si="33"/>
        <v>4</v>
      </c>
      <c r="K301">
        <f>Tabela1[[#This Row],[WYDATKI]]+Tabela1[[#This Row],[SERWIS]]</f>
        <v>0</v>
      </c>
      <c r="L301">
        <f t="shared" si="34"/>
        <v>20170</v>
      </c>
    </row>
    <row r="302" spans="1:12" x14ac:dyDescent="0.3">
      <c r="A302" s="1">
        <v>45227</v>
      </c>
      <c r="B302">
        <f t="shared" si="28"/>
        <v>6</v>
      </c>
      <c r="C302">
        <f t="shared" si="29"/>
        <v>28</v>
      </c>
      <c r="D302">
        <f t="shared" si="30"/>
        <v>10</v>
      </c>
      <c r="E302" t="s">
        <v>6</v>
      </c>
      <c r="G302">
        <f t="shared" si="31"/>
        <v>0</v>
      </c>
      <c r="H302">
        <f t="shared" si="32"/>
        <v>0</v>
      </c>
      <c r="I302">
        <v>10</v>
      </c>
      <c r="J302">
        <f t="shared" si="33"/>
        <v>4</v>
      </c>
      <c r="K302">
        <f>Tabela1[[#This Row],[WYDATKI]]+Tabela1[[#This Row],[SERWIS]]</f>
        <v>0</v>
      </c>
      <c r="L302">
        <f t="shared" si="34"/>
        <v>20170</v>
      </c>
    </row>
    <row r="303" spans="1:12" x14ac:dyDescent="0.3">
      <c r="A303" s="1">
        <v>45228</v>
      </c>
      <c r="B303">
        <f t="shared" si="28"/>
        <v>7</v>
      </c>
      <c r="C303">
        <f t="shared" si="29"/>
        <v>29</v>
      </c>
      <c r="D303">
        <f t="shared" si="30"/>
        <v>10</v>
      </c>
      <c r="E303" t="s">
        <v>6</v>
      </c>
      <c r="G303">
        <f t="shared" si="31"/>
        <v>150</v>
      </c>
      <c r="H303">
        <f t="shared" si="32"/>
        <v>0</v>
      </c>
      <c r="I303">
        <v>10</v>
      </c>
      <c r="J303">
        <f t="shared" si="33"/>
        <v>4</v>
      </c>
      <c r="K303">
        <f>Tabela1[[#This Row],[WYDATKI]]+Tabela1[[#This Row],[SERWIS]]</f>
        <v>150</v>
      </c>
      <c r="L303">
        <f t="shared" si="34"/>
        <v>20020</v>
      </c>
    </row>
    <row r="304" spans="1:12" x14ac:dyDescent="0.3">
      <c r="A304" s="1">
        <v>45229</v>
      </c>
      <c r="B304">
        <f t="shared" si="28"/>
        <v>1</v>
      </c>
      <c r="C304">
        <f t="shared" si="29"/>
        <v>30</v>
      </c>
      <c r="D304">
        <f t="shared" si="30"/>
        <v>10</v>
      </c>
      <c r="E304" t="s">
        <v>6</v>
      </c>
      <c r="G304">
        <f t="shared" si="31"/>
        <v>0</v>
      </c>
      <c r="H304">
        <f t="shared" si="32"/>
        <v>120</v>
      </c>
      <c r="I304">
        <v>10</v>
      </c>
      <c r="J304">
        <f t="shared" si="33"/>
        <v>4</v>
      </c>
      <c r="K304">
        <f>Tabela1[[#This Row],[WYDATKI]]+Tabela1[[#This Row],[SERWIS]]</f>
        <v>0</v>
      </c>
      <c r="L304">
        <f t="shared" si="34"/>
        <v>20140</v>
      </c>
    </row>
    <row r="305" spans="1:12" x14ac:dyDescent="0.3">
      <c r="A305" s="1">
        <v>45230</v>
      </c>
      <c r="B305">
        <f t="shared" si="28"/>
        <v>2</v>
      </c>
      <c r="C305">
        <f t="shared" si="29"/>
        <v>31</v>
      </c>
      <c r="D305">
        <f t="shared" si="30"/>
        <v>10</v>
      </c>
      <c r="E305" t="s">
        <v>6</v>
      </c>
      <c r="G305">
        <f t="shared" si="31"/>
        <v>0</v>
      </c>
      <c r="H305">
        <f t="shared" si="32"/>
        <v>120</v>
      </c>
      <c r="I305">
        <v>10</v>
      </c>
      <c r="J305">
        <f t="shared" si="33"/>
        <v>4</v>
      </c>
      <c r="K305">
        <f>Tabela1[[#This Row],[WYDATKI]]+Tabela1[[#This Row],[SERWIS]]</f>
        <v>0</v>
      </c>
      <c r="L305">
        <f t="shared" si="34"/>
        <v>20260</v>
      </c>
    </row>
    <row r="306" spans="1:12" x14ac:dyDescent="0.3">
      <c r="A306" s="1">
        <v>45231</v>
      </c>
      <c r="B306">
        <f t="shared" si="28"/>
        <v>3</v>
      </c>
      <c r="C306">
        <f t="shared" si="29"/>
        <v>1</v>
      </c>
      <c r="D306">
        <f t="shared" si="30"/>
        <v>11</v>
      </c>
      <c r="E306" t="s">
        <v>6</v>
      </c>
      <c r="G306">
        <f t="shared" si="31"/>
        <v>0</v>
      </c>
      <c r="H306">
        <f t="shared" si="32"/>
        <v>120</v>
      </c>
      <c r="I306">
        <v>10</v>
      </c>
      <c r="J306">
        <f t="shared" si="33"/>
        <v>4</v>
      </c>
      <c r="K306">
        <f>Tabela1[[#This Row],[WYDATKI]]+Tabela1[[#This Row],[SERWIS]]</f>
        <v>0</v>
      </c>
      <c r="L306">
        <f t="shared" si="34"/>
        <v>20380</v>
      </c>
    </row>
    <row r="307" spans="1:12" x14ac:dyDescent="0.3">
      <c r="A307" s="1">
        <v>45232</v>
      </c>
      <c r="B307">
        <f t="shared" si="28"/>
        <v>4</v>
      </c>
      <c r="C307">
        <f t="shared" si="29"/>
        <v>2</v>
      </c>
      <c r="D307">
        <f t="shared" si="30"/>
        <v>11</v>
      </c>
      <c r="E307" t="s">
        <v>6</v>
      </c>
      <c r="G307">
        <f t="shared" si="31"/>
        <v>0</v>
      </c>
      <c r="H307">
        <f t="shared" si="32"/>
        <v>120</v>
      </c>
      <c r="I307">
        <v>10</v>
      </c>
      <c r="J307">
        <f t="shared" si="33"/>
        <v>4</v>
      </c>
      <c r="K307">
        <f>Tabela1[[#This Row],[WYDATKI]]+Tabela1[[#This Row],[SERWIS]]</f>
        <v>0</v>
      </c>
      <c r="L307">
        <f t="shared" si="34"/>
        <v>20500</v>
      </c>
    </row>
    <row r="308" spans="1:12" x14ac:dyDescent="0.3">
      <c r="A308" s="1">
        <v>45233</v>
      </c>
      <c r="B308">
        <f t="shared" si="28"/>
        <v>5</v>
      </c>
      <c r="C308">
        <f t="shared" si="29"/>
        <v>3</v>
      </c>
      <c r="D308">
        <f t="shared" si="30"/>
        <v>11</v>
      </c>
      <c r="E308" t="s">
        <v>6</v>
      </c>
      <c r="G308">
        <f t="shared" si="31"/>
        <v>0</v>
      </c>
      <c r="H308">
        <f t="shared" si="32"/>
        <v>120</v>
      </c>
      <c r="I308">
        <v>10</v>
      </c>
      <c r="J308">
        <f t="shared" si="33"/>
        <v>4</v>
      </c>
      <c r="K308">
        <f>Tabela1[[#This Row],[WYDATKI]]+Tabela1[[#This Row],[SERWIS]]</f>
        <v>0</v>
      </c>
      <c r="L308">
        <f t="shared" si="34"/>
        <v>20620</v>
      </c>
    </row>
    <row r="309" spans="1:12" x14ac:dyDescent="0.3">
      <c r="A309" s="1">
        <v>45234</v>
      </c>
      <c r="B309">
        <f t="shared" si="28"/>
        <v>6</v>
      </c>
      <c r="C309">
        <f t="shared" si="29"/>
        <v>4</v>
      </c>
      <c r="D309">
        <f t="shared" si="30"/>
        <v>11</v>
      </c>
      <c r="E309" t="s">
        <v>6</v>
      </c>
      <c r="G309">
        <f t="shared" si="31"/>
        <v>0</v>
      </c>
      <c r="H309">
        <f t="shared" si="32"/>
        <v>0</v>
      </c>
      <c r="I309">
        <v>10</v>
      </c>
      <c r="J309">
        <f t="shared" si="33"/>
        <v>4</v>
      </c>
      <c r="K309">
        <f>Tabela1[[#This Row],[WYDATKI]]+Tabela1[[#This Row],[SERWIS]]</f>
        <v>0</v>
      </c>
      <c r="L309">
        <f t="shared" si="34"/>
        <v>20620</v>
      </c>
    </row>
    <row r="310" spans="1:12" x14ac:dyDescent="0.3">
      <c r="A310" s="1">
        <v>45235</v>
      </c>
      <c r="B310">
        <f t="shared" si="28"/>
        <v>7</v>
      </c>
      <c r="C310">
        <f t="shared" si="29"/>
        <v>5</v>
      </c>
      <c r="D310">
        <f t="shared" si="30"/>
        <v>11</v>
      </c>
      <c r="E310" t="s">
        <v>6</v>
      </c>
      <c r="G310">
        <f t="shared" si="31"/>
        <v>150</v>
      </c>
      <c r="H310">
        <f t="shared" si="32"/>
        <v>0</v>
      </c>
      <c r="I310">
        <v>10</v>
      </c>
      <c r="J310">
        <f t="shared" si="33"/>
        <v>4</v>
      </c>
      <c r="K310">
        <f>Tabela1[[#This Row],[WYDATKI]]+Tabela1[[#This Row],[SERWIS]]</f>
        <v>150</v>
      </c>
      <c r="L310">
        <f t="shared" si="34"/>
        <v>20470</v>
      </c>
    </row>
    <row r="311" spans="1:12" x14ac:dyDescent="0.3">
      <c r="A311" s="1">
        <v>45236</v>
      </c>
      <c r="B311">
        <f t="shared" si="28"/>
        <v>1</v>
      </c>
      <c r="C311">
        <f t="shared" si="29"/>
        <v>6</v>
      </c>
      <c r="D311">
        <f t="shared" si="30"/>
        <v>11</v>
      </c>
      <c r="E311" t="s">
        <v>6</v>
      </c>
      <c r="G311">
        <f t="shared" si="31"/>
        <v>0</v>
      </c>
      <c r="H311">
        <f t="shared" si="32"/>
        <v>120</v>
      </c>
      <c r="I311">
        <v>10</v>
      </c>
      <c r="J311">
        <f t="shared" si="33"/>
        <v>4</v>
      </c>
      <c r="K311">
        <f>Tabela1[[#This Row],[WYDATKI]]+Tabela1[[#This Row],[SERWIS]]</f>
        <v>0</v>
      </c>
      <c r="L311">
        <f t="shared" si="34"/>
        <v>20590</v>
      </c>
    </row>
    <row r="312" spans="1:12" x14ac:dyDescent="0.3">
      <c r="A312" s="1">
        <v>45237</v>
      </c>
      <c r="B312">
        <f t="shared" si="28"/>
        <v>2</v>
      </c>
      <c r="C312">
        <f t="shared" si="29"/>
        <v>7</v>
      </c>
      <c r="D312">
        <f t="shared" si="30"/>
        <v>11</v>
      </c>
      <c r="E312" t="s">
        <v>6</v>
      </c>
      <c r="G312">
        <f t="shared" si="31"/>
        <v>0</v>
      </c>
      <c r="H312">
        <f t="shared" si="32"/>
        <v>120</v>
      </c>
      <c r="I312">
        <v>10</v>
      </c>
      <c r="J312">
        <f t="shared" si="33"/>
        <v>4</v>
      </c>
      <c r="K312">
        <f>Tabela1[[#This Row],[WYDATKI]]+Tabela1[[#This Row],[SERWIS]]</f>
        <v>0</v>
      </c>
      <c r="L312">
        <f t="shared" si="34"/>
        <v>20710</v>
      </c>
    </row>
    <row r="313" spans="1:12" x14ac:dyDescent="0.3">
      <c r="A313" s="1">
        <v>45238</v>
      </c>
      <c r="B313">
        <f t="shared" si="28"/>
        <v>3</v>
      </c>
      <c r="C313">
        <f t="shared" si="29"/>
        <v>8</v>
      </c>
      <c r="D313">
        <f t="shared" si="30"/>
        <v>11</v>
      </c>
      <c r="E313" t="s">
        <v>6</v>
      </c>
      <c r="G313">
        <f t="shared" si="31"/>
        <v>0</v>
      </c>
      <c r="H313">
        <f t="shared" si="32"/>
        <v>120</v>
      </c>
      <c r="I313">
        <v>10</v>
      </c>
      <c r="J313">
        <f t="shared" si="33"/>
        <v>4</v>
      </c>
      <c r="K313">
        <f>Tabela1[[#This Row],[WYDATKI]]+Tabela1[[#This Row],[SERWIS]]</f>
        <v>0</v>
      </c>
      <c r="L313">
        <f t="shared" si="34"/>
        <v>20830</v>
      </c>
    </row>
    <row r="314" spans="1:12" x14ac:dyDescent="0.3">
      <c r="A314" s="1">
        <v>45239</v>
      </c>
      <c r="B314">
        <f t="shared" si="28"/>
        <v>4</v>
      </c>
      <c r="C314">
        <f t="shared" si="29"/>
        <v>9</v>
      </c>
      <c r="D314">
        <f t="shared" si="30"/>
        <v>11</v>
      </c>
      <c r="E314" t="s">
        <v>6</v>
      </c>
      <c r="G314">
        <f t="shared" si="31"/>
        <v>0</v>
      </c>
      <c r="H314">
        <f t="shared" si="32"/>
        <v>120</v>
      </c>
      <c r="I314">
        <v>10</v>
      </c>
      <c r="J314">
        <f t="shared" si="33"/>
        <v>4</v>
      </c>
      <c r="K314">
        <f>Tabela1[[#This Row],[WYDATKI]]+Tabela1[[#This Row],[SERWIS]]</f>
        <v>0</v>
      </c>
      <c r="L314">
        <f t="shared" si="34"/>
        <v>20950</v>
      </c>
    </row>
    <row r="315" spans="1:12" x14ac:dyDescent="0.3">
      <c r="A315" s="1">
        <v>45240</v>
      </c>
      <c r="B315">
        <f t="shared" si="28"/>
        <v>5</v>
      </c>
      <c r="C315">
        <f t="shared" si="29"/>
        <v>10</v>
      </c>
      <c r="D315">
        <f t="shared" si="30"/>
        <v>11</v>
      </c>
      <c r="E315" t="s">
        <v>6</v>
      </c>
      <c r="G315">
        <f t="shared" si="31"/>
        <v>0</v>
      </c>
      <c r="H315">
        <f t="shared" si="32"/>
        <v>120</v>
      </c>
      <c r="I315">
        <v>10</v>
      </c>
      <c r="J315">
        <f t="shared" si="33"/>
        <v>4</v>
      </c>
      <c r="K315">
        <f>Tabela1[[#This Row],[WYDATKI]]+Tabela1[[#This Row],[SERWIS]]</f>
        <v>0</v>
      </c>
      <c r="L315">
        <f t="shared" si="34"/>
        <v>21070</v>
      </c>
    </row>
    <row r="316" spans="1:12" x14ac:dyDescent="0.3">
      <c r="A316" s="1">
        <v>45241</v>
      </c>
      <c r="B316">
        <f t="shared" si="28"/>
        <v>6</v>
      </c>
      <c r="C316">
        <f t="shared" si="29"/>
        <v>11</v>
      </c>
      <c r="D316">
        <f t="shared" si="30"/>
        <v>11</v>
      </c>
      <c r="E316" t="s">
        <v>6</v>
      </c>
      <c r="G316">
        <f t="shared" si="31"/>
        <v>0</v>
      </c>
      <c r="H316">
        <f t="shared" si="32"/>
        <v>0</v>
      </c>
      <c r="I316">
        <v>10</v>
      </c>
      <c r="J316">
        <f t="shared" si="33"/>
        <v>4</v>
      </c>
      <c r="K316">
        <f>Tabela1[[#This Row],[WYDATKI]]+Tabela1[[#This Row],[SERWIS]]</f>
        <v>0</v>
      </c>
      <c r="L316">
        <f t="shared" si="34"/>
        <v>21070</v>
      </c>
    </row>
    <row r="317" spans="1:12" x14ac:dyDescent="0.3">
      <c r="A317" s="1">
        <v>45242</v>
      </c>
      <c r="B317">
        <f t="shared" si="28"/>
        <v>7</v>
      </c>
      <c r="C317">
        <f t="shared" si="29"/>
        <v>12</v>
      </c>
      <c r="D317">
        <f t="shared" si="30"/>
        <v>11</v>
      </c>
      <c r="E317" t="s">
        <v>6</v>
      </c>
      <c r="G317">
        <f t="shared" si="31"/>
        <v>150</v>
      </c>
      <c r="H317">
        <f t="shared" si="32"/>
        <v>0</v>
      </c>
      <c r="I317">
        <v>10</v>
      </c>
      <c r="J317">
        <f t="shared" si="33"/>
        <v>4</v>
      </c>
      <c r="K317">
        <f>Tabela1[[#This Row],[WYDATKI]]+Tabela1[[#This Row],[SERWIS]]</f>
        <v>150</v>
      </c>
      <c r="L317">
        <f t="shared" si="34"/>
        <v>20920</v>
      </c>
    </row>
    <row r="318" spans="1:12" x14ac:dyDescent="0.3">
      <c r="A318" s="1">
        <v>45243</v>
      </c>
      <c r="B318">
        <f t="shared" si="28"/>
        <v>1</v>
      </c>
      <c r="C318">
        <f t="shared" si="29"/>
        <v>13</v>
      </c>
      <c r="D318">
        <f t="shared" si="30"/>
        <v>11</v>
      </c>
      <c r="E318" t="s">
        <v>6</v>
      </c>
      <c r="G318">
        <f t="shared" si="31"/>
        <v>0</v>
      </c>
      <c r="H318">
        <f t="shared" si="32"/>
        <v>120</v>
      </c>
      <c r="I318">
        <v>10</v>
      </c>
      <c r="J318">
        <f t="shared" si="33"/>
        <v>4</v>
      </c>
      <c r="K318">
        <f>Tabela1[[#This Row],[WYDATKI]]+Tabela1[[#This Row],[SERWIS]]</f>
        <v>0</v>
      </c>
      <c r="L318">
        <f t="shared" si="34"/>
        <v>21040</v>
      </c>
    </row>
    <row r="319" spans="1:12" x14ac:dyDescent="0.3">
      <c r="A319" s="1">
        <v>45244</v>
      </c>
      <c r="B319">
        <f t="shared" si="28"/>
        <v>2</v>
      </c>
      <c r="C319">
        <f t="shared" si="29"/>
        <v>14</v>
      </c>
      <c r="D319">
        <f t="shared" si="30"/>
        <v>11</v>
      </c>
      <c r="E319" t="s">
        <v>6</v>
      </c>
      <c r="G319">
        <f t="shared" si="31"/>
        <v>0</v>
      </c>
      <c r="H319">
        <f t="shared" si="32"/>
        <v>120</v>
      </c>
      <c r="I319">
        <v>10</v>
      </c>
      <c r="J319">
        <f t="shared" si="33"/>
        <v>4</v>
      </c>
      <c r="K319">
        <f>Tabela1[[#This Row],[WYDATKI]]+Tabela1[[#This Row],[SERWIS]]</f>
        <v>0</v>
      </c>
      <c r="L319">
        <f t="shared" si="34"/>
        <v>21160</v>
      </c>
    </row>
    <row r="320" spans="1:12" x14ac:dyDescent="0.3">
      <c r="A320" s="1">
        <v>45245</v>
      </c>
      <c r="B320">
        <f t="shared" si="28"/>
        <v>3</v>
      </c>
      <c r="C320">
        <f t="shared" si="29"/>
        <v>15</v>
      </c>
      <c r="D320">
        <f t="shared" si="30"/>
        <v>11</v>
      </c>
      <c r="E320" t="s">
        <v>6</v>
      </c>
      <c r="G320">
        <f t="shared" si="31"/>
        <v>0</v>
      </c>
      <c r="H320">
        <f t="shared" si="32"/>
        <v>120</v>
      </c>
      <c r="I320">
        <v>10</v>
      </c>
      <c r="J320">
        <f t="shared" si="33"/>
        <v>4</v>
      </c>
      <c r="K320">
        <f>Tabela1[[#This Row],[WYDATKI]]+Tabela1[[#This Row],[SERWIS]]</f>
        <v>0</v>
      </c>
      <c r="L320">
        <f t="shared" si="34"/>
        <v>21280</v>
      </c>
    </row>
    <row r="321" spans="1:12" x14ac:dyDescent="0.3">
      <c r="A321" s="1">
        <v>45246</v>
      </c>
      <c r="B321">
        <f t="shared" si="28"/>
        <v>4</v>
      </c>
      <c r="C321">
        <f t="shared" si="29"/>
        <v>16</v>
      </c>
      <c r="D321">
        <f t="shared" si="30"/>
        <v>11</v>
      </c>
      <c r="E321" t="s">
        <v>6</v>
      </c>
      <c r="G321">
        <f t="shared" si="31"/>
        <v>0</v>
      </c>
      <c r="H321">
        <f t="shared" si="32"/>
        <v>120</v>
      </c>
      <c r="I321">
        <v>10</v>
      </c>
      <c r="J321">
        <f t="shared" si="33"/>
        <v>4</v>
      </c>
      <c r="K321">
        <f>Tabela1[[#This Row],[WYDATKI]]+Tabela1[[#This Row],[SERWIS]]</f>
        <v>0</v>
      </c>
      <c r="L321">
        <f t="shared" si="34"/>
        <v>21400</v>
      </c>
    </row>
    <row r="322" spans="1:12" x14ac:dyDescent="0.3">
      <c r="A322" s="1">
        <v>45247</v>
      </c>
      <c r="B322">
        <f t="shared" si="28"/>
        <v>5</v>
      </c>
      <c r="C322">
        <f t="shared" si="29"/>
        <v>17</v>
      </c>
      <c r="D322">
        <f t="shared" si="30"/>
        <v>11</v>
      </c>
      <c r="E322" t="s">
        <v>6</v>
      </c>
      <c r="G322">
        <f t="shared" si="31"/>
        <v>0</v>
      </c>
      <c r="H322">
        <f t="shared" si="32"/>
        <v>120</v>
      </c>
      <c r="I322">
        <v>10</v>
      </c>
      <c r="J322">
        <f t="shared" si="33"/>
        <v>4</v>
      </c>
      <c r="K322">
        <f>Tabela1[[#This Row],[WYDATKI]]+Tabela1[[#This Row],[SERWIS]]</f>
        <v>0</v>
      </c>
      <c r="L322">
        <f t="shared" si="34"/>
        <v>21520</v>
      </c>
    </row>
    <row r="323" spans="1:12" x14ac:dyDescent="0.3">
      <c r="A323" s="1">
        <v>45248</v>
      </c>
      <c r="B323">
        <f t="shared" ref="B323:B386" si="35">WEEKDAY(A323,2)</f>
        <v>6</v>
      </c>
      <c r="C323">
        <f t="shared" ref="C323:C386" si="36">DAY(A323)</f>
        <v>18</v>
      </c>
      <c r="D323">
        <f t="shared" ref="D323:D386" si="37">MONTH(A323)</f>
        <v>11</v>
      </c>
      <c r="E323" t="s">
        <v>6</v>
      </c>
      <c r="G323">
        <f t="shared" ref="G323:G386" si="38">IF(B323=7,I323*15,0)</f>
        <v>0</v>
      </c>
      <c r="H323">
        <f t="shared" ref="H323:H386" si="39">IF(OR(B323=7,B323=6),0,J323*30)</f>
        <v>0</v>
      </c>
      <c r="I323">
        <v>10</v>
      </c>
      <c r="J323">
        <f t="shared" ref="J323:J386" si="40">IF(E323="ZIMA",ROUNDDOWN(I323*20%,0),IF(E323="WIOSNA",ROUNDDOWN(I323*50%,0),IF(E323="LATO",ROUNDDOWN(I323*90%,0),IF(E323="JESIEŃ",ROUNDDOWN(I323*40%,0)))))</f>
        <v>4</v>
      </c>
      <c r="K323">
        <f>Tabela1[[#This Row],[WYDATKI]]+Tabela1[[#This Row],[SERWIS]]</f>
        <v>0</v>
      </c>
      <c r="L323">
        <f t="shared" si="34"/>
        <v>21520</v>
      </c>
    </row>
    <row r="324" spans="1:12" x14ac:dyDescent="0.3">
      <c r="A324" s="1">
        <v>45249</v>
      </c>
      <c r="B324">
        <f t="shared" si="35"/>
        <v>7</v>
      </c>
      <c r="C324">
        <f t="shared" si="36"/>
        <v>19</v>
      </c>
      <c r="D324">
        <f t="shared" si="37"/>
        <v>11</v>
      </c>
      <c r="E324" t="s">
        <v>6</v>
      </c>
      <c r="G324">
        <f t="shared" si="38"/>
        <v>150</v>
      </c>
      <c r="H324">
        <f t="shared" si="39"/>
        <v>0</v>
      </c>
      <c r="I324">
        <v>10</v>
      </c>
      <c r="J324">
        <f t="shared" si="40"/>
        <v>4</v>
      </c>
      <c r="K324">
        <f>Tabela1[[#This Row],[WYDATKI]]+Tabela1[[#This Row],[SERWIS]]</f>
        <v>150</v>
      </c>
      <c r="L324">
        <f t="shared" ref="L324:L387" si="41">L323-F324-G324+H324</f>
        <v>21370</v>
      </c>
    </row>
    <row r="325" spans="1:12" x14ac:dyDescent="0.3">
      <c r="A325" s="1">
        <v>45250</v>
      </c>
      <c r="B325">
        <f t="shared" si="35"/>
        <v>1</v>
      </c>
      <c r="C325">
        <f t="shared" si="36"/>
        <v>20</v>
      </c>
      <c r="D325">
        <f t="shared" si="37"/>
        <v>11</v>
      </c>
      <c r="E325" t="s">
        <v>6</v>
      </c>
      <c r="G325">
        <f t="shared" si="38"/>
        <v>0</v>
      </c>
      <c r="H325">
        <f t="shared" si="39"/>
        <v>120</v>
      </c>
      <c r="I325">
        <v>10</v>
      </c>
      <c r="J325">
        <f t="shared" si="40"/>
        <v>4</v>
      </c>
      <c r="K325">
        <f>Tabela1[[#This Row],[WYDATKI]]+Tabela1[[#This Row],[SERWIS]]</f>
        <v>0</v>
      </c>
      <c r="L325">
        <f t="shared" si="41"/>
        <v>21490</v>
      </c>
    </row>
    <row r="326" spans="1:12" x14ac:dyDescent="0.3">
      <c r="A326" s="1">
        <v>45251</v>
      </c>
      <c r="B326">
        <f t="shared" si="35"/>
        <v>2</v>
      </c>
      <c r="C326">
        <f t="shared" si="36"/>
        <v>21</v>
      </c>
      <c r="D326">
        <f t="shared" si="37"/>
        <v>11</v>
      </c>
      <c r="E326" t="s">
        <v>6</v>
      </c>
      <c r="G326">
        <f t="shared" si="38"/>
        <v>0</v>
      </c>
      <c r="H326">
        <f t="shared" si="39"/>
        <v>120</v>
      </c>
      <c r="I326">
        <v>10</v>
      </c>
      <c r="J326">
        <f t="shared" si="40"/>
        <v>4</v>
      </c>
      <c r="K326">
        <f>Tabela1[[#This Row],[WYDATKI]]+Tabela1[[#This Row],[SERWIS]]</f>
        <v>0</v>
      </c>
      <c r="L326">
        <f t="shared" si="41"/>
        <v>21610</v>
      </c>
    </row>
    <row r="327" spans="1:12" x14ac:dyDescent="0.3">
      <c r="A327" s="1">
        <v>45252</v>
      </c>
      <c r="B327">
        <f t="shared" si="35"/>
        <v>3</v>
      </c>
      <c r="C327">
        <f t="shared" si="36"/>
        <v>22</v>
      </c>
      <c r="D327">
        <f t="shared" si="37"/>
        <v>11</v>
      </c>
      <c r="E327" t="s">
        <v>6</v>
      </c>
      <c r="G327">
        <f t="shared" si="38"/>
        <v>0</v>
      </c>
      <c r="H327">
        <f t="shared" si="39"/>
        <v>120</v>
      </c>
      <c r="I327">
        <v>10</v>
      </c>
      <c r="J327">
        <f t="shared" si="40"/>
        <v>4</v>
      </c>
      <c r="K327">
        <f>Tabela1[[#This Row],[WYDATKI]]+Tabela1[[#This Row],[SERWIS]]</f>
        <v>0</v>
      </c>
      <c r="L327">
        <f t="shared" si="41"/>
        <v>21730</v>
      </c>
    </row>
    <row r="328" spans="1:12" x14ac:dyDescent="0.3">
      <c r="A328" s="1">
        <v>45253</v>
      </c>
      <c r="B328">
        <f t="shared" si="35"/>
        <v>4</v>
      </c>
      <c r="C328">
        <f t="shared" si="36"/>
        <v>23</v>
      </c>
      <c r="D328">
        <f t="shared" si="37"/>
        <v>11</v>
      </c>
      <c r="E328" t="s">
        <v>6</v>
      </c>
      <c r="G328">
        <f t="shared" si="38"/>
        <v>0</v>
      </c>
      <c r="H328">
        <f t="shared" si="39"/>
        <v>120</v>
      </c>
      <c r="I328">
        <v>10</v>
      </c>
      <c r="J328">
        <f t="shared" si="40"/>
        <v>4</v>
      </c>
      <c r="K328">
        <f>Tabela1[[#This Row],[WYDATKI]]+Tabela1[[#This Row],[SERWIS]]</f>
        <v>0</v>
      </c>
      <c r="L328">
        <f t="shared" si="41"/>
        <v>21850</v>
      </c>
    </row>
    <row r="329" spans="1:12" x14ac:dyDescent="0.3">
      <c r="A329" s="1">
        <v>45254</v>
      </c>
      <c r="B329">
        <f t="shared" si="35"/>
        <v>5</v>
      </c>
      <c r="C329">
        <f t="shared" si="36"/>
        <v>24</v>
      </c>
      <c r="D329">
        <f t="shared" si="37"/>
        <v>11</v>
      </c>
      <c r="E329" t="s">
        <v>6</v>
      </c>
      <c r="G329">
        <f t="shared" si="38"/>
        <v>0</v>
      </c>
      <c r="H329">
        <f t="shared" si="39"/>
        <v>120</v>
      </c>
      <c r="I329">
        <v>10</v>
      </c>
      <c r="J329">
        <f t="shared" si="40"/>
        <v>4</v>
      </c>
      <c r="K329">
        <f>Tabela1[[#This Row],[WYDATKI]]+Tabela1[[#This Row],[SERWIS]]</f>
        <v>0</v>
      </c>
      <c r="L329">
        <f t="shared" si="41"/>
        <v>21970</v>
      </c>
    </row>
    <row r="330" spans="1:12" x14ac:dyDescent="0.3">
      <c r="A330" s="1">
        <v>45255</v>
      </c>
      <c r="B330">
        <f t="shared" si="35"/>
        <v>6</v>
      </c>
      <c r="C330">
        <f t="shared" si="36"/>
        <v>25</v>
      </c>
      <c r="D330">
        <f t="shared" si="37"/>
        <v>11</v>
      </c>
      <c r="E330" t="s">
        <v>6</v>
      </c>
      <c r="G330">
        <f t="shared" si="38"/>
        <v>0</v>
      </c>
      <c r="H330">
        <f t="shared" si="39"/>
        <v>0</v>
      </c>
      <c r="I330">
        <v>10</v>
      </c>
      <c r="J330">
        <f t="shared" si="40"/>
        <v>4</v>
      </c>
      <c r="K330">
        <f>Tabela1[[#This Row],[WYDATKI]]+Tabela1[[#This Row],[SERWIS]]</f>
        <v>0</v>
      </c>
      <c r="L330">
        <f t="shared" si="41"/>
        <v>21970</v>
      </c>
    </row>
    <row r="331" spans="1:12" x14ac:dyDescent="0.3">
      <c r="A331" s="1">
        <v>45256</v>
      </c>
      <c r="B331">
        <f t="shared" si="35"/>
        <v>7</v>
      </c>
      <c r="C331">
        <f t="shared" si="36"/>
        <v>26</v>
      </c>
      <c r="D331">
        <f t="shared" si="37"/>
        <v>11</v>
      </c>
      <c r="E331" t="s">
        <v>6</v>
      </c>
      <c r="G331">
        <f t="shared" si="38"/>
        <v>150</v>
      </c>
      <c r="H331">
        <f t="shared" si="39"/>
        <v>0</v>
      </c>
      <c r="I331">
        <v>10</v>
      </c>
      <c r="J331">
        <f t="shared" si="40"/>
        <v>4</v>
      </c>
      <c r="K331">
        <f>Tabela1[[#This Row],[WYDATKI]]+Tabela1[[#This Row],[SERWIS]]</f>
        <v>150</v>
      </c>
      <c r="L331">
        <f t="shared" si="41"/>
        <v>21820</v>
      </c>
    </row>
    <row r="332" spans="1:12" x14ac:dyDescent="0.3">
      <c r="A332" s="1">
        <v>45257</v>
      </c>
      <c r="B332">
        <f t="shared" si="35"/>
        <v>1</v>
      </c>
      <c r="C332">
        <f t="shared" si="36"/>
        <v>27</v>
      </c>
      <c r="D332">
        <f t="shared" si="37"/>
        <v>11</v>
      </c>
      <c r="E332" t="s">
        <v>6</v>
      </c>
      <c r="G332">
        <f t="shared" si="38"/>
        <v>0</v>
      </c>
      <c r="H332">
        <f t="shared" si="39"/>
        <v>120</v>
      </c>
      <c r="I332">
        <v>10</v>
      </c>
      <c r="J332">
        <f t="shared" si="40"/>
        <v>4</v>
      </c>
      <c r="K332">
        <f>Tabela1[[#This Row],[WYDATKI]]+Tabela1[[#This Row],[SERWIS]]</f>
        <v>0</v>
      </c>
      <c r="L332">
        <f t="shared" si="41"/>
        <v>21940</v>
      </c>
    </row>
    <row r="333" spans="1:12" x14ac:dyDescent="0.3">
      <c r="A333" s="1">
        <v>45258</v>
      </c>
      <c r="B333">
        <f t="shared" si="35"/>
        <v>2</v>
      </c>
      <c r="C333">
        <f t="shared" si="36"/>
        <v>28</v>
      </c>
      <c r="D333">
        <f t="shared" si="37"/>
        <v>11</v>
      </c>
      <c r="E333" t="s">
        <v>6</v>
      </c>
      <c r="G333">
        <f t="shared" si="38"/>
        <v>0</v>
      </c>
      <c r="H333">
        <f t="shared" si="39"/>
        <v>120</v>
      </c>
      <c r="I333">
        <v>10</v>
      </c>
      <c r="J333">
        <f t="shared" si="40"/>
        <v>4</v>
      </c>
      <c r="K333">
        <f>Tabela1[[#This Row],[WYDATKI]]+Tabela1[[#This Row],[SERWIS]]</f>
        <v>0</v>
      </c>
      <c r="L333">
        <f t="shared" si="41"/>
        <v>22060</v>
      </c>
    </row>
    <row r="334" spans="1:12" x14ac:dyDescent="0.3">
      <c r="A334" s="1">
        <v>45259</v>
      </c>
      <c r="B334">
        <f t="shared" si="35"/>
        <v>3</v>
      </c>
      <c r="C334">
        <f t="shared" si="36"/>
        <v>29</v>
      </c>
      <c r="D334">
        <f t="shared" si="37"/>
        <v>11</v>
      </c>
      <c r="E334" t="s">
        <v>6</v>
      </c>
      <c r="G334">
        <f t="shared" si="38"/>
        <v>0</v>
      </c>
      <c r="H334">
        <f t="shared" si="39"/>
        <v>120</v>
      </c>
      <c r="I334">
        <v>10</v>
      </c>
      <c r="J334">
        <f t="shared" si="40"/>
        <v>4</v>
      </c>
      <c r="K334">
        <f>Tabela1[[#This Row],[WYDATKI]]+Tabela1[[#This Row],[SERWIS]]</f>
        <v>0</v>
      </c>
      <c r="L334">
        <f t="shared" si="41"/>
        <v>22180</v>
      </c>
    </row>
    <row r="335" spans="1:12" x14ac:dyDescent="0.3">
      <c r="A335" s="1">
        <v>45260</v>
      </c>
      <c r="B335">
        <f t="shared" si="35"/>
        <v>4</v>
      </c>
      <c r="C335">
        <f t="shared" si="36"/>
        <v>30</v>
      </c>
      <c r="D335">
        <f t="shared" si="37"/>
        <v>11</v>
      </c>
      <c r="E335" t="s">
        <v>6</v>
      </c>
      <c r="G335">
        <f t="shared" si="38"/>
        <v>0</v>
      </c>
      <c r="H335">
        <f t="shared" si="39"/>
        <v>120</v>
      </c>
      <c r="I335">
        <v>10</v>
      </c>
      <c r="J335">
        <f t="shared" si="40"/>
        <v>4</v>
      </c>
      <c r="K335">
        <f>Tabela1[[#This Row],[WYDATKI]]+Tabela1[[#This Row],[SERWIS]]</f>
        <v>0</v>
      </c>
      <c r="L335">
        <f t="shared" si="41"/>
        <v>22300</v>
      </c>
    </row>
    <row r="336" spans="1:12" x14ac:dyDescent="0.3">
      <c r="A336" s="1">
        <v>45261</v>
      </c>
      <c r="B336">
        <f t="shared" si="35"/>
        <v>5</v>
      </c>
      <c r="C336">
        <f t="shared" si="36"/>
        <v>1</v>
      </c>
      <c r="D336">
        <f t="shared" si="37"/>
        <v>12</v>
      </c>
      <c r="E336" t="s">
        <v>6</v>
      </c>
      <c r="G336">
        <f t="shared" si="38"/>
        <v>0</v>
      </c>
      <c r="H336">
        <f t="shared" si="39"/>
        <v>120</v>
      </c>
      <c r="I336">
        <v>10</v>
      </c>
      <c r="J336">
        <f t="shared" si="40"/>
        <v>4</v>
      </c>
      <c r="K336">
        <f>Tabela1[[#This Row],[WYDATKI]]+Tabela1[[#This Row],[SERWIS]]</f>
        <v>0</v>
      </c>
      <c r="L336">
        <f t="shared" si="41"/>
        <v>22420</v>
      </c>
    </row>
    <row r="337" spans="1:12" x14ac:dyDescent="0.3">
      <c r="A337" s="1">
        <v>45262</v>
      </c>
      <c r="B337">
        <f t="shared" si="35"/>
        <v>6</v>
      </c>
      <c r="C337">
        <f t="shared" si="36"/>
        <v>2</v>
      </c>
      <c r="D337">
        <f t="shared" si="37"/>
        <v>12</v>
      </c>
      <c r="E337" t="s">
        <v>6</v>
      </c>
      <c r="G337">
        <f t="shared" si="38"/>
        <v>0</v>
      </c>
      <c r="H337">
        <f t="shared" si="39"/>
        <v>0</v>
      </c>
      <c r="I337">
        <v>10</v>
      </c>
      <c r="J337">
        <f t="shared" si="40"/>
        <v>4</v>
      </c>
      <c r="K337">
        <f>Tabela1[[#This Row],[WYDATKI]]+Tabela1[[#This Row],[SERWIS]]</f>
        <v>0</v>
      </c>
      <c r="L337">
        <f t="shared" si="41"/>
        <v>22420</v>
      </c>
    </row>
    <row r="338" spans="1:12" x14ac:dyDescent="0.3">
      <c r="A338" s="1">
        <v>45263</v>
      </c>
      <c r="B338">
        <f t="shared" si="35"/>
        <v>7</v>
      </c>
      <c r="C338">
        <f t="shared" si="36"/>
        <v>3</v>
      </c>
      <c r="D338">
        <f t="shared" si="37"/>
        <v>12</v>
      </c>
      <c r="E338" t="s">
        <v>6</v>
      </c>
      <c r="G338">
        <f t="shared" si="38"/>
        <v>150</v>
      </c>
      <c r="H338">
        <f t="shared" si="39"/>
        <v>0</v>
      </c>
      <c r="I338">
        <v>10</v>
      </c>
      <c r="J338">
        <f t="shared" si="40"/>
        <v>4</v>
      </c>
      <c r="K338">
        <f>Tabela1[[#This Row],[WYDATKI]]+Tabela1[[#This Row],[SERWIS]]</f>
        <v>150</v>
      </c>
      <c r="L338">
        <f t="shared" si="41"/>
        <v>22270</v>
      </c>
    </row>
    <row r="339" spans="1:12" x14ac:dyDescent="0.3">
      <c r="A339" s="1">
        <v>45264</v>
      </c>
      <c r="B339">
        <f t="shared" si="35"/>
        <v>1</v>
      </c>
      <c r="C339">
        <f t="shared" si="36"/>
        <v>4</v>
      </c>
      <c r="D339">
        <f t="shared" si="37"/>
        <v>12</v>
      </c>
      <c r="E339" t="s">
        <v>6</v>
      </c>
      <c r="G339">
        <f t="shared" si="38"/>
        <v>0</v>
      </c>
      <c r="H339">
        <f t="shared" si="39"/>
        <v>120</v>
      </c>
      <c r="I339">
        <v>10</v>
      </c>
      <c r="J339">
        <f t="shared" si="40"/>
        <v>4</v>
      </c>
      <c r="K339">
        <f>Tabela1[[#This Row],[WYDATKI]]+Tabela1[[#This Row],[SERWIS]]</f>
        <v>0</v>
      </c>
      <c r="L339">
        <f t="shared" si="41"/>
        <v>22390</v>
      </c>
    </row>
    <row r="340" spans="1:12" x14ac:dyDescent="0.3">
      <c r="A340" s="1">
        <v>45265</v>
      </c>
      <c r="B340">
        <f t="shared" si="35"/>
        <v>2</v>
      </c>
      <c r="C340">
        <f t="shared" si="36"/>
        <v>5</v>
      </c>
      <c r="D340">
        <f t="shared" si="37"/>
        <v>12</v>
      </c>
      <c r="E340" t="s">
        <v>6</v>
      </c>
      <c r="G340">
        <f t="shared" si="38"/>
        <v>0</v>
      </c>
      <c r="H340">
        <f t="shared" si="39"/>
        <v>120</v>
      </c>
      <c r="I340">
        <v>10</v>
      </c>
      <c r="J340">
        <f t="shared" si="40"/>
        <v>4</v>
      </c>
      <c r="K340">
        <f>Tabela1[[#This Row],[WYDATKI]]+Tabela1[[#This Row],[SERWIS]]</f>
        <v>0</v>
      </c>
      <c r="L340">
        <f t="shared" si="41"/>
        <v>22510</v>
      </c>
    </row>
    <row r="341" spans="1:12" x14ac:dyDescent="0.3">
      <c r="A341" s="1">
        <v>45266</v>
      </c>
      <c r="B341">
        <f t="shared" si="35"/>
        <v>3</v>
      </c>
      <c r="C341">
        <f t="shared" si="36"/>
        <v>6</v>
      </c>
      <c r="D341">
        <f t="shared" si="37"/>
        <v>12</v>
      </c>
      <c r="E341" t="s">
        <v>6</v>
      </c>
      <c r="G341">
        <f t="shared" si="38"/>
        <v>0</v>
      </c>
      <c r="H341">
        <f t="shared" si="39"/>
        <v>120</v>
      </c>
      <c r="I341">
        <v>10</v>
      </c>
      <c r="J341">
        <f t="shared" si="40"/>
        <v>4</v>
      </c>
      <c r="K341">
        <f>Tabela1[[#This Row],[WYDATKI]]+Tabela1[[#This Row],[SERWIS]]</f>
        <v>0</v>
      </c>
      <c r="L341">
        <f t="shared" si="41"/>
        <v>22630</v>
      </c>
    </row>
    <row r="342" spans="1:12" x14ac:dyDescent="0.3">
      <c r="A342" s="1">
        <v>45267</v>
      </c>
      <c r="B342">
        <f t="shared" si="35"/>
        <v>4</v>
      </c>
      <c r="C342">
        <f t="shared" si="36"/>
        <v>7</v>
      </c>
      <c r="D342">
        <f t="shared" si="37"/>
        <v>12</v>
      </c>
      <c r="E342" t="s">
        <v>6</v>
      </c>
      <c r="G342">
        <f t="shared" si="38"/>
        <v>0</v>
      </c>
      <c r="H342">
        <f t="shared" si="39"/>
        <v>120</v>
      </c>
      <c r="I342">
        <v>10</v>
      </c>
      <c r="J342">
        <f t="shared" si="40"/>
        <v>4</v>
      </c>
      <c r="K342">
        <f>Tabela1[[#This Row],[WYDATKI]]+Tabela1[[#This Row],[SERWIS]]</f>
        <v>0</v>
      </c>
      <c r="L342">
        <f t="shared" si="41"/>
        <v>22750</v>
      </c>
    </row>
    <row r="343" spans="1:12" x14ac:dyDescent="0.3">
      <c r="A343" s="1">
        <v>45268</v>
      </c>
      <c r="B343">
        <f t="shared" si="35"/>
        <v>5</v>
      </c>
      <c r="C343">
        <f t="shared" si="36"/>
        <v>8</v>
      </c>
      <c r="D343">
        <f t="shared" si="37"/>
        <v>12</v>
      </c>
      <c r="E343" t="s">
        <v>6</v>
      </c>
      <c r="G343">
        <f t="shared" si="38"/>
        <v>0</v>
      </c>
      <c r="H343">
        <f t="shared" si="39"/>
        <v>120</v>
      </c>
      <c r="I343">
        <v>10</v>
      </c>
      <c r="J343">
        <f t="shared" si="40"/>
        <v>4</v>
      </c>
      <c r="K343">
        <f>Tabela1[[#This Row],[WYDATKI]]+Tabela1[[#This Row],[SERWIS]]</f>
        <v>0</v>
      </c>
      <c r="L343">
        <f t="shared" si="41"/>
        <v>22870</v>
      </c>
    </row>
    <row r="344" spans="1:12" x14ac:dyDescent="0.3">
      <c r="A344" s="1">
        <v>45269</v>
      </c>
      <c r="B344">
        <f t="shared" si="35"/>
        <v>6</v>
      </c>
      <c r="C344">
        <f t="shared" si="36"/>
        <v>9</v>
      </c>
      <c r="D344">
        <f t="shared" si="37"/>
        <v>12</v>
      </c>
      <c r="E344" t="s">
        <v>6</v>
      </c>
      <c r="G344">
        <f t="shared" si="38"/>
        <v>0</v>
      </c>
      <c r="H344">
        <f t="shared" si="39"/>
        <v>0</v>
      </c>
      <c r="I344">
        <v>10</v>
      </c>
      <c r="J344">
        <f t="shared" si="40"/>
        <v>4</v>
      </c>
      <c r="K344">
        <f>Tabela1[[#This Row],[WYDATKI]]+Tabela1[[#This Row],[SERWIS]]</f>
        <v>0</v>
      </c>
      <c r="L344">
        <f t="shared" si="41"/>
        <v>22870</v>
      </c>
    </row>
    <row r="345" spans="1:12" x14ac:dyDescent="0.3">
      <c r="A345" s="1">
        <v>45270</v>
      </c>
      <c r="B345">
        <f t="shared" si="35"/>
        <v>7</v>
      </c>
      <c r="C345">
        <f t="shared" si="36"/>
        <v>10</v>
      </c>
      <c r="D345">
        <f t="shared" si="37"/>
        <v>12</v>
      </c>
      <c r="E345" t="s">
        <v>6</v>
      </c>
      <c r="G345">
        <f t="shared" si="38"/>
        <v>150</v>
      </c>
      <c r="H345">
        <f t="shared" si="39"/>
        <v>0</v>
      </c>
      <c r="I345">
        <v>10</v>
      </c>
      <c r="J345">
        <f t="shared" si="40"/>
        <v>4</v>
      </c>
      <c r="K345">
        <f>Tabela1[[#This Row],[WYDATKI]]+Tabela1[[#This Row],[SERWIS]]</f>
        <v>150</v>
      </c>
      <c r="L345">
        <f t="shared" si="41"/>
        <v>22720</v>
      </c>
    </row>
    <row r="346" spans="1:12" x14ac:dyDescent="0.3">
      <c r="A346" s="1">
        <v>45271</v>
      </c>
      <c r="B346">
        <f t="shared" si="35"/>
        <v>1</v>
      </c>
      <c r="C346">
        <f t="shared" si="36"/>
        <v>11</v>
      </c>
      <c r="D346">
        <f t="shared" si="37"/>
        <v>12</v>
      </c>
      <c r="E346" t="s">
        <v>6</v>
      </c>
      <c r="G346">
        <f t="shared" si="38"/>
        <v>0</v>
      </c>
      <c r="H346">
        <f t="shared" si="39"/>
        <v>120</v>
      </c>
      <c r="I346">
        <v>10</v>
      </c>
      <c r="J346">
        <f t="shared" si="40"/>
        <v>4</v>
      </c>
      <c r="K346">
        <f>Tabela1[[#This Row],[WYDATKI]]+Tabela1[[#This Row],[SERWIS]]</f>
        <v>0</v>
      </c>
      <c r="L346">
        <f t="shared" si="41"/>
        <v>22840</v>
      </c>
    </row>
    <row r="347" spans="1:12" x14ac:dyDescent="0.3">
      <c r="A347" s="1">
        <v>45272</v>
      </c>
      <c r="B347">
        <f t="shared" si="35"/>
        <v>2</v>
      </c>
      <c r="C347">
        <f t="shared" si="36"/>
        <v>12</v>
      </c>
      <c r="D347">
        <f t="shared" si="37"/>
        <v>12</v>
      </c>
      <c r="E347" t="s">
        <v>6</v>
      </c>
      <c r="G347">
        <f t="shared" si="38"/>
        <v>0</v>
      </c>
      <c r="H347">
        <f t="shared" si="39"/>
        <v>120</v>
      </c>
      <c r="I347">
        <v>10</v>
      </c>
      <c r="J347">
        <f t="shared" si="40"/>
        <v>4</v>
      </c>
      <c r="K347">
        <f>Tabela1[[#This Row],[WYDATKI]]+Tabela1[[#This Row],[SERWIS]]</f>
        <v>0</v>
      </c>
      <c r="L347">
        <f t="shared" si="41"/>
        <v>22960</v>
      </c>
    </row>
    <row r="348" spans="1:12" x14ac:dyDescent="0.3">
      <c r="A348" s="1">
        <v>45273</v>
      </c>
      <c r="B348">
        <f t="shared" si="35"/>
        <v>3</v>
      </c>
      <c r="C348">
        <f t="shared" si="36"/>
        <v>13</v>
      </c>
      <c r="D348">
        <f t="shared" si="37"/>
        <v>12</v>
      </c>
      <c r="E348" t="s">
        <v>6</v>
      </c>
      <c r="G348">
        <f t="shared" si="38"/>
        <v>0</v>
      </c>
      <c r="H348">
        <f t="shared" si="39"/>
        <v>120</v>
      </c>
      <c r="I348">
        <v>10</v>
      </c>
      <c r="J348">
        <f t="shared" si="40"/>
        <v>4</v>
      </c>
      <c r="K348">
        <f>Tabela1[[#This Row],[WYDATKI]]+Tabela1[[#This Row],[SERWIS]]</f>
        <v>0</v>
      </c>
      <c r="L348">
        <f t="shared" si="41"/>
        <v>23080</v>
      </c>
    </row>
    <row r="349" spans="1:12" x14ac:dyDescent="0.3">
      <c r="A349" s="1">
        <v>45274</v>
      </c>
      <c r="B349">
        <f t="shared" si="35"/>
        <v>4</v>
      </c>
      <c r="C349">
        <f t="shared" si="36"/>
        <v>14</v>
      </c>
      <c r="D349">
        <f t="shared" si="37"/>
        <v>12</v>
      </c>
      <c r="E349" t="s">
        <v>6</v>
      </c>
      <c r="G349">
        <f t="shared" si="38"/>
        <v>0</v>
      </c>
      <c r="H349">
        <f t="shared" si="39"/>
        <v>120</v>
      </c>
      <c r="I349">
        <v>10</v>
      </c>
      <c r="J349">
        <f t="shared" si="40"/>
        <v>4</v>
      </c>
      <c r="K349">
        <f>Tabela1[[#This Row],[WYDATKI]]+Tabela1[[#This Row],[SERWIS]]</f>
        <v>0</v>
      </c>
      <c r="L349">
        <f t="shared" si="41"/>
        <v>23200</v>
      </c>
    </row>
    <row r="350" spans="1:12" x14ac:dyDescent="0.3">
      <c r="A350" s="1">
        <v>45275</v>
      </c>
      <c r="B350">
        <f t="shared" si="35"/>
        <v>5</v>
      </c>
      <c r="C350">
        <f t="shared" si="36"/>
        <v>15</v>
      </c>
      <c r="D350">
        <f t="shared" si="37"/>
        <v>12</v>
      </c>
      <c r="E350" t="s">
        <v>6</v>
      </c>
      <c r="G350">
        <f t="shared" si="38"/>
        <v>0</v>
      </c>
      <c r="H350">
        <f t="shared" si="39"/>
        <v>120</v>
      </c>
      <c r="I350">
        <v>10</v>
      </c>
      <c r="J350">
        <f t="shared" si="40"/>
        <v>4</v>
      </c>
      <c r="K350">
        <f>Tabela1[[#This Row],[WYDATKI]]+Tabela1[[#This Row],[SERWIS]]</f>
        <v>0</v>
      </c>
      <c r="L350">
        <f t="shared" si="41"/>
        <v>23320</v>
      </c>
    </row>
    <row r="351" spans="1:12" x14ac:dyDescent="0.3">
      <c r="A351" s="1">
        <v>45276</v>
      </c>
      <c r="B351">
        <f t="shared" si="35"/>
        <v>6</v>
      </c>
      <c r="C351">
        <f t="shared" si="36"/>
        <v>16</v>
      </c>
      <c r="D351">
        <f t="shared" si="37"/>
        <v>12</v>
      </c>
      <c r="E351" t="s">
        <v>6</v>
      </c>
      <c r="G351">
        <f t="shared" si="38"/>
        <v>0</v>
      </c>
      <c r="H351">
        <f t="shared" si="39"/>
        <v>0</v>
      </c>
      <c r="I351">
        <v>10</v>
      </c>
      <c r="J351">
        <f t="shared" si="40"/>
        <v>4</v>
      </c>
      <c r="K351">
        <f>Tabela1[[#This Row],[WYDATKI]]+Tabela1[[#This Row],[SERWIS]]</f>
        <v>0</v>
      </c>
      <c r="L351">
        <f t="shared" si="41"/>
        <v>23320</v>
      </c>
    </row>
    <row r="352" spans="1:12" x14ac:dyDescent="0.3">
      <c r="A352" s="1">
        <v>45277</v>
      </c>
      <c r="B352">
        <f t="shared" si="35"/>
        <v>7</v>
      </c>
      <c r="C352">
        <f t="shared" si="36"/>
        <v>17</v>
      </c>
      <c r="D352">
        <f t="shared" si="37"/>
        <v>12</v>
      </c>
      <c r="E352" t="s">
        <v>6</v>
      </c>
      <c r="G352">
        <f t="shared" si="38"/>
        <v>150</v>
      </c>
      <c r="H352">
        <f t="shared" si="39"/>
        <v>0</v>
      </c>
      <c r="I352">
        <v>10</v>
      </c>
      <c r="J352">
        <f t="shared" si="40"/>
        <v>4</v>
      </c>
      <c r="K352">
        <f>Tabela1[[#This Row],[WYDATKI]]+Tabela1[[#This Row],[SERWIS]]</f>
        <v>150</v>
      </c>
      <c r="L352">
        <f t="shared" si="41"/>
        <v>23170</v>
      </c>
    </row>
    <row r="353" spans="1:12" x14ac:dyDescent="0.3">
      <c r="A353" s="1">
        <v>45278</v>
      </c>
      <c r="B353">
        <f t="shared" si="35"/>
        <v>1</v>
      </c>
      <c r="C353">
        <f t="shared" si="36"/>
        <v>18</v>
      </c>
      <c r="D353">
        <f t="shared" si="37"/>
        <v>12</v>
      </c>
      <c r="E353" t="s">
        <v>6</v>
      </c>
      <c r="G353">
        <f t="shared" si="38"/>
        <v>0</v>
      </c>
      <c r="H353">
        <f t="shared" si="39"/>
        <v>120</v>
      </c>
      <c r="I353">
        <v>10</v>
      </c>
      <c r="J353">
        <f t="shared" si="40"/>
        <v>4</v>
      </c>
      <c r="K353">
        <f>Tabela1[[#This Row],[WYDATKI]]+Tabela1[[#This Row],[SERWIS]]</f>
        <v>0</v>
      </c>
      <c r="L353">
        <f t="shared" si="41"/>
        <v>23290</v>
      </c>
    </row>
    <row r="354" spans="1:12" x14ac:dyDescent="0.3">
      <c r="A354" s="1">
        <v>45279</v>
      </c>
      <c r="B354">
        <f t="shared" si="35"/>
        <v>2</v>
      </c>
      <c r="C354">
        <f t="shared" si="36"/>
        <v>19</v>
      </c>
      <c r="D354">
        <f t="shared" si="37"/>
        <v>12</v>
      </c>
      <c r="E354" t="s">
        <v>6</v>
      </c>
      <c r="G354">
        <f t="shared" si="38"/>
        <v>0</v>
      </c>
      <c r="H354">
        <f t="shared" si="39"/>
        <v>120</v>
      </c>
      <c r="I354">
        <v>10</v>
      </c>
      <c r="J354">
        <f t="shared" si="40"/>
        <v>4</v>
      </c>
      <c r="K354">
        <f>Tabela1[[#This Row],[WYDATKI]]+Tabela1[[#This Row],[SERWIS]]</f>
        <v>0</v>
      </c>
      <c r="L354">
        <f t="shared" si="41"/>
        <v>23410</v>
      </c>
    </row>
    <row r="355" spans="1:12" x14ac:dyDescent="0.3">
      <c r="A355" s="1">
        <v>45280</v>
      </c>
      <c r="B355">
        <f t="shared" si="35"/>
        <v>3</v>
      </c>
      <c r="C355">
        <f t="shared" si="36"/>
        <v>20</v>
      </c>
      <c r="D355">
        <f t="shared" si="37"/>
        <v>12</v>
      </c>
      <c r="E355" t="s">
        <v>6</v>
      </c>
      <c r="G355">
        <f t="shared" si="38"/>
        <v>0</v>
      </c>
      <c r="H355">
        <f t="shared" si="39"/>
        <v>120</v>
      </c>
      <c r="I355">
        <v>10</v>
      </c>
      <c r="J355">
        <f t="shared" si="40"/>
        <v>4</v>
      </c>
      <c r="K355">
        <f>Tabela1[[#This Row],[WYDATKI]]+Tabela1[[#This Row],[SERWIS]]</f>
        <v>0</v>
      </c>
      <c r="L355">
        <f t="shared" si="41"/>
        <v>23530</v>
      </c>
    </row>
    <row r="356" spans="1:12" x14ac:dyDescent="0.3">
      <c r="A356" s="1">
        <v>45281</v>
      </c>
      <c r="B356">
        <f t="shared" si="35"/>
        <v>4</v>
      </c>
      <c r="C356">
        <f t="shared" si="36"/>
        <v>21</v>
      </c>
      <c r="D356">
        <f t="shared" si="37"/>
        <v>12</v>
      </c>
      <c r="E356" t="s">
        <v>4</v>
      </c>
      <c r="G356">
        <f t="shared" si="38"/>
        <v>0</v>
      </c>
      <c r="H356">
        <f t="shared" si="39"/>
        <v>60</v>
      </c>
      <c r="I356">
        <v>10</v>
      </c>
      <c r="J356">
        <f t="shared" si="40"/>
        <v>2</v>
      </c>
      <c r="K356">
        <f>Tabela1[[#This Row],[WYDATKI]]+Tabela1[[#This Row],[SERWIS]]</f>
        <v>0</v>
      </c>
      <c r="L356">
        <f t="shared" si="41"/>
        <v>23590</v>
      </c>
    </row>
    <row r="357" spans="1:12" x14ac:dyDescent="0.3">
      <c r="A357" s="1">
        <v>45282</v>
      </c>
      <c r="B357">
        <f t="shared" si="35"/>
        <v>5</v>
      </c>
      <c r="C357">
        <f t="shared" si="36"/>
        <v>22</v>
      </c>
      <c r="D357">
        <f t="shared" si="37"/>
        <v>12</v>
      </c>
      <c r="E357" t="s">
        <v>4</v>
      </c>
      <c r="G357">
        <f t="shared" si="38"/>
        <v>0</v>
      </c>
      <c r="H357">
        <f t="shared" si="39"/>
        <v>60</v>
      </c>
      <c r="I357">
        <v>10</v>
      </c>
      <c r="J357">
        <f t="shared" si="40"/>
        <v>2</v>
      </c>
      <c r="K357">
        <f>Tabela1[[#This Row],[WYDATKI]]+Tabela1[[#This Row],[SERWIS]]</f>
        <v>0</v>
      </c>
      <c r="L357">
        <f t="shared" si="41"/>
        <v>23650</v>
      </c>
    </row>
    <row r="358" spans="1:12" x14ac:dyDescent="0.3">
      <c r="A358" s="1">
        <v>45283</v>
      </c>
      <c r="B358">
        <f t="shared" si="35"/>
        <v>6</v>
      </c>
      <c r="C358">
        <f t="shared" si="36"/>
        <v>23</v>
      </c>
      <c r="D358">
        <f t="shared" si="37"/>
        <v>12</v>
      </c>
      <c r="E358" t="s">
        <v>4</v>
      </c>
      <c r="G358">
        <f t="shared" si="38"/>
        <v>0</v>
      </c>
      <c r="H358">
        <f t="shared" si="39"/>
        <v>0</v>
      </c>
      <c r="I358">
        <v>10</v>
      </c>
      <c r="J358">
        <f t="shared" si="40"/>
        <v>2</v>
      </c>
      <c r="K358">
        <f>Tabela1[[#This Row],[WYDATKI]]+Tabela1[[#This Row],[SERWIS]]</f>
        <v>0</v>
      </c>
      <c r="L358">
        <f t="shared" si="41"/>
        <v>23650</v>
      </c>
    </row>
    <row r="359" spans="1:12" x14ac:dyDescent="0.3">
      <c r="A359" s="1">
        <v>45284</v>
      </c>
      <c r="B359">
        <f t="shared" si="35"/>
        <v>7</v>
      </c>
      <c r="C359">
        <f t="shared" si="36"/>
        <v>24</v>
      </c>
      <c r="D359">
        <f t="shared" si="37"/>
        <v>12</v>
      </c>
      <c r="E359" t="s">
        <v>4</v>
      </c>
      <c r="G359">
        <f t="shared" si="38"/>
        <v>150</v>
      </c>
      <c r="H359">
        <f t="shared" si="39"/>
        <v>0</v>
      </c>
      <c r="I359">
        <v>10</v>
      </c>
      <c r="J359">
        <f t="shared" si="40"/>
        <v>2</v>
      </c>
      <c r="K359">
        <f>Tabela1[[#This Row],[WYDATKI]]+Tabela1[[#This Row],[SERWIS]]</f>
        <v>150</v>
      </c>
      <c r="L359">
        <f t="shared" si="41"/>
        <v>23500</v>
      </c>
    </row>
    <row r="360" spans="1:12" x14ac:dyDescent="0.3">
      <c r="A360" s="1">
        <v>45285</v>
      </c>
      <c r="B360">
        <f t="shared" si="35"/>
        <v>1</v>
      </c>
      <c r="C360">
        <f t="shared" si="36"/>
        <v>25</v>
      </c>
      <c r="D360">
        <f t="shared" si="37"/>
        <v>12</v>
      </c>
      <c r="E360" t="s">
        <v>4</v>
      </c>
      <c r="G360">
        <f t="shared" si="38"/>
        <v>0</v>
      </c>
      <c r="H360">
        <f t="shared" si="39"/>
        <v>60</v>
      </c>
      <c r="I360">
        <v>10</v>
      </c>
      <c r="J360">
        <f t="shared" si="40"/>
        <v>2</v>
      </c>
      <c r="K360">
        <f>Tabela1[[#This Row],[WYDATKI]]+Tabela1[[#This Row],[SERWIS]]</f>
        <v>0</v>
      </c>
      <c r="L360">
        <f t="shared" si="41"/>
        <v>23560</v>
      </c>
    </row>
    <row r="361" spans="1:12" x14ac:dyDescent="0.3">
      <c r="A361" s="1">
        <v>45286</v>
      </c>
      <c r="B361">
        <f t="shared" si="35"/>
        <v>2</v>
      </c>
      <c r="C361">
        <f t="shared" si="36"/>
        <v>26</v>
      </c>
      <c r="D361">
        <f t="shared" si="37"/>
        <v>12</v>
      </c>
      <c r="E361" t="s">
        <v>4</v>
      </c>
      <c r="G361">
        <f t="shared" si="38"/>
        <v>0</v>
      </c>
      <c r="H361">
        <f t="shared" si="39"/>
        <v>60</v>
      </c>
      <c r="I361">
        <v>10</v>
      </c>
      <c r="J361">
        <f t="shared" si="40"/>
        <v>2</v>
      </c>
      <c r="K361">
        <f>Tabela1[[#This Row],[WYDATKI]]+Tabela1[[#This Row],[SERWIS]]</f>
        <v>0</v>
      </c>
      <c r="L361">
        <f t="shared" si="41"/>
        <v>23620</v>
      </c>
    </row>
    <row r="362" spans="1:12" x14ac:dyDescent="0.3">
      <c r="A362" s="1">
        <v>45287</v>
      </c>
      <c r="B362">
        <f t="shared" si="35"/>
        <v>3</v>
      </c>
      <c r="C362">
        <f t="shared" si="36"/>
        <v>27</v>
      </c>
      <c r="D362">
        <f t="shared" si="37"/>
        <v>12</v>
      </c>
      <c r="E362" t="s">
        <v>4</v>
      </c>
      <c r="G362">
        <f t="shared" si="38"/>
        <v>0</v>
      </c>
      <c r="H362">
        <f t="shared" si="39"/>
        <v>60</v>
      </c>
      <c r="I362">
        <v>10</v>
      </c>
      <c r="J362">
        <f t="shared" si="40"/>
        <v>2</v>
      </c>
      <c r="K362">
        <f>Tabela1[[#This Row],[WYDATKI]]+Tabela1[[#This Row],[SERWIS]]</f>
        <v>0</v>
      </c>
      <c r="L362">
        <f t="shared" si="41"/>
        <v>23680</v>
      </c>
    </row>
    <row r="363" spans="1:12" x14ac:dyDescent="0.3">
      <c r="A363" s="1">
        <v>45288</v>
      </c>
      <c r="B363">
        <f t="shared" si="35"/>
        <v>4</v>
      </c>
      <c r="C363">
        <f t="shared" si="36"/>
        <v>28</v>
      </c>
      <c r="D363">
        <f t="shared" si="37"/>
        <v>12</v>
      </c>
      <c r="E363" t="s">
        <v>4</v>
      </c>
      <c r="G363">
        <f t="shared" si="38"/>
        <v>0</v>
      </c>
      <c r="H363">
        <f t="shared" si="39"/>
        <v>60</v>
      </c>
      <c r="I363">
        <v>10</v>
      </c>
      <c r="J363">
        <f t="shared" si="40"/>
        <v>2</v>
      </c>
      <c r="K363">
        <f>Tabela1[[#This Row],[WYDATKI]]+Tabela1[[#This Row],[SERWIS]]</f>
        <v>0</v>
      </c>
      <c r="L363">
        <f t="shared" si="41"/>
        <v>23740</v>
      </c>
    </row>
    <row r="364" spans="1:12" x14ac:dyDescent="0.3">
      <c r="A364" s="1">
        <v>45289</v>
      </c>
      <c r="B364">
        <f t="shared" si="35"/>
        <v>5</v>
      </c>
      <c r="C364">
        <f t="shared" si="36"/>
        <v>29</v>
      </c>
      <c r="D364">
        <f t="shared" si="37"/>
        <v>12</v>
      </c>
      <c r="E364" t="s">
        <v>4</v>
      </c>
      <c r="G364">
        <f t="shared" si="38"/>
        <v>0</v>
      </c>
      <c r="H364">
        <f t="shared" si="39"/>
        <v>60</v>
      </c>
      <c r="I364">
        <v>10</v>
      </c>
      <c r="J364">
        <f t="shared" si="40"/>
        <v>2</v>
      </c>
      <c r="K364">
        <f>Tabela1[[#This Row],[WYDATKI]]+Tabela1[[#This Row],[SERWIS]]</f>
        <v>0</v>
      </c>
      <c r="L364">
        <f t="shared" si="41"/>
        <v>23800</v>
      </c>
    </row>
    <row r="365" spans="1:12" x14ac:dyDescent="0.3">
      <c r="A365" s="1">
        <v>45290</v>
      </c>
      <c r="B365">
        <f t="shared" si="35"/>
        <v>6</v>
      </c>
      <c r="C365">
        <f t="shared" si="36"/>
        <v>30</v>
      </c>
      <c r="D365">
        <f t="shared" si="37"/>
        <v>12</v>
      </c>
      <c r="E365" t="s">
        <v>4</v>
      </c>
      <c r="G365">
        <f t="shared" si="38"/>
        <v>0</v>
      </c>
      <c r="H365">
        <f t="shared" si="39"/>
        <v>0</v>
      </c>
      <c r="I365">
        <v>10</v>
      </c>
      <c r="J365">
        <f t="shared" si="40"/>
        <v>2</v>
      </c>
      <c r="K365">
        <f>Tabela1[[#This Row],[WYDATKI]]+Tabela1[[#This Row],[SERWIS]]</f>
        <v>0</v>
      </c>
      <c r="L365">
        <f t="shared" si="41"/>
        <v>23800</v>
      </c>
    </row>
    <row r="366" spans="1:12" x14ac:dyDescent="0.3">
      <c r="A366" s="1">
        <v>45291</v>
      </c>
      <c r="B366">
        <f t="shared" si="35"/>
        <v>7</v>
      </c>
      <c r="C366">
        <f t="shared" si="36"/>
        <v>31</v>
      </c>
      <c r="D366">
        <f t="shared" si="37"/>
        <v>12</v>
      </c>
      <c r="E366" t="s">
        <v>4</v>
      </c>
      <c r="G366">
        <f t="shared" si="38"/>
        <v>150</v>
      </c>
      <c r="H366">
        <f t="shared" si="39"/>
        <v>0</v>
      </c>
      <c r="I366">
        <v>10</v>
      </c>
      <c r="J366">
        <f t="shared" si="40"/>
        <v>2</v>
      </c>
      <c r="K366">
        <f>Tabela1[[#This Row],[WYDATKI]]+Tabela1[[#This Row],[SERWIS]]</f>
        <v>150</v>
      </c>
      <c r="L366">
        <f t="shared" si="41"/>
        <v>23650</v>
      </c>
    </row>
    <row r="367" spans="1:12" x14ac:dyDescent="0.3">
      <c r="A367" s="1">
        <v>45292</v>
      </c>
      <c r="B367">
        <f t="shared" si="35"/>
        <v>1</v>
      </c>
      <c r="C367">
        <f t="shared" si="36"/>
        <v>1</v>
      </c>
      <c r="D367">
        <f t="shared" si="37"/>
        <v>1</v>
      </c>
      <c r="E367" t="s">
        <v>4</v>
      </c>
      <c r="G367">
        <f t="shared" si="38"/>
        <v>0</v>
      </c>
      <c r="H367">
        <f t="shared" si="39"/>
        <v>60</v>
      </c>
      <c r="I367">
        <v>10</v>
      </c>
      <c r="J367">
        <f t="shared" si="40"/>
        <v>2</v>
      </c>
      <c r="K367">
        <f>Tabela1[[#This Row],[WYDATKI]]+Tabela1[[#This Row],[SERWIS]]</f>
        <v>0</v>
      </c>
      <c r="L367">
        <f t="shared" si="41"/>
        <v>23710</v>
      </c>
    </row>
    <row r="368" spans="1:12" x14ac:dyDescent="0.3">
      <c r="A368" s="1">
        <v>45293</v>
      </c>
      <c r="B368">
        <f t="shared" si="35"/>
        <v>2</v>
      </c>
      <c r="C368">
        <f t="shared" si="36"/>
        <v>2</v>
      </c>
      <c r="D368">
        <f t="shared" si="37"/>
        <v>1</v>
      </c>
      <c r="E368" t="s">
        <v>4</v>
      </c>
      <c r="G368">
        <f t="shared" si="38"/>
        <v>0</v>
      </c>
      <c r="H368">
        <f t="shared" si="39"/>
        <v>60</v>
      </c>
      <c r="I368">
        <v>10</v>
      </c>
      <c r="J368">
        <f t="shared" si="40"/>
        <v>2</v>
      </c>
      <c r="K368">
        <f>Tabela1[[#This Row],[WYDATKI]]+Tabela1[[#This Row],[SERWIS]]</f>
        <v>0</v>
      </c>
      <c r="L368">
        <f t="shared" si="41"/>
        <v>23770</v>
      </c>
    </row>
    <row r="369" spans="1:12" x14ac:dyDescent="0.3">
      <c r="A369" s="1">
        <v>45294</v>
      </c>
      <c r="B369">
        <f t="shared" si="35"/>
        <v>3</v>
      </c>
      <c r="C369">
        <f t="shared" si="36"/>
        <v>3</v>
      </c>
      <c r="D369">
        <f t="shared" si="37"/>
        <v>1</v>
      </c>
      <c r="E369" t="s">
        <v>4</v>
      </c>
      <c r="G369">
        <f t="shared" si="38"/>
        <v>0</v>
      </c>
      <c r="H369">
        <f t="shared" si="39"/>
        <v>60</v>
      </c>
      <c r="I369">
        <v>10</v>
      </c>
      <c r="J369">
        <f t="shared" si="40"/>
        <v>2</v>
      </c>
      <c r="K369">
        <f>Tabela1[[#This Row],[WYDATKI]]+Tabela1[[#This Row],[SERWIS]]</f>
        <v>0</v>
      </c>
      <c r="L369">
        <f t="shared" si="41"/>
        <v>23830</v>
      </c>
    </row>
    <row r="370" spans="1:12" x14ac:dyDescent="0.3">
      <c r="A370" s="1">
        <v>45295</v>
      </c>
      <c r="B370">
        <f t="shared" si="35"/>
        <v>4</v>
      </c>
      <c r="C370">
        <f t="shared" si="36"/>
        <v>4</v>
      </c>
      <c r="D370">
        <f t="shared" si="37"/>
        <v>1</v>
      </c>
      <c r="E370" t="s">
        <v>4</v>
      </c>
      <c r="G370">
        <f t="shared" si="38"/>
        <v>0</v>
      </c>
      <c r="H370">
        <f t="shared" si="39"/>
        <v>60</v>
      </c>
      <c r="I370">
        <v>10</v>
      </c>
      <c r="J370">
        <f t="shared" si="40"/>
        <v>2</v>
      </c>
      <c r="K370">
        <f>Tabela1[[#This Row],[WYDATKI]]+Tabela1[[#This Row],[SERWIS]]</f>
        <v>0</v>
      </c>
      <c r="L370">
        <f t="shared" si="41"/>
        <v>23890</v>
      </c>
    </row>
    <row r="371" spans="1:12" x14ac:dyDescent="0.3">
      <c r="A371" s="1">
        <v>45296</v>
      </c>
      <c r="B371">
        <f t="shared" si="35"/>
        <v>5</v>
      </c>
      <c r="C371">
        <f t="shared" si="36"/>
        <v>5</v>
      </c>
      <c r="D371">
        <f t="shared" si="37"/>
        <v>1</v>
      </c>
      <c r="E371" t="s">
        <v>4</v>
      </c>
      <c r="G371">
        <f t="shared" si="38"/>
        <v>0</v>
      </c>
      <c r="H371">
        <f t="shared" si="39"/>
        <v>60</v>
      </c>
      <c r="I371">
        <v>10</v>
      </c>
      <c r="J371">
        <f t="shared" si="40"/>
        <v>2</v>
      </c>
      <c r="K371">
        <f>Tabela1[[#This Row],[WYDATKI]]+Tabela1[[#This Row],[SERWIS]]</f>
        <v>0</v>
      </c>
      <c r="L371">
        <f t="shared" si="41"/>
        <v>23950</v>
      </c>
    </row>
    <row r="372" spans="1:12" x14ac:dyDescent="0.3">
      <c r="A372" s="1">
        <v>45297</v>
      </c>
      <c r="B372">
        <f t="shared" si="35"/>
        <v>6</v>
      </c>
      <c r="C372">
        <f t="shared" si="36"/>
        <v>6</v>
      </c>
      <c r="D372">
        <f t="shared" si="37"/>
        <v>1</v>
      </c>
      <c r="E372" t="s">
        <v>4</v>
      </c>
      <c r="G372">
        <f t="shared" si="38"/>
        <v>0</v>
      </c>
      <c r="H372">
        <f t="shared" si="39"/>
        <v>0</v>
      </c>
      <c r="I372">
        <v>10</v>
      </c>
      <c r="J372">
        <f t="shared" si="40"/>
        <v>2</v>
      </c>
      <c r="K372">
        <f>Tabela1[[#This Row],[WYDATKI]]+Tabela1[[#This Row],[SERWIS]]</f>
        <v>0</v>
      </c>
      <c r="L372">
        <f t="shared" si="41"/>
        <v>23950</v>
      </c>
    </row>
    <row r="373" spans="1:12" x14ac:dyDescent="0.3">
      <c r="A373" s="1">
        <v>45298</v>
      </c>
      <c r="B373">
        <f t="shared" si="35"/>
        <v>7</v>
      </c>
      <c r="C373">
        <f t="shared" si="36"/>
        <v>7</v>
      </c>
      <c r="D373">
        <f t="shared" si="37"/>
        <v>1</v>
      </c>
      <c r="E373" t="s">
        <v>4</v>
      </c>
      <c r="G373">
        <f t="shared" si="38"/>
        <v>150</v>
      </c>
      <c r="H373">
        <f t="shared" si="39"/>
        <v>0</v>
      </c>
      <c r="I373">
        <v>10</v>
      </c>
      <c r="J373">
        <f t="shared" si="40"/>
        <v>2</v>
      </c>
      <c r="K373">
        <f>Tabela1[[#This Row],[WYDATKI]]+Tabela1[[#This Row],[SERWIS]]</f>
        <v>150</v>
      </c>
      <c r="L373">
        <f t="shared" si="41"/>
        <v>23800</v>
      </c>
    </row>
    <row r="374" spans="1:12" x14ac:dyDescent="0.3">
      <c r="A374" s="1">
        <v>45299</v>
      </c>
      <c r="B374">
        <f t="shared" si="35"/>
        <v>1</v>
      </c>
      <c r="C374">
        <f t="shared" si="36"/>
        <v>8</v>
      </c>
      <c r="D374">
        <f t="shared" si="37"/>
        <v>1</v>
      </c>
      <c r="E374" t="s">
        <v>4</v>
      </c>
      <c r="G374">
        <f t="shared" si="38"/>
        <v>0</v>
      </c>
      <c r="H374">
        <f t="shared" si="39"/>
        <v>60</v>
      </c>
      <c r="I374">
        <v>10</v>
      </c>
      <c r="J374">
        <f t="shared" si="40"/>
        <v>2</v>
      </c>
      <c r="K374">
        <f>Tabela1[[#This Row],[WYDATKI]]+Tabela1[[#This Row],[SERWIS]]</f>
        <v>0</v>
      </c>
      <c r="L374">
        <f t="shared" si="41"/>
        <v>23860</v>
      </c>
    </row>
    <row r="375" spans="1:12" x14ac:dyDescent="0.3">
      <c r="A375" s="1">
        <v>45300</v>
      </c>
      <c r="B375">
        <f t="shared" si="35"/>
        <v>2</v>
      </c>
      <c r="C375">
        <f t="shared" si="36"/>
        <v>9</v>
      </c>
      <c r="D375">
        <f t="shared" si="37"/>
        <v>1</v>
      </c>
      <c r="E375" t="s">
        <v>4</v>
      </c>
      <c r="G375">
        <f t="shared" si="38"/>
        <v>0</v>
      </c>
      <c r="H375">
        <f t="shared" si="39"/>
        <v>60</v>
      </c>
      <c r="I375">
        <v>10</v>
      </c>
      <c r="J375">
        <f t="shared" si="40"/>
        <v>2</v>
      </c>
      <c r="K375">
        <f>Tabela1[[#This Row],[WYDATKI]]+Tabela1[[#This Row],[SERWIS]]</f>
        <v>0</v>
      </c>
      <c r="L375">
        <f t="shared" si="41"/>
        <v>23920</v>
      </c>
    </row>
    <row r="376" spans="1:12" x14ac:dyDescent="0.3">
      <c r="A376" s="1">
        <v>45301</v>
      </c>
      <c r="B376">
        <f t="shared" si="35"/>
        <v>3</v>
      </c>
      <c r="C376">
        <f t="shared" si="36"/>
        <v>10</v>
      </c>
      <c r="D376">
        <f t="shared" si="37"/>
        <v>1</v>
      </c>
      <c r="E376" t="s">
        <v>4</v>
      </c>
      <c r="G376">
        <f t="shared" si="38"/>
        <v>0</v>
      </c>
      <c r="H376">
        <f t="shared" si="39"/>
        <v>60</v>
      </c>
      <c r="I376">
        <v>10</v>
      </c>
      <c r="J376">
        <f t="shared" si="40"/>
        <v>2</v>
      </c>
      <c r="K376">
        <f>Tabela1[[#This Row],[WYDATKI]]+Tabela1[[#This Row],[SERWIS]]</f>
        <v>0</v>
      </c>
      <c r="L376">
        <f t="shared" si="41"/>
        <v>23980</v>
      </c>
    </row>
    <row r="377" spans="1:12" x14ac:dyDescent="0.3">
      <c r="A377" s="1">
        <v>45302</v>
      </c>
      <c r="B377">
        <f t="shared" si="35"/>
        <v>4</v>
      </c>
      <c r="C377">
        <f t="shared" si="36"/>
        <v>11</v>
      </c>
      <c r="D377">
        <f t="shared" si="37"/>
        <v>1</v>
      </c>
      <c r="E377" t="s">
        <v>4</v>
      </c>
      <c r="G377">
        <f t="shared" si="38"/>
        <v>0</v>
      </c>
      <c r="H377">
        <f t="shared" si="39"/>
        <v>60</v>
      </c>
      <c r="I377">
        <v>10</v>
      </c>
      <c r="J377">
        <f t="shared" si="40"/>
        <v>2</v>
      </c>
      <c r="K377">
        <f>Tabela1[[#This Row],[WYDATKI]]+Tabela1[[#This Row],[SERWIS]]</f>
        <v>0</v>
      </c>
      <c r="L377">
        <f t="shared" si="41"/>
        <v>24040</v>
      </c>
    </row>
    <row r="378" spans="1:12" x14ac:dyDescent="0.3">
      <c r="A378" s="1">
        <v>45303</v>
      </c>
      <c r="B378">
        <f t="shared" si="35"/>
        <v>5</v>
      </c>
      <c r="C378">
        <f t="shared" si="36"/>
        <v>12</v>
      </c>
      <c r="D378">
        <f t="shared" si="37"/>
        <v>1</v>
      </c>
      <c r="E378" t="s">
        <v>4</v>
      </c>
      <c r="G378">
        <f t="shared" si="38"/>
        <v>0</v>
      </c>
      <c r="H378">
        <f t="shared" si="39"/>
        <v>60</v>
      </c>
      <c r="I378">
        <v>10</v>
      </c>
      <c r="J378">
        <f t="shared" si="40"/>
        <v>2</v>
      </c>
      <c r="K378">
        <f>Tabela1[[#This Row],[WYDATKI]]+Tabela1[[#This Row],[SERWIS]]</f>
        <v>0</v>
      </c>
      <c r="L378">
        <f t="shared" si="41"/>
        <v>24100</v>
      </c>
    </row>
    <row r="379" spans="1:12" x14ac:dyDescent="0.3">
      <c r="A379" s="1">
        <v>45304</v>
      </c>
      <c r="B379">
        <f t="shared" si="35"/>
        <v>6</v>
      </c>
      <c r="C379">
        <f t="shared" si="36"/>
        <v>13</v>
      </c>
      <c r="D379">
        <f t="shared" si="37"/>
        <v>1</v>
      </c>
      <c r="E379" t="s">
        <v>4</v>
      </c>
      <c r="G379">
        <f t="shared" si="38"/>
        <v>0</v>
      </c>
      <c r="H379">
        <f t="shared" si="39"/>
        <v>0</v>
      </c>
      <c r="I379">
        <v>10</v>
      </c>
      <c r="J379">
        <f t="shared" si="40"/>
        <v>2</v>
      </c>
      <c r="K379">
        <f>Tabela1[[#This Row],[WYDATKI]]+Tabela1[[#This Row],[SERWIS]]</f>
        <v>0</v>
      </c>
      <c r="L379">
        <f t="shared" si="41"/>
        <v>24100</v>
      </c>
    </row>
    <row r="380" spans="1:12" x14ac:dyDescent="0.3">
      <c r="A380" s="1">
        <v>45305</v>
      </c>
      <c r="B380">
        <f t="shared" si="35"/>
        <v>7</v>
      </c>
      <c r="C380">
        <f t="shared" si="36"/>
        <v>14</v>
      </c>
      <c r="D380">
        <f t="shared" si="37"/>
        <v>1</v>
      </c>
      <c r="E380" t="s">
        <v>4</v>
      </c>
      <c r="G380">
        <f t="shared" si="38"/>
        <v>150</v>
      </c>
      <c r="H380">
        <f t="shared" si="39"/>
        <v>0</v>
      </c>
      <c r="I380">
        <v>10</v>
      </c>
      <c r="J380">
        <f t="shared" si="40"/>
        <v>2</v>
      </c>
      <c r="K380">
        <f>Tabela1[[#This Row],[WYDATKI]]+Tabela1[[#This Row],[SERWIS]]</f>
        <v>150</v>
      </c>
      <c r="L380">
        <f t="shared" si="41"/>
        <v>23950</v>
      </c>
    </row>
    <row r="381" spans="1:12" x14ac:dyDescent="0.3">
      <c r="A381" s="1">
        <v>45306</v>
      </c>
      <c r="B381">
        <f t="shared" si="35"/>
        <v>1</v>
      </c>
      <c r="C381">
        <f t="shared" si="36"/>
        <v>15</v>
      </c>
      <c r="D381">
        <f t="shared" si="37"/>
        <v>1</v>
      </c>
      <c r="E381" t="s">
        <v>4</v>
      </c>
      <c r="G381">
        <f t="shared" si="38"/>
        <v>0</v>
      </c>
      <c r="H381">
        <f t="shared" si="39"/>
        <v>60</v>
      </c>
      <c r="I381">
        <v>10</v>
      </c>
      <c r="J381">
        <f t="shared" si="40"/>
        <v>2</v>
      </c>
      <c r="K381">
        <f>Tabela1[[#This Row],[WYDATKI]]+Tabela1[[#This Row],[SERWIS]]</f>
        <v>0</v>
      </c>
      <c r="L381">
        <f t="shared" si="41"/>
        <v>24010</v>
      </c>
    </row>
    <row r="382" spans="1:12" x14ac:dyDescent="0.3">
      <c r="A382" s="1">
        <v>45307</v>
      </c>
      <c r="B382">
        <f t="shared" si="35"/>
        <v>2</v>
      </c>
      <c r="C382">
        <f t="shared" si="36"/>
        <v>16</v>
      </c>
      <c r="D382">
        <f t="shared" si="37"/>
        <v>1</v>
      </c>
      <c r="E382" t="s">
        <v>4</v>
      </c>
      <c r="G382">
        <f t="shared" si="38"/>
        <v>0</v>
      </c>
      <c r="H382">
        <f t="shared" si="39"/>
        <v>60</v>
      </c>
      <c r="I382">
        <v>10</v>
      </c>
      <c r="J382">
        <f t="shared" si="40"/>
        <v>2</v>
      </c>
      <c r="K382">
        <f>Tabela1[[#This Row],[WYDATKI]]+Tabela1[[#This Row],[SERWIS]]</f>
        <v>0</v>
      </c>
      <c r="L382">
        <f t="shared" si="41"/>
        <v>24070</v>
      </c>
    </row>
    <row r="383" spans="1:12" x14ac:dyDescent="0.3">
      <c r="A383" s="1">
        <v>45308</v>
      </c>
      <c r="B383">
        <f t="shared" si="35"/>
        <v>3</v>
      </c>
      <c r="C383">
        <f t="shared" si="36"/>
        <v>17</v>
      </c>
      <c r="D383">
        <f t="shared" si="37"/>
        <v>1</v>
      </c>
      <c r="E383" t="s">
        <v>4</v>
      </c>
      <c r="G383">
        <f t="shared" si="38"/>
        <v>0</v>
      </c>
      <c r="H383">
        <f t="shared" si="39"/>
        <v>60</v>
      </c>
      <c r="I383">
        <v>10</v>
      </c>
      <c r="J383">
        <f t="shared" si="40"/>
        <v>2</v>
      </c>
      <c r="K383">
        <f>Tabela1[[#This Row],[WYDATKI]]+Tabela1[[#This Row],[SERWIS]]</f>
        <v>0</v>
      </c>
      <c r="L383">
        <f t="shared" si="41"/>
        <v>24130</v>
      </c>
    </row>
    <row r="384" spans="1:12" x14ac:dyDescent="0.3">
      <c r="A384" s="1">
        <v>45309</v>
      </c>
      <c r="B384">
        <f t="shared" si="35"/>
        <v>4</v>
      </c>
      <c r="C384">
        <f t="shared" si="36"/>
        <v>18</v>
      </c>
      <c r="D384">
        <f t="shared" si="37"/>
        <v>1</v>
      </c>
      <c r="E384" t="s">
        <v>4</v>
      </c>
      <c r="G384">
        <f t="shared" si="38"/>
        <v>0</v>
      </c>
      <c r="H384">
        <f t="shared" si="39"/>
        <v>60</v>
      </c>
      <c r="I384">
        <v>10</v>
      </c>
      <c r="J384">
        <f t="shared" si="40"/>
        <v>2</v>
      </c>
      <c r="K384">
        <f>Tabela1[[#This Row],[WYDATKI]]+Tabela1[[#This Row],[SERWIS]]</f>
        <v>0</v>
      </c>
      <c r="L384">
        <f t="shared" si="41"/>
        <v>24190</v>
      </c>
    </row>
    <row r="385" spans="1:12" x14ac:dyDescent="0.3">
      <c r="A385" s="1">
        <v>45310</v>
      </c>
      <c r="B385">
        <f t="shared" si="35"/>
        <v>5</v>
      </c>
      <c r="C385">
        <f t="shared" si="36"/>
        <v>19</v>
      </c>
      <c r="D385">
        <f t="shared" si="37"/>
        <v>1</v>
      </c>
      <c r="E385" t="s">
        <v>4</v>
      </c>
      <c r="G385">
        <f t="shared" si="38"/>
        <v>0</v>
      </c>
      <c r="H385">
        <f t="shared" si="39"/>
        <v>60</v>
      </c>
      <c r="I385">
        <v>10</v>
      </c>
      <c r="J385">
        <f t="shared" si="40"/>
        <v>2</v>
      </c>
      <c r="K385">
        <f>Tabela1[[#This Row],[WYDATKI]]+Tabela1[[#This Row],[SERWIS]]</f>
        <v>0</v>
      </c>
      <c r="L385">
        <f t="shared" si="41"/>
        <v>24250</v>
      </c>
    </row>
    <row r="386" spans="1:12" x14ac:dyDescent="0.3">
      <c r="A386" s="1">
        <v>45311</v>
      </c>
      <c r="B386">
        <f t="shared" si="35"/>
        <v>6</v>
      </c>
      <c r="C386">
        <f t="shared" si="36"/>
        <v>20</v>
      </c>
      <c r="D386">
        <f t="shared" si="37"/>
        <v>1</v>
      </c>
      <c r="E386" t="s">
        <v>4</v>
      </c>
      <c r="G386">
        <f t="shared" si="38"/>
        <v>0</v>
      </c>
      <c r="H386">
        <f t="shared" si="39"/>
        <v>0</v>
      </c>
      <c r="I386">
        <v>10</v>
      </c>
      <c r="J386">
        <f t="shared" si="40"/>
        <v>2</v>
      </c>
      <c r="K386">
        <f>Tabela1[[#This Row],[WYDATKI]]+Tabela1[[#This Row],[SERWIS]]</f>
        <v>0</v>
      </c>
      <c r="L386">
        <f t="shared" si="41"/>
        <v>24250</v>
      </c>
    </row>
    <row r="387" spans="1:12" x14ac:dyDescent="0.3">
      <c r="A387" s="1">
        <v>45312</v>
      </c>
      <c r="B387">
        <f t="shared" ref="B387:B450" si="42">WEEKDAY(A387,2)</f>
        <v>7</v>
      </c>
      <c r="C387">
        <f t="shared" ref="C387:C450" si="43">DAY(A387)</f>
        <v>21</v>
      </c>
      <c r="D387">
        <f t="shared" ref="D387:D450" si="44">MONTH(A387)</f>
        <v>1</v>
      </c>
      <c r="E387" t="s">
        <v>4</v>
      </c>
      <c r="G387">
        <f t="shared" ref="G387:G450" si="45">IF(B387=7,I387*15,0)</f>
        <v>150</v>
      </c>
      <c r="H387">
        <f t="shared" ref="H387:H450" si="46">IF(OR(B387=7,B387=6),0,J387*30)</f>
        <v>0</v>
      </c>
      <c r="I387">
        <v>10</v>
      </c>
      <c r="J387">
        <f t="shared" ref="J387:J450" si="47">IF(E387="ZIMA",ROUNDDOWN(I387*20%,0),IF(E387="WIOSNA",ROUNDDOWN(I387*50%,0),IF(E387="LATO",ROUNDDOWN(I387*90%,0),IF(E387="JESIEŃ",ROUNDDOWN(I387*40%,0)))))</f>
        <v>2</v>
      </c>
      <c r="K387">
        <f>Tabela1[[#This Row],[WYDATKI]]+Tabela1[[#This Row],[SERWIS]]</f>
        <v>150</v>
      </c>
      <c r="L387">
        <f t="shared" si="41"/>
        <v>24100</v>
      </c>
    </row>
    <row r="388" spans="1:12" x14ac:dyDescent="0.3">
      <c r="A388" s="1">
        <v>45313</v>
      </c>
      <c r="B388">
        <f t="shared" si="42"/>
        <v>1</v>
      </c>
      <c r="C388">
        <f t="shared" si="43"/>
        <v>22</v>
      </c>
      <c r="D388">
        <f t="shared" si="44"/>
        <v>1</v>
      </c>
      <c r="E388" t="s">
        <v>4</v>
      </c>
      <c r="G388">
        <f t="shared" si="45"/>
        <v>0</v>
      </c>
      <c r="H388">
        <f t="shared" si="46"/>
        <v>60</v>
      </c>
      <c r="I388">
        <v>10</v>
      </c>
      <c r="J388">
        <f t="shared" si="47"/>
        <v>2</v>
      </c>
      <c r="K388">
        <f>Tabela1[[#This Row],[WYDATKI]]+Tabela1[[#This Row],[SERWIS]]</f>
        <v>0</v>
      </c>
      <c r="L388">
        <f t="shared" ref="L388:L451" si="48">L387-F388-G388+H388</f>
        <v>24160</v>
      </c>
    </row>
    <row r="389" spans="1:12" x14ac:dyDescent="0.3">
      <c r="A389" s="1">
        <v>45314</v>
      </c>
      <c r="B389">
        <f t="shared" si="42"/>
        <v>2</v>
      </c>
      <c r="C389">
        <f t="shared" si="43"/>
        <v>23</v>
      </c>
      <c r="D389">
        <f t="shared" si="44"/>
        <v>1</v>
      </c>
      <c r="E389" t="s">
        <v>4</v>
      </c>
      <c r="G389">
        <f t="shared" si="45"/>
        <v>0</v>
      </c>
      <c r="H389">
        <f t="shared" si="46"/>
        <v>60</v>
      </c>
      <c r="I389">
        <v>10</v>
      </c>
      <c r="J389">
        <f t="shared" si="47"/>
        <v>2</v>
      </c>
      <c r="K389">
        <f>Tabela1[[#This Row],[WYDATKI]]+Tabela1[[#This Row],[SERWIS]]</f>
        <v>0</v>
      </c>
      <c r="L389">
        <f t="shared" si="48"/>
        <v>24220</v>
      </c>
    </row>
    <row r="390" spans="1:12" x14ac:dyDescent="0.3">
      <c r="A390" s="1">
        <v>45315</v>
      </c>
      <c r="B390">
        <f t="shared" si="42"/>
        <v>3</v>
      </c>
      <c r="C390">
        <f t="shared" si="43"/>
        <v>24</v>
      </c>
      <c r="D390">
        <f t="shared" si="44"/>
        <v>1</v>
      </c>
      <c r="E390" t="s">
        <v>4</v>
      </c>
      <c r="G390">
        <f t="shared" si="45"/>
        <v>0</v>
      </c>
      <c r="H390">
        <f t="shared" si="46"/>
        <v>60</v>
      </c>
      <c r="I390">
        <v>10</v>
      </c>
      <c r="J390">
        <f t="shared" si="47"/>
        <v>2</v>
      </c>
      <c r="K390">
        <f>Tabela1[[#This Row],[WYDATKI]]+Tabela1[[#This Row],[SERWIS]]</f>
        <v>0</v>
      </c>
      <c r="L390">
        <f t="shared" si="48"/>
        <v>24280</v>
      </c>
    </row>
    <row r="391" spans="1:12" x14ac:dyDescent="0.3">
      <c r="A391" s="1">
        <v>45316</v>
      </c>
      <c r="B391">
        <f t="shared" si="42"/>
        <v>4</v>
      </c>
      <c r="C391">
        <f t="shared" si="43"/>
        <v>25</v>
      </c>
      <c r="D391">
        <f t="shared" si="44"/>
        <v>1</v>
      </c>
      <c r="E391" t="s">
        <v>4</v>
      </c>
      <c r="G391">
        <f t="shared" si="45"/>
        <v>0</v>
      </c>
      <c r="H391">
        <f t="shared" si="46"/>
        <v>60</v>
      </c>
      <c r="I391">
        <v>10</v>
      </c>
      <c r="J391">
        <f t="shared" si="47"/>
        <v>2</v>
      </c>
      <c r="K391">
        <f>Tabela1[[#This Row],[WYDATKI]]+Tabela1[[#This Row],[SERWIS]]</f>
        <v>0</v>
      </c>
      <c r="L391">
        <f t="shared" si="48"/>
        <v>24340</v>
      </c>
    </row>
    <row r="392" spans="1:12" x14ac:dyDescent="0.3">
      <c r="A392" s="1">
        <v>45317</v>
      </c>
      <c r="B392">
        <f t="shared" si="42"/>
        <v>5</v>
      </c>
      <c r="C392">
        <f t="shared" si="43"/>
        <v>26</v>
      </c>
      <c r="D392">
        <f t="shared" si="44"/>
        <v>1</v>
      </c>
      <c r="E392" t="s">
        <v>4</v>
      </c>
      <c r="G392">
        <f t="shared" si="45"/>
        <v>0</v>
      </c>
      <c r="H392">
        <f t="shared" si="46"/>
        <v>60</v>
      </c>
      <c r="I392">
        <v>10</v>
      </c>
      <c r="J392">
        <f t="shared" si="47"/>
        <v>2</v>
      </c>
      <c r="K392">
        <f>Tabela1[[#This Row],[WYDATKI]]+Tabela1[[#This Row],[SERWIS]]</f>
        <v>0</v>
      </c>
      <c r="L392">
        <f t="shared" si="48"/>
        <v>24400</v>
      </c>
    </row>
    <row r="393" spans="1:12" x14ac:dyDescent="0.3">
      <c r="A393" s="1">
        <v>45318</v>
      </c>
      <c r="B393">
        <f t="shared" si="42"/>
        <v>6</v>
      </c>
      <c r="C393">
        <f t="shared" si="43"/>
        <v>27</v>
      </c>
      <c r="D393">
        <f t="shared" si="44"/>
        <v>1</v>
      </c>
      <c r="E393" t="s">
        <v>4</v>
      </c>
      <c r="G393">
        <f t="shared" si="45"/>
        <v>0</v>
      </c>
      <c r="H393">
        <f t="shared" si="46"/>
        <v>0</v>
      </c>
      <c r="I393">
        <v>10</v>
      </c>
      <c r="J393">
        <f t="shared" si="47"/>
        <v>2</v>
      </c>
      <c r="K393">
        <f>Tabela1[[#This Row],[WYDATKI]]+Tabela1[[#This Row],[SERWIS]]</f>
        <v>0</v>
      </c>
      <c r="L393">
        <f t="shared" si="48"/>
        <v>24400</v>
      </c>
    </row>
    <row r="394" spans="1:12" x14ac:dyDescent="0.3">
      <c r="A394" s="1">
        <v>45319</v>
      </c>
      <c r="B394">
        <f t="shared" si="42"/>
        <v>7</v>
      </c>
      <c r="C394">
        <f t="shared" si="43"/>
        <v>28</v>
      </c>
      <c r="D394">
        <f t="shared" si="44"/>
        <v>1</v>
      </c>
      <c r="E394" t="s">
        <v>4</v>
      </c>
      <c r="G394">
        <f t="shared" si="45"/>
        <v>150</v>
      </c>
      <c r="H394">
        <f t="shared" si="46"/>
        <v>0</v>
      </c>
      <c r="I394">
        <v>10</v>
      </c>
      <c r="J394">
        <f t="shared" si="47"/>
        <v>2</v>
      </c>
      <c r="K394">
        <f>Tabela1[[#This Row],[WYDATKI]]+Tabela1[[#This Row],[SERWIS]]</f>
        <v>150</v>
      </c>
      <c r="L394">
        <f t="shared" si="48"/>
        <v>24250</v>
      </c>
    </row>
    <row r="395" spans="1:12" x14ac:dyDescent="0.3">
      <c r="A395" s="1">
        <v>45320</v>
      </c>
      <c r="B395">
        <f t="shared" si="42"/>
        <v>1</v>
      </c>
      <c r="C395">
        <f t="shared" si="43"/>
        <v>29</v>
      </c>
      <c r="D395">
        <f t="shared" si="44"/>
        <v>1</v>
      </c>
      <c r="E395" t="s">
        <v>4</v>
      </c>
      <c r="G395">
        <f t="shared" si="45"/>
        <v>0</v>
      </c>
      <c r="H395">
        <f t="shared" si="46"/>
        <v>60</v>
      </c>
      <c r="I395">
        <v>10</v>
      </c>
      <c r="J395">
        <f t="shared" si="47"/>
        <v>2</v>
      </c>
      <c r="K395">
        <f>Tabela1[[#This Row],[WYDATKI]]+Tabela1[[#This Row],[SERWIS]]</f>
        <v>0</v>
      </c>
      <c r="L395">
        <f t="shared" si="48"/>
        <v>24310</v>
      </c>
    </row>
    <row r="396" spans="1:12" x14ac:dyDescent="0.3">
      <c r="A396" s="1">
        <v>45321</v>
      </c>
      <c r="B396">
        <f t="shared" si="42"/>
        <v>2</v>
      </c>
      <c r="C396">
        <f t="shared" si="43"/>
        <v>30</v>
      </c>
      <c r="D396">
        <f t="shared" si="44"/>
        <v>1</v>
      </c>
      <c r="E396" t="s">
        <v>4</v>
      </c>
      <c r="G396">
        <f t="shared" si="45"/>
        <v>0</v>
      </c>
      <c r="H396">
        <f t="shared" si="46"/>
        <v>60</v>
      </c>
      <c r="I396">
        <v>10</v>
      </c>
      <c r="J396">
        <f t="shared" si="47"/>
        <v>2</v>
      </c>
      <c r="K396">
        <f>Tabela1[[#This Row],[WYDATKI]]+Tabela1[[#This Row],[SERWIS]]</f>
        <v>0</v>
      </c>
      <c r="L396">
        <f t="shared" si="48"/>
        <v>24370</v>
      </c>
    </row>
    <row r="397" spans="1:12" x14ac:dyDescent="0.3">
      <c r="A397" s="1">
        <v>45322</v>
      </c>
      <c r="B397">
        <f t="shared" si="42"/>
        <v>3</v>
      </c>
      <c r="C397">
        <f t="shared" si="43"/>
        <v>31</v>
      </c>
      <c r="D397">
        <f t="shared" si="44"/>
        <v>1</v>
      </c>
      <c r="E397" t="s">
        <v>4</v>
      </c>
      <c r="G397">
        <f t="shared" si="45"/>
        <v>0</v>
      </c>
      <c r="H397">
        <f t="shared" si="46"/>
        <v>60</v>
      </c>
      <c r="I397">
        <v>10</v>
      </c>
      <c r="J397">
        <f t="shared" si="47"/>
        <v>2</v>
      </c>
      <c r="K397">
        <f>Tabela1[[#This Row],[WYDATKI]]+Tabela1[[#This Row],[SERWIS]]</f>
        <v>0</v>
      </c>
      <c r="L397">
        <f t="shared" si="48"/>
        <v>24430</v>
      </c>
    </row>
    <row r="398" spans="1:12" x14ac:dyDescent="0.3">
      <c r="A398" s="1">
        <v>45323</v>
      </c>
      <c r="B398">
        <f t="shared" si="42"/>
        <v>4</v>
      </c>
      <c r="C398">
        <f t="shared" si="43"/>
        <v>1</v>
      </c>
      <c r="D398">
        <f t="shared" si="44"/>
        <v>2</v>
      </c>
      <c r="E398" t="s">
        <v>4</v>
      </c>
      <c r="G398">
        <f t="shared" si="45"/>
        <v>0</v>
      </c>
      <c r="H398">
        <f t="shared" si="46"/>
        <v>60</v>
      </c>
      <c r="I398">
        <v>10</v>
      </c>
      <c r="J398">
        <f t="shared" si="47"/>
        <v>2</v>
      </c>
      <c r="K398">
        <f>Tabela1[[#This Row],[WYDATKI]]+Tabela1[[#This Row],[SERWIS]]</f>
        <v>0</v>
      </c>
      <c r="L398">
        <f t="shared" si="48"/>
        <v>24490</v>
      </c>
    </row>
    <row r="399" spans="1:12" x14ac:dyDescent="0.3">
      <c r="A399" s="1">
        <v>45324</v>
      </c>
      <c r="B399">
        <f t="shared" si="42"/>
        <v>5</v>
      </c>
      <c r="C399">
        <f t="shared" si="43"/>
        <v>2</v>
      </c>
      <c r="D399">
        <f t="shared" si="44"/>
        <v>2</v>
      </c>
      <c r="E399" t="s">
        <v>4</v>
      </c>
      <c r="G399">
        <f t="shared" si="45"/>
        <v>0</v>
      </c>
      <c r="H399">
        <f t="shared" si="46"/>
        <v>60</v>
      </c>
      <c r="I399">
        <v>10</v>
      </c>
      <c r="J399">
        <f t="shared" si="47"/>
        <v>2</v>
      </c>
      <c r="K399">
        <f>Tabela1[[#This Row],[WYDATKI]]+Tabela1[[#This Row],[SERWIS]]</f>
        <v>0</v>
      </c>
      <c r="L399">
        <f t="shared" si="48"/>
        <v>24550</v>
      </c>
    </row>
    <row r="400" spans="1:12" x14ac:dyDescent="0.3">
      <c r="A400" s="1">
        <v>45325</v>
      </c>
      <c r="B400">
        <f t="shared" si="42"/>
        <v>6</v>
      </c>
      <c r="C400">
        <f t="shared" si="43"/>
        <v>3</v>
      </c>
      <c r="D400">
        <f t="shared" si="44"/>
        <v>2</v>
      </c>
      <c r="E400" t="s">
        <v>4</v>
      </c>
      <c r="G400">
        <f t="shared" si="45"/>
        <v>0</v>
      </c>
      <c r="H400">
        <f t="shared" si="46"/>
        <v>0</v>
      </c>
      <c r="I400">
        <v>10</v>
      </c>
      <c r="J400">
        <f t="shared" si="47"/>
        <v>2</v>
      </c>
      <c r="K400">
        <f>Tabela1[[#This Row],[WYDATKI]]+Tabela1[[#This Row],[SERWIS]]</f>
        <v>0</v>
      </c>
      <c r="L400">
        <f t="shared" si="48"/>
        <v>24550</v>
      </c>
    </row>
    <row r="401" spans="1:12" x14ac:dyDescent="0.3">
      <c r="A401" s="1">
        <v>45326</v>
      </c>
      <c r="B401">
        <f t="shared" si="42"/>
        <v>7</v>
      </c>
      <c r="C401">
        <f t="shared" si="43"/>
        <v>4</v>
      </c>
      <c r="D401">
        <f t="shared" si="44"/>
        <v>2</v>
      </c>
      <c r="E401" t="s">
        <v>4</v>
      </c>
      <c r="G401">
        <f t="shared" si="45"/>
        <v>150</v>
      </c>
      <c r="H401">
        <f t="shared" si="46"/>
        <v>0</v>
      </c>
      <c r="I401">
        <v>10</v>
      </c>
      <c r="J401">
        <f t="shared" si="47"/>
        <v>2</v>
      </c>
      <c r="K401">
        <f>Tabela1[[#This Row],[WYDATKI]]+Tabela1[[#This Row],[SERWIS]]</f>
        <v>150</v>
      </c>
      <c r="L401">
        <f t="shared" si="48"/>
        <v>24400</v>
      </c>
    </row>
    <row r="402" spans="1:12" x14ac:dyDescent="0.3">
      <c r="A402" s="1">
        <v>45327</v>
      </c>
      <c r="B402">
        <f t="shared" si="42"/>
        <v>1</v>
      </c>
      <c r="C402">
        <f t="shared" si="43"/>
        <v>5</v>
      </c>
      <c r="D402">
        <f t="shared" si="44"/>
        <v>2</v>
      </c>
      <c r="E402" t="s">
        <v>4</v>
      </c>
      <c r="G402">
        <f t="shared" si="45"/>
        <v>0</v>
      </c>
      <c r="H402">
        <f t="shared" si="46"/>
        <v>60</v>
      </c>
      <c r="I402">
        <v>10</v>
      </c>
      <c r="J402">
        <f t="shared" si="47"/>
        <v>2</v>
      </c>
      <c r="K402">
        <f>Tabela1[[#This Row],[WYDATKI]]+Tabela1[[#This Row],[SERWIS]]</f>
        <v>0</v>
      </c>
      <c r="L402">
        <f t="shared" si="48"/>
        <v>24460</v>
      </c>
    </row>
    <row r="403" spans="1:12" x14ac:dyDescent="0.3">
      <c r="A403" s="1">
        <v>45328</v>
      </c>
      <c r="B403">
        <f t="shared" si="42"/>
        <v>2</v>
      </c>
      <c r="C403">
        <f t="shared" si="43"/>
        <v>6</v>
      </c>
      <c r="D403">
        <f t="shared" si="44"/>
        <v>2</v>
      </c>
      <c r="E403" t="s">
        <v>4</v>
      </c>
      <c r="G403">
        <f t="shared" si="45"/>
        <v>0</v>
      </c>
      <c r="H403">
        <f t="shared" si="46"/>
        <v>60</v>
      </c>
      <c r="I403">
        <v>10</v>
      </c>
      <c r="J403">
        <f t="shared" si="47"/>
        <v>2</v>
      </c>
      <c r="K403">
        <f>Tabela1[[#This Row],[WYDATKI]]+Tabela1[[#This Row],[SERWIS]]</f>
        <v>0</v>
      </c>
      <c r="L403">
        <f t="shared" si="48"/>
        <v>24520</v>
      </c>
    </row>
    <row r="404" spans="1:12" x14ac:dyDescent="0.3">
      <c r="A404" s="1">
        <v>45329</v>
      </c>
      <c r="B404">
        <f t="shared" si="42"/>
        <v>3</v>
      </c>
      <c r="C404">
        <f t="shared" si="43"/>
        <v>7</v>
      </c>
      <c r="D404">
        <f t="shared" si="44"/>
        <v>2</v>
      </c>
      <c r="E404" t="s">
        <v>4</v>
      </c>
      <c r="G404">
        <f t="shared" si="45"/>
        <v>0</v>
      </c>
      <c r="H404">
        <f t="shared" si="46"/>
        <v>60</v>
      </c>
      <c r="I404">
        <v>10</v>
      </c>
      <c r="J404">
        <f t="shared" si="47"/>
        <v>2</v>
      </c>
      <c r="K404">
        <f>Tabela1[[#This Row],[WYDATKI]]+Tabela1[[#This Row],[SERWIS]]</f>
        <v>0</v>
      </c>
      <c r="L404">
        <f t="shared" si="48"/>
        <v>24580</v>
      </c>
    </row>
    <row r="405" spans="1:12" x14ac:dyDescent="0.3">
      <c r="A405" s="1">
        <v>45330</v>
      </c>
      <c r="B405">
        <f t="shared" si="42"/>
        <v>4</v>
      </c>
      <c r="C405">
        <f t="shared" si="43"/>
        <v>8</v>
      </c>
      <c r="D405">
        <f t="shared" si="44"/>
        <v>2</v>
      </c>
      <c r="E405" t="s">
        <v>4</v>
      </c>
      <c r="G405">
        <f t="shared" si="45"/>
        <v>0</v>
      </c>
      <c r="H405">
        <f t="shared" si="46"/>
        <v>60</v>
      </c>
      <c r="I405">
        <v>10</v>
      </c>
      <c r="J405">
        <f t="shared" si="47"/>
        <v>2</v>
      </c>
      <c r="K405">
        <f>Tabela1[[#This Row],[WYDATKI]]+Tabela1[[#This Row],[SERWIS]]</f>
        <v>0</v>
      </c>
      <c r="L405">
        <f t="shared" si="48"/>
        <v>24640</v>
      </c>
    </row>
    <row r="406" spans="1:12" x14ac:dyDescent="0.3">
      <c r="A406" s="1">
        <v>45331</v>
      </c>
      <c r="B406">
        <f t="shared" si="42"/>
        <v>5</v>
      </c>
      <c r="C406">
        <f t="shared" si="43"/>
        <v>9</v>
      </c>
      <c r="D406">
        <f t="shared" si="44"/>
        <v>2</v>
      </c>
      <c r="E406" t="s">
        <v>4</v>
      </c>
      <c r="G406">
        <f t="shared" si="45"/>
        <v>0</v>
      </c>
      <c r="H406">
        <f t="shared" si="46"/>
        <v>60</v>
      </c>
      <c r="I406">
        <v>10</v>
      </c>
      <c r="J406">
        <f t="shared" si="47"/>
        <v>2</v>
      </c>
      <c r="K406">
        <f>Tabela1[[#This Row],[WYDATKI]]+Tabela1[[#This Row],[SERWIS]]</f>
        <v>0</v>
      </c>
      <c r="L406">
        <f t="shared" si="48"/>
        <v>24700</v>
      </c>
    </row>
    <row r="407" spans="1:12" x14ac:dyDescent="0.3">
      <c r="A407" s="1">
        <v>45332</v>
      </c>
      <c r="B407">
        <f t="shared" si="42"/>
        <v>6</v>
      </c>
      <c r="C407">
        <f t="shared" si="43"/>
        <v>10</v>
      </c>
      <c r="D407">
        <f t="shared" si="44"/>
        <v>2</v>
      </c>
      <c r="E407" t="s">
        <v>4</v>
      </c>
      <c r="G407">
        <f t="shared" si="45"/>
        <v>0</v>
      </c>
      <c r="H407">
        <f t="shared" si="46"/>
        <v>0</v>
      </c>
      <c r="I407">
        <v>10</v>
      </c>
      <c r="J407">
        <f t="shared" si="47"/>
        <v>2</v>
      </c>
      <c r="K407">
        <f>Tabela1[[#This Row],[WYDATKI]]+Tabela1[[#This Row],[SERWIS]]</f>
        <v>0</v>
      </c>
      <c r="L407">
        <f t="shared" si="48"/>
        <v>24700</v>
      </c>
    </row>
    <row r="408" spans="1:12" x14ac:dyDescent="0.3">
      <c r="A408" s="1">
        <v>45333</v>
      </c>
      <c r="B408">
        <f t="shared" si="42"/>
        <v>7</v>
      </c>
      <c r="C408">
        <f t="shared" si="43"/>
        <v>11</v>
      </c>
      <c r="D408">
        <f t="shared" si="44"/>
        <v>2</v>
      </c>
      <c r="E408" t="s">
        <v>4</v>
      </c>
      <c r="G408">
        <f t="shared" si="45"/>
        <v>150</v>
      </c>
      <c r="H408">
        <f t="shared" si="46"/>
        <v>0</v>
      </c>
      <c r="I408">
        <v>10</v>
      </c>
      <c r="J408">
        <f t="shared" si="47"/>
        <v>2</v>
      </c>
      <c r="K408">
        <f>Tabela1[[#This Row],[WYDATKI]]+Tabela1[[#This Row],[SERWIS]]</f>
        <v>150</v>
      </c>
      <c r="L408">
        <f t="shared" si="48"/>
        <v>24550</v>
      </c>
    </row>
    <row r="409" spans="1:12" x14ac:dyDescent="0.3">
      <c r="A409" s="1">
        <v>45334</v>
      </c>
      <c r="B409">
        <f t="shared" si="42"/>
        <v>1</v>
      </c>
      <c r="C409">
        <f t="shared" si="43"/>
        <v>12</v>
      </c>
      <c r="D409">
        <f t="shared" si="44"/>
        <v>2</v>
      </c>
      <c r="E409" t="s">
        <v>4</v>
      </c>
      <c r="G409">
        <f t="shared" si="45"/>
        <v>0</v>
      </c>
      <c r="H409">
        <f t="shared" si="46"/>
        <v>60</v>
      </c>
      <c r="I409">
        <v>10</v>
      </c>
      <c r="J409">
        <f t="shared" si="47"/>
        <v>2</v>
      </c>
      <c r="K409">
        <f>Tabela1[[#This Row],[WYDATKI]]+Tabela1[[#This Row],[SERWIS]]</f>
        <v>0</v>
      </c>
      <c r="L409">
        <f t="shared" si="48"/>
        <v>24610</v>
      </c>
    </row>
    <row r="410" spans="1:12" x14ac:dyDescent="0.3">
      <c r="A410" s="1">
        <v>45335</v>
      </c>
      <c r="B410">
        <f t="shared" si="42"/>
        <v>2</v>
      </c>
      <c r="C410">
        <f t="shared" si="43"/>
        <v>13</v>
      </c>
      <c r="D410">
        <f t="shared" si="44"/>
        <v>2</v>
      </c>
      <c r="E410" t="s">
        <v>4</v>
      </c>
      <c r="G410">
        <f t="shared" si="45"/>
        <v>0</v>
      </c>
      <c r="H410">
        <f t="shared" si="46"/>
        <v>60</v>
      </c>
      <c r="I410">
        <v>10</v>
      </c>
      <c r="J410">
        <f t="shared" si="47"/>
        <v>2</v>
      </c>
      <c r="K410">
        <f>Tabela1[[#This Row],[WYDATKI]]+Tabela1[[#This Row],[SERWIS]]</f>
        <v>0</v>
      </c>
      <c r="L410">
        <f t="shared" si="48"/>
        <v>24670</v>
      </c>
    </row>
    <row r="411" spans="1:12" x14ac:dyDescent="0.3">
      <c r="A411" s="1">
        <v>45336</v>
      </c>
      <c r="B411">
        <f t="shared" si="42"/>
        <v>3</v>
      </c>
      <c r="C411">
        <f t="shared" si="43"/>
        <v>14</v>
      </c>
      <c r="D411">
        <f t="shared" si="44"/>
        <v>2</v>
      </c>
      <c r="E411" t="s">
        <v>4</v>
      </c>
      <c r="G411">
        <f t="shared" si="45"/>
        <v>0</v>
      </c>
      <c r="H411">
        <f t="shared" si="46"/>
        <v>60</v>
      </c>
      <c r="I411">
        <v>10</v>
      </c>
      <c r="J411">
        <f t="shared" si="47"/>
        <v>2</v>
      </c>
      <c r="K411">
        <f>Tabela1[[#This Row],[WYDATKI]]+Tabela1[[#This Row],[SERWIS]]</f>
        <v>0</v>
      </c>
      <c r="L411">
        <f t="shared" si="48"/>
        <v>24730</v>
      </c>
    </row>
    <row r="412" spans="1:12" x14ac:dyDescent="0.3">
      <c r="A412" s="1">
        <v>45337</v>
      </c>
      <c r="B412">
        <f t="shared" si="42"/>
        <v>4</v>
      </c>
      <c r="C412">
        <f t="shared" si="43"/>
        <v>15</v>
      </c>
      <c r="D412">
        <f t="shared" si="44"/>
        <v>2</v>
      </c>
      <c r="E412" t="s">
        <v>4</v>
      </c>
      <c r="G412">
        <f t="shared" si="45"/>
        <v>0</v>
      </c>
      <c r="H412">
        <f t="shared" si="46"/>
        <v>60</v>
      </c>
      <c r="I412">
        <v>10</v>
      </c>
      <c r="J412">
        <f t="shared" si="47"/>
        <v>2</v>
      </c>
      <c r="K412">
        <f>Tabela1[[#This Row],[WYDATKI]]+Tabela1[[#This Row],[SERWIS]]</f>
        <v>0</v>
      </c>
      <c r="L412">
        <f t="shared" si="48"/>
        <v>24790</v>
      </c>
    </row>
    <row r="413" spans="1:12" x14ac:dyDescent="0.3">
      <c r="A413" s="1">
        <v>45338</v>
      </c>
      <c r="B413">
        <f t="shared" si="42"/>
        <v>5</v>
      </c>
      <c r="C413">
        <f t="shared" si="43"/>
        <v>16</v>
      </c>
      <c r="D413">
        <f t="shared" si="44"/>
        <v>2</v>
      </c>
      <c r="E413" t="s">
        <v>4</v>
      </c>
      <c r="G413">
        <f t="shared" si="45"/>
        <v>0</v>
      </c>
      <c r="H413">
        <f t="shared" si="46"/>
        <v>60</v>
      </c>
      <c r="I413">
        <v>10</v>
      </c>
      <c r="J413">
        <f t="shared" si="47"/>
        <v>2</v>
      </c>
      <c r="K413">
        <f>Tabela1[[#This Row],[WYDATKI]]+Tabela1[[#This Row],[SERWIS]]</f>
        <v>0</v>
      </c>
      <c r="L413">
        <f t="shared" si="48"/>
        <v>24850</v>
      </c>
    </row>
    <row r="414" spans="1:12" x14ac:dyDescent="0.3">
      <c r="A414" s="1">
        <v>45339</v>
      </c>
      <c r="B414">
        <f t="shared" si="42"/>
        <v>6</v>
      </c>
      <c r="C414">
        <f t="shared" si="43"/>
        <v>17</v>
      </c>
      <c r="D414">
        <f t="shared" si="44"/>
        <v>2</v>
      </c>
      <c r="E414" t="s">
        <v>4</v>
      </c>
      <c r="G414">
        <f t="shared" si="45"/>
        <v>0</v>
      </c>
      <c r="H414">
        <f t="shared" si="46"/>
        <v>0</v>
      </c>
      <c r="I414">
        <v>10</v>
      </c>
      <c r="J414">
        <f t="shared" si="47"/>
        <v>2</v>
      </c>
      <c r="K414">
        <f>Tabela1[[#This Row],[WYDATKI]]+Tabela1[[#This Row],[SERWIS]]</f>
        <v>0</v>
      </c>
      <c r="L414">
        <f t="shared" si="48"/>
        <v>24850</v>
      </c>
    </row>
    <row r="415" spans="1:12" x14ac:dyDescent="0.3">
      <c r="A415" s="1">
        <v>45340</v>
      </c>
      <c r="B415">
        <f t="shared" si="42"/>
        <v>7</v>
      </c>
      <c r="C415">
        <f t="shared" si="43"/>
        <v>18</v>
      </c>
      <c r="D415">
        <f t="shared" si="44"/>
        <v>2</v>
      </c>
      <c r="E415" t="s">
        <v>4</v>
      </c>
      <c r="G415">
        <f t="shared" si="45"/>
        <v>150</v>
      </c>
      <c r="H415">
        <f t="shared" si="46"/>
        <v>0</v>
      </c>
      <c r="I415">
        <v>10</v>
      </c>
      <c r="J415">
        <f t="shared" si="47"/>
        <v>2</v>
      </c>
      <c r="K415">
        <f>Tabela1[[#This Row],[WYDATKI]]+Tabela1[[#This Row],[SERWIS]]</f>
        <v>150</v>
      </c>
      <c r="L415">
        <f t="shared" si="48"/>
        <v>24700</v>
      </c>
    </row>
    <row r="416" spans="1:12" x14ac:dyDescent="0.3">
      <c r="A416" s="1">
        <v>45341</v>
      </c>
      <c r="B416">
        <f t="shared" si="42"/>
        <v>1</v>
      </c>
      <c r="C416">
        <f t="shared" si="43"/>
        <v>19</v>
      </c>
      <c r="D416">
        <f t="shared" si="44"/>
        <v>2</v>
      </c>
      <c r="E416" t="s">
        <v>4</v>
      </c>
      <c r="G416">
        <f t="shared" si="45"/>
        <v>0</v>
      </c>
      <c r="H416">
        <f t="shared" si="46"/>
        <v>60</v>
      </c>
      <c r="I416">
        <v>10</v>
      </c>
      <c r="J416">
        <f t="shared" si="47"/>
        <v>2</v>
      </c>
      <c r="K416">
        <f>Tabela1[[#This Row],[WYDATKI]]+Tabela1[[#This Row],[SERWIS]]</f>
        <v>0</v>
      </c>
      <c r="L416">
        <f t="shared" si="48"/>
        <v>24760</v>
      </c>
    </row>
    <row r="417" spans="1:12" x14ac:dyDescent="0.3">
      <c r="A417" s="1">
        <v>45342</v>
      </c>
      <c r="B417">
        <f t="shared" si="42"/>
        <v>2</v>
      </c>
      <c r="C417">
        <f t="shared" si="43"/>
        <v>20</v>
      </c>
      <c r="D417">
        <f t="shared" si="44"/>
        <v>2</v>
      </c>
      <c r="E417" t="s">
        <v>4</v>
      </c>
      <c r="G417">
        <f t="shared" si="45"/>
        <v>0</v>
      </c>
      <c r="H417">
        <f t="shared" si="46"/>
        <v>60</v>
      </c>
      <c r="I417">
        <v>10</v>
      </c>
      <c r="J417">
        <f t="shared" si="47"/>
        <v>2</v>
      </c>
      <c r="K417">
        <f>Tabela1[[#This Row],[WYDATKI]]+Tabela1[[#This Row],[SERWIS]]</f>
        <v>0</v>
      </c>
      <c r="L417">
        <f t="shared" si="48"/>
        <v>24820</v>
      </c>
    </row>
    <row r="418" spans="1:12" x14ac:dyDescent="0.3">
      <c r="A418" s="1">
        <v>45343</v>
      </c>
      <c r="B418">
        <f t="shared" si="42"/>
        <v>3</v>
      </c>
      <c r="C418">
        <f t="shared" si="43"/>
        <v>21</v>
      </c>
      <c r="D418">
        <f t="shared" si="44"/>
        <v>2</v>
      </c>
      <c r="E418" t="s">
        <v>4</v>
      </c>
      <c r="G418">
        <f t="shared" si="45"/>
        <v>0</v>
      </c>
      <c r="H418">
        <f t="shared" si="46"/>
        <v>60</v>
      </c>
      <c r="I418">
        <v>10</v>
      </c>
      <c r="J418">
        <f t="shared" si="47"/>
        <v>2</v>
      </c>
      <c r="K418">
        <f>Tabela1[[#This Row],[WYDATKI]]+Tabela1[[#This Row],[SERWIS]]</f>
        <v>0</v>
      </c>
      <c r="L418">
        <f t="shared" si="48"/>
        <v>24880</v>
      </c>
    </row>
    <row r="419" spans="1:12" x14ac:dyDescent="0.3">
      <c r="A419" s="1">
        <v>45344</v>
      </c>
      <c r="B419">
        <f t="shared" si="42"/>
        <v>4</v>
      </c>
      <c r="C419">
        <f t="shared" si="43"/>
        <v>22</v>
      </c>
      <c r="D419">
        <f t="shared" si="44"/>
        <v>2</v>
      </c>
      <c r="E419" t="s">
        <v>4</v>
      </c>
      <c r="G419">
        <f t="shared" si="45"/>
        <v>0</v>
      </c>
      <c r="H419">
        <f t="shared" si="46"/>
        <v>60</v>
      </c>
      <c r="I419">
        <v>10</v>
      </c>
      <c r="J419">
        <f t="shared" si="47"/>
        <v>2</v>
      </c>
      <c r="K419">
        <f>Tabela1[[#This Row],[WYDATKI]]+Tabela1[[#This Row],[SERWIS]]</f>
        <v>0</v>
      </c>
      <c r="L419">
        <f t="shared" si="48"/>
        <v>24940</v>
      </c>
    </row>
    <row r="420" spans="1:12" x14ac:dyDescent="0.3">
      <c r="A420" s="1">
        <v>45345</v>
      </c>
      <c r="B420">
        <f t="shared" si="42"/>
        <v>5</v>
      </c>
      <c r="C420">
        <f t="shared" si="43"/>
        <v>23</v>
      </c>
      <c r="D420">
        <f t="shared" si="44"/>
        <v>2</v>
      </c>
      <c r="E420" t="s">
        <v>4</v>
      </c>
      <c r="G420">
        <f t="shared" si="45"/>
        <v>0</v>
      </c>
      <c r="H420">
        <f t="shared" si="46"/>
        <v>60</v>
      </c>
      <c r="I420">
        <v>10</v>
      </c>
      <c r="J420">
        <f t="shared" si="47"/>
        <v>2</v>
      </c>
      <c r="K420">
        <f>Tabela1[[#This Row],[WYDATKI]]+Tabela1[[#This Row],[SERWIS]]</f>
        <v>0</v>
      </c>
      <c r="L420">
        <f t="shared" si="48"/>
        <v>25000</v>
      </c>
    </row>
    <row r="421" spans="1:12" x14ac:dyDescent="0.3">
      <c r="A421" s="1">
        <v>45346</v>
      </c>
      <c r="B421">
        <f t="shared" si="42"/>
        <v>6</v>
      </c>
      <c r="C421">
        <f t="shared" si="43"/>
        <v>24</v>
      </c>
      <c r="D421">
        <f t="shared" si="44"/>
        <v>2</v>
      </c>
      <c r="E421" t="s">
        <v>4</v>
      </c>
      <c r="G421">
        <f t="shared" si="45"/>
        <v>0</v>
      </c>
      <c r="H421">
        <f t="shared" si="46"/>
        <v>0</v>
      </c>
      <c r="I421">
        <v>10</v>
      </c>
      <c r="J421">
        <f t="shared" si="47"/>
        <v>2</v>
      </c>
      <c r="K421">
        <f>Tabela1[[#This Row],[WYDATKI]]+Tabela1[[#This Row],[SERWIS]]</f>
        <v>0</v>
      </c>
      <c r="L421">
        <f t="shared" si="48"/>
        <v>25000</v>
      </c>
    </row>
    <row r="422" spans="1:12" x14ac:dyDescent="0.3">
      <c r="A422" s="1">
        <v>45347</v>
      </c>
      <c r="B422">
        <f t="shared" si="42"/>
        <v>7</v>
      </c>
      <c r="C422">
        <f t="shared" si="43"/>
        <v>25</v>
      </c>
      <c r="D422">
        <f t="shared" si="44"/>
        <v>2</v>
      </c>
      <c r="E422" t="s">
        <v>4</v>
      </c>
      <c r="G422">
        <f t="shared" si="45"/>
        <v>150</v>
      </c>
      <c r="H422">
        <f t="shared" si="46"/>
        <v>0</v>
      </c>
      <c r="I422">
        <v>10</v>
      </c>
      <c r="J422">
        <f t="shared" si="47"/>
        <v>2</v>
      </c>
      <c r="K422">
        <f>Tabela1[[#This Row],[WYDATKI]]+Tabela1[[#This Row],[SERWIS]]</f>
        <v>150</v>
      </c>
      <c r="L422">
        <f t="shared" si="48"/>
        <v>24850</v>
      </c>
    </row>
    <row r="423" spans="1:12" x14ac:dyDescent="0.3">
      <c r="A423" s="1">
        <v>45348</v>
      </c>
      <c r="B423">
        <f t="shared" si="42"/>
        <v>1</v>
      </c>
      <c r="C423">
        <f t="shared" si="43"/>
        <v>26</v>
      </c>
      <c r="D423">
        <f t="shared" si="44"/>
        <v>2</v>
      </c>
      <c r="E423" t="s">
        <v>4</v>
      </c>
      <c r="G423">
        <f t="shared" si="45"/>
        <v>0</v>
      </c>
      <c r="H423">
        <f t="shared" si="46"/>
        <v>60</v>
      </c>
      <c r="I423">
        <v>10</v>
      </c>
      <c r="J423">
        <f t="shared" si="47"/>
        <v>2</v>
      </c>
      <c r="K423">
        <f>Tabela1[[#This Row],[WYDATKI]]+Tabela1[[#This Row],[SERWIS]]</f>
        <v>0</v>
      </c>
      <c r="L423">
        <f t="shared" si="48"/>
        <v>24910</v>
      </c>
    </row>
    <row r="424" spans="1:12" x14ac:dyDescent="0.3">
      <c r="A424" s="1">
        <v>45349</v>
      </c>
      <c r="B424">
        <f t="shared" si="42"/>
        <v>2</v>
      </c>
      <c r="C424">
        <f t="shared" si="43"/>
        <v>27</v>
      </c>
      <c r="D424">
        <f t="shared" si="44"/>
        <v>2</v>
      </c>
      <c r="E424" t="s">
        <v>4</v>
      </c>
      <c r="G424">
        <f t="shared" si="45"/>
        <v>0</v>
      </c>
      <c r="H424">
        <f t="shared" si="46"/>
        <v>60</v>
      </c>
      <c r="I424">
        <v>10</v>
      </c>
      <c r="J424">
        <f t="shared" si="47"/>
        <v>2</v>
      </c>
      <c r="K424">
        <f>Tabela1[[#This Row],[WYDATKI]]+Tabela1[[#This Row],[SERWIS]]</f>
        <v>0</v>
      </c>
      <c r="L424">
        <f t="shared" si="48"/>
        <v>24970</v>
      </c>
    </row>
    <row r="425" spans="1:12" x14ac:dyDescent="0.3">
      <c r="A425" s="1">
        <v>45350</v>
      </c>
      <c r="B425">
        <f t="shared" si="42"/>
        <v>3</v>
      </c>
      <c r="C425">
        <f t="shared" si="43"/>
        <v>28</v>
      </c>
      <c r="D425">
        <f t="shared" si="44"/>
        <v>2</v>
      </c>
      <c r="E425" t="s">
        <v>4</v>
      </c>
      <c r="G425">
        <f t="shared" si="45"/>
        <v>0</v>
      </c>
      <c r="H425">
        <f t="shared" si="46"/>
        <v>60</v>
      </c>
      <c r="I425">
        <v>10</v>
      </c>
      <c r="J425">
        <f t="shared" si="47"/>
        <v>2</v>
      </c>
      <c r="K425">
        <f>Tabela1[[#This Row],[WYDATKI]]+Tabela1[[#This Row],[SERWIS]]</f>
        <v>0</v>
      </c>
      <c r="L425">
        <f t="shared" si="48"/>
        <v>25030</v>
      </c>
    </row>
    <row r="426" spans="1:12" x14ac:dyDescent="0.3">
      <c r="A426" s="1">
        <v>45351</v>
      </c>
      <c r="B426">
        <f t="shared" si="42"/>
        <v>4</v>
      </c>
      <c r="C426">
        <f t="shared" si="43"/>
        <v>29</v>
      </c>
      <c r="D426">
        <f t="shared" si="44"/>
        <v>2</v>
      </c>
      <c r="E426" t="s">
        <v>4</v>
      </c>
      <c r="G426">
        <f t="shared" si="45"/>
        <v>0</v>
      </c>
      <c r="H426">
        <f t="shared" si="46"/>
        <v>60</v>
      </c>
      <c r="I426">
        <v>10</v>
      </c>
      <c r="J426">
        <f t="shared" si="47"/>
        <v>2</v>
      </c>
      <c r="K426">
        <f>Tabela1[[#This Row],[WYDATKI]]+Tabela1[[#This Row],[SERWIS]]</f>
        <v>0</v>
      </c>
      <c r="L426">
        <f t="shared" si="48"/>
        <v>25090</v>
      </c>
    </row>
    <row r="427" spans="1:12" x14ac:dyDescent="0.3">
      <c r="A427" s="1">
        <v>45352</v>
      </c>
      <c r="B427">
        <f t="shared" si="42"/>
        <v>5</v>
      </c>
      <c r="C427">
        <f t="shared" si="43"/>
        <v>1</v>
      </c>
      <c r="D427">
        <f t="shared" si="44"/>
        <v>3</v>
      </c>
      <c r="E427" t="s">
        <v>4</v>
      </c>
      <c r="G427">
        <f t="shared" si="45"/>
        <v>0</v>
      </c>
      <c r="H427">
        <f t="shared" si="46"/>
        <v>60</v>
      </c>
      <c r="I427">
        <v>10</v>
      </c>
      <c r="J427">
        <f t="shared" si="47"/>
        <v>2</v>
      </c>
      <c r="K427">
        <f>Tabela1[[#This Row],[WYDATKI]]+Tabela1[[#This Row],[SERWIS]]</f>
        <v>0</v>
      </c>
      <c r="L427">
        <f t="shared" si="48"/>
        <v>25150</v>
      </c>
    </row>
    <row r="428" spans="1:12" x14ac:dyDescent="0.3">
      <c r="A428" s="1">
        <v>45353</v>
      </c>
      <c r="B428">
        <f t="shared" si="42"/>
        <v>6</v>
      </c>
      <c r="C428">
        <f t="shared" si="43"/>
        <v>2</v>
      </c>
      <c r="D428">
        <f t="shared" si="44"/>
        <v>3</v>
      </c>
      <c r="E428" t="s">
        <v>4</v>
      </c>
      <c r="G428">
        <f t="shared" si="45"/>
        <v>0</v>
      </c>
      <c r="H428">
        <f t="shared" si="46"/>
        <v>0</v>
      </c>
      <c r="I428">
        <v>10</v>
      </c>
      <c r="J428">
        <f t="shared" si="47"/>
        <v>2</v>
      </c>
      <c r="K428">
        <f>Tabela1[[#This Row],[WYDATKI]]+Tabela1[[#This Row],[SERWIS]]</f>
        <v>0</v>
      </c>
      <c r="L428">
        <f t="shared" si="48"/>
        <v>25150</v>
      </c>
    </row>
    <row r="429" spans="1:12" x14ac:dyDescent="0.3">
      <c r="A429" s="1">
        <v>45354</v>
      </c>
      <c r="B429">
        <f t="shared" si="42"/>
        <v>7</v>
      </c>
      <c r="C429">
        <f t="shared" si="43"/>
        <v>3</v>
      </c>
      <c r="D429">
        <f t="shared" si="44"/>
        <v>3</v>
      </c>
      <c r="E429" t="s">
        <v>4</v>
      </c>
      <c r="G429">
        <f t="shared" si="45"/>
        <v>150</v>
      </c>
      <c r="H429">
        <f t="shared" si="46"/>
        <v>0</v>
      </c>
      <c r="I429">
        <v>10</v>
      </c>
      <c r="J429">
        <f t="shared" si="47"/>
        <v>2</v>
      </c>
      <c r="K429">
        <f>Tabela1[[#This Row],[WYDATKI]]+Tabela1[[#This Row],[SERWIS]]</f>
        <v>150</v>
      </c>
      <c r="L429">
        <f t="shared" si="48"/>
        <v>25000</v>
      </c>
    </row>
    <row r="430" spans="1:12" x14ac:dyDescent="0.3">
      <c r="A430" s="1">
        <v>45355</v>
      </c>
      <c r="B430">
        <f t="shared" si="42"/>
        <v>1</v>
      </c>
      <c r="C430">
        <f t="shared" si="43"/>
        <v>4</v>
      </c>
      <c r="D430">
        <f t="shared" si="44"/>
        <v>3</v>
      </c>
      <c r="E430" t="s">
        <v>4</v>
      </c>
      <c r="G430">
        <f t="shared" si="45"/>
        <v>0</v>
      </c>
      <c r="H430">
        <f t="shared" si="46"/>
        <v>60</v>
      </c>
      <c r="I430">
        <v>10</v>
      </c>
      <c r="J430">
        <f t="shared" si="47"/>
        <v>2</v>
      </c>
      <c r="K430">
        <f>Tabela1[[#This Row],[WYDATKI]]+Tabela1[[#This Row],[SERWIS]]</f>
        <v>0</v>
      </c>
      <c r="L430">
        <f t="shared" si="48"/>
        <v>25060</v>
      </c>
    </row>
    <row r="431" spans="1:12" x14ac:dyDescent="0.3">
      <c r="A431" s="1">
        <v>45356</v>
      </c>
      <c r="B431">
        <f t="shared" si="42"/>
        <v>2</v>
      </c>
      <c r="C431">
        <f t="shared" si="43"/>
        <v>5</v>
      </c>
      <c r="D431">
        <f t="shared" si="44"/>
        <v>3</v>
      </c>
      <c r="E431" t="s">
        <v>4</v>
      </c>
      <c r="G431">
        <f t="shared" si="45"/>
        <v>0</v>
      </c>
      <c r="H431">
        <f t="shared" si="46"/>
        <v>60</v>
      </c>
      <c r="I431">
        <v>10</v>
      </c>
      <c r="J431">
        <f t="shared" si="47"/>
        <v>2</v>
      </c>
      <c r="K431">
        <f>Tabela1[[#This Row],[WYDATKI]]+Tabela1[[#This Row],[SERWIS]]</f>
        <v>0</v>
      </c>
      <c r="L431">
        <f t="shared" si="48"/>
        <v>25120</v>
      </c>
    </row>
    <row r="432" spans="1:12" x14ac:dyDescent="0.3">
      <c r="A432" s="1">
        <v>45357</v>
      </c>
      <c r="B432">
        <f t="shared" si="42"/>
        <v>3</v>
      </c>
      <c r="C432">
        <f t="shared" si="43"/>
        <v>6</v>
      </c>
      <c r="D432">
        <f t="shared" si="44"/>
        <v>3</v>
      </c>
      <c r="E432" t="s">
        <v>4</v>
      </c>
      <c r="G432">
        <f t="shared" si="45"/>
        <v>0</v>
      </c>
      <c r="H432">
        <f t="shared" si="46"/>
        <v>60</v>
      </c>
      <c r="I432">
        <v>10</v>
      </c>
      <c r="J432">
        <f t="shared" si="47"/>
        <v>2</v>
      </c>
      <c r="K432">
        <f>Tabela1[[#This Row],[WYDATKI]]+Tabela1[[#This Row],[SERWIS]]</f>
        <v>0</v>
      </c>
      <c r="L432">
        <f t="shared" si="48"/>
        <v>25180</v>
      </c>
    </row>
    <row r="433" spans="1:12" x14ac:dyDescent="0.3">
      <c r="A433" s="1">
        <v>45358</v>
      </c>
      <c r="B433">
        <f t="shared" si="42"/>
        <v>4</v>
      </c>
      <c r="C433">
        <f t="shared" si="43"/>
        <v>7</v>
      </c>
      <c r="D433">
        <f t="shared" si="44"/>
        <v>3</v>
      </c>
      <c r="E433" t="s">
        <v>4</v>
      </c>
      <c r="G433">
        <f t="shared" si="45"/>
        <v>0</v>
      </c>
      <c r="H433">
        <f t="shared" si="46"/>
        <v>60</v>
      </c>
      <c r="I433">
        <v>10</v>
      </c>
      <c r="J433">
        <f t="shared" si="47"/>
        <v>2</v>
      </c>
      <c r="K433">
        <f>Tabela1[[#This Row],[WYDATKI]]+Tabela1[[#This Row],[SERWIS]]</f>
        <v>0</v>
      </c>
      <c r="L433">
        <f t="shared" si="48"/>
        <v>25240</v>
      </c>
    </row>
    <row r="434" spans="1:12" x14ac:dyDescent="0.3">
      <c r="A434" s="1">
        <v>45359</v>
      </c>
      <c r="B434">
        <f t="shared" si="42"/>
        <v>5</v>
      </c>
      <c r="C434">
        <f t="shared" si="43"/>
        <v>8</v>
      </c>
      <c r="D434">
        <f t="shared" si="44"/>
        <v>3</v>
      </c>
      <c r="E434" t="s">
        <v>4</v>
      </c>
      <c r="G434">
        <f t="shared" si="45"/>
        <v>0</v>
      </c>
      <c r="H434">
        <f t="shared" si="46"/>
        <v>60</v>
      </c>
      <c r="I434">
        <v>10</v>
      </c>
      <c r="J434">
        <f t="shared" si="47"/>
        <v>2</v>
      </c>
      <c r="K434">
        <f>Tabela1[[#This Row],[WYDATKI]]+Tabela1[[#This Row],[SERWIS]]</f>
        <v>0</v>
      </c>
      <c r="L434">
        <f t="shared" si="48"/>
        <v>25300</v>
      </c>
    </row>
    <row r="435" spans="1:12" x14ac:dyDescent="0.3">
      <c r="A435" s="1">
        <v>45360</v>
      </c>
      <c r="B435">
        <f t="shared" si="42"/>
        <v>6</v>
      </c>
      <c r="C435">
        <f t="shared" si="43"/>
        <v>9</v>
      </c>
      <c r="D435">
        <f t="shared" si="44"/>
        <v>3</v>
      </c>
      <c r="E435" t="s">
        <v>4</v>
      </c>
      <c r="G435">
        <f t="shared" si="45"/>
        <v>0</v>
      </c>
      <c r="H435">
        <f t="shared" si="46"/>
        <v>0</v>
      </c>
      <c r="I435">
        <v>10</v>
      </c>
      <c r="J435">
        <f t="shared" si="47"/>
        <v>2</v>
      </c>
      <c r="K435">
        <f>Tabela1[[#This Row],[WYDATKI]]+Tabela1[[#This Row],[SERWIS]]</f>
        <v>0</v>
      </c>
      <c r="L435">
        <f t="shared" si="48"/>
        <v>25300</v>
      </c>
    </row>
    <row r="436" spans="1:12" x14ac:dyDescent="0.3">
      <c r="A436" s="1">
        <v>45361</v>
      </c>
      <c r="B436">
        <f t="shared" si="42"/>
        <v>7</v>
      </c>
      <c r="C436">
        <f t="shared" si="43"/>
        <v>10</v>
      </c>
      <c r="D436">
        <f t="shared" si="44"/>
        <v>3</v>
      </c>
      <c r="E436" t="s">
        <v>4</v>
      </c>
      <c r="G436">
        <f t="shared" si="45"/>
        <v>150</v>
      </c>
      <c r="H436">
        <f t="shared" si="46"/>
        <v>0</v>
      </c>
      <c r="I436">
        <v>10</v>
      </c>
      <c r="J436">
        <f t="shared" si="47"/>
        <v>2</v>
      </c>
      <c r="K436">
        <f>Tabela1[[#This Row],[WYDATKI]]+Tabela1[[#This Row],[SERWIS]]</f>
        <v>150</v>
      </c>
      <c r="L436">
        <f t="shared" si="48"/>
        <v>25150</v>
      </c>
    </row>
    <row r="437" spans="1:12" x14ac:dyDescent="0.3">
      <c r="A437" s="1">
        <v>45362</v>
      </c>
      <c r="B437">
        <f t="shared" si="42"/>
        <v>1</v>
      </c>
      <c r="C437">
        <f t="shared" si="43"/>
        <v>11</v>
      </c>
      <c r="D437">
        <f t="shared" si="44"/>
        <v>3</v>
      </c>
      <c r="E437" t="s">
        <v>4</v>
      </c>
      <c r="G437">
        <f t="shared" si="45"/>
        <v>0</v>
      </c>
      <c r="H437">
        <f t="shared" si="46"/>
        <v>60</v>
      </c>
      <c r="I437">
        <v>10</v>
      </c>
      <c r="J437">
        <f t="shared" si="47"/>
        <v>2</v>
      </c>
      <c r="K437">
        <f>Tabela1[[#This Row],[WYDATKI]]+Tabela1[[#This Row],[SERWIS]]</f>
        <v>0</v>
      </c>
      <c r="L437">
        <f t="shared" si="48"/>
        <v>25210</v>
      </c>
    </row>
    <row r="438" spans="1:12" x14ac:dyDescent="0.3">
      <c r="A438" s="1">
        <v>45363</v>
      </c>
      <c r="B438">
        <f t="shared" si="42"/>
        <v>2</v>
      </c>
      <c r="C438">
        <f t="shared" si="43"/>
        <v>12</v>
      </c>
      <c r="D438">
        <f t="shared" si="44"/>
        <v>3</v>
      </c>
      <c r="E438" t="s">
        <v>4</v>
      </c>
      <c r="G438">
        <f t="shared" si="45"/>
        <v>0</v>
      </c>
      <c r="H438">
        <f t="shared" si="46"/>
        <v>60</v>
      </c>
      <c r="I438">
        <v>10</v>
      </c>
      <c r="J438">
        <f t="shared" si="47"/>
        <v>2</v>
      </c>
      <c r="K438">
        <f>Tabela1[[#This Row],[WYDATKI]]+Tabela1[[#This Row],[SERWIS]]</f>
        <v>0</v>
      </c>
      <c r="L438">
        <f t="shared" si="48"/>
        <v>25270</v>
      </c>
    </row>
    <row r="439" spans="1:12" x14ac:dyDescent="0.3">
      <c r="A439" s="1">
        <v>45364</v>
      </c>
      <c r="B439">
        <f t="shared" si="42"/>
        <v>3</v>
      </c>
      <c r="C439">
        <f t="shared" si="43"/>
        <v>13</v>
      </c>
      <c r="D439">
        <f t="shared" si="44"/>
        <v>3</v>
      </c>
      <c r="E439" t="s">
        <v>4</v>
      </c>
      <c r="G439">
        <f t="shared" si="45"/>
        <v>0</v>
      </c>
      <c r="H439">
        <f t="shared" si="46"/>
        <v>60</v>
      </c>
      <c r="I439">
        <v>10</v>
      </c>
      <c r="J439">
        <f t="shared" si="47"/>
        <v>2</v>
      </c>
      <c r="K439">
        <f>Tabela1[[#This Row],[WYDATKI]]+Tabela1[[#This Row],[SERWIS]]</f>
        <v>0</v>
      </c>
      <c r="L439">
        <f t="shared" si="48"/>
        <v>25330</v>
      </c>
    </row>
    <row r="440" spans="1:12" x14ac:dyDescent="0.3">
      <c r="A440" s="1">
        <v>45365</v>
      </c>
      <c r="B440">
        <f t="shared" si="42"/>
        <v>4</v>
      </c>
      <c r="C440">
        <f t="shared" si="43"/>
        <v>14</v>
      </c>
      <c r="D440">
        <f t="shared" si="44"/>
        <v>3</v>
      </c>
      <c r="E440" t="s">
        <v>4</v>
      </c>
      <c r="G440">
        <f t="shared" si="45"/>
        <v>0</v>
      </c>
      <c r="H440">
        <f t="shared" si="46"/>
        <v>60</v>
      </c>
      <c r="I440">
        <v>10</v>
      </c>
      <c r="J440">
        <f t="shared" si="47"/>
        <v>2</v>
      </c>
      <c r="K440">
        <f>Tabela1[[#This Row],[WYDATKI]]+Tabela1[[#This Row],[SERWIS]]</f>
        <v>0</v>
      </c>
      <c r="L440">
        <f t="shared" si="48"/>
        <v>25390</v>
      </c>
    </row>
    <row r="441" spans="1:12" x14ac:dyDescent="0.3">
      <c r="A441" s="1">
        <v>45366</v>
      </c>
      <c r="B441">
        <f t="shared" si="42"/>
        <v>5</v>
      </c>
      <c r="C441">
        <f t="shared" si="43"/>
        <v>15</v>
      </c>
      <c r="D441">
        <f t="shared" si="44"/>
        <v>3</v>
      </c>
      <c r="E441" t="s">
        <v>4</v>
      </c>
      <c r="G441">
        <f t="shared" si="45"/>
        <v>0</v>
      </c>
      <c r="H441">
        <f t="shared" si="46"/>
        <v>60</v>
      </c>
      <c r="I441">
        <v>10</v>
      </c>
      <c r="J441">
        <f t="shared" si="47"/>
        <v>2</v>
      </c>
      <c r="K441">
        <f>Tabela1[[#This Row],[WYDATKI]]+Tabela1[[#This Row],[SERWIS]]</f>
        <v>0</v>
      </c>
      <c r="L441">
        <f t="shared" si="48"/>
        <v>25450</v>
      </c>
    </row>
    <row r="442" spans="1:12" x14ac:dyDescent="0.3">
      <c r="A442" s="1">
        <v>45367</v>
      </c>
      <c r="B442">
        <f t="shared" si="42"/>
        <v>6</v>
      </c>
      <c r="C442">
        <f t="shared" si="43"/>
        <v>16</v>
      </c>
      <c r="D442">
        <f t="shared" si="44"/>
        <v>3</v>
      </c>
      <c r="E442" t="s">
        <v>4</v>
      </c>
      <c r="G442">
        <f t="shared" si="45"/>
        <v>0</v>
      </c>
      <c r="H442">
        <f t="shared" si="46"/>
        <v>0</v>
      </c>
      <c r="I442">
        <v>10</v>
      </c>
      <c r="J442">
        <f t="shared" si="47"/>
        <v>2</v>
      </c>
      <c r="K442">
        <f>Tabela1[[#This Row],[WYDATKI]]+Tabela1[[#This Row],[SERWIS]]</f>
        <v>0</v>
      </c>
      <c r="L442">
        <f t="shared" si="48"/>
        <v>25450</v>
      </c>
    </row>
    <row r="443" spans="1:12" x14ac:dyDescent="0.3">
      <c r="A443" s="1">
        <v>45368</v>
      </c>
      <c r="B443">
        <f t="shared" si="42"/>
        <v>7</v>
      </c>
      <c r="C443">
        <f t="shared" si="43"/>
        <v>17</v>
      </c>
      <c r="D443">
        <f t="shared" si="44"/>
        <v>3</v>
      </c>
      <c r="E443" t="s">
        <v>4</v>
      </c>
      <c r="G443">
        <f t="shared" si="45"/>
        <v>150</v>
      </c>
      <c r="H443">
        <f t="shared" si="46"/>
        <v>0</v>
      </c>
      <c r="I443">
        <v>10</v>
      </c>
      <c r="J443">
        <f t="shared" si="47"/>
        <v>2</v>
      </c>
      <c r="K443">
        <f>Tabela1[[#This Row],[WYDATKI]]+Tabela1[[#This Row],[SERWIS]]</f>
        <v>150</v>
      </c>
      <c r="L443">
        <f t="shared" si="48"/>
        <v>25300</v>
      </c>
    </row>
    <row r="444" spans="1:12" x14ac:dyDescent="0.3">
      <c r="A444" s="1">
        <v>45369</v>
      </c>
      <c r="B444">
        <f t="shared" si="42"/>
        <v>1</v>
      </c>
      <c r="C444">
        <f t="shared" si="43"/>
        <v>18</v>
      </c>
      <c r="D444">
        <f t="shared" si="44"/>
        <v>3</v>
      </c>
      <c r="E444" t="s">
        <v>4</v>
      </c>
      <c r="G444">
        <f t="shared" si="45"/>
        <v>0</v>
      </c>
      <c r="H444">
        <f t="shared" si="46"/>
        <v>60</v>
      </c>
      <c r="I444">
        <v>10</v>
      </c>
      <c r="J444">
        <f t="shared" si="47"/>
        <v>2</v>
      </c>
      <c r="K444">
        <f>Tabela1[[#This Row],[WYDATKI]]+Tabela1[[#This Row],[SERWIS]]</f>
        <v>0</v>
      </c>
      <c r="L444">
        <f t="shared" si="48"/>
        <v>25360</v>
      </c>
    </row>
    <row r="445" spans="1:12" x14ac:dyDescent="0.3">
      <c r="A445" s="1">
        <v>45370</v>
      </c>
      <c r="B445">
        <f t="shared" si="42"/>
        <v>2</v>
      </c>
      <c r="C445">
        <f t="shared" si="43"/>
        <v>19</v>
      </c>
      <c r="D445">
        <f t="shared" si="44"/>
        <v>3</v>
      </c>
      <c r="E445" t="s">
        <v>4</v>
      </c>
      <c r="G445">
        <f t="shared" si="45"/>
        <v>0</v>
      </c>
      <c r="H445">
        <f t="shared" si="46"/>
        <v>60</v>
      </c>
      <c r="I445">
        <v>10</v>
      </c>
      <c r="J445">
        <f t="shared" si="47"/>
        <v>2</v>
      </c>
      <c r="K445">
        <f>Tabela1[[#This Row],[WYDATKI]]+Tabela1[[#This Row],[SERWIS]]</f>
        <v>0</v>
      </c>
      <c r="L445">
        <f t="shared" si="48"/>
        <v>25420</v>
      </c>
    </row>
    <row r="446" spans="1:12" x14ac:dyDescent="0.3">
      <c r="A446" s="1">
        <v>45371</v>
      </c>
      <c r="B446">
        <f t="shared" si="42"/>
        <v>3</v>
      </c>
      <c r="C446">
        <f t="shared" si="43"/>
        <v>20</v>
      </c>
      <c r="D446">
        <f t="shared" si="44"/>
        <v>3</v>
      </c>
      <c r="E446" t="s">
        <v>4</v>
      </c>
      <c r="G446">
        <f t="shared" si="45"/>
        <v>0</v>
      </c>
      <c r="H446">
        <f t="shared" si="46"/>
        <v>60</v>
      </c>
      <c r="I446">
        <v>10</v>
      </c>
      <c r="J446">
        <f t="shared" si="47"/>
        <v>2</v>
      </c>
      <c r="K446">
        <f>Tabela1[[#This Row],[WYDATKI]]+Tabela1[[#This Row],[SERWIS]]</f>
        <v>0</v>
      </c>
      <c r="L446">
        <f t="shared" si="48"/>
        <v>25480</v>
      </c>
    </row>
    <row r="447" spans="1:12" x14ac:dyDescent="0.3">
      <c r="A447" s="1">
        <v>45372</v>
      </c>
      <c r="B447">
        <f t="shared" si="42"/>
        <v>4</v>
      </c>
      <c r="C447">
        <f t="shared" si="43"/>
        <v>21</v>
      </c>
      <c r="D447">
        <f t="shared" si="44"/>
        <v>3</v>
      </c>
      <c r="E447" t="s">
        <v>5</v>
      </c>
      <c r="G447">
        <f t="shared" si="45"/>
        <v>0</v>
      </c>
      <c r="H447">
        <f t="shared" si="46"/>
        <v>150</v>
      </c>
      <c r="I447">
        <v>10</v>
      </c>
      <c r="J447">
        <f t="shared" si="47"/>
        <v>5</v>
      </c>
      <c r="K447">
        <f>Tabela1[[#This Row],[WYDATKI]]+Tabela1[[#This Row],[SERWIS]]</f>
        <v>0</v>
      </c>
      <c r="L447">
        <f t="shared" si="48"/>
        <v>25630</v>
      </c>
    </row>
    <row r="448" spans="1:12" x14ac:dyDescent="0.3">
      <c r="A448" s="1">
        <v>45373</v>
      </c>
      <c r="B448">
        <f t="shared" si="42"/>
        <v>5</v>
      </c>
      <c r="C448">
        <f t="shared" si="43"/>
        <v>22</v>
      </c>
      <c r="D448">
        <f t="shared" si="44"/>
        <v>3</v>
      </c>
      <c r="E448" t="s">
        <v>5</v>
      </c>
      <c r="G448">
        <f t="shared" si="45"/>
        <v>0</v>
      </c>
      <c r="H448">
        <f t="shared" si="46"/>
        <v>150</v>
      </c>
      <c r="I448">
        <v>10</v>
      </c>
      <c r="J448">
        <f t="shared" si="47"/>
        <v>5</v>
      </c>
      <c r="K448">
        <f>Tabela1[[#This Row],[WYDATKI]]+Tabela1[[#This Row],[SERWIS]]</f>
        <v>0</v>
      </c>
      <c r="L448">
        <f t="shared" si="48"/>
        <v>25780</v>
      </c>
    </row>
    <row r="449" spans="1:12" x14ac:dyDescent="0.3">
      <c r="A449" s="1">
        <v>45374</v>
      </c>
      <c r="B449">
        <f t="shared" si="42"/>
        <v>6</v>
      </c>
      <c r="C449">
        <f t="shared" si="43"/>
        <v>23</v>
      </c>
      <c r="D449">
        <f t="shared" si="44"/>
        <v>3</v>
      </c>
      <c r="E449" t="s">
        <v>5</v>
      </c>
      <c r="G449">
        <f t="shared" si="45"/>
        <v>0</v>
      </c>
      <c r="H449">
        <f t="shared" si="46"/>
        <v>0</v>
      </c>
      <c r="I449">
        <v>10</v>
      </c>
      <c r="J449">
        <f t="shared" si="47"/>
        <v>5</v>
      </c>
      <c r="K449">
        <f>Tabela1[[#This Row],[WYDATKI]]+Tabela1[[#This Row],[SERWIS]]</f>
        <v>0</v>
      </c>
      <c r="L449">
        <f t="shared" si="48"/>
        <v>25780</v>
      </c>
    </row>
    <row r="450" spans="1:12" x14ac:dyDescent="0.3">
      <c r="A450" s="1">
        <v>45375</v>
      </c>
      <c r="B450">
        <f t="shared" si="42"/>
        <v>7</v>
      </c>
      <c r="C450">
        <f t="shared" si="43"/>
        <v>24</v>
      </c>
      <c r="D450">
        <f t="shared" si="44"/>
        <v>3</v>
      </c>
      <c r="E450" t="s">
        <v>5</v>
      </c>
      <c r="G450">
        <f t="shared" si="45"/>
        <v>150</v>
      </c>
      <c r="H450">
        <f t="shared" si="46"/>
        <v>0</v>
      </c>
      <c r="I450">
        <v>10</v>
      </c>
      <c r="J450">
        <f t="shared" si="47"/>
        <v>5</v>
      </c>
      <c r="K450">
        <f>Tabela1[[#This Row],[WYDATKI]]+Tabela1[[#This Row],[SERWIS]]</f>
        <v>150</v>
      </c>
      <c r="L450">
        <f t="shared" si="48"/>
        <v>25630</v>
      </c>
    </row>
    <row r="451" spans="1:12" x14ac:dyDescent="0.3">
      <c r="A451" s="1">
        <v>45376</v>
      </c>
      <c r="B451">
        <f t="shared" ref="B451:B514" si="49">WEEKDAY(A451,2)</f>
        <v>1</v>
      </c>
      <c r="C451">
        <f t="shared" ref="C451:C514" si="50">DAY(A451)</f>
        <v>25</v>
      </c>
      <c r="D451">
        <f t="shared" ref="D451:D514" si="51">MONTH(A451)</f>
        <v>3</v>
      </c>
      <c r="E451" t="s">
        <v>5</v>
      </c>
      <c r="G451">
        <f t="shared" ref="G451:G514" si="52">IF(B451=7,I451*15,0)</f>
        <v>0</v>
      </c>
      <c r="H451">
        <f t="shared" ref="H451:H514" si="53">IF(OR(B451=7,B451=6),0,J451*30)</f>
        <v>150</v>
      </c>
      <c r="I451">
        <v>10</v>
      </c>
      <c r="J451">
        <f t="shared" ref="J451:J514" si="54">IF(E451="ZIMA",ROUNDDOWN(I451*20%,0),IF(E451="WIOSNA",ROUNDDOWN(I451*50%,0),IF(E451="LATO",ROUNDDOWN(I451*90%,0),IF(E451="JESIEŃ",ROUNDDOWN(I451*40%,0)))))</f>
        <v>5</v>
      </c>
      <c r="K451">
        <f>Tabela1[[#This Row],[WYDATKI]]+Tabela1[[#This Row],[SERWIS]]</f>
        <v>0</v>
      </c>
      <c r="L451">
        <f t="shared" si="48"/>
        <v>25780</v>
      </c>
    </row>
    <row r="452" spans="1:12" x14ac:dyDescent="0.3">
      <c r="A452" s="1">
        <v>45377</v>
      </c>
      <c r="B452">
        <f t="shared" si="49"/>
        <v>2</v>
      </c>
      <c r="C452">
        <f t="shared" si="50"/>
        <v>26</v>
      </c>
      <c r="D452">
        <f t="shared" si="51"/>
        <v>3</v>
      </c>
      <c r="E452" t="s">
        <v>5</v>
      </c>
      <c r="G452">
        <f t="shared" si="52"/>
        <v>0</v>
      </c>
      <c r="H452">
        <f t="shared" si="53"/>
        <v>150</v>
      </c>
      <c r="I452">
        <v>10</v>
      </c>
      <c r="J452">
        <f t="shared" si="54"/>
        <v>5</v>
      </c>
      <c r="K452">
        <f>Tabela1[[#This Row],[WYDATKI]]+Tabela1[[#This Row],[SERWIS]]</f>
        <v>0</v>
      </c>
      <c r="L452">
        <f t="shared" ref="L452:L515" si="55">L451-F452-G452+H452</f>
        <v>25930</v>
      </c>
    </row>
    <row r="453" spans="1:12" x14ac:dyDescent="0.3">
      <c r="A453" s="1">
        <v>45378</v>
      </c>
      <c r="B453">
        <f t="shared" si="49"/>
        <v>3</v>
      </c>
      <c r="C453">
        <f t="shared" si="50"/>
        <v>27</v>
      </c>
      <c r="D453">
        <f t="shared" si="51"/>
        <v>3</v>
      </c>
      <c r="E453" t="s">
        <v>5</v>
      </c>
      <c r="G453">
        <f t="shared" si="52"/>
        <v>0</v>
      </c>
      <c r="H453">
        <f t="shared" si="53"/>
        <v>150</v>
      </c>
      <c r="I453">
        <v>10</v>
      </c>
      <c r="J453">
        <f t="shared" si="54"/>
        <v>5</v>
      </c>
      <c r="K453">
        <f>Tabela1[[#This Row],[WYDATKI]]+Tabela1[[#This Row],[SERWIS]]</f>
        <v>0</v>
      </c>
      <c r="L453">
        <f t="shared" si="55"/>
        <v>26080</v>
      </c>
    </row>
    <row r="454" spans="1:12" x14ac:dyDescent="0.3">
      <c r="A454" s="1">
        <v>45379</v>
      </c>
      <c r="B454">
        <f t="shared" si="49"/>
        <v>4</v>
      </c>
      <c r="C454">
        <f t="shared" si="50"/>
        <v>28</v>
      </c>
      <c r="D454">
        <f t="shared" si="51"/>
        <v>3</v>
      </c>
      <c r="E454" t="s">
        <v>5</v>
      </c>
      <c r="G454">
        <f t="shared" si="52"/>
        <v>0</v>
      </c>
      <c r="H454">
        <f t="shared" si="53"/>
        <v>150</v>
      </c>
      <c r="I454">
        <v>10</v>
      </c>
      <c r="J454">
        <f t="shared" si="54"/>
        <v>5</v>
      </c>
      <c r="K454">
        <f>Tabela1[[#This Row],[WYDATKI]]+Tabela1[[#This Row],[SERWIS]]</f>
        <v>0</v>
      </c>
      <c r="L454">
        <f t="shared" si="55"/>
        <v>26230</v>
      </c>
    </row>
    <row r="455" spans="1:12" x14ac:dyDescent="0.3">
      <c r="A455" s="1">
        <v>45380</v>
      </c>
      <c r="B455">
        <f t="shared" si="49"/>
        <v>5</v>
      </c>
      <c r="C455">
        <f t="shared" si="50"/>
        <v>29</v>
      </c>
      <c r="D455">
        <f t="shared" si="51"/>
        <v>3</v>
      </c>
      <c r="E455" t="s">
        <v>5</v>
      </c>
      <c r="G455">
        <f t="shared" si="52"/>
        <v>0</v>
      </c>
      <c r="H455">
        <f t="shared" si="53"/>
        <v>150</v>
      </c>
      <c r="I455">
        <v>10</v>
      </c>
      <c r="J455">
        <f t="shared" si="54"/>
        <v>5</v>
      </c>
      <c r="K455">
        <f>Tabela1[[#This Row],[WYDATKI]]+Tabela1[[#This Row],[SERWIS]]</f>
        <v>0</v>
      </c>
      <c r="L455">
        <f t="shared" si="55"/>
        <v>26380</v>
      </c>
    </row>
    <row r="456" spans="1:12" x14ac:dyDescent="0.3">
      <c r="A456" s="1">
        <v>45381</v>
      </c>
      <c r="B456">
        <f t="shared" si="49"/>
        <v>6</v>
      </c>
      <c r="C456">
        <f t="shared" si="50"/>
        <v>30</v>
      </c>
      <c r="D456">
        <f t="shared" si="51"/>
        <v>3</v>
      </c>
      <c r="E456" t="s">
        <v>5</v>
      </c>
      <c r="G456">
        <f t="shared" si="52"/>
        <v>0</v>
      </c>
      <c r="H456">
        <f t="shared" si="53"/>
        <v>0</v>
      </c>
      <c r="I456">
        <v>10</v>
      </c>
      <c r="J456">
        <f t="shared" si="54"/>
        <v>5</v>
      </c>
      <c r="K456">
        <f>Tabela1[[#This Row],[WYDATKI]]+Tabela1[[#This Row],[SERWIS]]</f>
        <v>0</v>
      </c>
      <c r="L456">
        <f t="shared" si="55"/>
        <v>26380</v>
      </c>
    </row>
    <row r="457" spans="1:12" x14ac:dyDescent="0.3">
      <c r="A457" s="1">
        <v>45382</v>
      </c>
      <c r="B457">
        <f t="shared" si="49"/>
        <v>7</v>
      </c>
      <c r="C457">
        <f t="shared" si="50"/>
        <v>31</v>
      </c>
      <c r="D457">
        <f t="shared" si="51"/>
        <v>3</v>
      </c>
      <c r="E457" t="s">
        <v>5</v>
      </c>
      <c r="G457">
        <f t="shared" si="52"/>
        <v>150</v>
      </c>
      <c r="H457">
        <f t="shared" si="53"/>
        <v>0</v>
      </c>
      <c r="I457">
        <v>10</v>
      </c>
      <c r="J457">
        <f t="shared" si="54"/>
        <v>5</v>
      </c>
      <c r="K457">
        <f>Tabela1[[#This Row],[WYDATKI]]+Tabela1[[#This Row],[SERWIS]]</f>
        <v>150</v>
      </c>
      <c r="L457">
        <f t="shared" si="55"/>
        <v>26230</v>
      </c>
    </row>
    <row r="458" spans="1:12" x14ac:dyDescent="0.3">
      <c r="A458" s="1">
        <v>45383</v>
      </c>
      <c r="B458">
        <f t="shared" si="49"/>
        <v>1</v>
      </c>
      <c r="C458">
        <f t="shared" si="50"/>
        <v>1</v>
      </c>
      <c r="D458">
        <f t="shared" si="51"/>
        <v>4</v>
      </c>
      <c r="E458" t="s">
        <v>5</v>
      </c>
      <c r="G458">
        <f t="shared" si="52"/>
        <v>0</v>
      </c>
      <c r="H458">
        <f t="shared" si="53"/>
        <v>150</v>
      </c>
      <c r="I458">
        <v>10</v>
      </c>
      <c r="J458">
        <f t="shared" si="54"/>
        <v>5</v>
      </c>
      <c r="K458">
        <f>Tabela1[[#This Row],[WYDATKI]]+Tabela1[[#This Row],[SERWIS]]</f>
        <v>0</v>
      </c>
      <c r="L458">
        <f t="shared" si="55"/>
        <v>26380</v>
      </c>
    </row>
    <row r="459" spans="1:12" x14ac:dyDescent="0.3">
      <c r="A459" s="1">
        <v>45384</v>
      </c>
      <c r="B459">
        <f t="shared" si="49"/>
        <v>2</v>
      </c>
      <c r="C459">
        <f t="shared" si="50"/>
        <v>2</v>
      </c>
      <c r="D459">
        <f t="shared" si="51"/>
        <v>4</v>
      </c>
      <c r="E459" t="s">
        <v>5</v>
      </c>
      <c r="G459">
        <f t="shared" si="52"/>
        <v>0</v>
      </c>
      <c r="H459">
        <f t="shared" si="53"/>
        <v>150</v>
      </c>
      <c r="I459">
        <v>10</v>
      </c>
      <c r="J459">
        <f t="shared" si="54"/>
        <v>5</v>
      </c>
      <c r="K459">
        <f>Tabela1[[#This Row],[WYDATKI]]+Tabela1[[#This Row],[SERWIS]]</f>
        <v>0</v>
      </c>
      <c r="L459">
        <f t="shared" si="55"/>
        <v>26530</v>
      </c>
    </row>
    <row r="460" spans="1:12" x14ac:dyDescent="0.3">
      <c r="A460" s="1">
        <v>45385</v>
      </c>
      <c r="B460">
        <f t="shared" si="49"/>
        <v>3</v>
      </c>
      <c r="C460">
        <f t="shared" si="50"/>
        <v>3</v>
      </c>
      <c r="D460">
        <f t="shared" si="51"/>
        <v>4</v>
      </c>
      <c r="E460" t="s">
        <v>5</v>
      </c>
      <c r="G460">
        <f t="shared" si="52"/>
        <v>0</v>
      </c>
      <c r="H460">
        <f t="shared" si="53"/>
        <v>150</v>
      </c>
      <c r="I460">
        <v>10</v>
      </c>
      <c r="J460">
        <f t="shared" si="54"/>
        <v>5</v>
      </c>
      <c r="K460">
        <f>Tabela1[[#This Row],[WYDATKI]]+Tabela1[[#This Row],[SERWIS]]</f>
        <v>0</v>
      </c>
      <c r="L460">
        <f t="shared" si="55"/>
        <v>26680</v>
      </c>
    </row>
    <row r="461" spans="1:12" x14ac:dyDescent="0.3">
      <c r="A461" s="1">
        <v>45386</v>
      </c>
      <c r="B461">
        <f t="shared" si="49"/>
        <v>4</v>
      </c>
      <c r="C461">
        <f t="shared" si="50"/>
        <v>4</v>
      </c>
      <c r="D461">
        <f t="shared" si="51"/>
        <v>4</v>
      </c>
      <c r="E461" t="s">
        <v>5</v>
      </c>
      <c r="G461">
        <f t="shared" si="52"/>
        <v>0</v>
      </c>
      <c r="H461">
        <f t="shared" si="53"/>
        <v>150</v>
      </c>
      <c r="I461">
        <v>10</v>
      </c>
      <c r="J461">
        <f t="shared" si="54"/>
        <v>5</v>
      </c>
      <c r="K461">
        <f>Tabela1[[#This Row],[WYDATKI]]+Tabela1[[#This Row],[SERWIS]]</f>
        <v>0</v>
      </c>
      <c r="L461">
        <f t="shared" si="55"/>
        <v>26830</v>
      </c>
    </row>
    <row r="462" spans="1:12" x14ac:dyDescent="0.3">
      <c r="A462" s="1">
        <v>45387</v>
      </c>
      <c r="B462">
        <f t="shared" si="49"/>
        <v>5</v>
      </c>
      <c r="C462">
        <f t="shared" si="50"/>
        <v>5</v>
      </c>
      <c r="D462">
        <f t="shared" si="51"/>
        <v>4</v>
      </c>
      <c r="E462" t="s">
        <v>5</v>
      </c>
      <c r="G462">
        <f t="shared" si="52"/>
        <v>0</v>
      </c>
      <c r="H462">
        <f t="shared" si="53"/>
        <v>150</v>
      </c>
      <c r="I462">
        <v>10</v>
      </c>
      <c r="J462">
        <f t="shared" si="54"/>
        <v>5</v>
      </c>
      <c r="K462">
        <f>Tabela1[[#This Row],[WYDATKI]]+Tabela1[[#This Row],[SERWIS]]</f>
        <v>0</v>
      </c>
      <c r="L462">
        <f t="shared" si="55"/>
        <v>26980</v>
      </c>
    </row>
    <row r="463" spans="1:12" x14ac:dyDescent="0.3">
      <c r="A463" s="1">
        <v>45388</v>
      </c>
      <c r="B463">
        <f t="shared" si="49"/>
        <v>6</v>
      </c>
      <c r="C463">
        <f t="shared" si="50"/>
        <v>6</v>
      </c>
      <c r="D463">
        <f t="shared" si="51"/>
        <v>4</v>
      </c>
      <c r="E463" t="s">
        <v>5</v>
      </c>
      <c r="G463">
        <f t="shared" si="52"/>
        <v>0</v>
      </c>
      <c r="H463">
        <f t="shared" si="53"/>
        <v>0</v>
      </c>
      <c r="I463">
        <v>10</v>
      </c>
      <c r="J463">
        <f t="shared" si="54"/>
        <v>5</v>
      </c>
      <c r="K463">
        <f>Tabela1[[#This Row],[WYDATKI]]+Tabela1[[#This Row],[SERWIS]]</f>
        <v>0</v>
      </c>
      <c r="L463">
        <f t="shared" si="55"/>
        <v>26980</v>
      </c>
    </row>
    <row r="464" spans="1:12" x14ac:dyDescent="0.3">
      <c r="A464" s="1">
        <v>45389</v>
      </c>
      <c r="B464">
        <f t="shared" si="49"/>
        <v>7</v>
      </c>
      <c r="C464">
        <f t="shared" si="50"/>
        <v>7</v>
      </c>
      <c r="D464">
        <f t="shared" si="51"/>
        <v>4</v>
      </c>
      <c r="E464" t="s">
        <v>5</v>
      </c>
      <c r="G464">
        <f t="shared" si="52"/>
        <v>150</v>
      </c>
      <c r="H464">
        <f t="shared" si="53"/>
        <v>0</v>
      </c>
      <c r="I464">
        <v>10</v>
      </c>
      <c r="J464">
        <f t="shared" si="54"/>
        <v>5</v>
      </c>
      <c r="K464">
        <f>Tabela1[[#This Row],[WYDATKI]]+Tabela1[[#This Row],[SERWIS]]</f>
        <v>150</v>
      </c>
      <c r="L464">
        <f t="shared" si="55"/>
        <v>26830</v>
      </c>
    </row>
    <row r="465" spans="1:12" x14ac:dyDescent="0.3">
      <c r="A465" s="1">
        <v>45390</v>
      </c>
      <c r="B465">
        <f t="shared" si="49"/>
        <v>1</v>
      </c>
      <c r="C465">
        <f t="shared" si="50"/>
        <v>8</v>
      </c>
      <c r="D465">
        <f t="shared" si="51"/>
        <v>4</v>
      </c>
      <c r="E465" t="s">
        <v>5</v>
      </c>
      <c r="G465">
        <f t="shared" si="52"/>
        <v>0</v>
      </c>
      <c r="H465">
        <f t="shared" si="53"/>
        <v>150</v>
      </c>
      <c r="I465">
        <v>10</v>
      </c>
      <c r="J465">
        <f t="shared" si="54"/>
        <v>5</v>
      </c>
      <c r="K465">
        <f>Tabela1[[#This Row],[WYDATKI]]+Tabela1[[#This Row],[SERWIS]]</f>
        <v>0</v>
      </c>
      <c r="L465">
        <f t="shared" si="55"/>
        <v>26980</v>
      </c>
    </row>
    <row r="466" spans="1:12" x14ac:dyDescent="0.3">
      <c r="A466" s="1">
        <v>45391</v>
      </c>
      <c r="B466">
        <f t="shared" si="49"/>
        <v>2</v>
      </c>
      <c r="C466">
        <f t="shared" si="50"/>
        <v>9</v>
      </c>
      <c r="D466">
        <f t="shared" si="51"/>
        <v>4</v>
      </c>
      <c r="E466" t="s">
        <v>5</v>
      </c>
      <c r="G466">
        <f t="shared" si="52"/>
        <v>0</v>
      </c>
      <c r="H466">
        <f t="shared" si="53"/>
        <v>150</v>
      </c>
      <c r="I466">
        <v>10</v>
      </c>
      <c r="J466">
        <f t="shared" si="54"/>
        <v>5</v>
      </c>
      <c r="K466">
        <f>Tabela1[[#This Row],[WYDATKI]]+Tabela1[[#This Row],[SERWIS]]</f>
        <v>0</v>
      </c>
      <c r="L466">
        <f t="shared" si="55"/>
        <v>27130</v>
      </c>
    </row>
    <row r="467" spans="1:12" x14ac:dyDescent="0.3">
      <c r="A467" s="1">
        <v>45392</v>
      </c>
      <c r="B467">
        <f t="shared" si="49"/>
        <v>3</v>
      </c>
      <c r="C467">
        <f t="shared" si="50"/>
        <v>10</v>
      </c>
      <c r="D467">
        <f t="shared" si="51"/>
        <v>4</v>
      </c>
      <c r="E467" t="s">
        <v>5</v>
      </c>
      <c r="G467">
        <f t="shared" si="52"/>
        <v>0</v>
      </c>
      <c r="H467">
        <f t="shared" si="53"/>
        <v>150</v>
      </c>
      <c r="I467">
        <v>10</v>
      </c>
      <c r="J467">
        <f t="shared" si="54"/>
        <v>5</v>
      </c>
      <c r="K467">
        <f>Tabela1[[#This Row],[WYDATKI]]+Tabela1[[#This Row],[SERWIS]]</f>
        <v>0</v>
      </c>
      <c r="L467">
        <f t="shared" si="55"/>
        <v>27280</v>
      </c>
    </row>
    <row r="468" spans="1:12" x14ac:dyDescent="0.3">
      <c r="A468" s="1">
        <v>45393</v>
      </c>
      <c r="B468">
        <f t="shared" si="49"/>
        <v>4</v>
      </c>
      <c r="C468">
        <f t="shared" si="50"/>
        <v>11</v>
      </c>
      <c r="D468">
        <f t="shared" si="51"/>
        <v>4</v>
      </c>
      <c r="E468" t="s">
        <v>5</v>
      </c>
      <c r="G468">
        <f t="shared" si="52"/>
        <v>0</v>
      </c>
      <c r="H468">
        <f t="shared" si="53"/>
        <v>150</v>
      </c>
      <c r="I468">
        <v>10</v>
      </c>
      <c r="J468">
        <f t="shared" si="54"/>
        <v>5</v>
      </c>
      <c r="K468">
        <f>Tabela1[[#This Row],[WYDATKI]]+Tabela1[[#This Row],[SERWIS]]</f>
        <v>0</v>
      </c>
      <c r="L468">
        <f t="shared" si="55"/>
        <v>27430</v>
      </c>
    </row>
    <row r="469" spans="1:12" x14ac:dyDescent="0.3">
      <c r="A469" s="1">
        <v>45394</v>
      </c>
      <c r="B469">
        <f t="shared" si="49"/>
        <v>5</v>
      </c>
      <c r="C469">
        <f t="shared" si="50"/>
        <v>12</v>
      </c>
      <c r="D469">
        <f t="shared" si="51"/>
        <v>4</v>
      </c>
      <c r="E469" t="s">
        <v>5</v>
      </c>
      <c r="G469">
        <f t="shared" si="52"/>
        <v>0</v>
      </c>
      <c r="H469">
        <f t="shared" si="53"/>
        <v>150</v>
      </c>
      <c r="I469">
        <v>10</v>
      </c>
      <c r="J469">
        <f t="shared" si="54"/>
        <v>5</v>
      </c>
      <c r="K469">
        <f>Tabela1[[#This Row],[WYDATKI]]+Tabela1[[#This Row],[SERWIS]]</f>
        <v>0</v>
      </c>
      <c r="L469">
        <f t="shared" si="55"/>
        <v>27580</v>
      </c>
    </row>
    <row r="470" spans="1:12" x14ac:dyDescent="0.3">
      <c r="A470" s="1">
        <v>45395</v>
      </c>
      <c r="B470">
        <f t="shared" si="49"/>
        <v>6</v>
      </c>
      <c r="C470">
        <f t="shared" si="50"/>
        <v>13</v>
      </c>
      <c r="D470">
        <f t="shared" si="51"/>
        <v>4</v>
      </c>
      <c r="E470" t="s">
        <v>5</v>
      </c>
      <c r="G470">
        <f t="shared" si="52"/>
        <v>0</v>
      </c>
      <c r="H470">
        <f t="shared" si="53"/>
        <v>0</v>
      </c>
      <c r="I470">
        <v>10</v>
      </c>
      <c r="J470">
        <f t="shared" si="54"/>
        <v>5</v>
      </c>
      <c r="K470">
        <f>Tabela1[[#This Row],[WYDATKI]]+Tabela1[[#This Row],[SERWIS]]</f>
        <v>0</v>
      </c>
      <c r="L470">
        <f t="shared" si="55"/>
        <v>27580</v>
      </c>
    </row>
    <row r="471" spans="1:12" x14ac:dyDescent="0.3">
      <c r="A471" s="1">
        <v>45396</v>
      </c>
      <c r="B471">
        <f t="shared" si="49"/>
        <v>7</v>
      </c>
      <c r="C471">
        <f t="shared" si="50"/>
        <v>14</v>
      </c>
      <c r="D471">
        <f t="shared" si="51"/>
        <v>4</v>
      </c>
      <c r="E471" t="s">
        <v>5</v>
      </c>
      <c r="G471">
        <f t="shared" si="52"/>
        <v>150</v>
      </c>
      <c r="H471">
        <f t="shared" si="53"/>
        <v>0</v>
      </c>
      <c r="I471">
        <v>10</v>
      </c>
      <c r="J471">
        <f t="shared" si="54"/>
        <v>5</v>
      </c>
      <c r="K471">
        <f>Tabela1[[#This Row],[WYDATKI]]+Tabela1[[#This Row],[SERWIS]]</f>
        <v>150</v>
      </c>
      <c r="L471">
        <f t="shared" si="55"/>
        <v>27430</v>
      </c>
    </row>
    <row r="472" spans="1:12" x14ac:dyDescent="0.3">
      <c r="A472" s="1">
        <v>45397</v>
      </c>
      <c r="B472">
        <f t="shared" si="49"/>
        <v>1</v>
      </c>
      <c r="C472">
        <f t="shared" si="50"/>
        <v>15</v>
      </c>
      <c r="D472">
        <f t="shared" si="51"/>
        <v>4</v>
      </c>
      <c r="E472" t="s">
        <v>5</v>
      </c>
      <c r="G472">
        <f t="shared" si="52"/>
        <v>0</v>
      </c>
      <c r="H472">
        <f t="shared" si="53"/>
        <v>150</v>
      </c>
      <c r="I472">
        <v>10</v>
      </c>
      <c r="J472">
        <f t="shared" si="54"/>
        <v>5</v>
      </c>
      <c r="K472">
        <f>Tabela1[[#This Row],[WYDATKI]]+Tabela1[[#This Row],[SERWIS]]</f>
        <v>0</v>
      </c>
      <c r="L472">
        <f t="shared" si="55"/>
        <v>27580</v>
      </c>
    </row>
    <row r="473" spans="1:12" x14ac:dyDescent="0.3">
      <c r="A473" s="1">
        <v>45398</v>
      </c>
      <c r="B473">
        <f t="shared" si="49"/>
        <v>2</v>
      </c>
      <c r="C473">
        <f t="shared" si="50"/>
        <v>16</v>
      </c>
      <c r="D473">
        <f t="shared" si="51"/>
        <v>4</v>
      </c>
      <c r="E473" t="s">
        <v>5</v>
      </c>
      <c r="G473">
        <f t="shared" si="52"/>
        <v>0</v>
      </c>
      <c r="H473">
        <f t="shared" si="53"/>
        <v>150</v>
      </c>
      <c r="I473">
        <v>10</v>
      </c>
      <c r="J473">
        <f t="shared" si="54"/>
        <v>5</v>
      </c>
      <c r="K473">
        <f>Tabela1[[#This Row],[WYDATKI]]+Tabela1[[#This Row],[SERWIS]]</f>
        <v>0</v>
      </c>
      <c r="L473">
        <f t="shared" si="55"/>
        <v>27730</v>
      </c>
    </row>
    <row r="474" spans="1:12" x14ac:dyDescent="0.3">
      <c r="A474" s="1">
        <v>45399</v>
      </c>
      <c r="B474">
        <f t="shared" si="49"/>
        <v>3</v>
      </c>
      <c r="C474">
        <f t="shared" si="50"/>
        <v>17</v>
      </c>
      <c r="D474">
        <f t="shared" si="51"/>
        <v>4</v>
      </c>
      <c r="E474" t="s">
        <v>5</v>
      </c>
      <c r="G474">
        <f t="shared" si="52"/>
        <v>0</v>
      </c>
      <c r="H474">
        <f t="shared" si="53"/>
        <v>150</v>
      </c>
      <c r="I474">
        <v>10</v>
      </c>
      <c r="J474">
        <f t="shared" si="54"/>
        <v>5</v>
      </c>
      <c r="K474">
        <f>Tabela1[[#This Row],[WYDATKI]]+Tabela1[[#This Row],[SERWIS]]</f>
        <v>0</v>
      </c>
      <c r="L474">
        <f t="shared" si="55"/>
        <v>27880</v>
      </c>
    </row>
    <row r="475" spans="1:12" x14ac:dyDescent="0.3">
      <c r="A475" s="1">
        <v>45400</v>
      </c>
      <c r="B475">
        <f t="shared" si="49"/>
        <v>4</v>
      </c>
      <c r="C475">
        <f t="shared" si="50"/>
        <v>18</v>
      </c>
      <c r="D475">
        <f t="shared" si="51"/>
        <v>4</v>
      </c>
      <c r="E475" t="s">
        <v>5</v>
      </c>
      <c r="G475">
        <f t="shared" si="52"/>
        <v>0</v>
      </c>
      <c r="H475">
        <f t="shared" si="53"/>
        <v>150</v>
      </c>
      <c r="I475">
        <v>10</v>
      </c>
      <c r="J475">
        <f t="shared" si="54"/>
        <v>5</v>
      </c>
      <c r="K475">
        <f>Tabela1[[#This Row],[WYDATKI]]+Tabela1[[#This Row],[SERWIS]]</f>
        <v>0</v>
      </c>
      <c r="L475">
        <f t="shared" si="55"/>
        <v>28030</v>
      </c>
    </row>
    <row r="476" spans="1:12" x14ac:dyDescent="0.3">
      <c r="A476" s="1">
        <v>45401</v>
      </c>
      <c r="B476">
        <f t="shared" si="49"/>
        <v>5</v>
      </c>
      <c r="C476">
        <f t="shared" si="50"/>
        <v>19</v>
      </c>
      <c r="D476">
        <f t="shared" si="51"/>
        <v>4</v>
      </c>
      <c r="E476" t="s">
        <v>5</v>
      </c>
      <c r="G476">
        <f t="shared" si="52"/>
        <v>0</v>
      </c>
      <c r="H476">
        <f t="shared" si="53"/>
        <v>150</v>
      </c>
      <c r="I476">
        <v>10</v>
      </c>
      <c r="J476">
        <f t="shared" si="54"/>
        <v>5</v>
      </c>
      <c r="K476">
        <f>Tabela1[[#This Row],[WYDATKI]]+Tabela1[[#This Row],[SERWIS]]</f>
        <v>0</v>
      </c>
      <c r="L476">
        <f t="shared" si="55"/>
        <v>28180</v>
      </c>
    </row>
    <row r="477" spans="1:12" x14ac:dyDescent="0.3">
      <c r="A477" s="1">
        <v>45402</v>
      </c>
      <c r="B477">
        <f t="shared" si="49"/>
        <v>6</v>
      </c>
      <c r="C477">
        <f t="shared" si="50"/>
        <v>20</v>
      </c>
      <c r="D477">
        <f t="shared" si="51"/>
        <v>4</v>
      </c>
      <c r="E477" t="s">
        <v>5</v>
      </c>
      <c r="G477">
        <f t="shared" si="52"/>
        <v>0</v>
      </c>
      <c r="H477">
        <f t="shared" si="53"/>
        <v>0</v>
      </c>
      <c r="I477">
        <v>10</v>
      </c>
      <c r="J477">
        <f t="shared" si="54"/>
        <v>5</v>
      </c>
      <c r="K477">
        <f>Tabela1[[#This Row],[WYDATKI]]+Tabela1[[#This Row],[SERWIS]]</f>
        <v>0</v>
      </c>
      <c r="L477">
        <f t="shared" si="55"/>
        <v>28180</v>
      </c>
    </row>
    <row r="478" spans="1:12" x14ac:dyDescent="0.3">
      <c r="A478" s="1">
        <v>45403</v>
      </c>
      <c r="B478">
        <f t="shared" si="49"/>
        <v>7</v>
      </c>
      <c r="C478">
        <f t="shared" si="50"/>
        <v>21</v>
      </c>
      <c r="D478">
        <f t="shared" si="51"/>
        <v>4</v>
      </c>
      <c r="E478" t="s">
        <v>5</v>
      </c>
      <c r="G478">
        <f t="shared" si="52"/>
        <v>150</v>
      </c>
      <c r="H478">
        <f t="shared" si="53"/>
        <v>0</v>
      </c>
      <c r="I478">
        <v>10</v>
      </c>
      <c r="J478">
        <f t="shared" si="54"/>
        <v>5</v>
      </c>
      <c r="K478">
        <f>Tabela1[[#This Row],[WYDATKI]]+Tabela1[[#This Row],[SERWIS]]</f>
        <v>150</v>
      </c>
      <c r="L478">
        <f t="shared" si="55"/>
        <v>28030</v>
      </c>
    </row>
    <row r="479" spans="1:12" x14ac:dyDescent="0.3">
      <c r="A479" s="1">
        <v>45404</v>
      </c>
      <c r="B479">
        <f t="shared" si="49"/>
        <v>1</v>
      </c>
      <c r="C479">
        <f t="shared" si="50"/>
        <v>22</v>
      </c>
      <c r="D479">
        <f t="shared" si="51"/>
        <v>4</v>
      </c>
      <c r="E479" t="s">
        <v>5</v>
      </c>
      <c r="G479">
        <f t="shared" si="52"/>
        <v>0</v>
      </c>
      <c r="H479">
        <f t="shared" si="53"/>
        <v>150</v>
      </c>
      <c r="I479">
        <v>10</v>
      </c>
      <c r="J479">
        <f t="shared" si="54"/>
        <v>5</v>
      </c>
      <c r="K479">
        <f>Tabela1[[#This Row],[WYDATKI]]+Tabela1[[#This Row],[SERWIS]]</f>
        <v>0</v>
      </c>
      <c r="L479">
        <f t="shared" si="55"/>
        <v>28180</v>
      </c>
    </row>
    <row r="480" spans="1:12" x14ac:dyDescent="0.3">
      <c r="A480" s="1">
        <v>45405</v>
      </c>
      <c r="B480">
        <f t="shared" si="49"/>
        <v>2</v>
      </c>
      <c r="C480">
        <f t="shared" si="50"/>
        <v>23</v>
      </c>
      <c r="D480">
        <f t="shared" si="51"/>
        <v>4</v>
      </c>
      <c r="E480" t="s">
        <v>5</v>
      </c>
      <c r="G480">
        <f t="shared" si="52"/>
        <v>0</v>
      </c>
      <c r="H480">
        <f t="shared" si="53"/>
        <v>150</v>
      </c>
      <c r="I480">
        <v>10</v>
      </c>
      <c r="J480">
        <f t="shared" si="54"/>
        <v>5</v>
      </c>
      <c r="K480">
        <f>Tabela1[[#This Row],[WYDATKI]]+Tabela1[[#This Row],[SERWIS]]</f>
        <v>0</v>
      </c>
      <c r="L480">
        <f t="shared" si="55"/>
        <v>28330</v>
      </c>
    </row>
    <row r="481" spans="1:12" x14ac:dyDescent="0.3">
      <c r="A481" s="1">
        <v>45406</v>
      </c>
      <c r="B481">
        <f t="shared" si="49"/>
        <v>3</v>
      </c>
      <c r="C481">
        <f t="shared" si="50"/>
        <v>24</v>
      </c>
      <c r="D481">
        <f t="shared" si="51"/>
        <v>4</v>
      </c>
      <c r="E481" t="s">
        <v>5</v>
      </c>
      <c r="G481">
        <f t="shared" si="52"/>
        <v>0</v>
      </c>
      <c r="H481">
        <f t="shared" si="53"/>
        <v>150</v>
      </c>
      <c r="I481">
        <v>10</v>
      </c>
      <c r="J481">
        <f t="shared" si="54"/>
        <v>5</v>
      </c>
      <c r="K481">
        <f>Tabela1[[#This Row],[WYDATKI]]+Tabela1[[#This Row],[SERWIS]]</f>
        <v>0</v>
      </c>
      <c r="L481">
        <f t="shared" si="55"/>
        <v>28480</v>
      </c>
    </row>
    <row r="482" spans="1:12" x14ac:dyDescent="0.3">
      <c r="A482" s="1">
        <v>45407</v>
      </c>
      <c r="B482">
        <f t="shared" si="49"/>
        <v>4</v>
      </c>
      <c r="C482">
        <f t="shared" si="50"/>
        <v>25</v>
      </c>
      <c r="D482">
        <f t="shared" si="51"/>
        <v>4</v>
      </c>
      <c r="E482" t="s">
        <v>5</v>
      </c>
      <c r="G482">
        <f t="shared" si="52"/>
        <v>0</v>
      </c>
      <c r="H482">
        <f t="shared" si="53"/>
        <v>150</v>
      </c>
      <c r="I482">
        <v>10</v>
      </c>
      <c r="J482">
        <f t="shared" si="54"/>
        <v>5</v>
      </c>
      <c r="K482">
        <f>Tabela1[[#This Row],[WYDATKI]]+Tabela1[[#This Row],[SERWIS]]</f>
        <v>0</v>
      </c>
      <c r="L482">
        <f t="shared" si="55"/>
        <v>28630</v>
      </c>
    </row>
    <row r="483" spans="1:12" x14ac:dyDescent="0.3">
      <c r="A483" s="1">
        <v>45408</v>
      </c>
      <c r="B483">
        <f t="shared" si="49"/>
        <v>5</v>
      </c>
      <c r="C483">
        <f t="shared" si="50"/>
        <v>26</v>
      </c>
      <c r="D483">
        <f t="shared" si="51"/>
        <v>4</v>
      </c>
      <c r="E483" t="s">
        <v>5</v>
      </c>
      <c r="G483">
        <f t="shared" si="52"/>
        <v>0</v>
      </c>
      <c r="H483">
        <f t="shared" si="53"/>
        <v>150</v>
      </c>
      <c r="I483">
        <v>10</v>
      </c>
      <c r="J483">
        <f t="shared" si="54"/>
        <v>5</v>
      </c>
      <c r="K483">
        <f>Tabela1[[#This Row],[WYDATKI]]+Tabela1[[#This Row],[SERWIS]]</f>
        <v>0</v>
      </c>
      <c r="L483">
        <f t="shared" si="55"/>
        <v>28780</v>
      </c>
    </row>
    <row r="484" spans="1:12" x14ac:dyDescent="0.3">
      <c r="A484" s="1">
        <v>45409</v>
      </c>
      <c r="B484">
        <f t="shared" si="49"/>
        <v>6</v>
      </c>
      <c r="C484">
        <f t="shared" si="50"/>
        <v>27</v>
      </c>
      <c r="D484">
        <f t="shared" si="51"/>
        <v>4</v>
      </c>
      <c r="E484" t="s">
        <v>5</v>
      </c>
      <c r="G484">
        <f t="shared" si="52"/>
        <v>0</v>
      </c>
      <c r="H484">
        <f t="shared" si="53"/>
        <v>0</v>
      </c>
      <c r="I484">
        <v>10</v>
      </c>
      <c r="J484">
        <f t="shared" si="54"/>
        <v>5</v>
      </c>
      <c r="K484">
        <f>Tabela1[[#This Row],[WYDATKI]]+Tabela1[[#This Row],[SERWIS]]</f>
        <v>0</v>
      </c>
      <c r="L484">
        <f t="shared" si="55"/>
        <v>28780</v>
      </c>
    </row>
    <row r="485" spans="1:12" x14ac:dyDescent="0.3">
      <c r="A485" s="1">
        <v>45410</v>
      </c>
      <c r="B485">
        <f t="shared" si="49"/>
        <v>7</v>
      </c>
      <c r="C485">
        <f t="shared" si="50"/>
        <v>28</v>
      </c>
      <c r="D485">
        <f t="shared" si="51"/>
        <v>4</v>
      </c>
      <c r="E485" t="s">
        <v>5</v>
      </c>
      <c r="G485">
        <f t="shared" si="52"/>
        <v>150</v>
      </c>
      <c r="H485">
        <f t="shared" si="53"/>
        <v>0</v>
      </c>
      <c r="I485">
        <v>10</v>
      </c>
      <c r="J485">
        <f t="shared" si="54"/>
        <v>5</v>
      </c>
      <c r="K485">
        <f>Tabela1[[#This Row],[WYDATKI]]+Tabela1[[#This Row],[SERWIS]]</f>
        <v>150</v>
      </c>
      <c r="L485">
        <f t="shared" si="55"/>
        <v>28630</v>
      </c>
    </row>
    <row r="486" spans="1:12" x14ac:dyDescent="0.3">
      <c r="A486" s="1">
        <v>45411</v>
      </c>
      <c r="B486">
        <f t="shared" si="49"/>
        <v>1</v>
      </c>
      <c r="C486">
        <f t="shared" si="50"/>
        <v>29</v>
      </c>
      <c r="D486">
        <f t="shared" si="51"/>
        <v>4</v>
      </c>
      <c r="E486" t="s">
        <v>5</v>
      </c>
      <c r="G486">
        <f t="shared" si="52"/>
        <v>0</v>
      </c>
      <c r="H486">
        <f t="shared" si="53"/>
        <v>150</v>
      </c>
      <c r="I486">
        <v>10</v>
      </c>
      <c r="J486">
        <f t="shared" si="54"/>
        <v>5</v>
      </c>
      <c r="K486">
        <f>Tabela1[[#This Row],[WYDATKI]]+Tabela1[[#This Row],[SERWIS]]</f>
        <v>0</v>
      </c>
      <c r="L486">
        <f t="shared" si="55"/>
        <v>28780</v>
      </c>
    </row>
    <row r="487" spans="1:12" x14ac:dyDescent="0.3">
      <c r="A487" s="1">
        <v>45412</v>
      </c>
      <c r="B487">
        <f t="shared" si="49"/>
        <v>2</v>
      </c>
      <c r="C487">
        <f t="shared" si="50"/>
        <v>30</v>
      </c>
      <c r="D487">
        <f t="shared" si="51"/>
        <v>4</v>
      </c>
      <c r="E487" t="s">
        <v>5</v>
      </c>
      <c r="G487">
        <f t="shared" si="52"/>
        <v>0</v>
      </c>
      <c r="H487">
        <f t="shared" si="53"/>
        <v>150</v>
      </c>
      <c r="I487">
        <v>10</v>
      </c>
      <c r="J487">
        <f t="shared" si="54"/>
        <v>5</v>
      </c>
      <c r="K487">
        <f>Tabela1[[#This Row],[WYDATKI]]+Tabela1[[#This Row],[SERWIS]]</f>
        <v>0</v>
      </c>
      <c r="L487">
        <f t="shared" si="55"/>
        <v>28930</v>
      </c>
    </row>
    <row r="488" spans="1:12" x14ac:dyDescent="0.3">
      <c r="A488" s="1">
        <v>45413</v>
      </c>
      <c r="B488">
        <f t="shared" si="49"/>
        <v>3</v>
      </c>
      <c r="C488">
        <f t="shared" si="50"/>
        <v>1</v>
      </c>
      <c r="D488">
        <f t="shared" si="51"/>
        <v>5</v>
      </c>
      <c r="E488" t="s">
        <v>5</v>
      </c>
      <c r="G488">
        <f t="shared" si="52"/>
        <v>0</v>
      </c>
      <c r="H488">
        <f t="shared" si="53"/>
        <v>150</v>
      </c>
      <c r="I488">
        <v>10</v>
      </c>
      <c r="J488">
        <f t="shared" si="54"/>
        <v>5</v>
      </c>
      <c r="K488">
        <f>Tabela1[[#This Row],[WYDATKI]]+Tabela1[[#This Row],[SERWIS]]</f>
        <v>0</v>
      </c>
      <c r="L488">
        <f t="shared" si="55"/>
        <v>29080</v>
      </c>
    </row>
    <row r="489" spans="1:12" x14ac:dyDescent="0.3">
      <c r="A489" s="1">
        <v>45414</v>
      </c>
      <c r="B489">
        <f t="shared" si="49"/>
        <v>4</v>
      </c>
      <c r="C489">
        <f t="shared" si="50"/>
        <v>2</v>
      </c>
      <c r="D489">
        <f t="shared" si="51"/>
        <v>5</v>
      </c>
      <c r="E489" t="s">
        <v>5</v>
      </c>
      <c r="G489">
        <f t="shared" si="52"/>
        <v>0</v>
      </c>
      <c r="H489">
        <f t="shared" si="53"/>
        <v>150</v>
      </c>
      <c r="I489">
        <v>10</v>
      </c>
      <c r="J489">
        <f t="shared" si="54"/>
        <v>5</v>
      </c>
      <c r="K489">
        <f>Tabela1[[#This Row],[WYDATKI]]+Tabela1[[#This Row],[SERWIS]]</f>
        <v>0</v>
      </c>
      <c r="L489">
        <f t="shared" si="55"/>
        <v>29230</v>
      </c>
    </row>
    <row r="490" spans="1:12" x14ac:dyDescent="0.3">
      <c r="A490" s="1">
        <v>45415</v>
      </c>
      <c r="B490">
        <f t="shared" si="49"/>
        <v>5</v>
      </c>
      <c r="C490">
        <f t="shared" si="50"/>
        <v>3</v>
      </c>
      <c r="D490">
        <f t="shared" si="51"/>
        <v>5</v>
      </c>
      <c r="E490" t="s">
        <v>5</v>
      </c>
      <c r="G490">
        <f t="shared" si="52"/>
        <v>0</v>
      </c>
      <c r="H490">
        <f t="shared" si="53"/>
        <v>150</v>
      </c>
      <c r="I490">
        <v>10</v>
      </c>
      <c r="J490">
        <f t="shared" si="54"/>
        <v>5</v>
      </c>
      <c r="K490">
        <f>Tabela1[[#This Row],[WYDATKI]]+Tabela1[[#This Row],[SERWIS]]</f>
        <v>0</v>
      </c>
      <c r="L490">
        <f t="shared" si="55"/>
        <v>29380</v>
      </c>
    </row>
    <row r="491" spans="1:12" x14ac:dyDescent="0.3">
      <c r="A491" s="1">
        <v>45416</v>
      </c>
      <c r="B491">
        <f t="shared" si="49"/>
        <v>6</v>
      </c>
      <c r="C491">
        <f t="shared" si="50"/>
        <v>4</v>
      </c>
      <c r="D491">
        <f t="shared" si="51"/>
        <v>5</v>
      </c>
      <c r="E491" t="s">
        <v>5</v>
      </c>
      <c r="G491">
        <f t="shared" si="52"/>
        <v>0</v>
      </c>
      <c r="H491">
        <f t="shared" si="53"/>
        <v>0</v>
      </c>
      <c r="I491">
        <v>10</v>
      </c>
      <c r="J491">
        <f t="shared" si="54"/>
        <v>5</v>
      </c>
      <c r="K491">
        <f>Tabela1[[#This Row],[WYDATKI]]+Tabela1[[#This Row],[SERWIS]]</f>
        <v>0</v>
      </c>
      <c r="L491">
        <f t="shared" si="55"/>
        <v>29380</v>
      </c>
    </row>
    <row r="492" spans="1:12" x14ac:dyDescent="0.3">
      <c r="A492" s="1">
        <v>45417</v>
      </c>
      <c r="B492">
        <f t="shared" si="49"/>
        <v>7</v>
      </c>
      <c r="C492">
        <f t="shared" si="50"/>
        <v>5</v>
      </c>
      <c r="D492">
        <f t="shared" si="51"/>
        <v>5</v>
      </c>
      <c r="E492" t="s">
        <v>5</v>
      </c>
      <c r="G492">
        <f t="shared" si="52"/>
        <v>150</v>
      </c>
      <c r="H492">
        <f t="shared" si="53"/>
        <v>0</v>
      </c>
      <c r="I492">
        <v>10</v>
      </c>
      <c r="J492">
        <f t="shared" si="54"/>
        <v>5</v>
      </c>
      <c r="K492">
        <f>Tabela1[[#This Row],[WYDATKI]]+Tabela1[[#This Row],[SERWIS]]</f>
        <v>150</v>
      </c>
      <c r="L492">
        <f t="shared" si="55"/>
        <v>29230</v>
      </c>
    </row>
    <row r="493" spans="1:12" x14ac:dyDescent="0.3">
      <c r="A493" s="1">
        <v>45418</v>
      </c>
      <c r="B493">
        <f t="shared" si="49"/>
        <v>1</v>
      </c>
      <c r="C493">
        <f t="shared" si="50"/>
        <v>6</v>
      </c>
      <c r="D493">
        <f t="shared" si="51"/>
        <v>5</v>
      </c>
      <c r="E493" t="s">
        <v>5</v>
      </c>
      <c r="G493">
        <f t="shared" si="52"/>
        <v>0</v>
      </c>
      <c r="H493">
        <f t="shared" si="53"/>
        <v>150</v>
      </c>
      <c r="I493">
        <v>10</v>
      </c>
      <c r="J493">
        <f t="shared" si="54"/>
        <v>5</v>
      </c>
      <c r="K493">
        <f>Tabela1[[#This Row],[WYDATKI]]+Tabela1[[#This Row],[SERWIS]]</f>
        <v>0</v>
      </c>
      <c r="L493">
        <f t="shared" si="55"/>
        <v>29380</v>
      </c>
    </row>
    <row r="494" spans="1:12" x14ac:dyDescent="0.3">
      <c r="A494" s="1">
        <v>45419</v>
      </c>
      <c r="B494">
        <f t="shared" si="49"/>
        <v>2</v>
      </c>
      <c r="C494">
        <f t="shared" si="50"/>
        <v>7</v>
      </c>
      <c r="D494">
        <f t="shared" si="51"/>
        <v>5</v>
      </c>
      <c r="E494" t="s">
        <v>5</v>
      </c>
      <c r="G494">
        <f t="shared" si="52"/>
        <v>0</v>
      </c>
      <c r="H494">
        <f t="shared" si="53"/>
        <v>150</v>
      </c>
      <c r="I494">
        <v>10</v>
      </c>
      <c r="J494">
        <f t="shared" si="54"/>
        <v>5</v>
      </c>
      <c r="K494">
        <f>Tabela1[[#This Row],[WYDATKI]]+Tabela1[[#This Row],[SERWIS]]</f>
        <v>0</v>
      </c>
      <c r="L494">
        <f t="shared" si="55"/>
        <v>29530</v>
      </c>
    </row>
    <row r="495" spans="1:12" x14ac:dyDescent="0.3">
      <c r="A495" s="1">
        <v>45420</v>
      </c>
      <c r="B495">
        <f t="shared" si="49"/>
        <v>3</v>
      </c>
      <c r="C495">
        <f t="shared" si="50"/>
        <v>8</v>
      </c>
      <c r="D495">
        <f t="shared" si="51"/>
        <v>5</v>
      </c>
      <c r="E495" t="s">
        <v>5</v>
      </c>
      <c r="G495">
        <f t="shared" si="52"/>
        <v>0</v>
      </c>
      <c r="H495">
        <f t="shared" si="53"/>
        <v>150</v>
      </c>
      <c r="I495">
        <v>10</v>
      </c>
      <c r="J495">
        <f t="shared" si="54"/>
        <v>5</v>
      </c>
      <c r="K495">
        <f>Tabela1[[#This Row],[WYDATKI]]+Tabela1[[#This Row],[SERWIS]]</f>
        <v>0</v>
      </c>
      <c r="L495">
        <f t="shared" si="55"/>
        <v>29680</v>
      </c>
    </row>
    <row r="496" spans="1:12" x14ac:dyDescent="0.3">
      <c r="A496" s="1">
        <v>45421</v>
      </c>
      <c r="B496">
        <f t="shared" si="49"/>
        <v>4</v>
      </c>
      <c r="C496">
        <f t="shared" si="50"/>
        <v>9</v>
      </c>
      <c r="D496">
        <f t="shared" si="51"/>
        <v>5</v>
      </c>
      <c r="E496" t="s">
        <v>5</v>
      </c>
      <c r="G496">
        <f t="shared" si="52"/>
        <v>0</v>
      </c>
      <c r="H496">
        <f t="shared" si="53"/>
        <v>150</v>
      </c>
      <c r="I496">
        <v>10</v>
      </c>
      <c r="J496">
        <f t="shared" si="54"/>
        <v>5</v>
      </c>
      <c r="K496">
        <f>Tabela1[[#This Row],[WYDATKI]]+Tabela1[[#This Row],[SERWIS]]</f>
        <v>0</v>
      </c>
      <c r="L496">
        <f t="shared" si="55"/>
        <v>29830</v>
      </c>
    </row>
    <row r="497" spans="1:12" x14ac:dyDescent="0.3">
      <c r="A497" s="1">
        <v>45422</v>
      </c>
      <c r="B497">
        <f t="shared" si="49"/>
        <v>5</v>
      </c>
      <c r="C497">
        <f t="shared" si="50"/>
        <v>10</v>
      </c>
      <c r="D497">
        <f t="shared" si="51"/>
        <v>5</v>
      </c>
      <c r="E497" t="s">
        <v>5</v>
      </c>
      <c r="G497">
        <f t="shared" si="52"/>
        <v>0</v>
      </c>
      <c r="H497">
        <f t="shared" si="53"/>
        <v>150</v>
      </c>
      <c r="I497">
        <v>10</v>
      </c>
      <c r="J497">
        <f t="shared" si="54"/>
        <v>5</v>
      </c>
      <c r="K497">
        <f>Tabela1[[#This Row],[WYDATKI]]+Tabela1[[#This Row],[SERWIS]]</f>
        <v>0</v>
      </c>
      <c r="L497">
        <f t="shared" si="55"/>
        <v>29980</v>
      </c>
    </row>
    <row r="498" spans="1:12" x14ac:dyDescent="0.3">
      <c r="A498" s="1">
        <v>45423</v>
      </c>
      <c r="B498">
        <f t="shared" si="49"/>
        <v>6</v>
      </c>
      <c r="C498">
        <f t="shared" si="50"/>
        <v>11</v>
      </c>
      <c r="D498">
        <f t="shared" si="51"/>
        <v>5</v>
      </c>
      <c r="E498" t="s">
        <v>5</v>
      </c>
      <c r="G498">
        <f t="shared" si="52"/>
        <v>0</v>
      </c>
      <c r="H498">
        <f t="shared" si="53"/>
        <v>0</v>
      </c>
      <c r="I498">
        <v>10</v>
      </c>
      <c r="J498">
        <f t="shared" si="54"/>
        <v>5</v>
      </c>
      <c r="K498">
        <f>Tabela1[[#This Row],[WYDATKI]]+Tabela1[[#This Row],[SERWIS]]</f>
        <v>0</v>
      </c>
      <c r="L498">
        <f t="shared" si="55"/>
        <v>29980</v>
      </c>
    </row>
    <row r="499" spans="1:12" x14ac:dyDescent="0.3">
      <c r="A499" s="1">
        <v>45424</v>
      </c>
      <c r="B499">
        <f t="shared" si="49"/>
        <v>7</v>
      </c>
      <c r="C499">
        <f t="shared" si="50"/>
        <v>12</v>
      </c>
      <c r="D499">
        <f t="shared" si="51"/>
        <v>5</v>
      </c>
      <c r="E499" t="s">
        <v>5</v>
      </c>
      <c r="G499">
        <f t="shared" si="52"/>
        <v>150</v>
      </c>
      <c r="H499">
        <f t="shared" si="53"/>
        <v>0</v>
      </c>
      <c r="I499">
        <v>10</v>
      </c>
      <c r="J499">
        <f t="shared" si="54"/>
        <v>5</v>
      </c>
      <c r="K499">
        <f>Tabela1[[#This Row],[WYDATKI]]+Tabela1[[#This Row],[SERWIS]]</f>
        <v>150</v>
      </c>
      <c r="L499">
        <f t="shared" si="55"/>
        <v>29830</v>
      </c>
    </row>
    <row r="500" spans="1:12" x14ac:dyDescent="0.3">
      <c r="A500" s="1">
        <v>45425</v>
      </c>
      <c r="B500">
        <f t="shared" si="49"/>
        <v>1</v>
      </c>
      <c r="C500">
        <f t="shared" si="50"/>
        <v>13</v>
      </c>
      <c r="D500">
        <f t="shared" si="51"/>
        <v>5</v>
      </c>
      <c r="E500" t="s">
        <v>5</v>
      </c>
      <c r="G500">
        <f t="shared" si="52"/>
        <v>0</v>
      </c>
      <c r="H500">
        <f t="shared" si="53"/>
        <v>150</v>
      </c>
      <c r="I500">
        <v>10</v>
      </c>
      <c r="J500">
        <f t="shared" si="54"/>
        <v>5</v>
      </c>
      <c r="K500">
        <f>Tabela1[[#This Row],[WYDATKI]]+Tabela1[[#This Row],[SERWIS]]</f>
        <v>0</v>
      </c>
      <c r="L500">
        <f t="shared" si="55"/>
        <v>29980</v>
      </c>
    </row>
    <row r="501" spans="1:12" x14ac:dyDescent="0.3">
      <c r="A501" s="1">
        <v>45426</v>
      </c>
      <c r="B501">
        <f t="shared" si="49"/>
        <v>2</v>
      </c>
      <c r="C501">
        <f t="shared" si="50"/>
        <v>14</v>
      </c>
      <c r="D501">
        <f t="shared" si="51"/>
        <v>5</v>
      </c>
      <c r="E501" t="s">
        <v>5</v>
      </c>
      <c r="G501">
        <f t="shared" si="52"/>
        <v>0</v>
      </c>
      <c r="H501">
        <f t="shared" si="53"/>
        <v>150</v>
      </c>
      <c r="I501">
        <v>10</v>
      </c>
      <c r="J501">
        <f t="shared" si="54"/>
        <v>5</v>
      </c>
      <c r="K501">
        <f>Tabela1[[#This Row],[WYDATKI]]+Tabela1[[#This Row],[SERWIS]]</f>
        <v>0</v>
      </c>
      <c r="L501">
        <f t="shared" si="55"/>
        <v>30130</v>
      </c>
    </row>
    <row r="502" spans="1:12" x14ac:dyDescent="0.3">
      <c r="A502" s="1">
        <v>45427</v>
      </c>
      <c r="B502">
        <f t="shared" si="49"/>
        <v>3</v>
      </c>
      <c r="C502">
        <f t="shared" si="50"/>
        <v>15</v>
      </c>
      <c r="D502">
        <f t="shared" si="51"/>
        <v>5</v>
      </c>
      <c r="E502" t="s">
        <v>5</v>
      </c>
      <c r="G502">
        <f t="shared" si="52"/>
        <v>0</v>
      </c>
      <c r="H502">
        <f t="shared" si="53"/>
        <v>150</v>
      </c>
      <c r="I502">
        <v>10</v>
      </c>
      <c r="J502">
        <f t="shared" si="54"/>
        <v>5</v>
      </c>
      <c r="K502">
        <f>Tabela1[[#This Row],[WYDATKI]]+Tabela1[[#This Row],[SERWIS]]</f>
        <v>0</v>
      </c>
      <c r="L502">
        <f t="shared" si="55"/>
        <v>30280</v>
      </c>
    </row>
    <row r="503" spans="1:12" x14ac:dyDescent="0.3">
      <c r="A503" s="1">
        <v>45428</v>
      </c>
      <c r="B503">
        <f t="shared" si="49"/>
        <v>4</v>
      </c>
      <c r="C503">
        <f t="shared" si="50"/>
        <v>16</v>
      </c>
      <c r="D503">
        <f t="shared" si="51"/>
        <v>5</v>
      </c>
      <c r="E503" t="s">
        <v>5</v>
      </c>
      <c r="G503">
        <f t="shared" si="52"/>
        <v>0</v>
      </c>
      <c r="H503">
        <f t="shared" si="53"/>
        <v>150</v>
      </c>
      <c r="I503">
        <v>10</v>
      </c>
      <c r="J503">
        <f t="shared" si="54"/>
        <v>5</v>
      </c>
      <c r="K503">
        <f>Tabela1[[#This Row],[WYDATKI]]+Tabela1[[#This Row],[SERWIS]]</f>
        <v>0</v>
      </c>
      <c r="L503">
        <f t="shared" si="55"/>
        <v>30430</v>
      </c>
    </row>
    <row r="504" spans="1:12" x14ac:dyDescent="0.3">
      <c r="A504" s="1">
        <v>45429</v>
      </c>
      <c r="B504">
        <f t="shared" si="49"/>
        <v>5</v>
      </c>
      <c r="C504">
        <f t="shared" si="50"/>
        <v>17</v>
      </c>
      <c r="D504">
        <f t="shared" si="51"/>
        <v>5</v>
      </c>
      <c r="E504" t="s">
        <v>5</v>
      </c>
      <c r="G504">
        <f t="shared" si="52"/>
        <v>0</v>
      </c>
      <c r="H504">
        <f t="shared" si="53"/>
        <v>150</v>
      </c>
      <c r="I504">
        <v>10</v>
      </c>
      <c r="J504">
        <f t="shared" si="54"/>
        <v>5</v>
      </c>
      <c r="K504">
        <f>Tabela1[[#This Row],[WYDATKI]]+Tabela1[[#This Row],[SERWIS]]</f>
        <v>0</v>
      </c>
      <c r="L504">
        <f t="shared" si="55"/>
        <v>30580</v>
      </c>
    </row>
    <row r="505" spans="1:12" x14ac:dyDescent="0.3">
      <c r="A505" s="1">
        <v>45430</v>
      </c>
      <c r="B505">
        <f t="shared" si="49"/>
        <v>6</v>
      </c>
      <c r="C505">
        <f t="shared" si="50"/>
        <v>18</v>
      </c>
      <c r="D505">
        <f t="shared" si="51"/>
        <v>5</v>
      </c>
      <c r="E505" t="s">
        <v>5</v>
      </c>
      <c r="G505">
        <f t="shared" si="52"/>
        <v>0</v>
      </c>
      <c r="H505">
        <f t="shared" si="53"/>
        <v>0</v>
      </c>
      <c r="I505">
        <v>10</v>
      </c>
      <c r="J505">
        <f t="shared" si="54"/>
        <v>5</v>
      </c>
      <c r="K505">
        <f>Tabela1[[#This Row],[WYDATKI]]+Tabela1[[#This Row],[SERWIS]]</f>
        <v>0</v>
      </c>
      <c r="L505">
        <f t="shared" si="55"/>
        <v>30580</v>
      </c>
    </row>
    <row r="506" spans="1:12" x14ac:dyDescent="0.3">
      <c r="A506" s="1">
        <v>45431</v>
      </c>
      <c r="B506">
        <f t="shared" si="49"/>
        <v>7</v>
      </c>
      <c r="C506">
        <f t="shared" si="50"/>
        <v>19</v>
      </c>
      <c r="D506">
        <f t="shared" si="51"/>
        <v>5</v>
      </c>
      <c r="E506" t="s">
        <v>5</v>
      </c>
      <c r="G506">
        <f t="shared" si="52"/>
        <v>150</v>
      </c>
      <c r="H506">
        <f t="shared" si="53"/>
        <v>0</v>
      </c>
      <c r="I506">
        <v>10</v>
      </c>
      <c r="J506">
        <f t="shared" si="54"/>
        <v>5</v>
      </c>
      <c r="K506">
        <f>Tabela1[[#This Row],[WYDATKI]]+Tabela1[[#This Row],[SERWIS]]</f>
        <v>150</v>
      </c>
      <c r="L506">
        <f t="shared" si="55"/>
        <v>30430</v>
      </c>
    </row>
    <row r="507" spans="1:12" x14ac:dyDescent="0.3">
      <c r="A507" s="1">
        <v>45432</v>
      </c>
      <c r="B507">
        <f t="shared" si="49"/>
        <v>1</v>
      </c>
      <c r="C507">
        <f t="shared" si="50"/>
        <v>20</v>
      </c>
      <c r="D507">
        <f t="shared" si="51"/>
        <v>5</v>
      </c>
      <c r="E507" t="s">
        <v>5</v>
      </c>
      <c r="G507">
        <f t="shared" si="52"/>
        <v>0</v>
      </c>
      <c r="H507">
        <f t="shared" si="53"/>
        <v>150</v>
      </c>
      <c r="I507">
        <v>10</v>
      </c>
      <c r="J507">
        <f t="shared" si="54"/>
        <v>5</v>
      </c>
      <c r="K507">
        <f>Tabela1[[#This Row],[WYDATKI]]+Tabela1[[#This Row],[SERWIS]]</f>
        <v>0</v>
      </c>
      <c r="L507">
        <f t="shared" si="55"/>
        <v>30580</v>
      </c>
    </row>
    <row r="508" spans="1:12" x14ac:dyDescent="0.3">
      <c r="A508" s="1">
        <v>45433</v>
      </c>
      <c r="B508">
        <f t="shared" si="49"/>
        <v>2</v>
      </c>
      <c r="C508">
        <f t="shared" si="50"/>
        <v>21</v>
      </c>
      <c r="D508">
        <f t="shared" si="51"/>
        <v>5</v>
      </c>
      <c r="E508" t="s">
        <v>5</v>
      </c>
      <c r="G508">
        <f t="shared" si="52"/>
        <v>0</v>
      </c>
      <c r="H508">
        <f t="shared" si="53"/>
        <v>150</v>
      </c>
      <c r="I508">
        <v>10</v>
      </c>
      <c r="J508">
        <f t="shared" si="54"/>
        <v>5</v>
      </c>
      <c r="K508">
        <f>Tabela1[[#This Row],[WYDATKI]]+Tabela1[[#This Row],[SERWIS]]</f>
        <v>0</v>
      </c>
      <c r="L508">
        <f t="shared" si="55"/>
        <v>30730</v>
      </c>
    </row>
    <row r="509" spans="1:12" x14ac:dyDescent="0.3">
      <c r="A509" s="1">
        <v>45434</v>
      </c>
      <c r="B509">
        <f t="shared" si="49"/>
        <v>3</v>
      </c>
      <c r="C509">
        <f t="shared" si="50"/>
        <v>22</v>
      </c>
      <c r="D509">
        <f t="shared" si="51"/>
        <v>5</v>
      </c>
      <c r="E509" t="s">
        <v>5</v>
      </c>
      <c r="G509">
        <f t="shared" si="52"/>
        <v>0</v>
      </c>
      <c r="H509">
        <f t="shared" si="53"/>
        <v>150</v>
      </c>
      <c r="I509">
        <v>10</v>
      </c>
      <c r="J509">
        <f t="shared" si="54"/>
        <v>5</v>
      </c>
      <c r="K509">
        <f>Tabela1[[#This Row],[WYDATKI]]+Tabela1[[#This Row],[SERWIS]]</f>
        <v>0</v>
      </c>
      <c r="L509">
        <f t="shared" si="55"/>
        <v>30880</v>
      </c>
    </row>
    <row r="510" spans="1:12" x14ac:dyDescent="0.3">
      <c r="A510" s="1">
        <v>45435</v>
      </c>
      <c r="B510">
        <f t="shared" si="49"/>
        <v>4</v>
      </c>
      <c r="C510">
        <f t="shared" si="50"/>
        <v>23</v>
      </c>
      <c r="D510">
        <f t="shared" si="51"/>
        <v>5</v>
      </c>
      <c r="E510" t="s">
        <v>5</v>
      </c>
      <c r="G510">
        <f t="shared" si="52"/>
        <v>0</v>
      </c>
      <c r="H510">
        <f t="shared" si="53"/>
        <v>150</v>
      </c>
      <c r="I510">
        <v>10</v>
      </c>
      <c r="J510">
        <f t="shared" si="54"/>
        <v>5</v>
      </c>
      <c r="K510">
        <f>Tabela1[[#This Row],[WYDATKI]]+Tabela1[[#This Row],[SERWIS]]</f>
        <v>0</v>
      </c>
      <c r="L510">
        <f t="shared" si="55"/>
        <v>31030</v>
      </c>
    </row>
    <row r="511" spans="1:12" x14ac:dyDescent="0.3">
      <c r="A511" s="1">
        <v>45436</v>
      </c>
      <c r="B511">
        <f t="shared" si="49"/>
        <v>5</v>
      </c>
      <c r="C511">
        <f t="shared" si="50"/>
        <v>24</v>
      </c>
      <c r="D511">
        <f t="shared" si="51"/>
        <v>5</v>
      </c>
      <c r="E511" t="s">
        <v>5</v>
      </c>
      <c r="G511">
        <f t="shared" si="52"/>
        <v>0</v>
      </c>
      <c r="H511">
        <f t="shared" si="53"/>
        <v>150</v>
      </c>
      <c r="I511">
        <v>10</v>
      </c>
      <c r="J511">
        <f t="shared" si="54"/>
        <v>5</v>
      </c>
      <c r="K511">
        <f>Tabela1[[#This Row],[WYDATKI]]+Tabela1[[#This Row],[SERWIS]]</f>
        <v>0</v>
      </c>
      <c r="L511">
        <f t="shared" si="55"/>
        <v>31180</v>
      </c>
    </row>
    <row r="512" spans="1:12" x14ac:dyDescent="0.3">
      <c r="A512" s="1">
        <v>45437</v>
      </c>
      <c r="B512">
        <f t="shared" si="49"/>
        <v>6</v>
      </c>
      <c r="C512">
        <f t="shared" si="50"/>
        <v>25</v>
      </c>
      <c r="D512">
        <f t="shared" si="51"/>
        <v>5</v>
      </c>
      <c r="E512" t="s">
        <v>5</v>
      </c>
      <c r="G512">
        <f t="shared" si="52"/>
        <v>0</v>
      </c>
      <c r="H512">
        <f t="shared" si="53"/>
        <v>0</v>
      </c>
      <c r="I512">
        <v>10</v>
      </c>
      <c r="J512">
        <f t="shared" si="54"/>
        <v>5</v>
      </c>
      <c r="K512">
        <f>Tabela1[[#This Row],[WYDATKI]]+Tabela1[[#This Row],[SERWIS]]</f>
        <v>0</v>
      </c>
      <c r="L512">
        <f t="shared" si="55"/>
        <v>31180</v>
      </c>
    </row>
    <row r="513" spans="1:12" x14ac:dyDescent="0.3">
      <c r="A513" s="1">
        <v>45438</v>
      </c>
      <c r="B513">
        <f t="shared" si="49"/>
        <v>7</v>
      </c>
      <c r="C513">
        <f t="shared" si="50"/>
        <v>26</v>
      </c>
      <c r="D513">
        <f t="shared" si="51"/>
        <v>5</v>
      </c>
      <c r="E513" t="s">
        <v>5</v>
      </c>
      <c r="G513">
        <f t="shared" si="52"/>
        <v>150</v>
      </c>
      <c r="H513">
        <f t="shared" si="53"/>
        <v>0</v>
      </c>
      <c r="I513">
        <v>10</v>
      </c>
      <c r="J513">
        <f t="shared" si="54"/>
        <v>5</v>
      </c>
      <c r="K513">
        <f>Tabela1[[#This Row],[WYDATKI]]+Tabela1[[#This Row],[SERWIS]]</f>
        <v>150</v>
      </c>
      <c r="L513">
        <f t="shared" si="55"/>
        <v>31030</v>
      </c>
    </row>
    <row r="514" spans="1:12" x14ac:dyDescent="0.3">
      <c r="A514" s="1">
        <v>45439</v>
      </c>
      <c r="B514">
        <f t="shared" si="49"/>
        <v>1</v>
      </c>
      <c r="C514">
        <f t="shared" si="50"/>
        <v>27</v>
      </c>
      <c r="D514">
        <f t="shared" si="51"/>
        <v>5</v>
      </c>
      <c r="E514" t="s">
        <v>5</v>
      </c>
      <c r="G514">
        <f t="shared" si="52"/>
        <v>0</v>
      </c>
      <c r="H514">
        <f t="shared" si="53"/>
        <v>150</v>
      </c>
      <c r="I514">
        <v>10</v>
      </c>
      <c r="J514">
        <f t="shared" si="54"/>
        <v>5</v>
      </c>
      <c r="K514">
        <f>Tabela1[[#This Row],[WYDATKI]]+Tabela1[[#This Row],[SERWIS]]</f>
        <v>0</v>
      </c>
      <c r="L514">
        <f t="shared" si="55"/>
        <v>31180</v>
      </c>
    </row>
    <row r="515" spans="1:12" x14ac:dyDescent="0.3">
      <c r="A515" s="1">
        <v>45440</v>
      </c>
      <c r="B515">
        <f t="shared" ref="B515:B578" si="56">WEEKDAY(A515,2)</f>
        <v>2</v>
      </c>
      <c r="C515">
        <f t="shared" ref="C515:C578" si="57">DAY(A515)</f>
        <v>28</v>
      </c>
      <c r="D515">
        <f t="shared" ref="D515:D578" si="58">MONTH(A515)</f>
        <v>5</v>
      </c>
      <c r="E515" t="s">
        <v>5</v>
      </c>
      <c r="G515">
        <f t="shared" ref="G515:G578" si="59">IF(B515=7,I515*15,0)</f>
        <v>0</v>
      </c>
      <c r="H515">
        <f t="shared" ref="H515:H578" si="60">IF(OR(B515=7,B515=6),0,J515*30)</f>
        <v>150</v>
      </c>
      <c r="I515">
        <v>10</v>
      </c>
      <c r="J515">
        <f t="shared" ref="J515:J578" si="61">IF(E515="ZIMA",ROUNDDOWN(I515*20%,0),IF(E515="WIOSNA",ROUNDDOWN(I515*50%,0),IF(E515="LATO",ROUNDDOWN(I515*90%,0),IF(E515="JESIEŃ",ROUNDDOWN(I515*40%,0)))))</f>
        <v>5</v>
      </c>
      <c r="K515">
        <f>Tabela1[[#This Row],[WYDATKI]]+Tabela1[[#This Row],[SERWIS]]</f>
        <v>0</v>
      </c>
      <c r="L515">
        <f t="shared" si="55"/>
        <v>31330</v>
      </c>
    </row>
    <row r="516" spans="1:12" x14ac:dyDescent="0.3">
      <c r="A516" s="1">
        <v>45441</v>
      </c>
      <c r="B516">
        <f t="shared" si="56"/>
        <v>3</v>
      </c>
      <c r="C516">
        <f t="shared" si="57"/>
        <v>29</v>
      </c>
      <c r="D516">
        <f t="shared" si="58"/>
        <v>5</v>
      </c>
      <c r="E516" t="s">
        <v>5</v>
      </c>
      <c r="G516">
        <f t="shared" si="59"/>
        <v>0</v>
      </c>
      <c r="H516">
        <f t="shared" si="60"/>
        <v>150</v>
      </c>
      <c r="I516">
        <v>10</v>
      </c>
      <c r="J516">
        <f t="shared" si="61"/>
        <v>5</v>
      </c>
      <c r="K516">
        <f>Tabela1[[#This Row],[WYDATKI]]+Tabela1[[#This Row],[SERWIS]]</f>
        <v>0</v>
      </c>
      <c r="L516">
        <f t="shared" ref="L516:L579" si="62">L515-F516-G516+H516</f>
        <v>31480</v>
      </c>
    </row>
    <row r="517" spans="1:12" x14ac:dyDescent="0.3">
      <c r="A517" s="1">
        <v>45442</v>
      </c>
      <c r="B517">
        <f t="shared" si="56"/>
        <v>4</v>
      </c>
      <c r="C517">
        <f t="shared" si="57"/>
        <v>30</v>
      </c>
      <c r="D517">
        <f t="shared" si="58"/>
        <v>5</v>
      </c>
      <c r="E517" t="s">
        <v>5</v>
      </c>
      <c r="G517">
        <f t="shared" si="59"/>
        <v>0</v>
      </c>
      <c r="H517">
        <f t="shared" si="60"/>
        <v>150</v>
      </c>
      <c r="I517">
        <v>10</v>
      </c>
      <c r="J517">
        <f t="shared" si="61"/>
        <v>5</v>
      </c>
      <c r="K517">
        <f>Tabela1[[#This Row],[WYDATKI]]+Tabela1[[#This Row],[SERWIS]]</f>
        <v>0</v>
      </c>
      <c r="L517">
        <f t="shared" si="62"/>
        <v>31630</v>
      </c>
    </row>
    <row r="518" spans="1:12" x14ac:dyDescent="0.3">
      <c r="A518" s="1">
        <v>45443</v>
      </c>
      <c r="B518">
        <f t="shared" si="56"/>
        <v>5</v>
      </c>
      <c r="C518">
        <f t="shared" si="57"/>
        <v>31</v>
      </c>
      <c r="D518">
        <f t="shared" si="58"/>
        <v>5</v>
      </c>
      <c r="E518" t="s">
        <v>5</v>
      </c>
      <c r="G518">
        <f t="shared" si="59"/>
        <v>0</v>
      </c>
      <c r="H518">
        <f t="shared" si="60"/>
        <v>150</v>
      </c>
      <c r="I518">
        <v>10</v>
      </c>
      <c r="J518">
        <f t="shared" si="61"/>
        <v>5</v>
      </c>
      <c r="K518">
        <f>Tabela1[[#This Row],[WYDATKI]]+Tabela1[[#This Row],[SERWIS]]</f>
        <v>0</v>
      </c>
      <c r="L518">
        <f t="shared" si="62"/>
        <v>31780</v>
      </c>
    </row>
    <row r="519" spans="1:12" x14ac:dyDescent="0.3">
      <c r="A519" s="1">
        <v>45444</v>
      </c>
      <c r="B519">
        <f t="shared" si="56"/>
        <v>6</v>
      </c>
      <c r="C519">
        <f t="shared" si="57"/>
        <v>1</v>
      </c>
      <c r="D519">
        <f t="shared" si="58"/>
        <v>6</v>
      </c>
      <c r="E519" t="s">
        <v>5</v>
      </c>
      <c r="G519">
        <f t="shared" si="59"/>
        <v>0</v>
      </c>
      <c r="H519">
        <f t="shared" si="60"/>
        <v>0</v>
      </c>
      <c r="I519">
        <v>10</v>
      </c>
      <c r="J519">
        <f t="shared" si="61"/>
        <v>5</v>
      </c>
      <c r="K519">
        <f>Tabela1[[#This Row],[WYDATKI]]+Tabela1[[#This Row],[SERWIS]]</f>
        <v>0</v>
      </c>
      <c r="L519">
        <f t="shared" si="62"/>
        <v>31780</v>
      </c>
    </row>
    <row r="520" spans="1:12" x14ac:dyDescent="0.3">
      <c r="A520" s="1">
        <v>45445</v>
      </c>
      <c r="B520">
        <f t="shared" si="56"/>
        <v>7</v>
      </c>
      <c r="C520">
        <f t="shared" si="57"/>
        <v>2</v>
      </c>
      <c r="D520">
        <f t="shared" si="58"/>
        <v>6</v>
      </c>
      <c r="E520" t="s">
        <v>5</v>
      </c>
      <c r="G520">
        <f t="shared" si="59"/>
        <v>150</v>
      </c>
      <c r="H520">
        <f t="shared" si="60"/>
        <v>0</v>
      </c>
      <c r="I520">
        <v>10</v>
      </c>
      <c r="J520">
        <f t="shared" si="61"/>
        <v>5</v>
      </c>
      <c r="K520">
        <f>Tabela1[[#This Row],[WYDATKI]]+Tabela1[[#This Row],[SERWIS]]</f>
        <v>150</v>
      </c>
      <c r="L520">
        <f t="shared" si="62"/>
        <v>31630</v>
      </c>
    </row>
    <row r="521" spans="1:12" x14ac:dyDescent="0.3">
      <c r="A521" s="1">
        <v>45446</v>
      </c>
      <c r="B521">
        <f t="shared" si="56"/>
        <v>1</v>
      </c>
      <c r="C521">
        <f t="shared" si="57"/>
        <v>3</v>
      </c>
      <c r="D521">
        <f t="shared" si="58"/>
        <v>6</v>
      </c>
      <c r="E521" t="s">
        <v>5</v>
      </c>
      <c r="G521">
        <f t="shared" si="59"/>
        <v>0</v>
      </c>
      <c r="H521">
        <f t="shared" si="60"/>
        <v>150</v>
      </c>
      <c r="I521">
        <v>10</v>
      </c>
      <c r="J521">
        <f t="shared" si="61"/>
        <v>5</v>
      </c>
      <c r="K521">
        <f>Tabela1[[#This Row],[WYDATKI]]+Tabela1[[#This Row],[SERWIS]]</f>
        <v>0</v>
      </c>
      <c r="L521">
        <f t="shared" si="62"/>
        <v>31780</v>
      </c>
    </row>
    <row r="522" spans="1:12" x14ac:dyDescent="0.3">
      <c r="A522" s="1">
        <v>45447</v>
      </c>
      <c r="B522">
        <f t="shared" si="56"/>
        <v>2</v>
      </c>
      <c r="C522">
        <f t="shared" si="57"/>
        <v>4</v>
      </c>
      <c r="D522">
        <f t="shared" si="58"/>
        <v>6</v>
      </c>
      <c r="E522" t="s">
        <v>5</v>
      </c>
      <c r="G522">
        <f t="shared" si="59"/>
        <v>0</v>
      </c>
      <c r="H522">
        <f t="shared" si="60"/>
        <v>150</v>
      </c>
      <c r="I522">
        <v>10</v>
      </c>
      <c r="J522">
        <f t="shared" si="61"/>
        <v>5</v>
      </c>
      <c r="K522">
        <f>Tabela1[[#This Row],[WYDATKI]]+Tabela1[[#This Row],[SERWIS]]</f>
        <v>0</v>
      </c>
      <c r="L522">
        <f t="shared" si="62"/>
        <v>31930</v>
      </c>
    </row>
    <row r="523" spans="1:12" x14ac:dyDescent="0.3">
      <c r="A523" s="1">
        <v>45448</v>
      </c>
      <c r="B523">
        <f t="shared" si="56"/>
        <v>3</v>
      </c>
      <c r="C523">
        <f t="shared" si="57"/>
        <v>5</v>
      </c>
      <c r="D523">
        <f t="shared" si="58"/>
        <v>6</v>
      </c>
      <c r="E523" t="s">
        <v>5</v>
      </c>
      <c r="G523">
        <f t="shared" si="59"/>
        <v>0</v>
      </c>
      <c r="H523">
        <f t="shared" si="60"/>
        <v>150</v>
      </c>
      <c r="I523">
        <v>10</v>
      </c>
      <c r="J523">
        <f t="shared" si="61"/>
        <v>5</v>
      </c>
      <c r="K523">
        <f>Tabela1[[#This Row],[WYDATKI]]+Tabela1[[#This Row],[SERWIS]]</f>
        <v>0</v>
      </c>
      <c r="L523">
        <f t="shared" si="62"/>
        <v>32080</v>
      </c>
    </row>
    <row r="524" spans="1:12" x14ac:dyDescent="0.3">
      <c r="A524" s="1">
        <v>45449</v>
      </c>
      <c r="B524">
        <f t="shared" si="56"/>
        <v>4</v>
      </c>
      <c r="C524">
        <f t="shared" si="57"/>
        <v>6</v>
      </c>
      <c r="D524">
        <f t="shared" si="58"/>
        <v>6</v>
      </c>
      <c r="E524" t="s">
        <v>5</v>
      </c>
      <c r="G524">
        <f t="shared" si="59"/>
        <v>0</v>
      </c>
      <c r="H524">
        <f t="shared" si="60"/>
        <v>150</v>
      </c>
      <c r="I524">
        <v>10</v>
      </c>
      <c r="J524">
        <f t="shared" si="61"/>
        <v>5</v>
      </c>
      <c r="K524">
        <f>Tabela1[[#This Row],[WYDATKI]]+Tabela1[[#This Row],[SERWIS]]</f>
        <v>0</v>
      </c>
      <c r="L524">
        <f t="shared" si="62"/>
        <v>32230</v>
      </c>
    </row>
    <row r="525" spans="1:12" x14ac:dyDescent="0.3">
      <c r="A525" s="1">
        <v>45450</v>
      </c>
      <c r="B525">
        <f t="shared" si="56"/>
        <v>5</v>
      </c>
      <c r="C525">
        <f t="shared" si="57"/>
        <v>7</v>
      </c>
      <c r="D525">
        <f t="shared" si="58"/>
        <v>6</v>
      </c>
      <c r="E525" t="s">
        <v>5</v>
      </c>
      <c r="G525">
        <f t="shared" si="59"/>
        <v>0</v>
      </c>
      <c r="H525">
        <f t="shared" si="60"/>
        <v>150</v>
      </c>
      <c r="I525">
        <v>10</v>
      </c>
      <c r="J525">
        <f t="shared" si="61"/>
        <v>5</v>
      </c>
      <c r="K525">
        <f>Tabela1[[#This Row],[WYDATKI]]+Tabela1[[#This Row],[SERWIS]]</f>
        <v>0</v>
      </c>
      <c r="L525">
        <f t="shared" si="62"/>
        <v>32380</v>
      </c>
    </row>
    <row r="526" spans="1:12" x14ac:dyDescent="0.3">
      <c r="A526" s="1">
        <v>45451</v>
      </c>
      <c r="B526">
        <f t="shared" si="56"/>
        <v>6</v>
      </c>
      <c r="C526">
        <f t="shared" si="57"/>
        <v>8</v>
      </c>
      <c r="D526">
        <f t="shared" si="58"/>
        <v>6</v>
      </c>
      <c r="E526" t="s">
        <v>5</v>
      </c>
      <c r="G526">
        <f t="shared" si="59"/>
        <v>0</v>
      </c>
      <c r="H526">
        <f t="shared" si="60"/>
        <v>0</v>
      </c>
      <c r="I526">
        <v>10</v>
      </c>
      <c r="J526">
        <f t="shared" si="61"/>
        <v>5</v>
      </c>
      <c r="K526">
        <f>Tabela1[[#This Row],[WYDATKI]]+Tabela1[[#This Row],[SERWIS]]</f>
        <v>0</v>
      </c>
      <c r="L526">
        <f t="shared" si="62"/>
        <v>32380</v>
      </c>
    </row>
    <row r="527" spans="1:12" x14ac:dyDescent="0.3">
      <c r="A527" s="1">
        <v>45452</v>
      </c>
      <c r="B527">
        <f t="shared" si="56"/>
        <v>7</v>
      </c>
      <c r="C527">
        <f t="shared" si="57"/>
        <v>9</v>
      </c>
      <c r="D527">
        <f t="shared" si="58"/>
        <v>6</v>
      </c>
      <c r="E527" t="s">
        <v>5</v>
      </c>
      <c r="G527">
        <f t="shared" si="59"/>
        <v>150</v>
      </c>
      <c r="H527">
        <f t="shared" si="60"/>
        <v>0</v>
      </c>
      <c r="I527">
        <v>10</v>
      </c>
      <c r="J527">
        <f t="shared" si="61"/>
        <v>5</v>
      </c>
      <c r="K527">
        <f>Tabela1[[#This Row],[WYDATKI]]+Tabela1[[#This Row],[SERWIS]]</f>
        <v>150</v>
      </c>
      <c r="L527">
        <f t="shared" si="62"/>
        <v>32230</v>
      </c>
    </row>
    <row r="528" spans="1:12" x14ac:dyDescent="0.3">
      <c r="A528" s="1">
        <v>45453</v>
      </c>
      <c r="B528">
        <f t="shared" si="56"/>
        <v>1</v>
      </c>
      <c r="C528">
        <f t="shared" si="57"/>
        <v>10</v>
      </c>
      <c r="D528">
        <f t="shared" si="58"/>
        <v>6</v>
      </c>
      <c r="E528" t="s">
        <v>5</v>
      </c>
      <c r="G528">
        <f t="shared" si="59"/>
        <v>0</v>
      </c>
      <c r="H528">
        <f t="shared" si="60"/>
        <v>150</v>
      </c>
      <c r="I528">
        <v>10</v>
      </c>
      <c r="J528">
        <f t="shared" si="61"/>
        <v>5</v>
      </c>
      <c r="K528">
        <f>Tabela1[[#This Row],[WYDATKI]]+Tabela1[[#This Row],[SERWIS]]</f>
        <v>0</v>
      </c>
      <c r="L528">
        <f t="shared" si="62"/>
        <v>32380</v>
      </c>
    </row>
    <row r="529" spans="1:12" x14ac:dyDescent="0.3">
      <c r="A529" s="1">
        <v>45454</v>
      </c>
      <c r="B529">
        <f t="shared" si="56"/>
        <v>2</v>
      </c>
      <c r="C529">
        <f t="shared" si="57"/>
        <v>11</v>
      </c>
      <c r="D529">
        <f t="shared" si="58"/>
        <v>6</v>
      </c>
      <c r="E529" t="s">
        <v>5</v>
      </c>
      <c r="G529">
        <f t="shared" si="59"/>
        <v>0</v>
      </c>
      <c r="H529">
        <f t="shared" si="60"/>
        <v>150</v>
      </c>
      <c r="I529">
        <v>10</v>
      </c>
      <c r="J529">
        <f t="shared" si="61"/>
        <v>5</v>
      </c>
      <c r="K529">
        <f>Tabela1[[#This Row],[WYDATKI]]+Tabela1[[#This Row],[SERWIS]]</f>
        <v>0</v>
      </c>
      <c r="L529">
        <f t="shared" si="62"/>
        <v>32530</v>
      </c>
    </row>
    <row r="530" spans="1:12" x14ac:dyDescent="0.3">
      <c r="A530" s="1">
        <v>45455</v>
      </c>
      <c r="B530">
        <f t="shared" si="56"/>
        <v>3</v>
      </c>
      <c r="C530">
        <f t="shared" si="57"/>
        <v>12</v>
      </c>
      <c r="D530">
        <f t="shared" si="58"/>
        <v>6</v>
      </c>
      <c r="E530" t="s">
        <v>5</v>
      </c>
      <c r="G530">
        <f t="shared" si="59"/>
        <v>0</v>
      </c>
      <c r="H530">
        <f t="shared" si="60"/>
        <v>150</v>
      </c>
      <c r="I530">
        <v>10</v>
      </c>
      <c r="J530">
        <f t="shared" si="61"/>
        <v>5</v>
      </c>
      <c r="K530">
        <f>Tabela1[[#This Row],[WYDATKI]]+Tabela1[[#This Row],[SERWIS]]</f>
        <v>0</v>
      </c>
      <c r="L530">
        <f t="shared" si="62"/>
        <v>32680</v>
      </c>
    </row>
    <row r="531" spans="1:12" x14ac:dyDescent="0.3">
      <c r="A531" s="1">
        <v>45456</v>
      </c>
      <c r="B531">
        <f t="shared" si="56"/>
        <v>4</v>
      </c>
      <c r="C531">
        <f t="shared" si="57"/>
        <v>13</v>
      </c>
      <c r="D531">
        <f t="shared" si="58"/>
        <v>6</v>
      </c>
      <c r="E531" t="s">
        <v>5</v>
      </c>
      <c r="G531">
        <f t="shared" si="59"/>
        <v>0</v>
      </c>
      <c r="H531">
        <f t="shared" si="60"/>
        <v>150</v>
      </c>
      <c r="I531">
        <v>10</v>
      </c>
      <c r="J531">
        <f t="shared" si="61"/>
        <v>5</v>
      </c>
      <c r="K531">
        <f>Tabela1[[#This Row],[WYDATKI]]+Tabela1[[#This Row],[SERWIS]]</f>
        <v>0</v>
      </c>
      <c r="L531">
        <f t="shared" si="62"/>
        <v>32830</v>
      </c>
    </row>
    <row r="532" spans="1:12" x14ac:dyDescent="0.3">
      <c r="A532" s="1">
        <v>45457</v>
      </c>
      <c r="B532">
        <f t="shared" si="56"/>
        <v>5</v>
      </c>
      <c r="C532">
        <f t="shared" si="57"/>
        <v>14</v>
      </c>
      <c r="D532">
        <f t="shared" si="58"/>
        <v>6</v>
      </c>
      <c r="E532" t="s">
        <v>5</v>
      </c>
      <c r="G532">
        <f t="shared" si="59"/>
        <v>0</v>
      </c>
      <c r="H532">
        <f t="shared" si="60"/>
        <v>150</v>
      </c>
      <c r="I532">
        <v>10</v>
      </c>
      <c r="J532">
        <f t="shared" si="61"/>
        <v>5</v>
      </c>
      <c r="K532">
        <f>Tabela1[[#This Row],[WYDATKI]]+Tabela1[[#This Row],[SERWIS]]</f>
        <v>0</v>
      </c>
      <c r="L532">
        <f t="shared" si="62"/>
        <v>32980</v>
      </c>
    </row>
    <row r="533" spans="1:12" x14ac:dyDescent="0.3">
      <c r="A533" s="1">
        <v>45458</v>
      </c>
      <c r="B533">
        <f t="shared" si="56"/>
        <v>6</v>
      </c>
      <c r="C533">
        <f t="shared" si="57"/>
        <v>15</v>
      </c>
      <c r="D533">
        <f t="shared" si="58"/>
        <v>6</v>
      </c>
      <c r="E533" t="s">
        <v>5</v>
      </c>
      <c r="G533">
        <f t="shared" si="59"/>
        <v>0</v>
      </c>
      <c r="H533">
        <f t="shared" si="60"/>
        <v>0</v>
      </c>
      <c r="I533">
        <v>10</v>
      </c>
      <c r="J533">
        <f t="shared" si="61"/>
        <v>5</v>
      </c>
      <c r="K533">
        <f>Tabela1[[#This Row],[WYDATKI]]+Tabela1[[#This Row],[SERWIS]]</f>
        <v>0</v>
      </c>
      <c r="L533">
        <f t="shared" si="62"/>
        <v>32980</v>
      </c>
    </row>
    <row r="534" spans="1:12" x14ac:dyDescent="0.3">
      <c r="A534" s="1">
        <v>45459</v>
      </c>
      <c r="B534">
        <f t="shared" si="56"/>
        <v>7</v>
      </c>
      <c r="C534">
        <f t="shared" si="57"/>
        <v>16</v>
      </c>
      <c r="D534">
        <f t="shared" si="58"/>
        <v>6</v>
      </c>
      <c r="E534" t="s">
        <v>5</v>
      </c>
      <c r="G534">
        <f t="shared" si="59"/>
        <v>150</v>
      </c>
      <c r="H534">
        <f t="shared" si="60"/>
        <v>0</v>
      </c>
      <c r="I534">
        <v>10</v>
      </c>
      <c r="J534">
        <f t="shared" si="61"/>
        <v>5</v>
      </c>
      <c r="K534">
        <f>Tabela1[[#This Row],[WYDATKI]]+Tabela1[[#This Row],[SERWIS]]</f>
        <v>150</v>
      </c>
      <c r="L534">
        <f t="shared" si="62"/>
        <v>32830</v>
      </c>
    </row>
    <row r="535" spans="1:12" x14ac:dyDescent="0.3">
      <c r="A535" s="1">
        <v>45460</v>
      </c>
      <c r="B535">
        <f t="shared" si="56"/>
        <v>1</v>
      </c>
      <c r="C535">
        <f t="shared" si="57"/>
        <v>17</v>
      </c>
      <c r="D535">
        <f t="shared" si="58"/>
        <v>6</v>
      </c>
      <c r="E535" t="s">
        <v>5</v>
      </c>
      <c r="G535">
        <f t="shared" si="59"/>
        <v>0</v>
      </c>
      <c r="H535">
        <f t="shared" si="60"/>
        <v>150</v>
      </c>
      <c r="I535">
        <v>10</v>
      </c>
      <c r="J535">
        <f t="shared" si="61"/>
        <v>5</v>
      </c>
      <c r="K535">
        <f>Tabela1[[#This Row],[WYDATKI]]+Tabela1[[#This Row],[SERWIS]]</f>
        <v>0</v>
      </c>
      <c r="L535">
        <f t="shared" si="62"/>
        <v>32980</v>
      </c>
    </row>
    <row r="536" spans="1:12" x14ac:dyDescent="0.3">
      <c r="A536" s="1">
        <v>45461</v>
      </c>
      <c r="B536">
        <f t="shared" si="56"/>
        <v>2</v>
      </c>
      <c r="C536">
        <f t="shared" si="57"/>
        <v>18</v>
      </c>
      <c r="D536">
        <f t="shared" si="58"/>
        <v>6</v>
      </c>
      <c r="E536" t="s">
        <v>5</v>
      </c>
      <c r="G536">
        <f t="shared" si="59"/>
        <v>0</v>
      </c>
      <c r="H536">
        <f t="shared" si="60"/>
        <v>150</v>
      </c>
      <c r="I536">
        <v>10</v>
      </c>
      <c r="J536">
        <f t="shared" si="61"/>
        <v>5</v>
      </c>
      <c r="K536">
        <f>Tabela1[[#This Row],[WYDATKI]]+Tabela1[[#This Row],[SERWIS]]</f>
        <v>0</v>
      </c>
      <c r="L536">
        <f t="shared" si="62"/>
        <v>33130</v>
      </c>
    </row>
    <row r="537" spans="1:12" x14ac:dyDescent="0.3">
      <c r="A537" s="1">
        <v>45462</v>
      </c>
      <c r="B537">
        <f t="shared" si="56"/>
        <v>3</v>
      </c>
      <c r="C537">
        <f t="shared" si="57"/>
        <v>19</v>
      </c>
      <c r="D537">
        <f t="shared" si="58"/>
        <v>6</v>
      </c>
      <c r="E537" t="s">
        <v>5</v>
      </c>
      <c r="G537">
        <f t="shared" si="59"/>
        <v>0</v>
      </c>
      <c r="H537">
        <f t="shared" si="60"/>
        <v>150</v>
      </c>
      <c r="I537">
        <v>10</v>
      </c>
      <c r="J537">
        <f t="shared" si="61"/>
        <v>5</v>
      </c>
      <c r="K537">
        <f>Tabela1[[#This Row],[WYDATKI]]+Tabela1[[#This Row],[SERWIS]]</f>
        <v>0</v>
      </c>
      <c r="L537">
        <f t="shared" si="62"/>
        <v>33280</v>
      </c>
    </row>
    <row r="538" spans="1:12" x14ac:dyDescent="0.3">
      <c r="A538" s="1">
        <v>45463</v>
      </c>
      <c r="B538">
        <f t="shared" si="56"/>
        <v>4</v>
      </c>
      <c r="C538">
        <f t="shared" si="57"/>
        <v>20</v>
      </c>
      <c r="D538">
        <f t="shared" si="58"/>
        <v>6</v>
      </c>
      <c r="E538" t="s">
        <v>5</v>
      </c>
      <c r="G538">
        <f t="shared" si="59"/>
        <v>0</v>
      </c>
      <c r="H538">
        <f t="shared" si="60"/>
        <v>150</v>
      </c>
      <c r="I538">
        <v>10</v>
      </c>
      <c r="J538">
        <f t="shared" si="61"/>
        <v>5</v>
      </c>
      <c r="K538">
        <f>Tabela1[[#This Row],[WYDATKI]]+Tabela1[[#This Row],[SERWIS]]</f>
        <v>0</v>
      </c>
      <c r="L538">
        <f t="shared" si="62"/>
        <v>33430</v>
      </c>
    </row>
    <row r="539" spans="1:12" x14ac:dyDescent="0.3">
      <c r="A539" s="1">
        <v>45464</v>
      </c>
      <c r="B539">
        <f t="shared" si="56"/>
        <v>5</v>
      </c>
      <c r="C539">
        <f t="shared" si="57"/>
        <v>21</v>
      </c>
      <c r="D539">
        <f t="shared" si="58"/>
        <v>6</v>
      </c>
      <c r="E539" t="s">
        <v>7</v>
      </c>
      <c r="G539">
        <f t="shared" si="59"/>
        <v>0</v>
      </c>
      <c r="H539">
        <f t="shared" si="60"/>
        <v>270</v>
      </c>
      <c r="I539">
        <v>10</v>
      </c>
      <c r="J539">
        <f t="shared" si="61"/>
        <v>9</v>
      </c>
      <c r="K539">
        <f>Tabela1[[#This Row],[WYDATKI]]+Tabela1[[#This Row],[SERWIS]]</f>
        <v>0</v>
      </c>
      <c r="L539">
        <f t="shared" si="62"/>
        <v>33700</v>
      </c>
    </row>
    <row r="540" spans="1:12" x14ac:dyDescent="0.3">
      <c r="A540" s="1">
        <v>45465</v>
      </c>
      <c r="B540">
        <f t="shared" si="56"/>
        <v>6</v>
      </c>
      <c r="C540">
        <f t="shared" si="57"/>
        <v>22</v>
      </c>
      <c r="D540">
        <f t="shared" si="58"/>
        <v>6</v>
      </c>
      <c r="E540" t="s">
        <v>7</v>
      </c>
      <c r="G540">
        <f t="shared" si="59"/>
        <v>0</v>
      </c>
      <c r="H540">
        <f t="shared" si="60"/>
        <v>0</v>
      </c>
      <c r="I540">
        <v>10</v>
      </c>
      <c r="J540">
        <f t="shared" si="61"/>
        <v>9</v>
      </c>
      <c r="K540">
        <f>Tabela1[[#This Row],[WYDATKI]]+Tabela1[[#This Row],[SERWIS]]</f>
        <v>0</v>
      </c>
      <c r="L540">
        <f t="shared" si="62"/>
        <v>33700</v>
      </c>
    </row>
    <row r="541" spans="1:12" x14ac:dyDescent="0.3">
      <c r="A541" s="1">
        <v>45466</v>
      </c>
      <c r="B541">
        <f t="shared" si="56"/>
        <v>7</v>
      </c>
      <c r="C541">
        <f t="shared" si="57"/>
        <v>23</v>
      </c>
      <c r="D541">
        <f t="shared" si="58"/>
        <v>6</v>
      </c>
      <c r="E541" t="s">
        <v>7</v>
      </c>
      <c r="G541">
        <f t="shared" si="59"/>
        <v>150</v>
      </c>
      <c r="H541">
        <f t="shared" si="60"/>
        <v>0</v>
      </c>
      <c r="I541">
        <v>10</v>
      </c>
      <c r="J541">
        <f t="shared" si="61"/>
        <v>9</v>
      </c>
      <c r="K541">
        <f>Tabela1[[#This Row],[WYDATKI]]+Tabela1[[#This Row],[SERWIS]]</f>
        <v>150</v>
      </c>
      <c r="L541">
        <f t="shared" si="62"/>
        <v>33550</v>
      </c>
    </row>
    <row r="542" spans="1:12" x14ac:dyDescent="0.3">
      <c r="A542" s="1">
        <v>45467</v>
      </c>
      <c r="B542">
        <f t="shared" si="56"/>
        <v>1</v>
      </c>
      <c r="C542">
        <f t="shared" si="57"/>
        <v>24</v>
      </c>
      <c r="D542">
        <f t="shared" si="58"/>
        <v>6</v>
      </c>
      <c r="E542" t="s">
        <v>7</v>
      </c>
      <c r="G542">
        <f t="shared" si="59"/>
        <v>0</v>
      </c>
      <c r="H542">
        <f t="shared" si="60"/>
        <v>270</v>
      </c>
      <c r="I542">
        <v>10</v>
      </c>
      <c r="J542">
        <f t="shared" si="61"/>
        <v>9</v>
      </c>
      <c r="K542">
        <f>Tabela1[[#This Row],[WYDATKI]]+Tabela1[[#This Row],[SERWIS]]</f>
        <v>0</v>
      </c>
      <c r="L542">
        <f t="shared" si="62"/>
        <v>33820</v>
      </c>
    </row>
    <row r="543" spans="1:12" x14ac:dyDescent="0.3">
      <c r="A543" s="1">
        <v>45468</v>
      </c>
      <c r="B543">
        <f t="shared" si="56"/>
        <v>2</v>
      </c>
      <c r="C543">
        <f t="shared" si="57"/>
        <v>25</v>
      </c>
      <c r="D543">
        <f t="shared" si="58"/>
        <v>6</v>
      </c>
      <c r="E543" t="s">
        <v>7</v>
      </c>
      <c r="G543">
        <f t="shared" si="59"/>
        <v>0</v>
      </c>
      <c r="H543">
        <f t="shared" si="60"/>
        <v>270</v>
      </c>
      <c r="I543">
        <v>10</v>
      </c>
      <c r="J543">
        <f t="shared" si="61"/>
        <v>9</v>
      </c>
      <c r="K543">
        <f>Tabela1[[#This Row],[WYDATKI]]+Tabela1[[#This Row],[SERWIS]]</f>
        <v>0</v>
      </c>
      <c r="L543">
        <f t="shared" si="62"/>
        <v>34090</v>
      </c>
    </row>
    <row r="544" spans="1:12" x14ac:dyDescent="0.3">
      <c r="A544" s="1">
        <v>45469</v>
      </c>
      <c r="B544">
        <f t="shared" si="56"/>
        <v>3</v>
      </c>
      <c r="C544">
        <f t="shared" si="57"/>
        <v>26</v>
      </c>
      <c r="D544">
        <f t="shared" si="58"/>
        <v>6</v>
      </c>
      <c r="E544" t="s">
        <v>7</v>
      </c>
      <c r="G544">
        <f t="shared" si="59"/>
        <v>0</v>
      </c>
      <c r="H544">
        <f t="shared" si="60"/>
        <v>270</v>
      </c>
      <c r="I544">
        <v>10</v>
      </c>
      <c r="J544">
        <f t="shared" si="61"/>
        <v>9</v>
      </c>
      <c r="K544">
        <f>Tabela1[[#This Row],[WYDATKI]]+Tabela1[[#This Row],[SERWIS]]</f>
        <v>0</v>
      </c>
      <c r="L544">
        <f t="shared" si="62"/>
        <v>34360</v>
      </c>
    </row>
    <row r="545" spans="1:12" x14ac:dyDescent="0.3">
      <c r="A545" s="1">
        <v>45470</v>
      </c>
      <c r="B545">
        <f t="shared" si="56"/>
        <v>4</v>
      </c>
      <c r="C545">
        <f t="shared" si="57"/>
        <v>27</v>
      </c>
      <c r="D545">
        <f t="shared" si="58"/>
        <v>6</v>
      </c>
      <c r="E545" t="s">
        <v>7</v>
      </c>
      <c r="G545">
        <f t="shared" si="59"/>
        <v>0</v>
      </c>
      <c r="H545">
        <f t="shared" si="60"/>
        <v>270</v>
      </c>
      <c r="I545">
        <v>10</v>
      </c>
      <c r="J545">
        <f t="shared" si="61"/>
        <v>9</v>
      </c>
      <c r="K545">
        <f>Tabela1[[#This Row],[WYDATKI]]+Tabela1[[#This Row],[SERWIS]]</f>
        <v>0</v>
      </c>
      <c r="L545">
        <f t="shared" si="62"/>
        <v>34630</v>
      </c>
    </row>
    <row r="546" spans="1:12" x14ac:dyDescent="0.3">
      <c r="A546" s="1">
        <v>45471</v>
      </c>
      <c r="B546">
        <f t="shared" si="56"/>
        <v>5</v>
      </c>
      <c r="C546">
        <f t="shared" si="57"/>
        <v>28</v>
      </c>
      <c r="D546">
        <f t="shared" si="58"/>
        <v>6</v>
      </c>
      <c r="E546" t="s">
        <v>7</v>
      </c>
      <c r="G546">
        <f t="shared" si="59"/>
        <v>0</v>
      </c>
      <c r="H546">
        <f t="shared" si="60"/>
        <v>270</v>
      </c>
      <c r="I546">
        <v>10</v>
      </c>
      <c r="J546">
        <f t="shared" si="61"/>
        <v>9</v>
      </c>
      <c r="K546">
        <f>Tabela1[[#This Row],[WYDATKI]]+Tabela1[[#This Row],[SERWIS]]</f>
        <v>0</v>
      </c>
      <c r="L546">
        <f t="shared" si="62"/>
        <v>34900</v>
      </c>
    </row>
    <row r="547" spans="1:12" x14ac:dyDescent="0.3">
      <c r="A547" s="1">
        <v>45472</v>
      </c>
      <c r="B547">
        <f t="shared" si="56"/>
        <v>6</v>
      </c>
      <c r="C547">
        <f t="shared" si="57"/>
        <v>29</v>
      </c>
      <c r="D547">
        <f t="shared" si="58"/>
        <v>6</v>
      </c>
      <c r="E547" t="s">
        <v>7</v>
      </c>
      <c r="G547">
        <f t="shared" si="59"/>
        <v>0</v>
      </c>
      <c r="H547">
        <f t="shared" si="60"/>
        <v>0</v>
      </c>
      <c r="I547">
        <v>10</v>
      </c>
      <c r="J547">
        <f t="shared" si="61"/>
        <v>9</v>
      </c>
      <c r="K547">
        <f>Tabela1[[#This Row],[WYDATKI]]+Tabela1[[#This Row],[SERWIS]]</f>
        <v>0</v>
      </c>
      <c r="L547">
        <f t="shared" si="62"/>
        <v>34900</v>
      </c>
    </row>
    <row r="548" spans="1:12" x14ac:dyDescent="0.3">
      <c r="A548" s="1">
        <v>45473</v>
      </c>
      <c r="B548">
        <f t="shared" si="56"/>
        <v>7</v>
      </c>
      <c r="C548">
        <f t="shared" si="57"/>
        <v>30</v>
      </c>
      <c r="D548">
        <f t="shared" si="58"/>
        <v>6</v>
      </c>
      <c r="E548" t="s">
        <v>7</v>
      </c>
      <c r="G548">
        <f t="shared" si="59"/>
        <v>150</v>
      </c>
      <c r="H548">
        <f t="shared" si="60"/>
        <v>0</v>
      </c>
      <c r="I548">
        <v>10</v>
      </c>
      <c r="J548">
        <f t="shared" si="61"/>
        <v>9</v>
      </c>
      <c r="K548">
        <f>Tabela1[[#This Row],[WYDATKI]]+Tabela1[[#This Row],[SERWIS]]</f>
        <v>150</v>
      </c>
      <c r="L548">
        <f t="shared" si="62"/>
        <v>34750</v>
      </c>
    </row>
    <row r="549" spans="1:12" x14ac:dyDescent="0.3">
      <c r="A549" s="1">
        <v>45474</v>
      </c>
      <c r="B549">
        <f t="shared" si="56"/>
        <v>1</v>
      </c>
      <c r="C549">
        <f t="shared" si="57"/>
        <v>1</v>
      </c>
      <c r="D549">
        <f t="shared" si="58"/>
        <v>7</v>
      </c>
      <c r="E549" t="s">
        <v>7</v>
      </c>
      <c r="G549">
        <f t="shared" si="59"/>
        <v>0</v>
      </c>
      <c r="H549">
        <f t="shared" si="60"/>
        <v>270</v>
      </c>
      <c r="I549">
        <v>10</v>
      </c>
      <c r="J549">
        <f t="shared" si="61"/>
        <v>9</v>
      </c>
      <c r="K549">
        <f>Tabela1[[#This Row],[WYDATKI]]+Tabela1[[#This Row],[SERWIS]]</f>
        <v>0</v>
      </c>
      <c r="L549">
        <f t="shared" si="62"/>
        <v>35020</v>
      </c>
    </row>
    <row r="550" spans="1:12" x14ac:dyDescent="0.3">
      <c r="A550" s="1">
        <v>45475</v>
      </c>
      <c r="B550">
        <f t="shared" si="56"/>
        <v>2</v>
      </c>
      <c r="C550">
        <f t="shared" si="57"/>
        <v>2</v>
      </c>
      <c r="D550">
        <f t="shared" si="58"/>
        <v>7</v>
      </c>
      <c r="E550" t="s">
        <v>7</v>
      </c>
      <c r="G550">
        <f t="shared" si="59"/>
        <v>0</v>
      </c>
      <c r="H550">
        <f t="shared" si="60"/>
        <v>270</v>
      </c>
      <c r="I550">
        <v>10</v>
      </c>
      <c r="J550">
        <f t="shared" si="61"/>
        <v>9</v>
      </c>
      <c r="K550">
        <f>Tabela1[[#This Row],[WYDATKI]]+Tabela1[[#This Row],[SERWIS]]</f>
        <v>0</v>
      </c>
      <c r="L550">
        <f t="shared" si="62"/>
        <v>35290</v>
      </c>
    </row>
    <row r="551" spans="1:12" x14ac:dyDescent="0.3">
      <c r="A551" s="1">
        <v>45476</v>
      </c>
      <c r="B551">
        <f t="shared" si="56"/>
        <v>3</v>
      </c>
      <c r="C551">
        <f t="shared" si="57"/>
        <v>3</v>
      </c>
      <c r="D551">
        <f t="shared" si="58"/>
        <v>7</v>
      </c>
      <c r="E551" t="s">
        <v>7</v>
      </c>
      <c r="G551">
        <f t="shared" si="59"/>
        <v>0</v>
      </c>
      <c r="H551">
        <f t="shared" si="60"/>
        <v>270</v>
      </c>
      <c r="I551">
        <v>10</v>
      </c>
      <c r="J551">
        <f t="shared" si="61"/>
        <v>9</v>
      </c>
      <c r="K551">
        <f>Tabela1[[#This Row],[WYDATKI]]+Tabela1[[#This Row],[SERWIS]]</f>
        <v>0</v>
      </c>
      <c r="L551">
        <f t="shared" si="62"/>
        <v>35560</v>
      </c>
    </row>
    <row r="552" spans="1:12" x14ac:dyDescent="0.3">
      <c r="A552" s="1">
        <v>45477</v>
      </c>
      <c r="B552">
        <f t="shared" si="56"/>
        <v>4</v>
      </c>
      <c r="C552">
        <f t="shared" si="57"/>
        <v>4</v>
      </c>
      <c r="D552">
        <f t="shared" si="58"/>
        <v>7</v>
      </c>
      <c r="E552" t="s">
        <v>7</v>
      </c>
      <c r="G552">
        <f t="shared" si="59"/>
        <v>0</v>
      </c>
      <c r="H552">
        <f t="shared" si="60"/>
        <v>270</v>
      </c>
      <c r="I552">
        <v>10</v>
      </c>
      <c r="J552">
        <f t="shared" si="61"/>
        <v>9</v>
      </c>
      <c r="K552">
        <f>Tabela1[[#This Row],[WYDATKI]]+Tabela1[[#This Row],[SERWIS]]</f>
        <v>0</v>
      </c>
      <c r="L552">
        <f t="shared" si="62"/>
        <v>35830</v>
      </c>
    </row>
    <row r="553" spans="1:12" x14ac:dyDescent="0.3">
      <c r="A553" s="1">
        <v>45478</v>
      </c>
      <c r="B553">
        <f t="shared" si="56"/>
        <v>5</v>
      </c>
      <c r="C553">
        <f t="shared" si="57"/>
        <v>5</v>
      </c>
      <c r="D553">
        <f t="shared" si="58"/>
        <v>7</v>
      </c>
      <c r="E553" t="s">
        <v>7</v>
      </c>
      <c r="G553">
        <f t="shared" si="59"/>
        <v>0</v>
      </c>
      <c r="H553">
        <f t="shared" si="60"/>
        <v>270</v>
      </c>
      <c r="I553">
        <v>10</v>
      </c>
      <c r="J553">
        <f t="shared" si="61"/>
        <v>9</v>
      </c>
      <c r="K553">
        <f>Tabela1[[#This Row],[WYDATKI]]+Tabela1[[#This Row],[SERWIS]]</f>
        <v>0</v>
      </c>
      <c r="L553">
        <f t="shared" si="62"/>
        <v>36100</v>
      </c>
    </row>
    <row r="554" spans="1:12" x14ac:dyDescent="0.3">
      <c r="A554" s="1">
        <v>45479</v>
      </c>
      <c r="B554">
        <f t="shared" si="56"/>
        <v>6</v>
      </c>
      <c r="C554">
        <f t="shared" si="57"/>
        <v>6</v>
      </c>
      <c r="D554">
        <f t="shared" si="58"/>
        <v>7</v>
      </c>
      <c r="E554" t="s">
        <v>7</v>
      </c>
      <c r="G554">
        <f t="shared" si="59"/>
        <v>0</v>
      </c>
      <c r="H554">
        <f t="shared" si="60"/>
        <v>0</v>
      </c>
      <c r="I554">
        <v>10</v>
      </c>
      <c r="J554">
        <f t="shared" si="61"/>
        <v>9</v>
      </c>
      <c r="K554">
        <f>Tabela1[[#This Row],[WYDATKI]]+Tabela1[[#This Row],[SERWIS]]</f>
        <v>0</v>
      </c>
      <c r="L554">
        <f t="shared" si="62"/>
        <v>36100</v>
      </c>
    </row>
    <row r="555" spans="1:12" x14ac:dyDescent="0.3">
      <c r="A555" s="1">
        <v>45480</v>
      </c>
      <c r="B555">
        <f t="shared" si="56"/>
        <v>7</v>
      </c>
      <c r="C555">
        <f t="shared" si="57"/>
        <v>7</v>
      </c>
      <c r="D555">
        <f t="shared" si="58"/>
        <v>7</v>
      </c>
      <c r="E555" t="s">
        <v>7</v>
      </c>
      <c r="G555">
        <f t="shared" si="59"/>
        <v>150</v>
      </c>
      <c r="H555">
        <f t="shared" si="60"/>
        <v>0</v>
      </c>
      <c r="I555">
        <v>10</v>
      </c>
      <c r="J555">
        <f t="shared" si="61"/>
        <v>9</v>
      </c>
      <c r="K555">
        <f>Tabela1[[#This Row],[WYDATKI]]+Tabela1[[#This Row],[SERWIS]]</f>
        <v>150</v>
      </c>
      <c r="L555">
        <f t="shared" si="62"/>
        <v>35950</v>
      </c>
    </row>
    <row r="556" spans="1:12" x14ac:dyDescent="0.3">
      <c r="A556" s="1">
        <v>45481</v>
      </c>
      <c r="B556">
        <f t="shared" si="56"/>
        <v>1</v>
      </c>
      <c r="C556">
        <f t="shared" si="57"/>
        <v>8</v>
      </c>
      <c r="D556">
        <f t="shared" si="58"/>
        <v>7</v>
      </c>
      <c r="E556" t="s">
        <v>7</v>
      </c>
      <c r="G556">
        <f t="shared" si="59"/>
        <v>0</v>
      </c>
      <c r="H556">
        <f t="shared" si="60"/>
        <v>270</v>
      </c>
      <c r="I556">
        <v>10</v>
      </c>
      <c r="J556">
        <f t="shared" si="61"/>
        <v>9</v>
      </c>
      <c r="K556">
        <f>Tabela1[[#This Row],[WYDATKI]]+Tabela1[[#This Row],[SERWIS]]</f>
        <v>0</v>
      </c>
      <c r="L556">
        <f t="shared" si="62"/>
        <v>36220</v>
      </c>
    </row>
    <row r="557" spans="1:12" x14ac:dyDescent="0.3">
      <c r="A557" s="1">
        <v>45482</v>
      </c>
      <c r="B557">
        <f t="shared" si="56"/>
        <v>2</v>
      </c>
      <c r="C557">
        <f t="shared" si="57"/>
        <v>9</v>
      </c>
      <c r="D557">
        <f t="shared" si="58"/>
        <v>7</v>
      </c>
      <c r="E557" t="s">
        <v>7</v>
      </c>
      <c r="G557">
        <f t="shared" si="59"/>
        <v>0</v>
      </c>
      <c r="H557">
        <f t="shared" si="60"/>
        <v>270</v>
      </c>
      <c r="I557">
        <v>10</v>
      </c>
      <c r="J557">
        <f t="shared" si="61"/>
        <v>9</v>
      </c>
      <c r="K557">
        <f>Tabela1[[#This Row],[WYDATKI]]+Tabela1[[#This Row],[SERWIS]]</f>
        <v>0</v>
      </c>
      <c r="L557">
        <f t="shared" si="62"/>
        <v>36490</v>
      </c>
    </row>
    <row r="558" spans="1:12" x14ac:dyDescent="0.3">
      <c r="A558" s="1">
        <v>45483</v>
      </c>
      <c r="B558">
        <f t="shared" si="56"/>
        <v>3</v>
      </c>
      <c r="C558">
        <f t="shared" si="57"/>
        <v>10</v>
      </c>
      <c r="D558">
        <f t="shared" si="58"/>
        <v>7</v>
      </c>
      <c r="E558" t="s">
        <v>7</v>
      </c>
      <c r="G558">
        <f t="shared" si="59"/>
        <v>0</v>
      </c>
      <c r="H558">
        <f t="shared" si="60"/>
        <v>270</v>
      </c>
      <c r="I558">
        <v>10</v>
      </c>
      <c r="J558">
        <f t="shared" si="61"/>
        <v>9</v>
      </c>
      <c r="K558">
        <f>Tabela1[[#This Row],[WYDATKI]]+Tabela1[[#This Row],[SERWIS]]</f>
        <v>0</v>
      </c>
      <c r="L558">
        <f t="shared" si="62"/>
        <v>36760</v>
      </c>
    </row>
    <row r="559" spans="1:12" x14ac:dyDescent="0.3">
      <c r="A559" s="1">
        <v>45484</v>
      </c>
      <c r="B559">
        <f t="shared" si="56"/>
        <v>4</v>
      </c>
      <c r="C559">
        <f t="shared" si="57"/>
        <v>11</v>
      </c>
      <c r="D559">
        <f t="shared" si="58"/>
        <v>7</v>
      </c>
      <c r="E559" t="s">
        <v>7</v>
      </c>
      <c r="G559">
        <f t="shared" si="59"/>
        <v>0</v>
      </c>
      <c r="H559">
        <f t="shared" si="60"/>
        <v>270</v>
      </c>
      <c r="I559">
        <v>10</v>
      </c>
      <c r="J559">
        <f t="shared" si="61"/>
        <v>9</v>
      </c>
      <c r="K559">
        <f>Tabela1[[#This Row],[WYDATKI]]+Tabela1[[#This Row],[SERWIS]]</f>
        <v>0</v>
      </c>
      <c r="L559">
        <f t="shared" si="62"/>
        <v>37030</v>
      </c>
    </row>
    <row r="560" spans="1:12" x14ac:dyDescent="0.3">
      <c r="A560" s="1">
        <v>45485</v>
      </c>
      <c r="B560">
        <f t="shared" si="56"/>
        <v>5</v>
      </c>
      <c r="C560">
        <f t="shared" si="57"/>
        <v>12</v>
      </c>
      <c r="D560">
        <f t="shared" si="58"/>
        <v>7</v>
      </c>
      <c r="E560" t="s">
        <v>7</v>
      </c>
      <c r="G560">
        <f t="shared" si="59"/>
        <v>0</v>
      </c>
      <c r="H560">
        <f t="shared" si="60"/>
        <v>270</v>
      </c>
      <c r="I560">
        <v>10</v>
      </c>
      <c r="J560">
        <f t="shared" si="61"/>
        <v>9</v>
      </c>
      <c r="K560">
        <f>Tabela1[[#This Row],[WYDATKI]]+Tabela1[[#This Row],[SERWIS]]</f>
        <v>0</v>
      </c>
      <c r="L560">
        <f t="shared" si="62"/>
        <v>37300</v>
      </c>
    </row>
    <row r="561" spans="1:12" x14ac:dyDescent="0.3">
      <c r="A561" s="1">
        <v>45486</v>
      </c>
      <c r="B561">
        <f t="shared" si="56"/>
        <v>6</v>
      </c>
      <c r="C561">
        <f t="shared" si="57"/>
        <v>13</v>
      </c>
      <c r="D561">
        <f t="shared" si="58"/>
        <v>7</v>
      </c>
      <c r="E561" t="s">
        <v>7</v>
      </c>
      <c r="G561">
        <f t="shared" si="59"/>
        <v>0</v>
      </c>
      <c r="H561">
        <f t="shared" si="60"/>
        <v>0</v>
      </c>
      <c r="I561">
        <v>10</v>
      </c>
      <c r="J561">
        <f t="shared" si="61"/>
        <v>9</v>
      </c>
      <c r="K561">
        <f>Tabela1[[#This Row],[WYDATKI]]+Tabela1[[#This Row],[SERWIS]]</f>
        <v>0</v>
      </c>
      <c r="L561">
        <f t="shared" si="62"/>
        <v>37300</v>
      </c>
    </row>
    <row r="562" spans="1:12" x14ac:dyDescent="0.3">
      <c r="A562" s="1">
        <v>45487</v>
      </c>
      <c r="B562">
        <f t="shared" si="56"/>
        <v>7</v>
      </c>
      <c r="C562">
        <f t="shared" si="57"/>
        <v>14</v>
      </c>
      <c r="D562">
        <f t="shared" si="58"/>
        <v>7</v>
      </c>
      <c r="E562" t="s">
        <v>7</v>
      </c>
      <c r="G562">
        <f t="shared" si="59"/>
        <v>150</v>
      </c>
      <c r="H562">
        <f t="shared" si="60"/>
        <v>0</v>
      </c>
      <c r="I562">
        <v>10</v>
      </c>
      <c r="J562">
        <f t="shared" si="61"/>
        <v>9</v>
      </c>
      <c r="K562">
        <f>Tabela1[[#This Row],[WYDATKI]]+Tabela1[[#This Row],[SERWIS]]</f>
        <v>150</v>
      </c>
      <c r="L562">
        <f t="shared" si="62"/>
        <v>37150</v>
      </c>
    </row>
    <row r="563" spans="1:12" x14ac:dyDescent="0.3">
      <c r="A563" s="1">
        <v>45488</v>
      </c>
      <c r="B563">
        <f t="shared" si="56"/>
        <v>1</v>
      </c>
      <c r="C563">
        <f t="shared" si="57"/>
        <v>15</v>
      </c>
      <c r="D563">
        <f t="shared" si="58"/>
        <v>7</v>
      </c>
      <c r="E563" t="s">
        <v>7</v>
      </c>
      <c r="G563">
        <f t="shared" si="59"/>
        <v>0</v>
      </c>
      <c r="H563">
        <f t="shared" si="60"/>
        <v>270</v>
      </c>
      <c r="I563">
        <v>10</v>
      </c>
      <c r="J563">
        <f t="shared" si="61"/>
        <v>9</v>
      </c>
      <c r="K563">
        <f>Tabela1[[#This Row],[WYDATKI]]+Tabela1[[#This Row],[SERWIS]]</f>
        <v>0</v>
      </c>
      <c r="L563">
        <f t="shared" si="62"/>
        <v>37420</v>
      </c>
    </row>
    <row r="564" spans="1:12" x14ac:dyDescent="0.3">
      <c r="A564" s="1">
        <v>45489</v>
      </c>
      <c r="B564">
        <f t="shared" si="56"/>
        <v>2</v>
      </c>
      <c r="C564">
        <f t="shared" si="57"/>
        <v>16</v>
      </c>
      <c r="D564">
        <f t="shared" si="58"/>
        <v>7</v>
      </c>
      <c r="E564" t="s">
        <v>7</v>
      </c>
      <c r="G564">
        <f t="shared" si="59"/>
        <v>0</v>
      </c>
      <c r="H564">
        <f t="shared" si="60"/>
        <v>270</v>
      </c>
      <c r="I564">
        <v>10</v>
      </c>
      <c r="J564">
        <f t="shared" si="61"/>
        <v>9</v>
      </c>
      <c r="K564">
        <f>Tabela1[[#This Row],[WYDATKI]]+Tabela1[[#This Row],[SERWIS]]</f>
        <v>0</v>
      </c>
      <c r="L564">
        <f t="shared" si="62"/>
        <v>37690</v>
      </c>
    </row>
    <row r="565" spans="1:12" x14ac:dyDescent="0.3">
      <c r="A565" s="1">
        <v>45490</v>
      </c>
      <c r="B565">
        <f t="shared" si="56"/>
        <v>3</v>
      </c>
      <c r="C565">
        <f t="shared" si="57"/>
        <v>17</v>
      </c>
      <c r="D565">
        <f t="shared" si="58"/>
        <v>7</v>
      </c>
      <c r="E565" t="s">
        <v>7</v>
      </c>
      <c r="G565">
        <f t="shared" si="59"/>
        <v>0</v>
      </c>
      <c r="H565">
        <f t="shared" si="60"/>
        <v>270</v>
      </c>
      <c r="I565">
        <v>10</v>
      </c>
      <c r="J565">
        <f t="shared" si="61"/>
        <v>9</v>
      </c>
      <c r="K565">
        <f>Tabela1[[#This Row],[WYDATKI]]+Tabela1[[#This Row],[SERWIS]]</f>
        <v>0</v>
      </c>
      <c r="L565">
        <f t="shared" si="62"/>
        <v>37960</v>
      </c>
    </row>
    <row r="566" spans="1:12" x14ac:dyDescent="0.3">
      <c r="A566" s="1">
        <v>45491</v>
      </c>
      <c r="B566">
        <f t="shared" si="56"/>
        <v>4</v>
      </c>
      <c r="C566">
        <f t="shared" si="57"/>
        <v>18</v>
      </c>
      <c r="D566">
        <f t="shared" si="58"/>
        <v>7</v>
      </c>
      <c r="E566" t="s">
        <v>7</v>
      </c>
      <c r="G566">
        <f t="shared" si="59"/>
        <v>0</v>
      </c>
      <c r="H566">
        <f t="shared" si="60"/>
        <v>270</v>
      </c>
      <c r="I566">
        <v>10</v>
      </c>
      <c r="J566">
        <f t="shared" si="61"/>
        <v>9</v>
      </c>
      <c r="K566">
        <f>Tabela1[[#This Row],[WYDATKI]]+Tabela1[[#This Row],[SERWIS]]</f>
        <v>0</v>
      </c>
      <c r="L566">
        <f t="shared" si="62"/>
        <v>38230</v>
      </c>
    </row>
    <row r="567" spans="1:12" x14ac:dyDescent="0.3">
      <c r="A567" s="1">
        <v>45492</v>
      </c>
      <c r="B567">
        <f t="shared" si="56"/>
        <v>5</v>
      </c>
      <c r="C567">
        <f t="shared" si="57"/>
        <v>19</v>
      </c>
      <c r="D567">
        <f t="shared" si="58"/>
        <v>7</v>
      </c>
      <c r="E567" t="s">
        <v>7</v>
      </c>
      <c r="G567">
        <f t="shared" si="59"/>
        <v>0</v>
      </c>
      <c r="H567">
        <f t="shared" si="60"/>
        <v>270</v>
      </c>
      <c r="I567">
        <v>10</v>
      </c>
      <c r="J567">
        <f t="shared" si="61"/>
        <v>9</v>
      </c>
      <c r="K567">
        <f>Tabela1[[#This Row],[WYDATKI]]+Tabela1[[#This Row],[SERWIS]]</f>
        <v>0</v>
      </c>
      <c r="L567">
        <f t="shared" si="62"/>
        <v>38500</v>
      </c>
    </row>
    <row r="568" spans="1:12" x14ac:dyDescent="0.3">
      <c r="A568" s="1">
        <v>45493</v>
      </c>
      <c r="B568">
        <f t="shared" si="56"/>
        <v>6</v>
      </c>
      <c r="C568">
        <f t="shared" si="57"/>
        <v>20</v>
      </c>
      <c r="D568">
        <f t="shared" si="58"/>
        <v>7</v>
      </c>
      <c r="E568" t="s">
        <v>7</v>
      </c>
      <c r="G568">
        <f t="shared" si="59"/>
        <v>0</v>
      </c>
      <c r="H568">
        <f t="shared" si="60"/>
        <v>0</v>
      </c>
      <c r="I568">
        <v>10</v>
      </c>
      <c r="J568">
        <f t="shared" si="61"/>
        <v>9</v>
      </c>
      <c r="K568">
        <f>Tabela1[[#This Row],[WYDATKI]]+Tabela1[[#This Row],[SERWIS]]</f>
        <v>0</v>
      </c>
      <c r="L568">
        <f t="shared" si="62"/>
        <v>38500</v>
      </c>
    </row>
    <row r="569" spans="1:12" x14ac:dyDescent="0.3">
      <c r="A569" s="1">
        <v>45494</v>
      </c>
      <c r="B569">
        <f t="shared" si="56"/>
        <v>7</v>
      </c>
      <c r="C569">
        <f t="shared" si="57"/>
        <v>21</v>
      </c>
      <c r="D569">
        <f t="shared" si="58"/>
        <v>7</v>
      </c>
      <c r="E569" t="s">
        <v>7</v>
      </c>
      <c r="G569">
        <f t="shared" si="59"/>
        <v>150</v>
      </c>
      <c r="H569">
        <f t="shared" si="60"/>
        <v>0</v>
      </c>
      <c r="I569">
        <v>10</v>
      </c>
      <c r="J569">
        <f t="shared" si="61"/>
        <v>9</v>
      </c>
      <c r="K569">
        <f>Tabela1[[#This Row],[WYDATKI]]+Tabela1[[#This Row],[SERWIS]]</f>
        <v>150</v>
      </c>
      <c r="L569">
        <f t="shared" si="62"/>
        <v>38350</v>
      </c>
    </row>
    <row r="570" spans="1:12" x14ac:dyDescent="0.3">
      <c r="A570" s="1">
        <v>45495</v>
      </c>
      <c r="B570">
        <f t="shared" si="56"/>
        <v>1</v>
      </c>
      <c r="C570">
        <f t="shared" si="57"/>
        <v>22</v>
      </c>
      <c r="D570">
        <f t="shared" si="58"/>
        <v>7</v>
      </c>
      <c r="E570" t="s">
        <v>7</v>
      </c>
      <c r="G570">
        <f t="shared" si="59"/>
        <v>0</v>
      </c>
      <c r="H570">
        <f t="shared" si="60"/>
        <v>270</v>
      </c>
      <c r="I570">
        <v>10</v>
      </c>
      <c r="J570">
        <f t="shared" si="61"/>
        <v>9</v>
      </c>
      <c r="K570">
        <f>Tabela1[[#This Row],[WYDATKI]]+Tabela1[[#This Row],[SERWIS]]</f>
        <v>0</v>
      </c>
      <c r="L570">
        <f t="shared" si="62"/>
        <v>38620</v>
      </c>
    </row>
    <row r="571" spans="1:12" x14ac:dyDescent="0.3">
      <c r="A571" s="1">
        <v>45496</v>
      </c>
      <c r="B571">
        <f t="shared" si="56"/>
        <v>2</v>
      </c>
      <c r="C571">
        <f t="shared" si="57"/>
        <v>23</v>
      </c>
      <c r="D571">
        <f t="shared" si="58"/>
        <v>7</v>
      </c>
      <c r="E571" t="s">
        <v>7</v>
      </c>
      <c r="G571">
        <f t="shared" si="59"/>
        <v>0</v>
      </c>
      <c r="H571">
        <f t="shared" si="60"/>
        <v>270</v>
      </c>
      <c r="I571">
        <v>10</v>
      </c>
      <c r="J571">
        <f t="shared" si="61"/>
        <v>9</v>
      </c>
      <c r="K571">
        <f>Tabela1[[#This Row],[WYDATKI]]+Tabela1[[#This Row],[SERWIS]]</f>
        <v>0</v>
      </c>
      <c r="L571">
        <f t="shared" si="62"/>
        <v>38890</v>
      </c>
    </row>
    <row r="572" spans="1:12" x14ac:dyDescent="0.3">
      <c r="A572" s="1">
        <v>45497</v>
      </c>
      <c r="B572">
        <f t="shared" si="56"/>
        <v>3</v>
      </c>
      <c r="C572">
        <f t="shared" si="57"/>
        <v>24</v>
      </c>
      <c r="D572">
        <f t="shared" si="58"/>
        <v>7</v>
      </c>
      <c r="E572" t="s">
        <v>7</v>
      </c>
      <c r="G572">
        <f t="shared" si="59"/>
        <v>0</v>
      </c>
      <c r="H572">
        <f t="shared" si="60"/>
        <v>270</v>
      </c>
      <c r="I572">
        <v>10</v>
      </c>
      <c r="J572">
        <f t="shared" si="61"/>
        <v>9</v>
      </c>
      <c r="K572">
        <f>Tabela1[[#This Row],[WYDATKI]]+Tabela1[[#This Row],[SERWIS]]</f>
        <v>0</v>
      </c>
      <c r="L572">
        <f t="shared" si="62"/>
        <v>39160</v>
      </c>
    </row>
    <row r="573" spans="1:12" x14ac:dyDescent="0.3">
      <c r="A573" s="1">
        <v>45498</v>
      </c>
      <c r="B573">
        <f t="shared" si="56"/>
        <v>4</v>
      </c>
      <c r="C573">
        <f t="shared" si="57"/>
        <v>25</v>
      </c>
      <c r="D573">
        <f t="shared" si="58"/>
        <v>7</v>
      </c>
      <c r="E573" t="s">
        <v>7</v>
      </c>
      <c r="G573">
        <f t="shared" si="59"/>
        <v>0</v>
      </c>
      <c r="H573">
        <f t="shared" si="60"/>
        <v>270</v>
      </c>
      <c r="I573">
        <v>10</v>
      </c>
      <c r="J573">
        <f t="shared" si="61"/>
        <v>9</v>
      </c>
      <c r="K573">
        <f>Tabela1[[#This Row],[WYDATKI]]+Tabela1[[#This Row],[SERWIS]]</f>
        <v>0</v>
      </c>
      <c r="L573">
        <f t="shared" si="62"/>
        <v>39430</v>
      </c>
    </row>
    <row r="574" spans="1:12" x14ac:dyDescent="0.3">
      <c r="A574" s="1">
        <v>45499</v>
      </c>
      <c r="B574">
        <f t="shared" si="56"/>
        <v>5</v>
      </c>
      <c r="C574">
        <f t="shared" si="57"/>
        <v>26</v>
      </c>
      <c r="D574">
        <f t="shared" si="58"/>
        <v>7</v>
      </c>
      <c r="E574" t="s">
        <v>7</v>
      </c>
      <c r="G574">
        <f t="shared" si="59"/>
        <v>0</v>
      </c>
      <c r="H574">
        <f t="shared" si="60"/>
        <v>270</v>
      </c>
      <c r="I574">
        <v>10</v>
      </c>
      <c r="J574">
        <f t="shared" si="61"/>
        <v>9</v>
      </c>
      <c r="K574">
        <f>Tabela1[[#This Row],[WYDATKI]]+Tabela1[[#This Row],[SERWIS]]</f>
        <v>0</v>
      </c>
      <c r="L574">
        <f t="shared" si="62"/>
        <v>39700</v>
      </c>
    </row>
    <row r="575" spans="1:12" x14ac:dyDescent="0.3">
      <c r="A575" s="1">
        <v>45500</v>
      </c>
      <c r="B575">
        <f t="shared" si="56"/>
        <v>6</v>
      </c>
      <c r="C575">
        <f t="shared" si="57"/>
        <v>27</v>
      </c>
      <c r="D575">
        <f t="shared" si="58"/>
        <v>7</v>
      </c>
      <c r="E575" t="s">
        <v>7</v>
      </c>
      <c r="G575">
        <f t="shared" si="59"/>
        <v>0</v>
      </c>
      <c r="H575">
        <f t="shared" si="60"/>
        <v>0</v>
      </c>
      <c r="I575">
        <v>10</v>
      </c>
      <c r="J575">
        <f t="shared" si="61"/>
        <v>9</v>
      </c>
      <c r="K575">
        <f>Tabela1[[#This Row],[WYDATKI]]+Tabela1[[#This Row],[SERWIS]]</f>
        <v>0</v>
      </c>
      <c r="L575">
        <f t="shared" si="62"/>
        <v>39700</v>
      </c>
    </row>
    <row r="576" spans="1:12" x14ac:dyDescent="0.3">
      <c r="A576" s="1">
        <v>45501</v>
      </c>
      <c r="B576">
        <f t="shared" si="56"/>
        <v>7</v>
      </c>
      <c r="C576">
        <f t="shared" si="57"/>
        <v>28</v>
      </c>
      <c r="D576">
        <f t="shared" si="58"/>
        <v>7</v>
      </c>
      <c r="E576" t="s">
        <v>7</v>
      </c>
      <c r="G576">
        <f t="shared" si="59"/>
        <v>150</v>
      </c>
      <c r="H576">
        <f t="shared" si="60"/>
        <v>0</v>
      </c>
      <c r="I576">
        <v>10</v>
      </c>
      <c r="J576">
        <f t="shared" si="61"/>
        <v>9</v>
      </c>
      <c r="K576">
        <f>Tabela1[[#This Row],[WYDATKI]]+Tabela1[[#This Row],[SERWIS]]</f>
        <v>150</v>
      </c>
      <c r="L576">
        <f t="shared" si="62"/>
        <v>39550</v>
      </c>
    </row>
    <row r="577" spans="1:12" x14ac:dyDescent="0.3">
      <c r="A577" s="1">
        <v>45502</v>
      </c>
      <c r="B577">
        <f t="shared" si="56"/>
        <v>1</v>
      </c>
      <c r="C577">
        <f t="shared" si="57"/>
        <v>29</v>
      </c>
      <c r="D577">
        <f t="shared" si="58"/>
        <v>7</v>
      </c>
      <c r="E577" t="s">
        <v>7</v>
      </c>
      <c r="G577">
        <f t="shared" si="59"/>
        <v>0</v>
      </c>
      <c r="H577">
        <f t="shared" si="60"/>
        <v>270</v>
      </c>
      <c r="I577">
        <v>10</v>
      </c>
      <c r="J577">
        <f t="shared" si="61"/>
        <v>9</v>
      </c>
      <c r="K577">
        <f>Tabela1[[#This Row],[WYDATKI]]+Tabela1[[#This Row],[SERWIS]]</f>
        <v>0</v>
      </c>
      <c r="L577">
        <f t="shared" si="62"/>
        <v>39820</v>
      </c>
    </row>
    <row r="578" spans="1:12" x14ac:dyDescent="0.3">
      <c r="A578" s="1">
        <v>45503</v>
      </c>
      <c r="B578">
        <f t="shared" si="56"/>
        <v>2</v>
      </c>
      <c r="C578">
        <f t="shared" si="57"/>
        <v>30</v>
      </c>
      <c r="D578">
        <f t="shared" si="58"/>
        <v>7</v>
      </c>
      <c r="E578" t="s">
        <v>7</v>
      </c>
      <c r="G578">
        <f t="shared" si="59"/>
        <v>0</v>
      </c>
      <c r="H578">
        <f t="shared" si="60"/>
        <v>270</v>
      </c>
      <c r="I578">
        <v>10</v>
      </c>
      <c r="J578">
        <f t="shared" si="61"/>
        <v>9</v>
      </c>
      <c r="K578">
        <f>Tabela1[[#This Row],[WYDATKI]]+Tabela1[[#This Row],[SERWIS]]</f>
        <v>0</v>
      </c>
      <c r="L578">
        <f t="shared" si="62"/>
        <v>40090</v>
      </c>
    </row>
    <row r="579" spans="1:12" x14ac:dyDescent="0.3">
      <c r="A579" s="1">
        <v>45504</v>
      </c>
      <c r="B579">
        <f t="shared" ref="B579:B642" si="63">WEEKDAY(A579,2)</f>
        <v>3</v>
      </c>
      <c r="C579">
        <f t="shared" ref="C579:C642" si="64">DAY(A579)</f>
        <v>31</v>
      </c>
      <c r="D579">
        <f t="shared" ref="D579:D642" si="65">MONTH(A579)</f>
        <v>7</v>
      </c>
      <c r="E579" t="s">
        <v>7</v>
      </c>
      <c r="G579">
        <f t="shared" ref="G579:G642" si="66">IF(B579=7,I579*15,0)</f>
        <v>0</v>
      </c>
      <c r="H579">
        <f t="shared" ref="H579:H642" si="67">IF(OR(B579=7,B579=6),0,J579*30)</f>
        <v>270</v>
      </c>
      <c r="I579">
        <v>10</v>
      </c>
      <c r="J579">
        <f t="shared" ref="J579:J642" si="68">IF(E579="ZIMA",ROUNDDOWN(I579*20%,0),IF(E579="WIOSNA",ROUNDDOWN(I579*50%,0),IF(E579="LATO",ROUNDDOWN(I579*90%,0),IF(E579="JESIEŃ",ROUNDDOWN(I579*40%,0)))))</f>
        <v>9</v>
      </c>
      <c r="K579">
        <f>Tabela1[[#This Row],[WYDATKI]]+Tabela1[[#This Row],[SERWIS]]</f>
        <v>0</v>
      </c>
      <c r="L579">
        <f t="shared" si="62"/>
        <v>40360</v>
      </c>
    </row>
    <row r="580" spans="1:12" x14ac:dyDescent="0.3">
      <c r="A580" s="1">
        <v>45505</v>
      </c>
      <c r="B580">
        <f t="shared" si="63"/>
        <v>4</v>
      </c>
      <c r="C580">
        <f t="shared" si="64"/>
        <v>1</v>
      </c>
      <c r="D580">
        <f t="shared" si="65"/>
        <v>8</v>
      </c>
      <c r="E580" t="s">
        <v>7</v>
      </c>
      <c r="G580">
        <f t="shared" si="66"/>
        <v>0</v>
      </c>
      <c r="H580">
        <f t="shared" si="67"/>
        <v>270</v>
      </c>
      <c r="I580">
        <v>10</v>
      </c>
      <c r="J580">
        <f t="shared" si="68"/>
        <v>9</v>
      </c>
      <c r="K580">
        <f>Tabela1[[#This Row],[WYDATKI]]+Tabela1[[#This Row],[SERWIS]]</f>
        <v>0</v>
      </c>
      <c r="L580">
        <f t="shared" ref="L580:L643" si="69">L579-F580-G580+H580</f>
        <v>40630</v>
      </c>
    </row>
    <row r="581" spans="1:12" x14ac:dyDescent="0.3">
      <c r="A581" s="1">
        <v>45506</v>
      </c>
      <c r="B581">
        <f t="shared" si="63"/>
        <v>5</v>
      </c>
      <c r="C581">
        <f t="shared" si="64"/>
        <v>2</v>
      </c>
      <c r="D581">
        <f t="shared" si="65"/>
        <v>8</v>
      </c>
      <c r="E581" t="s">
        <v>7</v>
      </c>
      <c r="G581">
        <f t="shared" si="66"/>
        <v>0</v>
      </c>
      <c r="H581">
        <f t="shared" si="67"/>
        <v>270</v>
      </c>
      <c r="I581">
        <v>10</v>
      </c>
      <c r="J581">
        <f t="shared" si="68"/>
        <v>9</v>
      </c>
      <c r="K581">
        <f>Tabela1[[#This Row],[WYDATKI]]+Tabela1[[#This Row],[SERWIS]]</f>
        <v>0</v>
      </c>
      <c r="L581">
        <f t="shared" si="69"/>
        <v>40900</v>
      </c>
    </row>
    <row r="582" spans="1:12" x14ac:dyDescent="0.3">
      <c r="A582" s="1">
        <v>45507</v>
      </c>
      <c r="B582">
        <f t="shared" si="63"/>
        <v>6</v>
      </c>
      <c r="C582">
        <f t="shared" si="64"/>
        <v>3</v>
      </c>
      <c r="D582">
        <f t="shared" si="65"/>
        <v>8</v>
      </c>
      <c r="E582" t="s">
        <v>7</v>
      </c>
      <c r="G582">
        <f t="shared" si="66"/>
        <v>0</v>
      </c>
      <c r="H582">
        <f t="shared" si="67"/>
        <v>0</v>
      </c>
      <c r="I582">
        <v>10</v>
      </c>
      <c r="J582">
        <f t="shared" si="68"/>
        <v>9</v>
      </c>
      <c r="K582">
        <f>Tabela1[[#This Row],[WYDATKI]]+Tabela1[[#This Row],[SERWIS]]</f>
        <v>0</v>
      </c>
      <c r="L582">
        <f t="shared" si="69"/>
        <v>40900</v>
      </c>
    </row>
    <row r="583" spans="1:12" x14ac:dyDescent="0.3">
      <c r="A583" s="1">
        <v>45508</v>
      </c>
      <c r="B583">
        <f t="shared" si="63"/>
        <v>7</v>
      </c>
      <c r="C583">
        <f t="shared" si="64"/>
        <v>4</v>
      </c>
      <c r="D583">
        <f t="shared" si="65"/>
        <v>8</v>
      </c>
      <c r="E583" t="s">
        <v>7</v>
      </c>
      <c r="G583">
        <f t="shared" si="66"/>
        <v>150</v>
      </c>
      <c r="H583">
        <f t="shared" si="67"/>
        <v>0</v>
      </c>
      <c r="I583">
        <v>10</v>
      </c>
      <c r="J583">
        <f t="shared" si="68"/>
        <v>9</v>
      </c>
      <c r="K583">
        <f>Tabela1[[#This Row],[WYDATKI]]+Tabela1[[#This Row],[SERWIS]]</f>
        <v>150</v>
      </c>
      <c r="L583">
        <f t="shared" si="69"/>
        <v>40750</v>
      </c>
    </row>
    <row r="584" spans="1:12" x14ac:dyDescent="0.3">
      <c r="A584" s="1">
        <v>45509</v>
      </c>
      <c r="B584">
        <f t="shared" si="63"/>
        <v>1</v>
      </c>
      <c r="C584">
        <f t="shared" si="64"/>
        <v>5</v>
      </c>
      <c r="D584">
        <f t="shared" si="65"/>
        <v>8</v>
      </c>
      <c r="E584" t="s">
        <v>7</v>
      </c>
      <c r="G584">
        <f t="shared" si="66"/>
        <v>0</v>
      </c>
      <c r="H584">
        <f t="shared" si="67"/>
        <v>270</v>
      </c>
      <c r="I584">
        <v>10</v>
      </c>
      <c r="J584">
        <f t="shared" si="68"/>
        <v>9</v>
      </c>
      <c r="K584">
        <f>Tabela1[[#This Row],[WYDATKI]]+Tabela1[[#This Row],[SERWIS]]</f>
        <v>0</v>
      </c>
      <c r="L584">
        <f t="shared" si="69"/>
        <v>41020</v>
      </c>
    </row>
    <row r="585" spans="1:12" x14ac:dyDescent="0.3">
      <c r="A585" s="1">
        <v>45510</v>
      </c>
      <c r="B585">
        <f t="shared" si="63"/>
        <v>2</v>
      </c>
      <c r="C585">
        <f t="shared" si="64"/>
        <v>6</v>
      </c>
      <c r="D585">
        <f t="shared" si="65"/>
        <v>8</v>
      </c>
      <c r="E585" t="s">
        <v>7</v>
      </c>
      <c r="G585">
        <f t="shared" si="66"/>
        <v>0</v>
      </c>
      <c r="H585">
        <f t="shared" si="67"/>
        <v>270</v>
      </c>
      <c r="I585">
        <v>10</v>
      </c>
      <c r="J585">
        <f t="shared" si="68"/>
        <v>9</v>
      </c>
      <c r="K585">
        <f>Tabela1[[#This Row],[WYDATKI]]+Tabela1[[#This Row],[SERWIS]]</f>
        <v>0</v>
      </c>
      <c r="L585">
        <f t="shared" si="69"/>
        <v>41290</v>
      </c>
    </row>
    <row r="586" spans="1:12" x14ac:dyDescent="0.3">
      <c r="A586" s="1">
        <v>45511</v>
      </c>
      <c r="B586">
        <f t="shared" si="63"/>
        <v>3</v>
      </c>
      <c r="C586">
        <f t="shared" si="64"/>
        <v>7</v>
      </c>
      <c r="D586">
        <f t="shared" si="65"/>
        <v>8</v>
      </c>
      <c r="E586" t="s">
        <v>7</v>
      </c>
      <c r="G586">
        <f t="shared" si="66"/>
        <v>0</v>
      </c>
      <c r="H586">
        <f t="shared" si="67"/>
        <v>270</v>
      </c>
      <c r="I586">
        <v>10</v>
      </c>
      <c r="J586">
        <f t="shared" si="68"/>
        <v>9</v>
      </c>
      <c r="K586">
        <f>Tabela1[[#This Row],[WYDATKI]]+Tabela1[[#This Row],[SERWIS]]</f>
        <v>0</v>
      </c>
      <c r="L586">
        <f t="shared" si="69"/>
        <v>41560</v>
      </c>
    </row>
    <row r="587" spans="1:12" x14ac:dyDescent="0.3">
      <c r="A587" s="1">
        <v>45512</v>
      </c>
      <c r="B587">
        <f t="shared" si="63"/>
        <v>4</v>
      </c>
      <c r="C587">
        <f t="shared" si="64"/>
        <v>8</v>
      </c>
      <c r="D587">
        <f t="shared" si="65"/>
        <v>8</v>
      </c>
      <c r="E587" t="s">
        <v>7</v>
      </c>
      <c r="G587">
        <f t="shared" si="66"/>
        <v>0</v>
      </c>
      <c r="H587">
        <f t="shared" si="67"/>
        <v>270</v>
      </c>
      <c r="I587">
        <v>10</v>
      </c>
      <c r="J587">
        <f t="shared" si="68"/>
        <v>9</v>
      </c>
      <c r="K587">
        <f>Tabela1[[#This Row],[WYDATKI]]+Tabela1[[#This Row],[SERWIS]]</f>
        <v>0</v>
      </c>
      <c r="L587">
        <f t="shared" si="69"/>
        <v>41830</v>
      </c>
    </row>
    <row r="588" spans="1:12" x14ac:dyDescent="0.3">
      <c r="A588" s="1">
        <v>45513</v>
      </c>
      <c r="B588">
        <f t="shared" si="63"/>
        <v>5</v>
      </c>
      <c r="C588">
        <f t="shared" si="64"/>
        <v>9</v>
      </c>
      <c r="D588">
        <f t="shared" si="65"/>
        <v>8</v>
      </c>
      <c r="E588" t="s">
        <v>7</v>
      </c>
      <c r="G588">
        <f t="shared" si="66"/>
        <v>0</v>
      </c>
      <c r="H588">
        <f t="shared" si="67"/>
        <v>270</v>
      </c>
      <c r="I588">
        <v>10</v>
      </c>
      <c r="J588">
        <f t="shared" si="68"/>
        <v>9</v>
      </c>
      <c r="K588">
        <f>Tabela1[[#This Row],[WYDATKI]]+Tabela1[[#This Row],[SERWIS]]</f>
        <v>0</v>
      </c>
      <c r="L588">
        <f t="shared" si="69"/>
        <v>42100</v>
      </c>
    </row>
    <row r="589" spans="1:12" x14ac:dyDescent="0.3">
      <c r="A589" s="1">
        <v>45514</v>
      </c>
      <c r="B589">
        <f t="shared" si="63"/>
        <v>6</v>
      </c>
      <c r="C589">
        <f t="shared" si="64"/>
        <v>10</v>
      </c>
      <c r="D589">
        <f t="shared" si="65"/>
        <v>8</v>
      </c>
      <c r="E589" t="s">
        <v>7</v>
      </c>
      <c r="G589">
        <f t="shared" si="66"/>
        <v>0</v>
      </c>
      <c r="H589">
        <f t="shared" si="67"/>
        <v>0</v>
      </c>
      <c r="I589">
        <v>10</v>
      </c>
      <c r="J589">
        <f t="shared" si="68"/>
        <v>9</v>
      </c>
      <c r="K589">
        <f>Tabela1[[#This Row],[WYDATKI]]+Tabela1[[#This Row],[SERWIS]]</f>
        <v>0</v>
      </c>
      <c r="L589">
        <f t="shared" si="69"/>
        <v>42100</v>
      </c>
    </row>
    <row r="590" spans="1:12" x14ac:dyDescent="0.3">
      <c r="A590" s="1">
        <v>45515</v>
      </c>
      <c r="B590">
        <f t="shared" si="63"/>
        <v>7</v>
      </c>
      <c r="C590">
        <f t="shared" si="64"/>
        <v>11</v>
      </c>
      <c r="D590">
        <f t="shared" si="65"/>
        <v>8</v>
      </c>
      <c r="E590" t="s">
        <v>7</v>
      </c>
      <c r="G590">
        <f t="shared" si="66"/>
        <v>150</v>
      </c>
      <c r="H590">
        <f t="shared" si="67"/>
        <v>0</v>
      </c>
      <c r="I590">
        <v>10</v>
      </c>
      <c r="J590">
        <f t="shared" si="68"/>
        <v>9</v>
      </c>
      <c r="K590">
        <f>Tabela1[[#This Row],[WYDATKI]]+Tabela1[[#This Row],[SERWIS]]</f>
        <v>150</v>
      </c>
      <c r="L590">
        <f t="shared" si="69"/>
        <v>41950</v>
      </c>
    </row>
    <row r="591" spans="1:12" x14ac:dyDescent="0.3">
      <c r="A591" s="1">
        <v>45516</v>
      </c>
      <c r="B591">
        <f t="shared" si="63"/>
        <v>1</v>
      </c>
      <c r="C591">
        <f t="shared" si="64"/>
        <v>12</v>
      </c>
      <c r="D591">
        <f t="shared" si="65"/>
        <v>8</v>
      </c>
      <c r="E591" t="s">
        <v>7</v>
      </c>
      <c r="G591">
        <f t="shared" si="66"/>
        <v>0</v>
      </c>
      <c r="H591">
        <f t="shared" si="67"/>
        <v>270</v>
      </c>
      <c r="I591">
        <v>10</v>
      </c>
      <c r="J591">
        <f t="shared" si="68"/>
        <v>9</v>
      </c>
      <c r="K591">
        <f>Tabela1[[#This Row],[WYDATKI]]+Tabela1[[#This Row],[SERWIS]]</f>
        <v>0</v>
      </c>
      <c r="L591">
        <f t="shared" si="69"/>
        <v>42220</v>
      </c>
    </row>
    <row r="592" spans="1:12" x14ac:dyDescent="0.3">
      <c r="A592" s="1">
        <v>45517</v>
      </c>
      <c r="B592">
        <f t="shared" si="63"/>
        <v>2</v>
      </c>
      <c r="C592">
        <f t="shared" si="64"/>
        <v>13</v>
      </c>
      <c r="D592">
        <f t="shared" si="65"/>
        <v>8</v>
      </c>
      <c r="E592" t="s">
        <v>7</v>
      </c>
      <c r="G592">
        <f t="shared" si="66"/>
        <v>0</v>
      </c>
      <c r="H592">
        <f t="shared" si="67"/>
        <v>270</v>
      </c>
      <c r="I592">
        <v>10</v>
      </c>
      <c r="J592">
        <f t="shared" si="68"/>
        <v>9</v>
      </c>
      <c r="K592">
        <f>Tabela1[[#This Row],[WYDATKI]]+Tabela1[[#This Row],[SERWIS]]</f>
        <v>0</v>
      </c>
      <c r="L592">
        <f t="shared" si="69"/>
        <v>42490</v>
      </c>
    </row>
    <row r="593" spans="1:12" x14ac:dyDescent="0.3">
      <c r="A593" s="1">
        <v>45518</v>
      </c>
      <c r="B593">
        <f t="shared" si="63"/>
        <v>3</v>
      </c>
      <c r="C593">
        <f t="shared" si="64"/>
        <v>14</v>
      </c>
      <c r="D593">
        <f t="shared" si="65"/>
        <v>8</v>
      </c>
      <c r="E593" t="s">
        <v>7</v>
      </c>
      <c r="G593">
        <f t="shared" si="66"/>
        <v>0</v>
      </c>
      <c r="H593">
        <f t="shared" si="67"/>
        <v>270</v>
      </c>
      <c r="I593">
        <v>10</v>
      </c>
      <c r="J593">
        <f t="shared" si="68"/>
        <v>9</v>
      </c>
      <c r="K593">
        <f>Tabela1[[#This Row],[WYDATKI]]+Tabela1[[#This Row],[SERWIS]]</f>
        <v>0</v>
      </c>
      <c r="L593">
        <f t="shared" si="69"/>
        <v>42760</v>
      </c>
    </row>
    <row r="594" spans="1:12" x14ac:dyDescent="0.3">
      <c r="A594" s="1">
        <v>45519</v>
      </c>
      <c r="B594">
        <f t="shared" si="63"/>
        <v>4</v>
      </c>
      <c r="C594">
        <f t="shared" si="64"/>
        <v>15</v>
      </c>
      <c r="D594">
        <f t="shared" si="65"/>
        <v>8</v>
      </c>
      <c r="E594" t="s">
        <v>7</v>
      </c>
      <c r="G594">
        <f t="shared" si="66"/>
        <v>0</v>
      </c>
      <c r="H594">
        <f t="shared" si="67"/>
        <v>270</v>
      </c>
      <c r="I594">
        <v>10</v>
      </c>
      <c r="J594">
        <f t="shared" si="68"/>
        <v>9</v>
      </c>
      <c r="K594">
        <f>Tabela1[[#This Row],[WYDATKI]]+Tabela1[[#This Row],[SERWIS]]</f>
        <v>0</v>
      </c>
      <c r="L594">
        <f t="shared" si="69"/>
        <v>43030</v>
      </c>
    </row>
    <row r="595" spans="1:12" x14ac:dyDescent="0.3">
      <c r="A595" s="1">
        <v>45520</v>
      </c>
      <c r="B595">
        <f t="shared" si="63"/>
        <v>5</v>
      </c>
      <c r="C595">
        <f t="shared" si="64"/>
        <v>16</v>
      </c>
      <c r="D595">
        <f t="shared" si="65"/>
        <v>8</v>
      </c>
      <c r="E595" t="s">
        <v>7</v>
      </c>
      <c r="G595">
        <f t="shared" si="66"/>
        <v>0</v>
      </c>
      <c r="H595">
        <f t="shared" si="67"/>
        <v>270</v>
      </c>
      <c r="I595">
        <v>10</v>
      </c>
      <c r="J595">
        <f t="shared" si="68"/>
        <v>9</v>
      </c>
      <c r="K595">
        <f>Tabela1[[#This Row],[WYDATKI]]+Tabela1[[#This Row],[SERWIS]]</f>
        <v>0</v>
      </c>
      <c r="L595">
        <f t="shared" si="69"/>
        <v>43300</v>
      </c>
    </row>
    <row r="596" spans="1:12" x14ac:dyDescent="0.3">
      <c r="A596" s="1">
        <v>45521</v>
      </c>
      <c r="B596">
        <f t="shared" si="63"/>
        <v>6</v>
      </c>
      <c r="C596">
        <f t="shared" si="64"/>
        <v>17</v>
      </c>
      <c r="D596">
        <f t="shared" si="65"/>
        <v>8</v>
      </c>
      <c r="E596" t="s">
        <v>7</v>
      </c>
      <c r="G596">
        <f t="shared" si="66"/>
        <v>0</v>
      </c>
      <c r="H596">
        <f t="shared" si="67"/>
        <v>0</v>
      </c>
      <c r="I596">
        <v>10</v>
      </c>
      <c r="J596">
        <f t="shared" si="68"/>
        <v>9</v>
      </c>
      <c r="K596">
        <f>Tabela1[[#This Row],[WYDATKI]]+Tabela1[[#This Row],[SERWIS]]</f>
        <v>0</v>
      </c>
      <c r="L596">
        <f t="shared" si="69"/>
        <v>43300</v>
      </c>
    </row>
    <row r="597" spans="1:12" x14ac:dyDescent="0.3">
      <c r="A597" s="1">
        <v>45522</v>
      </c>
      <c r="B597">
        <f t="shared" si="63"/>
        <v>7</v>
      </c>
      <c r="C597">
        <f t="shared" si="64"/>
        <v>18</v>
      </c>
      <c r="D597">
        <f t="shared" si="65"/>
        <v>8</v>
      </c>
      <c r="E597" t="s">
        <v>7</v>
      </c>
      <c r="G597">
        <f t="shared" si="66"/>
        <v>150</v>
      </c>
      <c r="H597">
        <f t="shared" si="67"/>
        <v>0</v>
      </c>
      <c r="I597">
        <v>10</v>
      </c>
      <c r="J597">
        <f t="shared" si="68"/>
        <v>9</v>
      </c>
      <c r="K597">
        <f>Tabela1[[#This Row],[WYDATKI]]+Tabela1[[#This Row],[SERWIS]]</f>
        <v>150</v>
      </c>
      <c r="L597">
        <f t="shared" si="69"/>
        <v>43150</v>
      </c>
    </row>
    <row r="598" spans="1:12" x14ac:dyDescent="0.3">
      <c r="A598" s="1">
        <v>45523</v>
      </c>
      <c r="B598">
        <f t="shared" si="63"/>
        <v>1</v>
      </c>
      <c r="C598">
        <f t="shared" si="64"/>
        <v>19</v>
      </c>
      <c r="D598">
        <f t="shared" si="65"/>
        <v>8</v>
      </c>
      <c r="E598" t="s">
        <v>7</v>
      </c>
      <c r="G598">
        <f t="shared" si="66"/>
        <v>0</v>
      </c>
      <c r="H598">
        <f t="shared" si="67"/>
        <v>270</v>
      </c>
      <c r="I598">
        <v>10</v>
      </c>
      <c r="J598">
        <f t="shared" si="68"/>
        <v>9</v>
      </c>
      <c r="K598">
        <f>Tabela1[[#This Row],[WYDATKI]]+Tabela1[[#This Row],[SERWIS]]</f>
        <v>0</v>
      </c>
      <c r="L598">
        <f t="shared" si="69"/>
        <v>43420</v>
      </c>
    </row>
    <row r="599" spans="1:12" x14ac:dyDescent="0.3">
      <c r="A599" s="1">
        <v>45524</v>
      </c>
      <c r="B599">
        <f t="shared" si="63"/>
        <v>2</v>
      </c>
      <c r="C599">
        <f t="shared" si="64"/>
        <v>20</v>
      </c>
      <c r="D599">
        <f t="shared" si="65"/>
        <v>8</v>
      </c>
      <c r="E599" t="s">
        <v>7</v>
      </c>
      <c r="G599">
        <f t="shared" si="66"/>
        <v>0</v>
      </c>
      <c r="H599">
        <f t="shared" si="67"/>
        <v>270</v>
      </c>
      <c r="I599">
        <v>10</v>
      </c>
      <c r="J599">
        <f t="shared" si="68"/>
        <v>9</v>
      </c>
      <c r="K599">
        <f>Tabela1[[#This Row],[WYDATKI]]+Tabela1[[#This Row],[SERWIS]]</f>
        <v>0</v>
      </c>
      <c r="L599">
        <f t="shared" si="69"/>
        <v>43690</v>
      </c>
    </row>
    <row r="600" spans="1:12" x14ac:dyDescent="0.3">
      <c r="A600" s="1">
        <v>45525</v>
      </c>
      <c r="B600">
        <f t="shared" si="63"/>
        <v>3</v>
      </c>
      <c r="C600">
        <f t="shared" si="64"/>
        <v>21</v>
      </c>
      <c r="D600">
        <f t="shared" si="65"/>
        <v>8</v>
      </c>
      <c r="E600" t="s">
        <v>7</v>
      </c>
      <c r="G600">
        <f t="shared" si="66"/>
        <v>0</v>
      </c>
      <c r="H600">
        <f t="shared" si="67"/>
        <v>270</v>
      </c>
      <c r="I600">
        <v>10</v>
      </c>
      <c r="J600">
        <f t="shared" si="68"/>
        <v>9</v>
      </c>
      <c r="K600">
        <f>Tabela1[[#This Row],[WYDATKI]]+Tabela1[[#This Row],[SERWIS]]</f>
        <v>0</v>
      </c>
      <c r="L600">
        <f t="shared" si="69"/>
        <v>43960</v>
      </c>
    </row>
    <row r="601" spans="1:12" x14ac:dyDescent="0.3">
      <c r="A601" s="1">
        <v>45526</v>
      </c>
      <c r="B601">
        <f t="shared" si="63"/>
        <v>4</v>
      </c>
      <c r="C601">
        <f t="shared" si="64"/>
        <v>22</v>
      </c>
      <c r="D601">
        <f t="shared" si="65"/>
        <v>8</v>
      </c>
      <c r="E601" t="s">
        <v>7</v>
      </c>
      <c r="G601">
        <f t="shared" si="66"/>
        <v>0</v>
      </c>
      <c r="H601">
        <f t="shared" si="67"/>
        <v>270</v>
      </c>
      <c r="I601">
        <v>10</v>
      </c>
      <c r="J601">
        <f t="shared" si="68"/>
        <v>9</v>
      </c>
      <c r="K601">
        <f>Tabela1[[#This Row],[WYDATKI]]+Tabela1[[#This Row],[SERWIS]]</f>
        <v>0</v>
      </c>
      <c r="L601">
        <f t="shared" si="69"/>
        <v>44230</v>
      </c>
    </row>
    <row r="602" spans="1:12" x14ac:dyDescent="0.3">
      <c r="A602" s="1">
        <v>45527</v>
      </c>
      <c r="B602">
        <f t="shared" si="63"/>
        <v>5</v>
      </c>
      <c r="C602">
        <f t="shared" si="64"/>
        <v>23</v>
      </c>
      <c r="D602">
        <f t="shared" si="65"/>
        <v>8</v>
      </c>
      <c r="E602" t="s">
        <v>7</v>
      </c>
      <c r="G602">
        <f t="shared" si="66"/>
        <v>0</v>
      </c>
      <c r="H602">
        <f t="shared" si="67"/>
        <v>270</v>
      </c>
      <c r="I602">
        <v>10</v>
      </c>
      <c r="J602">
        <f t="shared" si="68"/>
        <v>9</v>
      </c>
      <c r="K602">
        <f>Tabela1[[#This Row],[WYDATKI]]+Tabela1[[#This Row],[SERWIS]]</f>
        <v>0</v>
      </c>
      <c r="L602">
        <f t="shared" si="69"/>
        <v>44500</v>
      </c>
    </row>
    <row r="603" spans="1:12" x14ac:dyDescent="0.3">
      <c r="A603" s="1">
        <v>45528</v>
      </c>
      <c r="B603">
        <f t="shared" si="63"/>
        <v>6</v>
      </c>
      <c r="C603">
        <f t="shared" si="64"/>
        <v>24</v>
      </c>
      <c r="D603">
        <f t="shared" si="65"/>
        <v>8</v>
      </c>
      <c r="E603" t="s">
        <v>7</v>
      </c>
      <c r="G603">
        <f t="shared" si="66"/>
        <v>0</v>
      </c>
      <c r="H603">
        <f t="shared" si="67"/>
        <v>0</v>
      </c>
      <c r="I603">
        <v>10</v>
      </c>
      <c r="J603">
        <f t="shared" si="68"/>
        <v>9</v>
      </c>
      <c r="K603">
        <f>Tabela1[[#This Row],[WYDATKI]]+Tabela1[[#This Row],[SERWIS]]</f>
        <v>0</v>
      </c>
      <c r="L603">
        <f t="shared" si="69"/>
        <v>44500</v>
      </c>
    </row>
    <row r="604" spans="1:12" x14ac:dyDescent="0.3">
      <c r="A604" s="1">
        <v>45529</v>
      </c>
      <c r="B604">
        <f t="shared" si="63"/>
        <v>7</v>
      </c>
      <c r="C604">
        <f t="shared" si="64"/>
        <v>25</v>
      </c>
      <c r="D604">
        <f t="shared" si="65"/>
        <v>8</v>
      </c>
      <c r="E604" t="s">
        <v>7</v>
      </c>
      <c r="G604">
        <f t="shared" si="66"/>
        <v>150</v>
      </c>
      <c r="H604">
        <f t="shared" si="67"/>
        <v>0</v>
      </c>
      <c r="I604">
        <v>10</v>
      </c>
      <c r="J604">
        <f t="shared" si="68"/>
        <v>9</v>
      </c>
      <c r="K604">
        <f>Tabela1[[#This Row],[WYDATKI]]+Tabela1[[#This Row],[SERWIS]]</f>
        <v>150</v>
      </c>
      <c r="L604">
        <f t="shared" si="69"/>
        <v>44350</v>
      </c>
    </row>
    <row r="605" spans="1:12" x14ac:dyDescent="0.3">
      <c r="A605" s="1">
        <v>45530</v>
      </c>
      <c r="B605">
        <f t="shared" si="63"/>
        <v>1</v>
      </c>
      <c r="C605">
        <f t="shared" si="64"/>
        <v>26</v>
      </c>
      <c r="D605">
        <f t="shared" si="65"/>
        <v>8</v>
      </c>
      <c r="E605" t="s">
        <v>7</v>
      </c>
      <c r="G605">
        <f t="shared" si="66"/>
        <v>0</v>
      </c>
      <c r="H605">
        <f t="shared" si="67"/>
        <v>270</v>
      </c>
      <c r="I605">
        <v>10</v>
      </c>
      <c r="J605">
        <f t="shared" si="68"/>
        <v>9</v>
      </c>
      <c r="K605">
        <f>Tabela1[[#This Row],[WYDATKI]]+Tabela1[[#This Row],[SERWIS]]</f>
        <v>0</v>
      </c>
      <c r="L605">
        <f t="shared" si="69"/>
        <v>44620</v>
      </c>
    </row>
    <row r="606" spans="1:12" x14ac:dyDescent="0.3">
      <c r="A606" s="1">
        <v>45531</v>
      </c>
      <c r="B606">
        <f t="shared" si="63"/>
        <v>2</v>
      </c>
      <c r="C606">
        <f t="shared" si="64"/>
        <v>27</v>
      </c>
      <c r="D606">
        <f t="shared" si="65"/>
        <v>8</v>
      </c>
      <c r="E606" t="s">
        <v>7</v>
      </c>
      <c r="G606">
        <f t="shared" si="66"/>
        <v>0</v>
      </c>
      <c r="H606">
        <f t="shared" si="67"/>
        <v>270</v>
      </c>
      <c r="I606">
        <v>10</v>
      </c>
      <c r="J606">
        <f t="shared" si="68"/>
        <v>9</v>
      </c>
      <c r="K606">
        <f>Tabela1[[#This Row],[WYDATKI]]+Tabela1[[#This Row],[SERWIS]]</f>
        <v>0</v>
      </c>
      <c r="L606">
        <f t="shared" si="69"/>
        <v>44890</v>
      </c>
    </row>
    <row r="607" spans="1:12" x14ac:dyDescent="0.3">
      <c r="A607" s="1">
        <v>45532</v>
      </c>
      <c r="B607">
        <f t="shared" si="63"/>
        <v>3</v>
      </c>
      <c r="C607">
        <f t="shared" si="64"/>
        <v>28</v>
      </c>
      <c r="D607">
        <f t="shared" si="65"/>
        <v>8</v>
      </c>
      <c r="E607" t="s">
        <v>7</v>
      </c>
      <c r="G607">
        <f t="shared" si="66"/>
        <v>0</v>
      </c>
      <c r="H607">
        <f t="shared" si="67"/>
        <v>270</v>
      </c>
      <c r="I607">
        <v>10</v>
      </c>
      <c r="J607">
        <f t="shared" si="68"/>
        <v>9</v>
      </c>
      <c r="K607">
        <f>Tabela1[[#This Row],[WYDATKI]]+Tabela1[[#This Row],[SERWIS]]</f>
        <v>0</v>
      </c>
      <c r="L607">
        <f t="shared" si="69"/>
        <v>45160</v>
      </c>
    </row>
    <row r="608" spans="1:12" x14ac:dyDescent="0.3">
      <c r="A608" s="1">
        <v>45533</v>
      </c>
      <c r="B608">
        <f t="shared" si="63"/>
        <v>4</v>
      </c>
      <c r="C608">
        <f t="shared" si="64"/>
        <v>29</v>
      </c>
      <c r="D608">
        <f t="shared" si="65"/>
        <v>8</v>
      </c>
      <c r="E608" t="s">
        <v>7</v>
      </c>
      <c r="G608">
        <f t="shared" si="66"/>
        <v>0</v>
      </c>
      <c r="H608">
        <f t="shared" si="67"/>
        <v>270</v>
      </c>
      <c r="I608">
        <v>10</v>
      </c>
      <c r="J608">
        <f t="shared" si="68"/>
        <v>9</v>
      </c>
      <c r="K608">
        <f>Tabela1[[#This Row],[WYDATKI]]+Tabela1[[#This Row],[SERWIS]]</f>
        <v>0</v>
      </c>
      <c r="L608">
        <f t="shared" si="69"/>
        <v>45430</v>
      </c>
    </row>
    <row r="609" spans="1:12" x14ac:dyDescent="0.3">
      <c r="A609" s="1">
        <v>45534</v>
      </c>
      <c r="B609">
        <f t="shared" si="63"/>
        <v>5</v>
      </c>
      <c r="C609">
        <f t="shared" si="64"/>
        <v>30</v>
      </c>
      <c r="D609">
        <f t="shared" si="65"/>
        <v>8</v>
      </c>
      <c r="E609" t="s">
        <v>7</v>
      </c>
      <c r="G609">
        <f t="shared" si="66"/>
        <v>0</v>
      </c>
      <c r="H609">
        <f t="shared" si="67"/>
        <v>270</v>
      </c>
      <c r="I609">
        <v>10</v>
      </c>
      <c r="J609">
        <f t="shared" si="68"/>
        <v>9</v>
      </c>
      <c r="K609">
        <f>Tabela1[[#This Row],[WYDATKI]]+Tabela1[[#This Row],[SERWIS]]</f>
        <v>0</v>
      </c>
      <c r="L609">
        <f t="shared" si="69"/>
        <v>45700</v>
      </c>
    </row>
    <row r="610" spans="1:12" x14ac:dyDescent="0.3">
      <c r="A610" s="1">
        <v>45535</v>
      </c>
      <c r="B610">
        <f t="shared" si="63"/>
        <v>6</v>
      </c>
      <c r="C610">
        <f t="shared" si="64"/>
        <v>31</v>
      </c>
      <c r="D610">
        <f t="shared" si="65"/>
        <v>8</v>
      </c>
      <c r="E610" t="s">
        <v>7</v>
      </c>
      <c r="G610">
        <f t="shared" si="66"/>
        <v>0</v>
      </c>
      <c r="H610">
        <f t="shared" si="67"/>
        <v>0</v>
      </c>
      <c r="I610">
        <v>10</v>
      </c>
      <c r="J610">
        <f t="shared" si="68"/>
        <v>9</v>
      </c>
      <c r="K610">
        <f>Tabela1[[#This Row],[WYDATKI]]+Tabela1[[#This Row],[SERWIS]]</f>
        <v>0</v>
      </c>
      <c r="L610">
        <f t="shared" si="69"/>
        <v>45700</v>
      </c>
    </row>
    <row r="611" spans="1:12" x14ac:dyDescent="0.3">
      <c r="A611" s="1">
        <v>45536</v>
      </c>
      <c r="B611">
        <f t="shared" si="63"/>
        <v>7</v>
      </c>
      <c r="C611">
        <f t="shared" si="64"/>
        <v>1</v>
      </c>
      <c r="D611">
        <f t="shared" si="65"/>
        <v>9</v>
      </c>
      <c r="E611" t="s">
        <v>7</v>
      </c>
      <c r="G611">
        <f t="shared" si="66"/>
        <v>150</v>
      </c>
      <c r="H611">
        <f t="shared" si="67"/>
        <v>0</v>
      </c>
      <c r="I611">
        <v>10</v>
      </c>
      <c r="J611">
        <f t="shared" si="68"/>
        <v>9</v>
      </c>
      <c r="K611">
        <f>Tabela1[[#This Row],[WYDATKI]]+Tabela1[[#This Row],[SERWIS]]</f>
        <v>150</v>
      </c>
      <c r="L611">
        <f t="shared" si="69"/>
        <v>45550</v>
      </c>
    </row>
    <row r="612" spans="1:12" x14ac:dyDescent="0.3">
      <c r="A612" s="1">
        <v>45537</v>
      </c>
      <c r="B612">
        <f t="shared" si="63"/>
        <v>1</v>
      </c>
      <c r="C612">
        <f t="shared" si="64"/>
        <v>2</v>
      </c>
      <c r="D612">
        <f t="shared" si="65"/>
        <v>9</v>
      </c>
      <c r="E612" t="s">
        <v>7</v>
      </c>
      <c r="G612">
        <f t="shared" si="66"/>
        <v>0</v>
      </c>
      <c r="H612">
        <f t="shared" si="67"/>
        <v>270</v>
      </c>
      <c r="I612">
        <v>10</v>
      </c>
      <c r="J612">
        <f t="shared" si="68"/>
        <v>9</v>
      </c>
      <c r="K612">
        <f>Tabela1[[#This Row],[WYDATKI]]+Tabela1[[#This Row],[SERWIS]]</f>
        <v>0</v>
      </c>
      <c r="L612">
        <f t="shared" si="69"/>
        <v>45820</v>
      </c>
    </row>
    <row r="613" spans="1:12" x14ac:dyDescent="0.3">
      <c r="A613" s="1">
        <v>45538</v>
      </c>
      <c r="B613">
        <f t="shared" si="63"/>
        <v>2</v>
      </c>
      <c r="C613">
        <f t="shared" si="64"/>
        <v>3</v>
      </c>
      <c r="D613">
        <f t="shared" si="65"/>
        <v>9</v>
      </c>
      <c r="E613" t="s">
        <v>7</v>
      </c>
      <c r="G613">
        <f t="shared" si="66"/>
        <v>0</v>
      </c>
      <c r="H613">
        <f t="shared" si="67"/>
        <v>270</v>
      </c>
      <c r="I613">
        <v>10</v>
      </c>
      <c r="J613">
        <f t="shared" si="68"/>
        <v>9</v>
      </c>
      <c r="K613">
        <f>Tabela1[[#This Row],[WYDATKI]]+Tabela1[[#This Row],[SERWIS]]</f>
        <v>0</v>
      </c>
      <c r="L613">
        <f t="shared" si="69"/>
        <v>46090</v>
      </c>
    </row>
    <row r="614" spans="1:12" x14ac:dyDescent="0.3">
      <c r="A614" s="1">
        <v>45539</v>
      </c>
      <c r="B614">
        <f t="shared" si="63"/>
        <v>3</v>
      </c>
      <c r="C614">
        <f t="shared" si="64"/>
        <v>4</v>
      </c>
      <c r="D614">
        <f t="shared" si="65"/>
        <v>9</v>
      </c>
      <c r="E614" t="s">
        <v>7</v>
      </c>
      <c r="G614">
        <f t="shared" si="66"/>
        <v>0</v>
      </c>
      <c r="H614">
        <f t="shared" si="67"/>
        <v>270</v>
      </c>
      <c r="I614">
        <v>10</v>
      </c>
      <c r="J614">
        <f t="shared" si="68"/>
        <v>9</v>
      </c>
      <c r="K614">
        <f>Tabela1[[#This Row],[WYDATKI]]+Tabela1[[#This Row],[SERWIS]]</f>
        <v>0</v>
      </c>
      <c r="L614">
        <f t="shared" si="69"/>
        <v>46360</v>
      </c>
    </row>
    <row r="615" spans="1:12" x14ac:dyDescent="0.3">
      <c r="A615" s="1">
        <v>45540</v>
      </c>
      <c r="B615">
        <f t="shared" si="63"/>
        <v>4</v>
      </c>
      <c r="C615">
        <f t="shared" si="64"/>
        <v>5</v>
      </c>
      <c r="D615">
        <f t="shared" si="65"/>
        <v>9</v>
      </c>
      <c r="E615" t="s">
        <v>7</v>
      </c>
      <c r="G615">
        <f t="shared" si="66"/>
        <v>0</v>
      </c>
      <c r="H615">
        <f t="shared" si="67"/>
        <v>270</v>
      </c>
      <c r="I615">
        <v>10</v>
      </c>
      <c r="J615">
        <f t="shared" si="68"/>
        <v>9</v>
      </c>
      <c r="K615">
        <f>Tabela1[[#This Row],[WYDATKI]]+Tabela1[[#This Row],[SERWIS]]</f>
        <v>0</v>
      </c>
      <c r="L615">
        <f t="shared" si="69"/>
        <v>46630</v>
      </c>
    </row>
    <row r="616" spans="1:12" x14ac:dyDescent="0.3">
      <c r="A616" s="1">
        <v>45541</v>
      </c>
      <c r="B616">
        <f t="shared" si="63"/>
        <v>5</v>
      </c>
      <c r="C616">
        <f t="shared" si="64"/>
        <v>6</v>
      </c>
      <c r="D616">
        <f t="shared" si="65"/>
        <v>9</v>
      </c>
      <c r="E616" t="s">
        <v>7</v>
      </c>
      <c r="G616">
        <f t="shared" si="66"/>
        <v>0</v>
      </c>
      <c r="H616">
        <f t="shared" si="67"/>
        <v>270</v>
      </c>
      <c r="I616">
        <v>10</v>
      </c>
      <c r="J616">
        <f t="shared" si="68"/>
        <v>9</v>
      </c>
      <c r="K616">
        <f>Tabela1[[#This Row],[WYDATKI]]+Tabela1[[#This Row],[SERWIS]]</f>
        <v>0</v>
      </c>
      <c r="L616">
        <f t="shared" si="69"/>
        <v>46900</v>
      </c>
    </row>
    <row r="617" spans="1:12" x14ac:dyDescent="0.3">
      <c r="A617" s="1">
        <v>45542</v>
      </c>
      <c r="B617">
        <f t="shared" si="63"/>
        <v>6</v>
      </c>
      <c r="C617">
        <f t="shared" si="64"/>
        <v>7</v>
      </c>
      <c r="D617">
        <f t="shared" si="65"/>
        <v>9</v>
      </c>
      <c r="E617" t="s">
        <v>7</v>
      </c>
      <c r="G617">
        <f t="shared" si="66"/>
        <v>0</v>
      </c>
      <c r="H617">
        <f t="shared" si="67"/>
        <v>0</v>
      </c>
      <c r="I617">
        <v>10</v>
      </c>
      <c r="J617">
        <f t="shared" si="68"/>
        <v>9</v>
      </c>
      <c r="K617">
        <f>Tabela1[[#This Row],[WYDATKI]]+Tabela1[[#This Row],[SERWIS]]</f>
        <v>0</v>
      </c>
      <c r="L617">
        <f t="shared" si="69"/>
        <v>46900</v>
      </c>
    </row>
    <row r="618" spans="1:12" x14ac:dyDescent="0.3">
      <c r="A618" s="1">
        <v>45543</v>
      </c>
      <c r="B618">
        <f t="shared" si="63"/>
        <v>7</v>
      </c>
      <c r="C618">
        <f t="shared" si="64"/>
        <v>8</v>
      </c>
      <c r="D618">
        <f t="shared" si="65"/>
        <v>9</v>
      </c>
      <c r="E618" t="s">
        <v>7</v>
      </c>
      <c r="G618">
        <f t="shared" si="66"/>
        <v>150</v>
      </c>
      <c r="H618">
        <f t="shared" si="67"/>
        <v>0</v>
      </c>
      <c r="I618">
        <v>10</v>
      </c>
      <c r="J618">
        <f t="shared" si="68"/>
        <v>9</v>
      </c>
      <c r="K618">
        <f>Tabela1[[#This Row],[WYDATKI]]+Tabela1[[#This Row],[SERWIS]]</f>
        <v>150</v>
      </c>
      <c r="L618">
        <f t="shared" si="69"/>
        <v>46750</v>
      </c>
    </row>
    <row r="619" spans="1:12" x14ac:dyDescent="0.3">
      <c r="A619" s="1">
        <v>45544</v>
      </c>
      <c r="B619">
        <f t="shared" si="63"/>
        <v>1</v>
      </c>
      <c r="C619">
        <f t="shared" si="64"/>
        <v>9</v>
      </c>
      <c r="D619">
        <f t="shared" si="65"/>
        <v>9</v>
      </c>
      <c r="E619" t="s">
        <v>7</v>
      </c>
      <c r="G619">
        <f t="shared" si="66"/>
        <v>0</v>
      </c>
      <c r="H619">
        <f t="shared" si="67"/>
        <v>270</v>
      </c>
      <c r="I619">
        <v>10</v>
      </c>
      <c r="J619">
        <f t="shared" si="68"/>
        <v>9</v>
      </c>
      <c r="K619">
        <f>Tabela1[[#This Row],[WYDATKI]]+Tabela1[[#This Row],[SERWIS]]</f>
        <v>0</v>
      </c>
      <c r="L619">
        <f t="shared" si="69"/>
        <v>47020</v>
      </c>
    </row>
    <row r="620" spans="1:12" x14ac:dyDescent="0.3">
      <c r="A620" s="1">
        <v>45545</v>
      </c>
      <c r="B620">
        <f t="shared" si="63"/>
        <v>2</v>
      </c>
      <c r="C620">
        <f t="shared" si="64"/>
        <v>10</v>
      </c>
      <c r="D620">
        <f t="shared" si="65"/>
        <v>9</v>
      </c>
      <c r="E620" t="s">
        <v>7</v>
      </c>
      <c r="G620">
        <f t="shared" si="66"/>
        <v>0</v>
      </c>
      <c r="H620">
        <f t="shared" si="67"/>
        <v>270</v>
      </c>
      <c r="I620">
        <v>10</v>
      </c>
      <c r="J620">
        <f t="shared" si="68"/>
        <v>9</v>
      </c>
      <c r="K620">
        <f>Tabela1[[#This Row],[WYDATKI]]+Tabela1[[#This Row],[SERWIS]]</f>
        <v>0</v>
      </c>
      <c r="L620">
        <f t="shared" si="69"/>
        <v>47290</v>
      </c>
    </row>
    <row r="621" spans="1:12" x14ac:dyDescent="0.3">
      <c r="A621" s="1">
        <v>45546</v>
      </c>
      <c r="B621">
        <f t="shared" si="63"/>
        <v>3</v>
      </c>
      <c r="C621">
        <f t="shared" si="64"/>
        <v>11</v>
      </c>
      <c r="D621">
        <f t="shared" si="65"/>
        <v>9</v>
      </c>
      <c r="E621" t="s">
        <v>7</v>
      </c>
      <c r="G621">
        <f t="shared" si="66"/>
        <v>0</v>
      </c>
      <c r="H621">
        <f t="shared" si="67"/>
        <v>270</v>
      </c>
      <c r="I621">
        <v>10</v>
      </c>
      <c r="J621">
        <f t="shared" si="68"/>
        <v>9</v>
      </c>
      <c r="K621">
        <f>Tabela1[[#This Row],[WYDATKI]]+Tabela1[[#This Row],[SERWIS]]</f>
        <v>0</v>
      </c>
      <c r="L621">
        <f t="shared" si="69"/>
        <v>47560</v>
      </c>
    </row>
    <row r="622" spans="1:12" x14ac:dyDescent="0.3">
      <c r="A622" s="1">
        <v>45547</v>
      </c>
      <c r="B622">
        <f t="shared" si="63"/>
        <v>4</v>
      </c>
      <c r="C622">
        <f t="shared" si="64"/>
        <v>12</v>
      </c>
      <c r="D622">
        <f t="shared" si="65"/>
        <v>9</v>
      </c>
      <c r="E622" t="s">
        <v>7</v>
      </c>
      <c r="G622">
        <f t="shared" si="66"/>
        <v>0</v>
      </c>
      <c r="H622">
        <f t="shared" si="67"/>
        <v>270</v>
      </c>
      <c r="I622">
        <v>10</v>
      </c>
      <c r="J622">
        <f t="shared" si="68"/>
        <v>9</v>
      </c>
      <c r="K622">
        <f>Tabela1[[#This Row],[WYDATKI]]+Tabela1[[#This Row],[SERWIS]]</f>
        <v>0</v>
      </c>
      <c r="L622">
        <f t="shared" si="69"/>
        <v>47830</v>
      </c>
    </row>
    <row r="623" spans="1:12" x14ac:dyDescent="0.3">
      <c r="A623" s="1">
        <v>45548</v>
      </c>
      <c r="B623">
        <f t="shared" si="63"/>
        <v>5</v>
      </c>
      <c r="C623">
        <f t="shared" si="64"/>
        <v>13</v>
      </c>
      <c r="D623">
        <f t="shared" si="65"/>
        <v>9</v>
      </c>
      <c r="E623" t="s">
        <v>7</v>
      </c>
      <c r="G623">
        <f t="shared" si="66"/>
        <v>0</v>
      </c>
      <c r="H623">
        <f t="shared" si="67"/>
        <v>270</v>
      </c>
      <c r="I623">
        <v>10</v>
      </c>
      <c r="J623">
        <f t="shared" si="68"/>
        <v>9</v>
      </c>
      <c r="K623">
        <f>Tabela1[[#This Row],[WYDATKI]]+Tabela1[[#This Row],[SERWIS]]</f>
        <v>0</v>
      </c>
      <c r="L623">
        <f t="shared" si="69"/>
        <v>48100</v>
      </c>
    </row>
    <row r="624" spans="1:12" x14ac:dyDescent="0.3">
      <c r="A624" s="1">
        <v>45549</v>
      </c>
      <c r="B624">
        <f t="shared" si="63"/>
        <v>6</v>
      </c>
      <c r="C624">
        <f t="shared" si="64"/>
        <v>14</v>
      </c>
      <c r="D624">
        <f t="shared" si="65"/>
        <v>9</v>
      </c>
      <c r="E624" t="s">
        <v>7</v>
      </c>
      <c r="G624">
        <f t="shared" si="66"/>
        <v>0</v>
      </c>
      <c r="H624">
        <f t="shared" si="67"/>
        <v>0</v>
      </c>
      <c r="I624">
        <v>10</v>
      </c>
      <c r="J624">
        <f t="shared" si="68"/>
        <v>9</v>
      </c>
      <c r="K624">
        <f>Tabela1[[#This Row],[WYDATKI]]+Tabela1[[#This Row],[SERWIS]]</f>
        <v>0</v>
      </c>
      <c r="L624">
        <f t="shared" si="69"/>
        <v>48100</v>
      </c>
    </row>
    <row r="625" spans="1:12" x14ac:dyDescent="0.3">
      <c r="A625" s="1">
        <v>45550</v>
      </c>
      <c r="B625">
        <f t="shared" si="63"/>
        <v>7</v>
      </c>
      <c r="C625">
        <f t="shared" si="64"/>
        <v>15</v>
      </c>
      <c r="D625">
        <f t="shared" si="65"/>
        <v>9</v>
      </c>
      <c r="E625" t="s">
        <v>7</v>
      </c>
      <c r="G625">
        <f t="shared" si="66"/>
        <v>150</v>
      </c>
      <c r="H625">
        <f t="shared" si="67"/>
        <v>0</v>
      </c>
      <c r="I625">
        <v>10</v>
      </c>
      <c r="J625">
        <f t="shared" si="68"/>
        <v>9</v>
      </c>
      <c r="K625">
        <f>Tabela1[[#This Row],[WYDATKI]]+Tabela1[[#This Row],[SERWIS]]</f>
        <v>150</v>
      </c>
      <c r="L625">
        <f t="shared" si="69"/>
        <v>47950</v>
      </c>
    </row>
    <row r="626" spans="1:12" x14ac:dyDescent="0.3">
      <c r="A626" s="1">
        <v>45551</v>
      </c>
      <c r="B626">
        <f t="shared" si="63"/>
        <v>1</v>
      </c>
      <c r="C626">
        <f t="shared" si="64"/>
        <v>16</v>
      </c>
      <c r="D626">
        <f t="shared" si="65"/>
        <v>9</v>
      </c>
      <c r="E626" t="s">
        <v>7</v>
      </c>
      <c r="G626">
        <f t="shared" si="66"/>
        <v>0</v>
      </c>
      <c r="H626">
        <f t="shared" si="67"/>
        <v>270</v>
      </c>
      <c r="I626">
        <v>10</v>
      </c>
      <c r="J626">
        <f t="shared" si="68"/>
        <v>9</v>
      </c>
      <c r="K626">
        <f>Tabela1[[#This Row],[WYDATKI]]+Tabela1[[#This Row],[SERWIS]]</f>
        <v>0</v>
      </c>
      <c r="L626">
        <f t="shared" si="69"/>
        <v>48220</v>
      </c>
    </row>
    <row r="627" spans="1:12" x14ac:dyDescent="0.3">
      <c r="A627" s="1">
        <v>45552</v>
      </c>
      <c r="B627">
        <f t="shared" si="63"/>
        <v>2</v>
      </c>
      <c r="C627">
        <f t="shared" si="64"/>
        <v>17</v>
      </c>
      <c r="D627">
        <f t="shared" si="65"/>
        <v>9</v>
      </c>
      <c r="E627" t="s">
        <v>7</v>
      </c>
      <c r="G627">
        <f t="shared" si="66"/>
        <v>0</v>
      </c>
      <c r="H627">
        <f t="shared" si="67"/>
        <v>270</v>
      </c>
      <c r="I627">
        <v>10</v>
      </c>
      <c r="J627">
        <f t="shared" si="68"/>
        <v>9</v>
      </c>
      <c r="K627">
        <f>Tabela1[[#This Row],[WYDATKI]]+Tabela1[[#This Row],[SERWIS]]</f>
        <v>0</v>
      </c>
      <c r="L627">
        <f t="shared" si="69"/>
        <v>48490</v>
      </c>
    </row>
    <row r="628" spans="1:12" x14ac:dyDescent="0.3">
      <c r="A628" s="1">
        <v>45553</v>
      </c>
      <c r="B628">
        <f t="shared" si="63"/>
        <v>3</v>
      </c>
      <c r="C628">
        <f t="shared" si="64"/>
        <v>18</v>
      </c>
      <c r="D628">
        <f t="shared" si="65"/>
        <v>9</v>
      </c>
      <c r="E628" t="s">
        <v>7</v>
      </c>
      <c r="G628">
        <f t="shared" si="66"/>
        <v>0</v>
      </c>
      <c r="H628">
        <f t="shared" si="67"/>
        <v>270</v>
      </c>
      <c r="I628">
        <v>10</v>
      </c>
      <c r="J628">
        <f t="shared" si="68"/>
        <v>9</v>
      </c>
      <c r="K628">
        <f>Tabela1[[#This Row],[WYDATKI]]+Tabela1[[#This Row],[SERWIS]]</f>
        <v>0</v>
      </c>
      <c r="L628">
        <f t="shared" si="69"/>
        <v>48760</v>
      </c>
    </row>
    <row r="629" spans="1:12" x14ac:dyDescent="0.3">
      <c r="A629" s="1">
        <v>45554</v>
      </c>
      <c r="B629">
        <f t="shared" si="63"/>
        <v>4</v>
      </c>
      <c r="C629">
        <f t="shared" si="64"/>
        <v>19</v>
      </c>
      <c r="D629">
        <f t="shared" si="65"/>
        <v>9</v>
      </c>
      <c r="E629" t="s">
        <v>7</v>
      </c>
      <c r="G629">
        <f t="shared" si="66"/>
        <v>0</v>
      </c>
      <c r="H629">
        <f t="shared" si="67"/>
        <v>270</v>
      </c>
      <c r="I629">
        <v>10</v>
      </c>
      <c r="J629">
        <f t="shared" si="68"/>
        <v>9</v>
      </c>
      <c r="K629">
        <f>Tabela1[[#This Row],[WYDATKI]]+Tabela1[[#This Row],[SERWIS]]</f>
        <v>0</v>
      </c>
      <c r="L629">
        <f t="shared" si="69"/>
        <v>49030</v>
      </c>
    </row>
    <row r="630" spans="1:12" x14ac:dyDescent="0.3">
      <c r="A630" s="1">
        <v>45555</v>
      </c>
      <c r="B630">
        <f t="shared" si="63"/>
        <v>5</v>
      </c>
      <c r="C630">
        <f t="shared" si="64"/>
        <v>20</v>
      </c>
      <c r="D630">
        <f t="shared" si="65"/>
        <v>9</v>
      </c>
      <c r="E630" t="s">
        <v>7</v>
      </c>
      <c r="G630">
        <f t="shared" si="66"/>
        <v>0</v>
      </c>
      <c r="H630">
        <f t="shared" si="67"/>
        <v>270</v>
      </c>
      <c r="I630">
        <v>10</v>
      </c>
      <c r="J630">
        <f t="shared" si="68"/>
        <v>9</v>
      </c>
      <c r="K630">
        <f>Tabela1[[#This Row],[WYDATKI]]+Tabela1[[#This Row],[SERWIS]]</f>
        <v>0</v>
      </c>
      <c r="L630">
        <f t="shared" si="69"/>
        <v>49300</v>
      </c>
    </row>
    <row r="631" spans="1:12" x14ac:dyDescent="0.3">
      <c r="A631" s="1">
        <v>45556</v>
      </c>
      <c r="B631">
        <f t="shared" si="63"/>
        <v>6</v>
      </c>
      <c r="C631">
        <f t="shared" si="64"/>
        <v>21</v>
      </c>
      <c r="D631">
        <f t="shared" si="65"/>
        <v>9</v>
      </c>
      <c r="E631" t="s">
        <v>7</v>
      </c>
      <c r="G631">
        <f t="shared" si="66"/>
        <v>0</v>
      </c>
      <c r="H631">
        <f t="shared" si="67"/>
        <v>0</v>
      </c>
      <c r="I631">
        <v>10</v>
      </c>
      <c r="J631">
        <f t="shared" si="68"/>
        <v>9</v>
      </c>
      <c r="K631">
        <f>Tabela1[[#This Row],[WYDATKI]]+Tabela1[[#This Row],[SERWIS]]</f>
        <v>0</v>
      </c>
      <c r="L631">
        <f t="shared" si="69"/>
        <v>49300</v>
      </c>
    </row>
    <row r="632" spans="1:12" x14ac:dyDescent="0.3">
      <c r="A632" s="1">
        <v>45557</v>
      </c>
      <c r="B632">
        <f t="shared" si="63"/>
        <v>7</v>
      </c>
      <c r="C632">
        <f t="shared" si="64"/>
        <v>22</v>
      </c>
      <c r="D632">
        <f t="shared" si="65"/>
        <v>9</v>
      </c>
      <c r="E632" t="s">
        <v>7</v>
      </c>
      <c r="G632">
        <f t="shared" si="66"/>
        <v>150</v>
      </c>
      <c r="H632">
        <f t="shared" si="67"/>
        <v>0</v>
      </c>
      <c r="I632">
        <v>10</v>
      </c>
      <c r="J632">
        <f t="shared" si="68"/>
        <v>9</v>
      </c>
      <c r="K632">
        <f>Tabela1[[#This Row],[WYDATKI]]+Tabela1[[#This Row],[SERWIS]]</f>
        <v>150</v>
      </c>
      <c r="L632">
        <f t="shared" si="69"/>
        <v>49150</v>
      </c>
    </row>
    <row r="633" spans="1:12" x14ac:dyDescent="0.3">
      <c r="A633" s="1">
        <v>45558</v>
      </c>
      <c r="B633">
        <f t="shared" si="63"/>
        <v>1</v>
      </c>
      <c r="C633">
        <f t="shared" si="64"/>
        <v>23</v>
      </c>
      <c r="D633">
        <f t="shared" si="65"/>
        <v>9</v>
      </c>
      <c r="E633" t="s">
        <v>6</v>
      </c>
      <c r="G633">
        <f t="shared" si="66"/>
        <v>0</v>
      </c>
      <c r="H633">
        <f t="shared" si="67"/>
        <v>120</v>
      </c>
      <c r="I633">
        <v>10</v>
      </c>
      <c r="J633">
        <f t="shared" si="68"/>
        <v>4</v>
      </c>
      <c r="K633">
        <f>Tabela1[[#This Row],[WYDATKI]]+Tabela1[[#This Row],[SERWIS]]</f>
        <v>0</v>
      </c>
      <c r="L633">
        <f t="shared" si="69"/>
        <v>49270</v>
      </c>
    </row>
    <row r="634" spans="1:12" x14ac:dyDescent="0.3">
      <c r="A634" s="1">
        <v>45559</v>
      </c>
      <c r="B634">
        <f t="shared" si="63"/>
        <v>2</v>
      </c>
      <c r="C634">
        <f t="shared" si="64"/>
        <v>24</v>
      </c>
      <c r="D634">
        <f t="shared" si="65"/>
        <v>9</v>
      </c>
      <c r="E634" t="s">
        <v>6</v>
      </c>
      <c r="G634">
        <f t="shared" si="66"/>
        <v>0</v>
      </c>
      <c r="H634">
        <f t="shared" si="67"/>
        <v>120</v>
      </c>
      <c r="I634">
        <v>10</v>
      </c>
      <c r="J634">
        <f t="shared" si="68"/>
        <v>4</v>
      </c>
      <c r="K634">
        <f>Tabela1[[#This Row],[WYDATKI]]+Tabela1[[#This Row],[SERWIS]]</f>
        <v>0</v>
      </c>
      <c r="L634">
        <f t="shared" si="69"/>
        <v>49390</v>
      </c>
    </row>
    <row r="635" spans="1:12" x14ac:dyDescent="0.3">
      <c r="A635" s="1">
        <v>45560</v>
      </c>
      <c r="B635">
        <f t="shared" si="63"/>
        <v>3</v>
      </c>
      <c r="C635">
        <f t="shared" si="64"/>
        <v>25</v>
      </c>
      <c r="D635">
        <f t="shared" si="65"/>
        <v>9</v>
      </c>
      <c r="E635" t="s">
        <v>6</v>
      </c>
      <c r="G635">
        <f t="shared" si="66"/>
        <v>0</v>
      </c>
      <c r="H635">
        <f t="shared" si="67"/>
        <v>120</v>
      </c>
      <c r="I635">
        <v>10</v>
      </c>
      <c r="J635">
        <f t="shared" si="68"/>
        <v>4</v>
      </c>
      <c r="K635">
        <f>Tabela1[[#This Row],[WYDATKI]]+Tabela1[[#This Row],[SERWIS]]</f>
        <v>0</v>
      </c>
      <c r="L635">
        <f t="shared" si="69"/>
        <v>49510</v>
      </c>
    </row>
    <row r="636" spans="1:12" x14ac:dyDescent="0.3">
      <c r="A636" s="1">
        <v>45561</v>
      </c>
      <c r="B636">
        <f t="shared" si="63"/>
        <v>4</v>
      </c>
      <c r="C636">
        <f t="shared" si="64"/>
        <v>26</v>
      </c>
      <c r="D636">
        <f t="shared" si="65"/>
        <v>9</v>
      </c>
      <c r="E636" t="s">
        <v>6</v>
      </c>
      <c r="G636">
        <f t="shared" si="66"/>
        <v>0</v>
      </c>
      <c r="H636">
        <f t="shared" si="67"/>
        <v>120</v>
      </c>
      <c r="I636">
        <v>10</v>
      </c>
      <c r="J636">
        <f t="shared" si="68"/>
        <v>4</v>
      </c>
      <c r="K636">
        <f>Tabela1[[#This Row],[WYDATKI]]+Tabela1[[#This Row],[SERWIS]]</f>
        <v>0</v>
      </c>
      <c r="L636">
        <f t="shared" si="69"/>
        <v>49630</v>
      </c>
    </row>
    <row r="637" spans="1:12" x14ac:dyDescent="0.3">
      <c r="A637" s="1">
        <v>45562</v>
      </c>
      <c r="B637">
        <f t="shared" si="63"/>
        <v>5</v>
      </c>
      <c r="C637">
        <f t="shared" si="64"/>
        <v>27</v>
      </c>
      <c r="D637">
        <f t="shared" si="65"/>
        <v>9</v>
      </c>
      <c r="E637" t="s">
        <v>6</v>
      </c>
      <c r="G637">
        <f t="shared" si="66"/>
        <v>0</v>
      </c>
      <c r="H637">
        <f t="shared" si="67"/>
        <v>120</v>
      </c>
      <c r="I637">
        <v>10</v>
      </c>
      <c r="J637">
        <f t="shared" si="68"/>
        <v>4</v>
      </c>
      <c r="K637">
        <f>Tabela1[[#This Row],[WYDATKI]]+Tabela1[[#This Row],[SERWIS]]</f>
        <v>0</v>
      </c>
      <c r="L637">
        <f t="shared" si="69"/>
        <v>49750</v>
      </c>
    </row>
    <row r="638" spans="1:12" x14ac:dyDescent="0.3">
      <c r="A638" s="1">
        <v>45563</v>
      </c>
      <c r="B638">
        <f t="shared" si="63"/>
        <v>6</v>
      </c>
      <c r="C638">
        <f t="shared" si="64"/>
        <v>28</v>
      </c>
      <c r="D638">
        <f t="shared" si="65"/>
        <v>9</v>
      </c>
      <c r="E638" t="s">
        <v>6</v>
      </c>
      <c r="G638">
        <f t="shared" si="66"/>
        <v>0</v>
      </c>
      <c r="H638">
        <f t="shared" si="67"/>
        <v>0</v>
      </c>
      <c r="I638">
        <v>10</v>
      </c>
      <c r="J638">
        <f t="shared" si="68"/>
        <v>4</v>
      </c>
      <c r="K638">
        <f>Tabela1[[#This Row],[WYDATKI]]+Tabela1[[#This Row],[SERWIS]]</f>
        <v>0</v>
      </c>
      <c r="L638">
        <f t="shared" si="69"/>
        <v>49750</v>
      </c>
    </row>
    <row r="639" spans="1:12" x14ac:dyDescent="0.3">
      <c r="A639" s="1">
        <v>45564</v>
      </c>
      <c r="B639">
        <f t="shared" si="63"/>
        <v>7</v>
      </c>
      <c r="C639">
        <f t="shared" si="64"/>
        <v>29</v>
      </c>
      <c r="D639">
        <f t="shared" si="65"/>
        <v>9</v>
      </c>
      <c r="E639" t="s">
        <v>6</v>
      </c>
      <c r="G639">
        <f t="shared" si="66"/>
        <v>150</v>
      </c>
      <c r="H639">
        <f t="shared" si="67"/>
        <v>0</v>
      </c>
      <c r="I639">
        <v>10</v>
      </c>
      <c r="J639">
        <f t="shared" si="68"/>
        <v>4</v>
      </c>
      <c r="K639">
        <f>Tabela1[[#This Row],[WYDATKI]]+Tabela1[[#This Row],[SERWIS]]</f>
        <v>150</v>
      </c>
      <c r="L639">
        <f t="shared" si="69"/>
        <v>49600</v>
      </c>
    </row>
    <row r="640" spans="1:12" x14ac:dyDescent="0.3">
      <c r="A640" s="1">
        <v>45565</v>
      </c>
      <c r="B640">
        <f t="shared" si="63"/>
        <v>1</v>
      </c>
      <c r="C640">
        <f t="shared" si="64"/>
        <v>30</v>
      </c>
      <c r="D640">
        <f t="shared" si="65"/>
        <v>9</v>
      </c>
      <c r="E640" t="s">
        <v>6</v>
      </c>
      <c r="G640">
        <f t="shared" si="66"/>
        <v>0</v>
      </c>
      <c r="H640">
        <f t="shared" si="67"/>
        <v>120</v>
      </c>
      <c r="I640">
        <v>10</v>
      </c>
      <c r="J640">
        <f t="shared" si="68"/>
        <v>4</v>
      </c>
      <c r="K640">
        <f>Tabela1[[#This Row],[WYDATKI]]+Tabela1[[#This Row],[SERWIS]]</f>
        <v>0</v>
      </c>
      <c r="L640">
        <f t="shared" si="69"/>
        <v>49720</v>
      </c>
    </row>
    <row r="641" spans="1:12" x14ac:dyDescent="0.3">
      <c r="A641" s="1">
        <v>45566</v>
      </c>
      <c r="B641">
        <f t="shared" si="63"/>
        <v>2</v>
      </c>
      <c r="C641">
        <f t="shared" si="64"/>
        <v>1</v>
      </c>
      <c r="D641">
        <f t="shared" si="65"/>
        <v>10</v>
      </c>
      <c r="E641" t="s">
        <v>6</v>
      </c>
      <c r="G641">
        <f t="shared" si="66"/>
        <v>0</v>
      </c>
      <c r="H641">
        <f t="shared" si="67"/>
        <v>120</v>
      </c>
      <c r="I641">
        <v>10</v>
      </c>
      <c r="J641">
        <f t="shared" si="68"/>
        <v>4</v>
      </c>
      <c r="K641">
        <f>Tabela1[[#This Row],[WYDATKI]]+Tabela1[[#This Row],[SERWIS]]</f>
        <v>0</v>
      </c>
      <c r="L641">
        <f t="shared" si="69"/>
        <v>49840</v>
      </c>
    </row>
    <row r="642" spans="1:12" x14ac:dyDescent="0.3">
      <c r="A642" s="1">
        <v>45567</v>
      </c>
      <c r="B642">
        <f t="shared" si="63"/>
        <v>3</v>
      </c>
      <c r="C642">
        <f t="shared" si="64"/>
        <v>2</v>
      </c>
      <c r="D642">
        <f t="shared" si="65"/>
        <v>10</v>
      </c>
      <c r="E642" t="s">
        <v>6</v>
      </c>
      <c r="G642">
        <f t="shared" si="66"/>
        <v>0</v>
      </c>
      <c r="H642">
        <f t="shared" si="67"/>
        <v>120</v>
      </c>
      <c r="I642">
        <v>10</v>
      </c>
      <c r="J642">
        <f t="shared" si="68"/>
        <v>4</v>
      </c>
      <c r="K642">
        <f>Tabela1[[#This Row],[WYDATKI]]+Tabela1[[#This Row],[SERWIS]]</f>
        <v>0</v>
      </c>
      <c r="L642">
        <f t="shared" si="69"/>
        <v>49960</v>
      </c>
    </row>
    <row r="643" spans="1:12" x14ac:dyDescent="0.3">
      <c r="A643" s="1">
        <v>45568</v>
      </c>
      <c r="B643">
        <f t="shared" ref="B643:B706" si="70">WEEKDAY(A643,2)</f>
        <v>4</v>
      </c>
      <c r="C643">
        <f t="shared" ref="C643:C706" si="71">DAY(A643)</f>
        <v>3</v>
      </c>
      <c r="D643">
        <f t="shared" ref="D643:D706" si="72">MONTH(A643)</f>
        <v>10</v>
      </c>
      <c r="E643" t="s">
        <v>6</v>
      </c>
      <c r="G643">
        <f t="shared" ref="G643:G706" si="73">IF(B643=7,I643*15,0)</f>
        <v>0</v>
      </c>
      <c r="H643">
        <f t="shared" ref="H643:H706" si="74">IF(OR(B643=7,B643=6),0,J643*30)</f>
        <v>120</v>
      </c>
      <c r="I643">
        <v>10</v>
      </c>
      <c r="J643">
        <f t="shared" ref="J643:J706" si="75">IF(E643="ZIMA",ROUNDDOWN(I643*20%,0),IF(E643="WIOSNA",ROUNDDOWN(I643*50%,0),IF(E643="LATO",ROUNDDOWN(I643*90%,0),IF(E643="JESIEŃ",ROUNDDOWN(I643*40%,0)))))</f>
        <v>4</v>
      </c>
      <c r="K643">
        <f>Tabela1[[#This Row],[WYDATKI]]+Tabela1[[#This Row],[SERWIS]]</f>
        <v>0</v>
      </c>
      <c r="L643">
        <f t="shared" si="69"/>
        <v>50080</v>
      </c>
    </row>
    <row r="644" spans="1:12" x14ac:dyDescent="0.3">
      <c r="A644" s="1">
        <v>45569</v>
      </c>
      <c r="B644">
        <f t="shared" si="70"/>
        <v>5</v>
      </c>
      <c r="C644">
        <f t="shared" si="71"/>
        <v>4</v>
      </c>
      <c r="D644">
        <f t="shared" si="72"/>
        <v>10</v>
      </c>
      <c r="E644" t="s">
        <v>6</v>
      </c>
      <c r="G644">
        <f t="shared" si="73"/>
        <v>0</v>
      </c>
      <c r="H644">
        <f t="shared" si="74"/>
        <v>120</v>
      </c>
      <c r="I644">
        <v>10</v>
      </c>
      <c r="J644">
        <f t="shared" si="75"/>
        <v>4</v>
      </c>
      <c r="K644">
        <f>Tabela1[[#This Row],[WYDATKI]]+Tabela1[[#This Row],[SERWIS]]</f>
        <v>0</v>
      </c>
      <c r="L644">
        <f t="shared" ref="L644:L707" si="76">L643-F644-G644+H644</f>
        <v>50200</v>
      </c>
    </row>
    <row r="645" spans="1:12" x14ac:dyDescent="0.3">
      <c r="A645" s="1">
        <v>45570</v>
      </c>
      <c r="B645">
        <f t="shared" si="70"/>
        <v>6</v>
      </c>
      <c r="C645">
        <f t="shared" si="71"/>
        <v>5</v>
      </c>
      <c r="D645">
        <f t="shared" si="72"/>
        <v>10</v>
      </c>
      <c r="E645" t="s">
        <v>6</v>
      </c>
      <c r="G645">
        <f t="shared" si="73"/>
        <v>0</v>
      </c>
      <c r="H645">
        <f t="shared" si="74"/>
        <v>0</v>
      </c>
      <c r="I645">
        <v>10</v>
      </c>
      <c r="J645">
        <f t="shared" si="75"/>
        <v>4</v>
      </c>
      <c r="K645">
        <f>Tabela1[[#This Row],[WYDATKI]]+Tabela1[[#This Row],[SERWIS]]</f>
        <v>0</v>
      </c>
      <c r="L645">
        <f t="shared" si="76"/>
        <v>50200</v>
      </c>
    </row>
    <row r="646" spans="1:12" x14ac:dyDescent="0.3">
      <c r="A646" s="1">
        <v>45571</v>
      </c>
      <c r="B646">
        <f t="shared" si="70"/>
        <v>7</v>
      </c>
      <c r="C646">
        <f t="shared" si="71"/>
        <v>6</v>
      </c>
      <c r="D646">
        <f t="shared" si="72"/>
        <v>10</v>
      </c>
      <c r="E646" t="s">
        <v>6</v>
      </c>
      <c r="G646">
        <f t="shared" si="73"/>
        <v>150</v>
      </c>
      <c r="H646">
        <f t="shared" si="74"/>
        <v>0</v>
      </c>
      <c r="I646">
        <v>10</v>
      </c>
      <c r="J646">
        <f t="shared" si="75"/>
        <v>4</v>
      </c>
      <c r="K646">
        <f>Tabela1[[#This Row],[WYDATKI]]+Tabela1[[#This Row],[SERWIS]]</f>
        <v>150</v>
      </c>
      <c r="L646">
        <f t="shared" si="76"/>
        <v>50050</v>
      </c>
    </row>
    <row r="647" spans="1:12" x14ac:dyDescent="0.3">
      <c r="A647" s="1">
        <v>45572</v>
      </c>
      <c r="B647">
        <f t="shared" si="70"/>
        <v>1</v>
      </c>
      <c r="C647">
        <f t="shared" si="71"/>
        <v>7</v>
      </c>
      <c r="D647">
        <f t="shared" si="72"/>
        <v>10</v>
      </c>
      <c r="E647" t="s">
        <v>6</v>
      </c>
      <c r="G647">
        <f t="shared" si="73"/>
        <v>0</v>
      </c>
      <c r="H647">
        <f t="shared" si="74"/>
        <v>120</v>
      </c>
      <c r="I647">
        <v>10</v>
      </c>
      <c r="J647">
        <f t="shared" si="75"/>
        <v>4</v>
      </c>
      <c r="K647">
        <f>Tabela1[[#This Row],[WYDATKI]]+Tabela1[[#This Row],[SERWIS]]</f>
        <v>0</v>
      </c>
      <c r="L647">
        <f t="shared" si="76"/>
        <v>50170</v>
      </c>
    </row>
    <row r="648" spans="1:12" x14ac:dyDescent="0.3">
      <c r="A648" s="1">
        <v>45573</v>
      </c>
      <c r="B648">
        <f t="shared" si="70"/>
        <v>2</v>
      </c>
      <c r="C648">
        <f t="shared" si="71"/>
        <v>8</v>
      </c>
      <c r="D648">
        <f t="shared" si="72"/>
        <v>10</v>
      </c>
      <c r="E648" t="s">
        <v>6</v>
      </c>
      <c r="G648">
        <f t="shared" si="73"/>
        <v>0</v>
      </c>
      <c r="H648">
        <f t="shared" si="74"/>
        <v>120</v>
      </c>
      <c r="I648">
        <v>10</v>
      </c>
      <c r="J648">
        <f t="shared" si="75"/>
        <v>4</v>
      </c>
      <c r="K648">
        <f>Tabela1[[#This Row],[WYDATKI]]+Tabela1[[#This Row],[SERWIS]]</f>
        <v>0</v>
      </c>
      <c r="L648">
        <f t="shared" si="76"/>
        <v>50290</v>
      </c>
    </row>
    <row r="649" spans="1:12" x14ac:dyDescent="0.3">
      <c r="A649" s="1">
        <v>45574</v>
      </c>
      <c r="B649">
        <f t="shared" si="70"/>
        <v>3</v>
      </c>
      <c r="C649">
        <f t="shared" si="71"/>
        <v>9</v>
      </c>
      <c r="D649">
        <f t="shared" si="72"/>
        <v>10</v>
      </c>
      <c r="E649" t="s">
        <v>6</v>
      </c>
      <c r="G649">
        <f t="shared" si="73"/>
        <v>0</v>
      </c>
      <c r="H649">
        <f t="shared" si="74"/>
        <v>120</v>
      </c>
      <c r="I649">
        <v>10</v>
      </c>
      <c r="J649">
        <f t="shared" si="75"/>
        <v>4</v>
      </c>
      <c r="K649">
        <f>Tabela1[[#This Row],[WYDATKI]]+Tabela1[[#This Row],[SERWIS]]</f>
        <v>0</v>
      </c>
      <c r="L649">
        <f t="shared" si="76"/>
        <v>50410</v>
      </c>
    </row>
    <row r="650" spans="1:12" x14ac:dyDescent="0.3">
      <c r="A650" s="1">
        <v>45575</v>
      </c>
      <c r="B650">
        <f t="shared" si="70"/>
        <v>4</v>
      </c>
      <c r="C650">
        <f t="shared" si="71"/>
        <v>10</v>
      </c>
      <c r="D650">
        <f t="shared" si="72"/>
        <v>10</v>
      </c>
      <c r="E650" t="s">
        <v>6</v>
      </c>
      <c r="G650">
        <f t="shared" si="73"/>
        <v>0</v>
      </c>
      <c r="H650">
        <f t="shared" si="74"/>
        <v>120</v>
      </c>
      <c r="I650">
        <v>10</v>
      </c>
      <c r="J650">
        <f t="shared" si="75"/>
        <v>4</v>
      </c>
      <c r="K650">
        <f>Tabela1[[#This Row],[WYDATKI]]+Tabela1[[#This Row],[SERWIS]]</f>
        <v>0</v>
      </c>
      <c r="L650">
        <f t="shared" si="76"/>
        <v>50530</v>
      </c>
    </row>
    <row r="651" spans="1:12" x14ac:dyDescent="0.3">
      <c r="A651" s="1">
        <v>45576</v>
      </c>
      <c r="B651">
        <f t="shared" si="70"/>
        <v>5</v>
      </c>
      <c r="C651">
        <f t="shared" si="71"/>
        <v>11</v>
      </c>
      <c r="D651">
        <f t="shared" si="72"/>
        <v>10</v>
      </c>
      <c r="E651" t="s">
        <v>6</v>
      </c>
      <c r="G651">
        <f t="shared" si="73"/>
        <v>0</v>
      </c>
      <c r="H651">
        <f t="shared" si="74"/>
        <v>120</v>
      </c>
      <c r="I651">
        <v>10</v>
      </c>
      <c r="J651">
        <f t="shared" si="75"/>
        <v>4</v>
      </c>
      <c r="K651">
        <f>Tabela1[[#This Row],[WYDATKI]]+Tabela1[[#This Row],[SERWIS]]</f>
        <v>0</v>
      </c>
      <c r="L651">
        <f t="shared" si="76"/>
        <v>50650</v>
      </c>
    </row>
    <row r="652" spans="1:12" x14ac:dyDescent="0.3">
      <c r="A652" s="1">
        <v>45577</v>
      </c>
      <c r="B652">
        <f t="shared" si="70"/>
        <v>6</v>
      </c>
      <c r="C652">
        <f t="shared" si="71"/>
        <v>12</v>
      </c>
      <c r="D652">
        <f t="shared" si="72"/>
        <v>10</v>
      </c>
      <c r="E652" t="s">
        <v>6</v>
      </c>
      <c r="G652">
        <f t="shared" si="73"/>
        <v>0</v>
      </c>
      <c r="H652">
        <f t="shared" si="74"/>
        <v>0</v>
      </c>
      <c r="I652">
        <v>10</v>
      </c>
      <c r="J652">
        <f t="shared" si="75"/>
        <v>4</v>
      </c>
      <c r="K652">
        <f>Tabela1[[#This Row],[WYDATKI]]+Tabela1[[#This Row],[SERWIS]]</f>
        <v>0</v>
      </c>
      <c r="L652">
        <f t="shared" si="76"/>
        <v>50650</v>
      </c>
    </row>
    <row r="653" spans="1:12" x14ac:dyDescent="0.3">
      <c r="A653" s="1">
        <v>45578</v>
      </c>
      <c r="B653">
        <f t="shared" si="70"/>
        <v>7</v>
      </c>
      <c r="C653">
        <f t="shared" si="71"/>
        <v>13</v>
      </c>
      <c r="D653">
        <f t="shared" si="72"/>
        <v>10</v>
      </c>
      <c r="E653" t="s">
        <v>6</v>
      </c>
      <c r="G653">
        <f t="shared" si="73"/>
        <v>150</v>
      </c>
      <c r="H653">
        <f t="shared" si="74"/>
        <v>0</v>
      </c>
      <c r="I653">
        <v>10</v>
      </c>
      <c r="J653">
        <f t="shared" si="75"/>
        <v>4</v>
      </c>
      <c r="K653">
        <f>Tabela1[[#This Row],[WYDATKI]]+Tabela1[[#This Row],[SERWIS]]</f>
        <v>150</v>
      </c>
      <c r="L653">
        <f t="shared" si="76"/>
        <v>50500</v>
      </c>
    </row>
    <row r="654" spans="1:12" x14ac:dyDescent="0.3">
      <c r="A654" s="1">
        <v>45579</v>
      </c>
      <c r="B654">
        <f t="shared" si="70"/>
        <v>1</v>
      </c>
      <c r="C654">
        <f t="shared" si="71"/>
        <v>14</v>
      </c>
      <c r="D654">
        <f t="shared" si="72"/>
        <v>10</v>
      </c>
      <c r="E654" t="s">
        <v>6</v>
      </c>
      <c r="G654">
        <f t="shared" si="73"/>
        <v>0</v>
      </c>
      <c r="H654">
        <f t="shared" si="74"/>
        <v>120</v>
      </c>
      <c r="I654">
        <v>10</v>
      </c>
      <c r="J654">
        <f t="shared" si="75"/>
        <v>4</v>
      </c>
      <c r="K654">
        <f>Tabela1[[#This Row],[WYDATKI]]+Tabela1[[#This Row],[SERWIS]]</f>
        <v>0</v>
      </c>
      <c r="L654">
        <f t="shared" si="76"/>
        <v>50620</v>
      </c>
    </row>
    <row r="655" spans="1:12" x14ac:dyDescent="0.3">
      <c r="A655" s="1">
        <v>45580</v>
      </c>
      <c r="B655">
        <f t="shared" si="70"/>
        <v>2</v>
      </c>
      <c r="C655">
        <f t="shared" si="71"/>
        <v>15</v>
      </c>
      <c r="D655">
        <f t="shared" si="72"/>
        <v>10</v>
      </c>
      <c r="E655" t="s">
        <v>6</v>
      </c>
      <c r="G655">
        <f t="shared" si="73"/>
        <v>0</v>
      </c>
      <c r="H655">
        <f t="shared" si="74"/>
        <v>120</v>
      </c>
      <c r="I655">
        <v>10</v>
      </c>
      <c r="J655">
        <f t="shared" si="75"/>
        <v>4</v>
      </c>
      <c r="K655">
        <f>Tabela1[[#This Row],[WYDATKI]]+Tabela1[[#This Row],[SERWIS]]</f>
        <v>0</v>
      </c>
      <c r="L655">
        <f t="shared" si="76"/>
        <v>50740</v>
      </c>
    </row>
    <row r="656" spans="1:12" x14ac:dyDescent="0.3">
      <c r="A656" s="1">
        <v>45581</v>
      </c>
      <c r="B656">
        <f t="shared" si="70"/>
        <v>3</v>
      </c>
      <c r="C656">
        <f t="shared" si="71"/>
        <v>16</v>
      </c>
      <c r="D656">
        <f t="shared" si="72"/>
        <v>10</v>
      </c>
      <c r="E656" t="s">
        <v>6</v>
      </c>
      <c r="G656">
        <f t="shared" si="73"/>
        <v>0</v>
      </c>
      <c r="H656">
        <f t="shared" si="74"/>
        <v>120</v>
      </c>
      <c r="I656">
        <v>10</v>
      </c>
      <c r="J656">
        <f t="shared" si="75"/>
        <v>4</v>
      </c>
      <c r="K656">
        <f>Tabela1[[#This Row],[WYDATKI]]+Tabela1[[#This Row],[SERWIS]]</f>
        <v>0</v>
      </c>
      <c r="L656">
        <f t="shared" si="76"/>
        <v>50860</v>
      </c>
    </row>
    <row r="657" spans="1:12" x14ac:dyDescent="0.3">
      <c r="A657" s="1">
        <v>45582</v>
      </c>
      <c r="B657">
        <f t="shared" si="70"/>
        <v>4</v>
      </c>
      <c r="C657">
        <f t="shared" si="71"/>
        <v>17</v>
      </c>
      <c r="D657">
        <f t="shared" si="72"/>
        <v>10</v>
      </c>
      <c r="E657" t="s">
        <v>6</v>
      </c>
      <c r="G657">
        <f t="shared" si="73"/>
        <v>0</v>
      </c>
      <c r="H657">
        <f t="shared" si="74"/>
        <v>120</v>
      </c>
      <c r="I657">
        <v>10</v>
      </c>
      <c r="J657">
        <f t="shared" si="75"/>
        <v>4</v>
      </c>
      <c r="K657">
        <f>Tabela1[[#This Row],[WYDATKI]]+Tabela1[[#This Row],[SERWIS]]</f>
        <v>0</v>
      </c>
      <c r="L657">
        <f t="shared" si="76"/>
        <v>50980</v>
      </c>
    </row>
    <row r="658" spans="1:12" x14ac:dyDescent="0.3">
      <c r="A658" s="1">
        <v>45583</v>
      </c>
      <c r="B658">
        <f t="shared" si="70"/>
        <v>5</v>
      </c>
      <c r="C658">
        <f t="shared" si="71"/>
        <v>18</v>
      </c>
      <c r="D658">
        <f t="shared" si="72"/>
        <v>10</v>
      </c>
      <c r="E658" t="s">
        <v>6</v>
      </c>
      <c r="G658">
        <f t="shared" si="73"/>
        <v>0</v>
      </c>
      <c r="H658">
        <f t="shared" si="74"/>
        <v>120</v>
      </c>
      <c r="I658">
        <v>10</v>
      </c>
      <c r="J658">
        <f t="shared" si="75"/>
        <v>4</v>
      </c>
      <c r="K658">
        <f>Tabela1[[#This Row],[WYDATKI]]+Tabela1[[#This Row],[SERWIS]]</f>
        <v>0</v>
      </c>
      <c r="L658">
        <f t="shared" si="76"/>
        <v>51100</v>
      </c>
    </row>
    <row r="659" spans="1:12" x14ac:dyDescent="0.3">
      <c r="A659" s="1">
        <v>45584</v>
      </c>
      <c r="B659">
        <f t="shared" si="70"/>
        <v>6</v>
      </c>
      <c r="C659">
        <f t="shared" si="71"/>
        <v>19</v>
      </c>
      <c r="D659">
        <f t="shared" si="72"/>
        <v>10</v>
      </c>
      <c r="E659" t="s">
        <v>6</v>
      </c>
      <c r="G659">
        <f t="shared" si="73"/>
        <v>0</v>
      </c>
      <c r="H659">
        <f t="shared" si="74"/>
        <v>0</v>
      </c>
      <c r="I659">
        <v>10</v>
      </c>
      <c r="J659">
        <f t="shared" si="75"/>
        <v>4</v>
      </c>
      <c r="K659">
        <f>Tabela1[[#This Row],[WYDATKI]]+Tabela1[[#This Row],[SERWIS]]</f>
        <v>0</v>
      </c>
      <c r="L659">
        <f t="shared" si="76"/>
        <v>51100</v>
      </c>
    </row>
    <row r="660" spans="1:12" x14ac:dyDescent="0.3">
      <c r="A660" s="1">
        <v>45585</v>
      </c>
      <c r="B660">
        <f t="shared" si="70"/>
        <v>7</v>
      </c>
      <c r="C660">
        <f t="shared" si="71"/>
        <v>20</v>
      </c>
      <c r="D660">
        <f t="shared" si="72"/>
        <v>10</v>
      </c>
      <c r="E660" t="s">
        <v>6</v>
      </c>
      <c r="G660">
        <f t="shared" si="73"/>
        <v>150</v>
      </c>
      <c r="H660">
        <f t="shared" si="74"/>
        <v>0</v>
      </c>
      <c r="I660">
        <v>10</v>
      </c>
      <c r="J660">
        <f t="shared" si="75"/>
        <v>4</v>
      </c>
      <c r="K660">
        <f>Tabela1[[#This Row],[WYDATKI]]+Tabela1[[#This Row],[SERWIS]]</f>
        <v>150</v>
      </c>
      <c r="L660">
        <f t="shared" si="76"/>
        <v>50950</v>
      </c>
    </row>
    <row r="661" spans="1:12" x14ac:dyDescent="0.3">
      <c r="A661" s="1">
        <v>45586</v>
      </c>
      <c r="B661">
        <f t="shared" si="70"/>
        <v>1</v>
      </c>
      <c r="C661">
        <f t="shared" si="71"/>
        <v>21</v>
      </c>
      <c r="D661">
        <f t="shared" si="72"/>
        <v>10</v>
      </c>
      <c r="E661" t="s">
        <v>6</v>
      </c>
      <c r="G661">
        <f t="shared" si="73"/>
        <v>0</v>
      </c>
      <c r="H661">
        <f t="shared" si="74"/>
        <v>120</v>
      </c>
      <c r="I661">
        <v>10</v>
      </c>
      <c r="J661">
        <f t="shared" si="75"/>
        <v>4</v>
      </c>
      <c r="K661">
        <f>Tabela1[[#This Row],[WYDATKI]]+Tabela1[[#This Row],[SERWIS]]</f>
        <v>0</v>
      </c>
      <c r="L661">
        <f t="shared" si="76"/>
        <v>51070</v>
      </c>
    </row>
    <row r="662" spans="1:12" x14ac:dyDescent="0.3">
      <c r="A662" s="1">
        <v>45587</v>
      </c>
      <c r="B662">
        <f t="shared" si="70"/>
        <v>2</v>
      </c>
      <c r="C662">
        <f t="shared" si="71"/>
        <v>22</v>
      </c>
      <c r="D662">
        <f t="shared" si="72"/>
        <v>10</v>
      </c>
      <c r="E662" t="s">
        <v>6</v>
      </c>
      <c r="G662">
        <f t="shared" si="73"/>
        <v>0</v>
      </c>
      <c r="H662">
        <f t="shared" si="74"/>
        <v>120</v>
      </c>
      <c r="I662">
        <v>10</v>
      </c>
      <c r="J662">
        <f t="shared" si="75"/>
        <v>4</v>
      </c>
      <c r="K662">
        <f>Tabela1[[#This Row],[WYDATKI]]+Tabela1[[#This Row],[SERWIS]]</f>
        <v>0</v>
      </c>
      <c r="L662">
        <f t="shared" si="76"/>
        <v>51190</v>
      </c>
    </row>
    <row r="663" spans="1:12" x14ac:dyDescent="0.3">
      <c r="A663" s="1">
        <v>45588</v>
      </c>
      <c r="B663">
        <f t="shared" si="70"/>
        <v>3</v>
      </c>
      <c r="C663">
        <f t="shared" si="71"/>
        <v>23</v>
      </c>
      <c r="D663">
        <f t="shared" si="72"/>
        <v>10</v>
      </c>
      <c r="E663" t="s">
        <v>6</v>
      </c>
      <c r="G663">
        <f t="shared" si="73"/>
        <v>0</v>
      </c>
      <c r="H663">
        <f t="shared" si="74"/>
        <v>120</v>
      </c>
      <c r="I663">
        <v>10</v>
      </c>
      <c r="J663">
        <f t="shared" si="75"/>
        <v>4</v>
      </c>
      <c r="K663">
        <f>Tabela1[[#This Row],[WYDATKI]]+Tabela1[[#This Row],[SERWIS]]</f>
        <v>0</v>
      </c>
      <c r="L663">
        <f t="shared" si="76"/>
        <v>51310</v>
      </c>
    </row>
    <row r="664" spans="1:12" x14ac:dyDescent="0.3">
      <c r="A664" s="1">
        <v>45589</v>
      </c>
      <c r="B664">
        <f t="shared" si="70"/>
        <v>4</v>
      </c>
      <c r="C664">
        <f t="shared" si="71"/>
        <v>24</v>
      </c>
      <c r="D664">
        <f t="shared" si="72"/>
        <v>10</v>
      </c>
      <c r="E664" t="s">
        <v>6</v>
      </c>
      <c r="G664">
        <f t="shared" si="73"/>
        <v>0</v>
      </c>
      <c r="H664">
        <f t="shared" si="74"/>
        <v>120</v>
      </c>
      <c r="I664">
        <v>10</v>
      </c>
      <c r="J664">
        <f t="shared" si="75"/>
        <v>4</v>
      </c>
      <c r="K664">
        <f>Tabela1[[#This Row],[WYDATKI]]+Tabela1[[#This Row],[SERWIS]]</f>
        <v>0</v>
      </c>
      <c r="L664">
        <f t="shared" si="76"/>
        <v>51430</v>
      </c>
    </row>
    <row r="665" spans="1:12" x14ac:dyDescent="0.3">
      <c r="A665" s="1">
        <v>45590</v>
      </c>
      <c r="B665">
        <f t="shared" si="70"/>
        <v>5</v>
      </c>
      <c r="C665">
        <f t="shared" si="71"/>
        <v>25</v>
      </c>
      <c r="D665">
        <f t="shared" si="72"/>
        <v>10</v>
      </c>
      <c r="E665" t="s">
        <v>6</v>
      </c>
      <c r="G665">
        <f t="shared" si="73"/>
        <v>0</v>
      </c>
      <c r="H665">
        <f t="shared" si="74"/>
        <v>120</v>
      </c>
      <c r="I665">
        <v>10</v>
      </c>
      <c r="J665">
        <f t="shared" si="75"/>
        <v>4</v>
      </c>
      <c r="K665">
        <f>Tabela1[[#This Row],[WYDATKI]]+Tabela1[[#This Row],[SERWIS]]</f>
        <v>0</v>
      </c>
      <c r="L665">
        <f t="shared" si="76"/>
        <v>51550</v>
      </c>
    </row>
    <row r="666" spans="1:12" x14ac:dyDescent="0.3">
      <c r="A666" s="1">
        <v>45591</v>
      </c>
      <c r="B666">
        <f t="shared" si="70"/>
        <v>6</v>
      </c>
      <c r="C666">
        <f t="shared" si="71"/>
        <v>26</v>
      </c>
      <c r="D666">
        <f t="shared" si="72"/>
        <v>10</v>
      </c>
      <c r="E666" t="s">
        <v>6</v>
      </c>
      <c r="G666">
        <f t="shared" si="73"/>
        <v>0</v>
      </c>
      <c r="H666">
        <f t="shared" si="74"/>
        <v>0</v>
      </c>
      <c r="I666">
        <v>10</v>
      </c>
      <c r="J666">
        <f t="shared" si="75"/>
        <v>4</v>
      </c>
      <c r="K666">
        <f>Tabela1[[#This Row],[WYDATKI]]+Tabela1[[#This Row],[SERWIS]]</f>
        <v>0</v>
      </c>
      <c r="L666">
        <f t="shared" si="76"/>
        <v>51550</v>
      </c>
    </row>
    <row r="667" spans="1:12" x14ac:dyDescent="0.3">
      <c r="A667" s="1">
        <v>45592</v>
      </c>
      <c r="B667">
        <f t="shared" si="70"/>
        <v>7</v>
      </c>
      <c r="C667">
        <f t="shared" si="71"/>
        <v>27</v>
      </c>
      <c r="D667">
        <f t="shared" si="72"/>
        <v>10</v>
      </c>
      <c r="E667" t="s">
        <v>6</v>
      </c>
      <c r="G667">
        <f t="shared" si="73"/>
        <v>150</v>
      </c>
      <c r="H667">
        <f t="shared" si="74"/>
        <v>0</v>
      </c>
      <c r="I667">
        <v>10</v>
      </c>
      <c r="J667">
        <f t="shared" si="75"/>
        <v>4</v>
      </c>
      <c r="K667">
        <f>Tabela1[[#This Row],[WYDATKI]]+Tabela1[[#This Row],[SERWIS]]</f>
        <v>150</v>
      </c>
      <c r="L667">
        <f t="shared" si="76"/>
        <v>51400</v>
      </c>
    </row>
    <row r="668" spans="1:12" x14ac:dyDescent="0.3">
      <c r="A668" s="1">
        <v>45593</v>
      </c>
      <c r="B668">
        <f t="shared" si="70"/>
        <v>1</v>
      </c>
      <c r="C668">
        <f t="shared" si="71"/>
        <v>28</v>
      </c>
      <c r="D668">
        <f t="shared" si="72"/>
        <v>10</v>
      </c>
      <c r="E668" t="s">
        <v>6</v>
      </c>
      <c r="G668">
        <f t="shared" si="73"/>
        <v>0</v>
      </c>
      <c r="H668">
        <f t="shared" si="74"/>
        <v>120</v>
      </c>
      <c r="I668">
        <v>10</v>
      </c>
      <c r="J668">
        <f t="shared" si="75"/>
        <v>4</v>
      </c>
      <c r="K668">
        <f>Tabela1[[#This Row],[WYDATKI]]+Tabela1[[#This Row],[SERWIS]]</f>
        <v>0</v>
      </c>
      <c r="L668">
        <f t="shared" si="76"/>
        <v>51520</v>
      </c>
    </row>
    <row r="669" spans="1:12" x14ac:dyDescent="0.3">
      <c r="A669" s="1">
        <v>45594</v>
      </c>
      <c r="B669">
        <f t="shared" si="70"/>
        <v>2</v>
      </c>
      <c r="C669">
        <f t="shared" si="71"/>
        <v>29</v>
      </c>
      <c r="D669">
        <f t="shared" si="72"/>
        <v>10</v>
      </c>
      <c r="E669" t="s">
        <v>6</v>
      </c>
      <c r="G669">
        <f t="shared" si="73"/>
        <v>0</v>
      </c>
      <c r="H669">
        <f t="shared" si="74"/>
        <v>120</v>
      </c>
      <c r="I669">
        <v>10</v>
      </c>
      <c r="J669">
        <f t="shared" si="75"/>
        <v>4</v>
      </c>
      <c r="K669">
        <f>Tabela1[[#This Row],[WYDATKI]]+Tabela1[[#This Row],[SERWIS]]</f>
        <v>0</v>
      </c>
      <c r="L669">
        <f t="shared" si="76"/>
        <v>51640</v>
      </c>
    </row>
    <row r="670" spans="1:12" x14ac:dyDescent="0.3">
      <c r="A670" s="1">
        <v>45595</v>
      </c>
      <c r="B670">
        <f t="shared" si="70"/>
        <v>3</v>
      </c>
      <c r="C670">
        <f t="shared" si="71"/>
        <v>30</v>
      </c>
      <c r="D670">
        <f t="shared" si="72"/>
        <v>10</v>
      </c>
      <c r="E670" t="s">
        <v>6</v>
      </c>
      <c r="G670">
        <f t="shared" si="73"/>
        <v>0</v>
      </c>
      <c r="H670">
        <f t="shared" si="74"/>
        <v>120</v>
      </c>
      <c r="I670">
        <v>10</v>
      </c>
      <c r="J670">
        <f t="shared" si="75"/>
        <v>4</v>
      </c>
      <c r="K670">
        <f>Tabela1[[#This Row],[WYDATKI]]+Tabela1[[#This Row],[SERWIS]]</f>
        <v>0</v>
      </c>
      <c r="L670">
        <f t="shared" si="76"/>
        <v>51760</v>
      </c>
    </row>
    <row r="671" spans="1:12" x14ac:dyDescent="0.3">
      <c r="A671" s="1">
        <v>45596</v>
      </c>
      <c r="B671">
        <f t="shared" si="70"/>
        <v>4</v>
      </c>
      <c r="C671">
        <f t="shared" si="71"/>
        <v>31</v>
      </c>
      <c r="D671">
        <f t="shared" si="72"/>
        <v>10</v>
      </c>
      <c r="E671" t="s">
        <v>6</v>
      </c>
      <c r="G671">
        <f t="shared" si="73"/>
        <v>0</v>
      </c>
      <c r="H671">
        <f t="shared" si="74"/>
        <v>120</v>
      </c>
      <c r="I671">
        <v>10</v>
      </c>
      <c r="J671">
        <f t="shared" si="75"/>
        <v>4</v>
      </c>
      <c r="K671">
        <f>Tabela1[[#This Row],[WYDATKI]]+Tabela1[[#This Row],[SERWIS]]</f>
        <v>0</v>
      </c>
      <c r="L671">
        <f t="shared" si="76"/>
        <v>51880</v>
      </c>
    </row>
    <row r="672" spans="1:12" x14ac:dyDescent="0.3">
      <c r="A672" s="1">
        <v>45597</v>
      </c>
      <c r="B672">
        <f t="shared" si="70"/>
        <v>5</v>
      </c>
      <c r="C672">
        <f t="shared" si="71"/>
        <v>1</v>
      </c>
      <c r="D672">
        <f t="shared" si="72"/>
        <v>11</v>
      </c>
      <c r="E672" t="s">
        <v>6</v>
      </c>
      <c r="G672">
        <f t="shared" si="73"/>
        <v>0</v>
      </c>
      <c r="H672">
        <f t="shared" si="74"/>
        <v>120</v>
      </c>
      <c r="I672">
        <v>10</v>
      </c>
      <c r="J672">
        <f t="shared" si="75"/>
        <v>4</v>
      </c>
      <c r="K672">
        <f>Tabela1[[#This Row],[WYDATKI]]+Tabela1[[#This Row],[SERWIS]]</f>
        <v>0</v>
      </c>
      <c r="L672">
        <f t="shared" si="76"/>
        <v>52000</v>
      </c>
    </row>
    <row r="673" spans="1:12" x14ac:dyDescent="0.3">
      <c r="A673" s="1">
        <v>45598</v>
      </c>
      <c r="B673">
        <f t="shared" si="70"/>
        <v>6</v>
      </c>
      <c r="C673">
        <f t="shared" si="71"/>
        <v>2</v>
      </c>
      <c r="D673">
        <f t="shared" si="72"/>
        <v>11</v>
      </c>
      <c r="E673" t="s">
        <v>6</v>
      </c>
      <c r="G673">
        <f t="shared" si="73"/>
        <v>0</v>
      </c>
      <c r="H673">
        <f t="shared" si="74"/>
        <v>0</v>
      </c>
      <c r="I673">
        <v>10</v>
      </c>
      <c r="J673">
        <f t="shared" si="75"/>
        <v>4</v>
      </c>
      <c r="K673">
        <f>Tabela1[[#This Row],[WYDATKI]]+Tabela1[[#This Row],[SERWIS]]</f>
        <v>0</v>
      </c>
      <c r="L673">
        <f t="shared" si="76"/>
        <v>52000</v>
      </c>
    </row>
    <row r="674" spans="1:12" x14ac:dyDescent="0.3">
      <c r="A674" s="1">
        <v>45599</v>
      </c>
      <c r="B674">
        <f t="shared" si="70"/>
        <v>7</v>
      </c>
      <c r="C674">
        <f t="shared" si="71"/>
        <v>3</v>
      </c>
      <c r="D674">
        <f t="shared" si="72"/>
        <v>11</v>
      </c>
      <c r="E674" t="s">
        <v>6</v>
      </c>
      <c r="G674">
        <f t="shared" si="73"/>
        <v>150</v>
      </c>
      <c r="H674">
        <f t="shared" si="74"/>
        <v>0</v>
      </c>
      <c r="I674">
        <v>10</v>
      </c>
      <c r="J674">
        <f t="shared" si="75"/>
        <v>4</v>
      </c>
      <c r="K674">
        <f>Tabela1[[#This Row],[WYDATKI]]+Tabela1[[#This Row],[SERWIS]]</f>
        <v>150</v>
      </c>
      <c r="L674">
        <f t="shared" si="76"/>
        <v>51850</v>
      </c>
    </row>
    <row r="675" spans="1:12" x14ac:dyDescent="0.3">
      <c r="A675" s="1">
        <v>45600</v>
      </c>
      <c r="B675">
        <f t="shared" si="70"/>
        <v>1</v>
      </c>
      <c r="C675">
        <f t="shared" si="71"/>
        <v>4</v>
      </c>
      <c r="D675">
        <f t="shared" si="72"/>
        <v>11</v>
      </c>
      <c r="E675" t="s">
        <v>6</v>
      </c>
      <c r="G675">
        <f t="shared" si="73"/>
        <v>0</v>
      </c>
      <c r="H675">
        <f t="shared" si="74"/>
        <v>120</v>
      </c>
      <c r="I675">
        <v>10</v>
      </c>
      <c r="J675">
        <f t="shared" si="75"/>
        <v>4</v>
      </c>
      <c r="K675">
        <f>Tabela1[[#This Row],[WYDATKI]]+Tabela1[[#This Row],[SERWIS]]</f>
        <v>0</v>
      </c>
      <c r="L675">
        <f t="shared" si="76"/>
        <v>51970</v>
      </c>
    </row>
    <row r="676" spans="1:12" x14ac:dyDescent="0.3">
      <c r="A676" s="1">
        <v>45601</v>
      </c>
      <c r="B676">
        <f t="shared" si="70"/>
        <v>2</v>
      </c>
      <c r="C676">
        <f t="shared" si="71"/>
        <v>5</v>
      </c>
      <c r="D676">
        <f t="shared" si="72"/>
        <v>11</v>
      </c>
      <c r="E676" t="s">
        <v>6</v>
      </c>
      <c r="G676">
        <f t="shared" si="73"/>
        <v>0</v>
      </c>
      <c r="H676">
        <f t="shared" si="74"/>
        <v>120</v>
      </c>
      <c r="I676">
        <v>10</v>
      </c>
      <c r="J676">
        <f t="shared" si="75"/>
        <v>4</v>
      </c>
      <c r="K676">
        <f>Tabela1[[#This Row],[WYDATKI]]+Tabela1[[#This Row],[SERWIS]]</f>
        <v>0</v>
      </c>
      <c r="L676">
        <f t="shared" si="76"/>
        <v>52090</v>
      </c>
    </row>
    <row r="677" spans="1:12" x14ac:dyDescent="0.3">
      <c r="A677" s="1">
        <v>45602</v>
      </c>
      <c r="B677">
        <f t="shared" si="70"/>
        <v>3</v>
      </c>
      <c r="C677">
        <f t="shared" si="71"/>
        <v>6</v>
      </c>
      <c r="D677">
        <f t="shared" si="72"/>
        <v>11</v>
      </c>
      <c r="E677" t="s">
        <v>6</v>
      </c>
      <c r="G677">
        <f t="shared" si="73"/>
        <v>0</v>
      </c>
      <c r="H677">
        <f t="shared" si="74"/>
        <v>120</v>
      </c>
      <c r="I677">
        <v>10</v>
      </c>
      <c r="J677">
        <f t="shared" si="75"/>
        <v>4</v>
      </c>
      <c r="K677">
        <f>Tabela1[[#This Row],[WYDATKI]]+Tabela1[[#This Row],[SERWIS]]</f>
        <v>0</v>
      </c>
      <c r="L677">
        <f t="shared" si="76"/>
        <v>52210</v>
      </c>
    </row>
    <row r="678" spans="1:12" x14ac:dyDescent="0.3">
      <c r="A678" s="1">
        <v>45603</v>
      </c>
      <c r="B678">
        <f t="shared" si="70"/>
        <v>4</v>
      </c>
      <c r="C678">
        <f t="shared" si="71"/>
        <v>7</v>
      </c>
      <c r="D678">
        <f t="shared" si="72"/>
        <v>11</v>
      </c>
      <c r="E678" t="s">
        <v>6</v>
      </c>
      <c r="G678">
        <f t="shared" si="73"/>
        <v>0</v>
      </c>
      <c r="H678">
        <f t="shared" si="74"/>
        <v>120</v>
      </c>
      <c r="I678">
        <v>10</v>
      </c>
      <c r="J678">
        <f t="shared" si="75"/>
        <v>4</v>
      </c>
      <c r="K678">
        <f>Tabela1[[#This Row],[WYDATKI]]+Tabela1[[#This Row],[SERWIS]]</f>
        <v>0</v>
      </c>
      <c r="L678">
        <f t="shared" si="76"/>
        <v>52330</v>
      </c>
    </row>
    <row r="679" spans="1:12" x14ac:dyDescent="0.3">
      <c r="A679" s="1">
        <v>45604</v>
      </c>
      <c r="B679">
        <f t="shared" si="70"/>
        <v>5</v>
      </c>
      <c r="C679">
        <f t="shared" si="71"/>
        <v>8</v>
      </c>
      <c r="D679">
        <f t="shared" si="72"/>
        <v>11</v>
      </c>
      <c r="E679" t="s">
        <v>6</v>
      </c>
      <c r="G679">
        <f t="shared" si="73"/>
        <v>0</v>
      </c>
      <c r="H679">
        <f t="shared" si="74"/>
        <v>120</v>
      </c>
      <c r="I679">
        <v>10</v>
      </c>
      <c r="J679">
        <f t="shared" si="75"/>
        <v>4</v>
      </c>
      <c r="K679">
        <f>Tabela1[[#This Row],[WYDATKI]]+Tabela1[[#This Row],[SERWIS]]</f>
        <v>0</v>
      </c>
      <c r="L679">
        <f t="shared" si="76"/>
        <v>52450</v>
      </c>
    </row>
    <row r="680" spans="1:12" x14ac:dyDescent="0.3">
      <c r="A680" s="1">
        <v>45605</v>
      </c>
      <c r="B680">
        <f t="shared" si="70"/>
        <v>6</v>
      </c>
      <c r="C680">
        <f t="shared" si="71"/>
        <v>9</v>
      </c>
      <c r="D680">
        <f t="shared" si="72"/>
        <v>11</v>
      </c>
      <c r="E680" t="s">
        <v>6</v>
      </c>
      <c r="G680">
        <f t="shared" si="73"/>
        <v>0</v>
      </c>
      <c r="H680">
        <f t="shared" si="74"/>
        <v>0</v>
      </c>
      <c r="I680">
        <v>10</v>
      </c>
      <c r="J680">
        <f t="shared" si="75"/>
        <v>4</v>
      </c>
      <c r="K680">
        <f>Tabela1[[#This Row],[WYDATKI]]+Tabela1[[#This Row],[SERWIS]]</f>
        <v>0</v>
      </c>
      <c r="L680">
        <f t="shared" si="76"/>
        <v>52450</v>
      </c>
    </row>
    <row r="681" spans="1:12" x14ac:dyDescent="0.3">
      <c r="A681" s="1">
        <v>45606</v>
      </c>
      <c r="B681">
        <f t="shared" si="70"/>
        <v>7</v>
      </c>
      <c r="C681">
        <f t="shared" si="71"/>
        <v>10</v>
      </c>
      <c r="D681">
        <f t="shared" si="72"/>
        <v>11</v>
      </c>
      <c r="E681" t="s">
        <v>6</v>
      </c>
      <c r="G681">
        <f t="shared" si="73"/>
        <v>150</v>
      </c>
      <c r="H681">
        <f t="shared" si="74"/>
        <v>0</v>
      </c>
      <c r="I681">
        <v>10</v>
      </c>
      <c r="J681">
        <f t="shared" si="75"/>
        <v>4</v>
      </c>
      <c r="K681">
        <f>Tabela1[[#This Row],[WYDATKI]]+Tabela1[[#This Row],[SERWIS]]</f>
        <v>150</v>
      </c>
      <c r="L681">
        <f t="shared" si="76"/>
        <v>52300</v>
      </c>
    </row>
    <row r="682" spans="1:12" x14ac:dyDescent="0.3">
      <c r="A682" s="1">
        <v>45607</v>
      </c>
      <c r="B682">
        <f t="shared" si="70"/>
        <v>1</v>
      </c>
      <c r="C682">
        <f t="shared" si="71"/>
        <v>11</v>
      </c>
      <c r="D682">
        <f t="shared" si="72"/>
        <v>11</v>
      </c>
      <c r="E682" t="s">
        <v>6</v>
      </c>
      <c r="G682">
        <f t="shared" si="73"/>
        <v>0</v>
      </c>
      <c r="H682">
        <f t="shared" si="74"/>
        <v>120</v>
      </c>
      <c r="I682">
        <v>10</v>
      </c>
      <c r="J682">
        <f t="shared" si="75"/>
        <v>4</v>
      </c>
      <c r="K682">
        <f>Tabela1[[#This Row],[WYDATKI]]+Tabela1[[#This Row],[SERWIS]]</f>
        <v>0</v>
      </c>
      <c r="L682">
        <f t="shared" si="76"/>
        <v>52420</v>
      </c>
    </row>
    <row r="683" spans="1:12" x14ac:dyDescent="0.3">
      <c r="A683" s="1">
        <v>45608</v>
      </c>
      <c r="B683">
        <f t="shared" si="70"/>
        <v>2</v>
      </c>
      <c r="C683">
        <f t="shared" si="71"/>
        <v>12</v>
      </c>
      <c r="D683">
        <f t="shared" si="72"/>
        <v>11</v>
      </c>
      <c r="E683" t="s">
        <v>6</v>
      </c>
      <c r="G683">
        <f t="shared" si="73"/>
        <v>0</v>
      </c>
      <c r="H683">
        <f t="shared" si="74"/>
        <v>120</v>
      </c>
      <c r="I683">
        <v>10</v>
      </c>
      <c r="J683">
        <f t="shared" si="75"/>
        <v>4</v>
      </c>
      <c r="K683">
        <f>Tabela1[[#This Row],[WYDATKI]]+Tabela1[[#This Row],[SERWIS]]</f>
        <v>0</v>
      </c>
      <c r="L683">
        <f t="shared" si="76"/>
        <v>52540</v>
      </c>
    </row>
    <row r="684" spans="1:12" x14ac:dyDescent="0.3">
      <c r="A684" s="1">
        <v>45609</v>
      </c>
      <c r="B684">
        <f t="shared" si="70"/>
        <v>3</v>
      </c>
      <c r="C684">
        <f t="shared" si="71"/>
        <v>13</v>
      </c>
      <c r="D684">
        <f t="shared" si="72"/>
        <v>11</v>
      </c>
      <c r="E684" t="s">
        <v>6</v>
      </c>
      <c r="G684">
        <f t="shared" si="73"/>
        <v>0</v>
      </c>
      <c r="H684">
        <f t="shared" si="74"/>
        <v>120</v>
      </c>
      <c r="I684">
        <v>10</v>
      </c>
      <c r="J684">
        <f t="shared" si="75"/>
        <v>4</v>
      </c>
      <c r="K684">
        <f>Tabela1[[#This Row],[WYDATKI]]+Tabela1[[#This Row],[SERWIS]]</f>
        <v>0</v>
      </c>
      <c r="L684">
        <f t="shared" si="76"/>
        <v>52660</v>
      </c>
    </row>
    <row r="685" spans="1:12" x14ac:dyDescent="0.3">
      <c r="A685" s="1">
        <v>45610</v>
      </c>
      <c r="B685">
        <f t="shared" si="70"/>
        <v>4</v>
      </c>
      <c r="C685">
        <f t="shared" si="71"/>
        <v>14</v>
      </c>
      <c r="D685">
        <f t="shared" si="72"/>
        <v>11</v>
      </c>
      <c r="E685" t="s">
        <v>6</v>
      </c>
      <c r="G685">
        <f t="shared" si="73"/>
        <v>0</v>
      </c>
      <c r="H685">
        <f t="shared" si="74"/>
        <v>120</v>
      </c>
      <c r="I685">
        <v>10</v>
      </c>
      <c r="J685">
        <f t="shared" si="75"/>
        <v>4</v>
      </c>
      <c r="K685">
        <f>Tabela1[[#This Row],[WYDATKI]]+Tabela1[[#This Row],[SERWIS]]</f>
        <v>0</v>
      </c>
      <c r="L685">
        <f t="shared" si="76"/>
        <v>52780</v>
      </c>
    </row>
    <row r="686" spans="1:12" x14ac:dyDescent="0.3">
      <c r="A686" s="1">
        <v>45611</v>
      </c>
      <c r="B686">
        <f t="shared" si="70"/>
        <v>5</v>
      </c>
      <c r="C686">
        <f t="shared" si="71"/>
        <v>15</v>
      </c>
      <c r="D686">
        <f t="shared" si="72"/>
        <v>11</v>
      </c>
      <c r="E686" t="s">
        <v>6</v>
      </c>
      <c r="G686">
        <f t="shared" si="73"/>
        <v>0</v>
      </c>
      <c r="H686">
        <f t="shared" si="74"/>
        <v>120</v>
      </c>
      <c r="I686">
        <v>10</v>
      </c>
      <c r="J686">
        <f t="shared" si="75"/>
        <v>4</v>
      </c>
      <c r="K686">
        <f>Tabela1[[#This Row],[WYDATKI]]+Tabela1[[#This Row],[SERWIS]]</f>
        <v>0</v>
      </c>
      <c r="L686">
        <f t="shared" si="76"/>
        <v>52900</v>
      </c>
    </row>
    <row r="687" spans="1:12" x14ac:dyDescent="0.3">
      <c r="A687" s="1">
        <v>45612</v>
      </c>
      <c r="B687">
        <f t="shared" si="70"/>
        <v>6</v>
      </c>
      <c r="C687">
        <f t="shared" si="71"/>
        <v>16</v>
      </c>
      <c r="D687">
        <f t="shared" si="72"/>
        <v>11</v>
      </c>
      <c r="E687" t="s">
        <v>6</v>
      </c>
      <c r="G687">
        <f t="shared" si="73"/>
        <v>0</v>
      </c>
      <c r="H687">
        <f t="shared" si="74"/>
        <v>0</v>
      </c>
      <c r="I687">
        <v>10</v>
      </c>
      <c r="J687">
        <f t="shared" si="75"/>
        <v>4</v>
      </c>
      <c r="K687">
        <f>Tabela1[[#This Row],[WYDATKI]]+Tabela1[[#This Row],[SERWIS]]</f>
        <v>0</v>
      </c>
      <c r="L687">
        <f t="shared" si="76"/>
        <v>52900</v>
      </c>
    </row>
    <row r="688" spans="1:12" x14ac:dyDescent="0.3">
      <c r="A688" s="1">
        <v>45613</v>
      </c>
      <c r="B688">
        <f t="shared" si="70"/>
        <v>7</v>
      </c>
      <c r="C688">
        <f t="shared" si="71"/>
        <v>17</v>
      </c>
      <c r="D688">
        <f t="shared" si="72"/>
        <v>11</v>
      </c>
      <c r="E688" t="s">
        <v>6</v>
      </c>
      <c r="G688">
        <f t="shared" si="73"/>
        <v>150</v>
      </c>
      <c r="H688">
        <f t="shared" si="74"/>
        <v>0</v>
      </c>
      <c r="I688">
        <v>10</v>
      </c>
      <c r="J688">
        <f t="shared" si="75"/>
        <v>4</v>
      </c>
      <c r="K688">
        <f>Tabela1[[#This Row],[WYDATKI]]+Tabela1[[#This Row],[SERWIS]]</f>
        <v>150</v>
      </c>
      <c r="L688">
        <f t="shared" si="76"/>
        <v>52750</v>
      </c>
    </row>
    <row r="689" spans="1:12" x14ac:dyDescent="0.3">
      <c r="A689" s="1">
        <v>45614</v>
      </c>
      <c r="B689">
        <f t="shared" si="70"/>
        <v>1</v>
      </c>
      <c r="C689">
        <f t="shared" si="71"/>
        <v>18</v>
      </c>
      <c r="D689">
        <f t="shared" si="72"/>
        <v>11</v>
      </c>
      <c r="E689" t="s">
        <v>6</v>
      </c>
      <c r="G689">
        <f t="shared" si="73"/>
        <v>0</v>
      </c>
      <c r="H689">
        <f t="shared" si="74"/>
        <v>120</v>
      </c>
      <c r="I689">
        <v>10</v>
      </c>
      <c r="J689">
        <f t="shared" si="75"/>
        <v>4</v>
      </c>
      <c r="K689">
        <f>Tabela1[[#This Row],[WYDATKI]]+Tabela1[[#This Row],[SERWIS]]</f>
        <v>0</v>
      </c>
      <c r="L689">
        <f t="shared" si="76"/>
        <v>52870</v>
      </c>
    </row>
    <row r="690" spans="1:12" x14ac:dyDescent="0.3">
      <c r="A690" s="1">
        <v>45615</v>
      </c>
      <c r="B690">
        <f t="shared" si="70"/>
        <v>2</v>
      </c>
      <c r="C690">
        <f t="shared" si="71"/>
        <v>19</v>
      </c>
      <c r="D690">
        <f t="shared" si="72"/>
        <v>11</v>
      </c>
      <c r="E690" t="s">
        <v>6</v>
      </c>
      <c r="G690">
        <f t="shared" si="73"/>
        <v>0</v>
      </c>
      <c r="H690">
        <f t="shared" si="74"/>
        <v>120</v>
      </c>
      <c r="I690">
        <v>10</v>
      </c>
      <c r="J690">
        <f t="shared" si="75"/>
        <v>4</v>
      </c>
      <c r="K690">
        <f>Tabela1[[#This Row],[WYDATKI]]+Tabela1[[#This Row],[SERWIS]]</f>
        <v>0</v>
      </c>
      <c r="L690">
        <f t="shared" si="76"/>
        <v>52990</v>
      </c>
    </row>
    <row r="691" spans="1:12" x14ac:dyDescent="0.3">
      <c r="A691" s="1">
        <v>45616</v>
      </c>
      <c r="B691">
        <f t="shared" si="70"/>
        <v>3</v>
      </c>
      <c r="C691">
        <f t="shared" si="71"/>
        <v>20</v>
      </c>
      <c r="D691">
        <f t="shared" si="72"/>
        <v>11</v>
      </c>
      <c r="E691" t="s">
        <v>6</v>
      </c>
      <c r="G691">
        <f t="shared" si="73"/>
        <v>0</v>
      </c>
      <c r="H691">
        <f t="shared" si="74"/>
        <v>120</v>
      </c>
      <c r="I691">
        <v>10</v>
      </c>
      <c r="J691">
        <f t="shared" si="75"/>
        <v>4</v>
      </c>
      <c r="K691">
        <f>Tabela1[[#This Row],[WYDATKI]]+Tabela1[[#This Row],[SERWIS]]</f>
        <v>0</v>
      </c>
      <c r="L691">
        <f t="shared" si="76"/>
        <v>53110</v>
      </c>
    </row>
    <row r="692" spans="1:12" x14ac:dyDescent="0.3">
      <c r="A692" s="1">
        <v>45617</v>
      </c>
      <c r="B692">
        <f t="shared" si="70"/>
        <v>4</v>
      </c>
      <c r="C692">
        <f t="shared" si="71"/>
        <v>21</v>
      </c>
      <c r="D692">
        <f t="shared" si="72"/>
        <v>11</v>
      </c>
      <c r="E692" t="s">
        <v>6</v>
      </c>
      <c r="G692">
        <f t="shared" si="73"/>
        <v>0</v>
      </c>
      <c r="H692">
        <f t="shared" si="74"/>
        <v>120</v>
      </c>
      <c r="I692">
        <v>10</v>
      </c>
      <c r="J692">
        <f t="shared" si="75"/>
        <v>4</v>
      </c>
      <c r="K692">
        <f>Tabela1[[#This Row],[WYDATKI]]+Tabela1[[#This Row],[SERWIS]]</f>
        <v>0</v>
      </c>
      <c r="L692">
        <f t="shared" si="76"/>
        <v>53230</v>
      </c>
    </row>
    <row r="693" spans="1:12" x14ac:dyDescent="0.3">
      <c r="A693" s="1">
        <v>45618</v>
      </c>
      <c r="B693">
        <f t="shared" si="70"/>
        <v>5</v>
      </c>
      <c r="C693">
        <f t="shared" si="71"/>
        <v>22</v>
      </c>
      <c r="D693">
        <f t="shared" si="72"/>
        <v>11</v>
      </c>
      <c r="E693" t="s">
        <v>6</v>
      </c>
      <c r="G693">
        <f t="shared" si="73"/>
        <v>0</v>
      </c>
      <c r="H693">
        <f t="shared" si="74"/>
        <v>120</v>
      </c>
      <c r="I693">
        <v>10</v>
      </c>
      <c r="J693">
        <f t="shared" si="75"/>
        <v>4</v>
      </c>
      <c r="K693">
        <f>Tabela1[[#This Row],[WYDATKI]]+Tabela1[[#This Row],[SERWIS]]</f>
        <v>0</v>
      </c>
      <c r="L693">
        <f t="shared" si="76"/>
        <v>53350</v>
      </c>
    </row>
    <row r="694" spans="1:12" x14ac:dyDescent="0.3">
      <c r="A694" s="1">
        <v>45619</v>
      </c>
      <c r="B694">
        <f t="shared" si="70"/>
        <v>6</v>
      </c>
      <c r="C694">
        <f t="shared" si="71"/>
        <v>23</v>
      </c>
      <c r="D694">
        <f t="shared" si="72"/>
        <v>11</v>
      </c>
      <c r="E694" t="s">
        <v>6</v>
      </c>
      <c r="G694">
        <f t="shared" si="73"/>
        <v>0</v>
      </c>
      <c r="H694">
        <f t="shared" si="74"/>
        <v>0</v>
      </c>
      <c r="I694">
        <v>10</v>
      </c>
      <c r="J694">
        <f t="shared" si="75"/>
        <v>4</v>
      </c>
      <c r="K694">
        <f>Tabela1[[#This Row],[WYDATKI]]+Tabela1[[#This Row],[SERWIS]]</f>
        <v>0</v>
      </c>
      <c r="L694">
        <f t="shared" si="76"/>
        <v>53350</v>
      </c>
    </row>
    <row r="695" spans="1:12" x14ac:dyDescent="0.3">
      <c r="A695" s="1">
        <v>45620</v>
      </c>
      <c r="B695">
        <f t="shared" si="70"/>
        <v>7</v>
      </c>
      <c r="C695">
        <f t="shared" si="71"/>
        <v>24</v>
      </c>
      <c r="D695">
        <f t="shared" si="72"/>
        <v>11</v>
      </c>
      <c r="E695" t="s">
        <v>6</v>
      </c>
      <c r="G695">
        <f t="shared" si="73"/>
        <v>150</v>
      </c>
      <c r="H695">
        <f t="shared" si="74"/>
        <v>0</v>
      </c>
      <c r="I695">
        <v>10</v>
      </c>
      <c r="J695">
        <f t="shared" si="75"/>
        <v>4</v>
      </c>
      <c r="K695">
        <f>Tabela1[[#This Row],[WYDATKI]]+Tabela1[[#This Row],[SERWIS]]</f>
        <v>150</v>
      </c>
      <c r="L695">
        <f t="shared" si="76"/>
        <v>53200</v>
      </c>
    </row>
    <row r="696" spans="1:12" x14ac:dyDescent="0.3">
      <c r="A696" s="1">
        <v>45621</v>
      </c>
      <c r="B696">
        <f t="shared" si="70"/>
        <v>1</v>
      </c>
      <c r="C696">
        <f t="shared" si="71"/>
        <v>25</v>
      </c>
      <c r="D696">
        <f t="shared" si="72"/>
        <v>11</v>
      </c>
      <c r="E696" t="s">
        <v>6</v>
      </c>
      <c r="G696">
        <f t="shared" si="73"/>
        <v>0</v>
      </c>
      <c r="H696">
        <f t="shared" si="74"/>
        <v>120</v>
      </c>
      <c r="I696">
        <v>10</v>
      </c>
      <c r="J696">
        <f t="shared" si="75"/>
        <v>4</v>
      </c>
      <c r="K696">
        <f>Tabela1[[#This Row],[WYDATKI]]+Tabela1[[#This Row],[SERWIS]]</f>
        <v>0</v>
      </c>
      <c r="L696">
        <f t="shared" si="76"/>
        <v>53320</v>
      </c>
    </row>
    <row r="697" spans="1:12" x14ac:dyDescent="0.3">
      <c r="A697" s="1">
        <v>45622</v>
      </c>
      <c r="B697">
        <f t="shared" si="70"/>
        <v>2</v>
      </c>
      <c r="C697">
        <f t="shared" si="71"/>
        <v>26</v>
      </c>
      <c r="D697">
        <f t="shared" si="72"/>
        <v>11</v>
      </c>
      <c r="E697" t="s">
        <v>6</v>
      </c>
      <c r="G697">
        <f t="shared" si="73"/>
        <v>0</v>
      </c>
      <c r="H697">
        <f t="shared" si="74"/>
        <v>120</v>
      </c>
      <c r="I697">
        <v>10</v>
      </c>
      <c r="J697">
        <f t="shared" si="75"/>
        <v>4</v>
      </c>
      <c r="K697">
        <f>Tabela1[[#This Row],[WYDATKI]]+Tabela1[[#This Row],[SERWIS]]</f>
        <v>0</v>
      </c>
      <c r="L697">
        <f t="shared" si="76"/>
        <v>53440</v>
      </c>
    </row>
    <row r="698" spans="1:12" x14ac:dyDescent="0.3">
      <c r="A698" s="1">
        <v>45623</v>
      </c>
      <c r="B698">
        <f t="shared" si="70"/>
        <v>3</v>
      </c>
      <c r="C698">
        <f t="shared" si="71"/>
        <v>27</v>
      </c>
      <c r="D698">
        <f t="shared" si="72"/>
        <v>11</v>
      </c>
      <c r="E698" t="s">
        <v>6</v>
      </c>
      <c r="G698">
        <f t="shared" si="73"/>
        <v>0</v>
      </c>
      <c r="H698">
        <f t="shared" si="74"/>
        <v>120</v>
      </c>
      <c r="I698">
        <v>10</v>
      </c>
      <c r="J698">
        <f t="shared" si="75"/>
        <v>4</v>
      </c>
      <c r="K698">
        <f>Tabela1[[#This Row],[WYDATKI]]+Tabela1[[#This Row],[SERWIS]]</f>
        <v>0</v>
      </c>
      <c r="L698">
        <f t="shared" si="76"/>
        <v>53560</v>
      </c>
    </row>
    <row r="699" spans="1:12" x14ac:dyDescent="0.3">
      <c r="A699" s="1">
        <v>45624</v>
      </c>
      <c r="B699">
        <f t="shared" si="70"/>
        <v>4</v>
      </c>
      <c r="C699">
        <f t="shared" si="71"/>
        <v>28</v>
      </c>
      <c r="D699">
        <f t="shared" si="72"/>
        <v>11</v>
      </c>
      <c r="E699" t="s">
        <v>6</v>
      </c>
      <c r="G699">
        <f t="shared" si="73"/>
        <v>0</v>
      </c>
      <c r="H699">
        <f t="shared" si="74"/>
        <v>120</v>
      </c>
      <c r="I699">
        <v>10</v>
      </c>
      <c r="J699">
        <f t="shared" si="75"/>
        <v>4</v>
      </c>
      <c r="K699">
        <f>Tabela1[[#This Row],[WYDATKI]]+Tabela1[[#This Row],[SERWIS]]</f>
        <v>0</v>
      </c>
      <c r="L699">
        <f t="shared" si="76"/>
        <v>53680</v>
      </c>
    </row>
    <row r="700" spans="1:12" x14ac:dyDescent="0.3">
      <c r="A700" s="1">
        <v>45625</v>
      </c>
      <c r="B700">
        <f t="shared" si="70"/>
        <v>5</v>
      </c>
      <c r="C700">
        <f t="shared" si="71"/>
        <v>29</v>
      </c>
      <c r="D700">
        <f t="shared" si="72"/>
        <v>11</v>
      </c>
      <c r="E700" t="s">
        <v>6</v>
      </c>
      <c r="G700">
        <f t="shared" si="73"/>
        <v>0</v>
      </c>
      <c r="H700">
        <f t="shared" si="74"/>
        <v>120</v>
      </c>
      <c r="I700">
        <v>10</v>
      </c>
      <c r="J700">
        <f t="shared" si="75"/>
        <v>4</v>
      </c>
      <c r="K700">
        <f>Tabela1[[#This Row],[WYDATKI]]+Tabela1[[#This Row],[SERWIS]]</f>
        <v>0</v>
      </c>
      <c r="L700">
        <f t="shared" si="76"/>
        <v>53800</v>
      </c>
    </row>
    <row r="701" spans="1:12" x14ac:dyDescent="0.3">
      <c r="A701" s="1">
        <v>45626</v>
      </c>
      <c r="B701">
        <f t="shared" si="70"/>
        <v>6</v>
      </c>
      <c r="C701">
        <f t="shared" si="71"/>
        <v>30</v>
      </c>
      <c r="D701">
        <f t="shared" si="72"/>
        <v>11</v>
      </c>
      <c r="E701" t="s">
        <v>6</v>
      </c>
      <c r="G701">
        <f t="shared" si="73"/>
        <v>0</v>
      </c>
      <c r="H701">
        <f t="shared" si="74"/>
        <v>0</v>
      </c>
      <c r="I701">
        <v>10</v>
      </c>
      <c r="J701">
        <f t="shared" si="75"/>
        <v>4</v>
      </c>
      <c r="K701">
        <f>Tabela1[[#This Row],[WYDATKI]]+Tabela1[[#This Row],[SERWIS]]</f>
        <v>0</v>
      </c>
      <c r="L701">
        <f t="shared" si="76"/>
        <v>53800</v>
      </c>
    </row>
    <row r="702" spans="1:12" x14ac:dyDescent="0.3">
      <c r="A702" s="1">
        <v>45627</v>
      </c>
      <c r="B702">
        <f t="shared" si="70"/>
        <v>7</v>
      </c>
      <c r="C702">
        <f t="shared" si="71"/>
        <v>1</v>
      </c>
      <c r="D702">
        <f t="shared" si="72"/>
        <v>12</v>
      </c>
      <c r="E702" t="s">
        <v>6</v>
      </c>
      <c r="G702">
        <f t="shared" si="73"/>
        <v>150</v>
      </c>
      <c r="H702">
        <f t="shared" si="74"/>
        <v>0</v>
      </c>
      <c r="I702">
        <v>10</v>
      </c>
      <c r="J702">
        <f t="shared" si="75"/>
        <v>4</v>
      </c>
      <c r="K702">
        <f>Tabela1[[#This Row],[WYDATKI]]+Tabela1[[#This Row],[SERWIS]]</f>
        <v>150</v>
      </c>
      <c r="L702">
        <f t="shared" si="76"/>
        <v>53650</v>
      </c>
    </row>
    <row r="703" spans="1:12" x14ac:dyDescent="0.3">
      <c r="A703" s="1">
        <v>45628</v>
      </c>
      <c r="B703">
        <f t="shared" si="70"/>
        <v>1</v>
      </c>
      <c r="C703">
        <f t="shared" si="71"/>
        <v>2</v>
      </c>
      <c r="D703">
        <f t="shared" si="72"/>
        <v>12</v>
      </c>
      <c r="E703" t="s">
        <v>6</v>
      </c>
      <c r="G703">
        <f t="shared" si="73"/>
        <v>0</v>
      </c>
      <c r="H703">
        <f t="shared" si="74"/>
        <v>120</v>
      </c>
      <c r="I703">
        <v>10</v>
      </c>
      <c r="J703">
        <f t="shared" si="75"/>
        <v>4</v>
      </c>
      <c r="K703">
        <f>Tabela1[[#This Row],[WYDATKI]]+Tabela1[[#This Row],[SERWIS]]</f>
        <v>0</v>
      </c>
      <c r="L703">
        <f t="shared" si="76"/>
        <v>53770</v>
      </c>
    </row>
    <row r="704" spans="1:12" x14ac:dyDescent="0.3">
      <c r="A704" s="1">
        <v>45629</v>
      </c>
      <c r="B704">
        <f t="shared" si="70"/>
        <v>2</v>
      </c>
      <c r="C704">
        <f t="shared" si="71"/>
        <v>3</v>
      </c>
      <c r="D704">
        <f t="shared" si="72"/>
        <v>12</v>
      </c>
      <c r="E704" t="s">
        <v>6</v>
      </c>
      <c r="G704">
        <f t="shared" si="73"/>
        <v>0</v>
      </c>
      <c r="H704">
        <f t="shared" si="74"/>
        <v>120</v>
      </c>
      <c r="I704">
        <v>10</v>
      </c>
      <c r="J704">
        <f t="shared" si="75"/>
        <v>4</v>
      </c>
      <c r="K704">
        <f>Tabela1[[#This Row],[WYDATKI]]+Tabela1[[#This Row],[SERWIS]]</f>
        <v>0</v>
      </c>
      <c r="L704">
        <f t="shared" si="76"/>
        <v>53890</v>
      </c>
    </row>
    <row r="705" spans="1:12" x14ac:dyDescent="0.3">
      <c r="A705" s="1">
        <v>45630</v>
      </c>
      <c r="B705">
        <f t="shared" si="70"/>
        <v>3</v>
      </c>
      <c r="C705">
        <f t="shared" si="71"/>
        <v>4</v>
      </c>
      <c r="D705">
        <f t="shared" si="72"/>
        <v>12</v>
      </c>
      <c r="E705" t="s">
        <v>6</v>
      </c>
      <c r="G705">
        <f t="shared" si="73"/>
        <v>0</v>
      </c>
      <c r="H705">
        <f t="shared" si="74"/>
        <v>120</v>
      </c>
      <c r="I705">
        <v>10</v>
      </c>
      <c r="J705">
        <f t="shared" si="75"/>
        <v>4</v>
      </c>
      <c r="K705">
        <f>Tabela1[[#This Row],[WYDATKI]]+Tabela1[[#This Row],[SERWIS]]</f>
        <v>0</v>
      </c>
      <c r="L705">
        <f t="shared" si="76"/>
        <v>54010</v>
      </c>
    </row>
    <row r="706" spans="1:12" x14ac:dyDescent="0.3">
      <c r="A706" s="1">
        <v>45631</v>
      </c>
      <c r="B706">
        <f t="shared" si="70"/>
        <v>4</v>
      </c>
      <c r="C706">
        <f t="shared" si="71"/>
        <v>5</v>
      </c>
      <c r="D706">
        <f t="shared" si="72"/>
        <v>12</v>
      </c>
      <c r="E706" t="s">
        <v>6</v>
      </c>
      <c r="G706">
        <f t="shared" si="73"/>
        <v>0</v>
      </c>
      <c r="H706">
        <f t="shared" si="74"/>
        <v>120</v>
      </c>
      <c r="I706">
        <v>10</v>
      </c>
      <c r="J706">
        <f t="shared" si="75"/>
        <v>4</v>
      </c>
      <c r="K706">
        <f>Tabela1[[#This Row],[WYDATKI]]+Tabela1[[#This Row],[SERWIS]]</f>
        <v>0</v>
      </c>
      <c r="L706">
        <f t="shared" si="76"/>
        <v>54130</v>
      </c>
    </row>
    <row r="707" spans="1:12" x14ac:dyDescent="0.3">
      <c r="A707" s="1">
        <v>45632</v>
      </c>
      <c r="B707">
        <f t="shared" ref="B707:B732" si="77">WEEKDAY(A707,2)</f>
        <v>5</v>
      </c>
      <c r="C707">
        <f t="shared" ref="C707:C732" si="78">DAY(A707)</f>
        <v>6</v>
      </c>
      <c r="D707">
        <f t="shared" ref="D707:D732" si="79">MONTH(A707)</f>
        <v>12</v>
      </c>
      <c r="E707" t="s">
        <v>6</v>
      </c>
      <c r="G707">
        <f t="shared" ref="G707:G732" si="80">IF(B707=7,I707*15,0)</f>
        <v>0</v>
      </c>
      <c r="H707">
        <f t="shared" ref="H707:H732" si="81">IF(OR(B707=7,B707=6),0,J707*30)</f>
        <v>120</v>
      </c>
      <c r="I707">
        <v>10</v>
      </c>
      <c r="J707">
        <f t="shared" ref="J707:J732" si="82">IF(E707="ZIMA",ROUNDDOWN(I707*20%,0),IF(E707="WIOSNA",ROUNDDOWN(I707*50%,0),IF(E707="LATO",ROUNDDOWN(I707*90%,0),IF(E707="JESIEŃ",ROUNDDOWN(I707*40%,0)))))</f>
        <v>4</v>
      </c>
      <c r="K707">
        <f>Tabela1[[#This Row],[WYDATKI]]+Tabela1[[#This Row],[SERWIS]]</f>
        <v>0</v>
      </c>
      <c r="L707">
        <f t="shared" si="76"/>
        <v>54250</v>
      </c>
    </row>
    <row r="708" spans="1:12" x14ac:dyDescent="0.3">
      <c r="A708" s="1">
        <v>45633</v>
      </c>
      <c r="B708">
        <f t="shared" si="77"/>
        <v>6</v>
      </c>
      <c r="C708">
        <f t="shared" si="78"/>
        <v>7</v>
      </c>
      <c r="D708">
        <f t="shared" si="79"/>
        <v>12</v>
      </c>
      <c r="E708" t="s">
        <v>6</v>
      </c>
      <c r="G708">
        <f t="shared" si="80"/>
        <v>0</v>
      </c>
      <c r="H708">
        <f t="shared" si="81"/>
        <v>0</v>
      </c>
      <c r="I708">
        <v>10</v>
      </c>
      <c r="J708">
        <f t="shared" si="82"/>
        <v>4</v>
      </c>
      <c r="K708">
        <f>Tabela1[[#This Row],[WYDATKI]]+Tabela1[[#This Row],[SERWIS]]</f>
        <v>0</v>
      </c>
      <c r="L708">
        <f t="shared" ref="L708:L732" si="83">L707-F708-G708+H708</f>
        <v>54250</v>
      </c>
    </row>
    <row r="709" spans="1:12" x14ac:dyDescent="0.3">
      <c r="A709" s="1">
        <v>45634</v>
      </c>
      <c r="B709">
        <f t="shared" si="77"/>
        <v>7</v>
      </c>
      <c r="C709">
        <f t="shared" si="78"/>
        <v>8</v>
      </c>
      <c r="D709">
        <f t="shared" si="79"/>
        <v>12</v>
      </c>
      <c r="E709" t="s">
        <v>6</v>
      </c>
      <c r="G709">
        <f t="shared" si="80"/>
        <v>150</v>
      </c>
      <c r="H709">
        <f t="shared" si="81"/>
        <v>0</v>
      </c>
      <c r="I709">
        <v>10</v>
      </c>
      <c r="J709">
        <f t="shared" si="82"/>
        <v>4</v>
      </c>
      <c r="K709">
        <f>Tabela1[[#This Row],[WYDATKI]]+Tabela1[[#This Row],[SERWIS]]</f>
        <v>150</v>
      </c>
      <c r="L709">
        <f t="shared" si="83"/>
        <v>54100</v>
      </c>
    </row>
    <row r="710" spans="1:12" x14ac:dyDescent="0.3">
      <c r="A710" s="1">
        <v>45635</v>
      </c>
      <c r="B710">
        <f t="shared" si="77"/>
        <v>1</v>
      </c>
      <c r="C710">
        <f t="shared" si="78"/>
        <v>9</v>
      </c>
      <c r="D710">
        <f t="shared" si="79"/>
        <v>12</v>
      </c>
      <c r="E710" t="s">
        <v>6</v>
      </c>
      <c r="G710">
        <f t="shared" si="80"/>
        <v>0</v>
      </c>
      <c r="H710">
        <f t="shared" si="81"/>
        <v>120</v>
      </c>
      <c r="I710">
        <v>10</v>
      </c>
      <c r="J710">
        <f t="shared" si="82"/>
        <v>4</v>
      </c>
      <c r="K710">
        <f>Tabela1[[#This Row],[WYDATKI]]+Tabela1[[#This Row],[SERWIS]]</f>
        <v>0</v>
      </c>
      <c r="L710">
        <f t="shared" si="83"/>
        <v>54220</v>
      </c>
    </row>
    <row r="711" spans="1:12" x14ac:dyDescent="0.3">
      <c r="A711" s="1">
        <v>45636</v>
      </c>
      <c r="B711">
        <f t="shared" si="77"/>
        <v>2</v>
      </c>
      <c r="C711">
        <f t="shared" si="78"/>
        <v>10</v>
      </c>
      <c r="D711">
        <f t="shared" si="79"/>
        <v>12</v>
      </c>
      <c r="E711" t="s">
        <v>6</v>
      </c>
      <c r="G711">
        <f t="shared" si="80"/>
        <v>0</v>
      </c>
      <c r="H711">
        <f t="shared" si="81"/>
        <v>120</v>
      </c>
      <c r="I711">
        <v>10</v>
      </c>
      <c r="J711">
        <f t="shared" si="82"/>
        <v>4</v>
      </c>
      <c r="K711">
        <f>Tabela1[[#This Row],[WYDATKI]]+Tabela1[[#This Row],[SERWIS]]</f>
        <v>0</v>
      </c>
      <c r="L711">
        <f t="shared" si="83"/>
        <v>54340</v>
      </c>
    </row>
    <row r="712" spans="1:12" x14ac:dyDescent="0.3">
      <c r="A712" s="1">
        <v>45637</v>
      </c>
      <c r="B712">
        <f t="shared" si="77"/>
        <v>3</v>
      </c>
      <c r="C712">
        <f t="shared" si="78"/>
        <v>11</v>
      </c>
      <c r="D712">
        <f t="shared" si="79"/>
        <v>12</v>
      </c>
      <c r="E712" t="s">
        <v>6</v>
      </c>
      <c r="G712">
        <f t="shared" si="80"/>
        <v>0</v>
      </c>
      <c r="H712">
        <f t="shared" si="81"/>
        <v>120</v>
      </c>
      <c r="I712">
        <v>10</v>
      </c>
      <c r="J712">
        <f t="shared" si="82"/>
        <v>4</v>
      </c>
      <c r="K712">
        <f>Tabela1[[#This Row],[WYDATKI]]+Tabela1[[#This Row],[SERWIS]]</f>
        <v>0</v>
      </c>
      <c r="L712">
        <f t="shared" si="83"/>
        <v>54460</v>
      </c>
    </row>
    <row r="713" spans="1:12" x14ac:dyDescent="0.3">
      <c r="A713" s="1">
        <v>45638</v>
      </c>
      <c r="B713">
        <f t="shared" si="77"/>
        <v>4</v>
      </c>
      <c r="C713">
        <f t="shared" si="78"/>
        <v>12</v>
      </c>
      <c r="D713">
        <f t="shared" si="79"/>
        <v>12</v>
      </c>
      <c r="E713" t="s">
        <v>6</v>
      </c>
      <c r="G713">
        <f t="shared" si="80"/>
        <v>0</v>
      </c>
      <c r="H713">
        <f t="shared" si="81"/>
        <v>120</v>
      </c>
      <c r="I713">
        <v>10</v>
      </c>
      <c r="J713">
        <f t="shared" si="82"/>
        <v>4</v>
      </c>
      <c r="K713">
        <f>Tabela1[[#This Row],[WYDATKI]]+Tabela1[[#This Row],[SERWIS]]</f>
        <v>0</v>
      </c>
      <c r="L713">
        <f t="shared" si="83"/>
        <v>54580</v>
      </c>
    </row>
    <row r="714" spans="1:12" x14ac:dyDescent="0.3">
      <c r="A714" s="1">
        <v>45639</v>
      </c>
      <c r="B714">
        <f t="shared" si="77"/>
        <v>5</v>
      </c>
      <c r="C714">
        <f t="shared" si="78"/>
        <v>13</v>
      </c>
      <c r="D714">
        <f t="shared" si="79"/>
        <v>12</v>
      </c>
      <c r="E714" t="s">
        <v>6</v>
      </c>
      <c r="G714">
        <f t="shared" si="80"/>
        <v>0</v>
      </c>
      <c r="H714">
        <f t="shared" si="81"/>
        <v>120</v>
      </c>
      <c r="I714">
        <v>10</v>
      </c>
      <c r="J714">
        <f t="shared" si="82"/>
        <v>4</v>
      </c>
      <c r="K714">
        <f>Tabela1[[#This Row],[WYDATKI]]+Tabela1[[#This Row],[SERWIS]]</f>
        <v>0</v>
      </c>
      <c r="L714">
        <f t="shared" si="83"/>
        <v>54700</v>
      </c>
    </row>
    <row r="715" spans="1:12" x14ac:dyDescent="0.3">
      <c r="A715" s="1">
        <v>45640</v>
      </c>
      <c r="B715">
        <f t="shared" si="77"/>
        <v>6</v>
      </c>
      <c r="C715">
        <f t="shared" si="78"/>
        <v>14</v>
      </c>
      <c r="D715">
        <f t="shared" si="79"/>
        <v>12</v>
      </c>
      <c r="E715" t="s">
        <v>6</v>
      </c>
      <c r="G715">
        <f t="shared" si="80"/>
        <v>0</v>
      </c>
      <c r="H715">
        <f t="shared" si="81"/>
        <v>0</v>
      </c>
      <c r="I715">
        <v>10</v>
      </c>
      <c r="J715">
        <f t="shared" si="82"/>
        <v>4</v>
      </c>
      <c r="K715">
        <f>Tabela1[[#This Row],[WYDATKI]]+Tabela1[[#This Row],[SERWIS]]</f>
        <v>0</v>
      </c>
      <c r="L715">
        <f t="shared" si="83"/>
        <v>54700</v>
      </c>
    </row>
    <row r="716" spans="1:12" x14ac:dyDescent="0.3">
      <c r="A716" s="1">
        <v>45641</v>
      </c>
      <c r="B716">
        <f t="shared" si="77"/>
        <v>7</v>
      </c>
      <c r="C716">
        <f t="shared" si="78"/>
        <v>15</v>
      </c>
      <c r="D716">
        <f t="shared" si="79"/>
        <v>12</v>
      </c>
      <c r="E716" t="s">
        <v>6</v>
      </c>
      <c r="G716">
        <f t="shared" si="80"/>
        <v>150</v>
      </c>
      <c r="H716">
        <f t="shared" si="81"/>
        <v>0</v>
      </c>
      <c r="I716">
        <v>10</v>
      </c>
      <c r="J716">
        <f t="shared" si="82"/>
        <v>4</v>
      </c>
      <c r="K716">
        <f>Tabela1[[#This Row],[WYDATKI]]+Tabela1[[#This Row],[SERWIS]]</f>
        <v>150</v>
      </c>
      <c r="L716">
        <f t="shared" si="83"/>
        <v>54550</v>
      </c>
    </row>
    <row r="717" spans="1:12" x14ac:dyDescent="0.3">
      <c r="A717" s="1">
        <v>45642</v>
      </c>
      <c r="B717">
        <f t="shared" si="77"/>
        <v>1</v>
      </c>
      <c r="C717">
        <f t="shared" si="78"/>
        <v>16</v>
      </c>
      <c r="D717">
        <f t="shared" si="79"/>
        <v>12</v>
      </c>
      <c r="E717" t="s">
        <v>6</v>
      </c>
      <c r="G717">
        <f t="shared" si="80"/>
        <v>0</v>
      </c>
      <c r="H717">
        <f t="shared" si="81"/>
        <v>120</v>
      </c>
      <c r="I717">
        <v>10</v>
      </c>
      <c r="J717">
        <f t="shared" si="82"/>
        <v>4</v>
      </c>
      <c r="K717">
        <f>Tabela1[[#This Row],[WYDATKI]]+Tabela1[[#This Row],[SERWIS]]</f>
        <v>0</v>
      </c>
      <c r="L717">
        <f t="shared" si="83"/>
        <v>54670</v>
      </c>
    </row>
    <row r="718" spans="1:12" x14ac:dyDescent="0.3">
      <c r="A718" s="1">
        <v>45643</v>
      </c>
      <c r="B718">
        <f t="shared" si="77"/>
        <v>2</v>
      </c>
      <c r="C718">
        <f t="shared" si="78"/>
        <v>17</v>
      </c>
      <c r="D718">
        <f t="shared" si="79"/>
        <v>12</v>
      </c>
      <c r="E718" t="s">
        <v>6</v>
      </c>
      <c r="G718">
        <f t="shared" si="80"/>
        <v>0</v>
      </c>
      <c r="H718">
        <f t="shared" si="81"/>
        <v>120</v>
      </c>
      <c r="I718">
        <v>10</v>
      </c>
      <c r="J718">
        <f t="shared" si="82"/>
        <v>4</v>
      </c>
      <c r="K718">
        <f>Tabela1[[#This Row],[WYDATKI]]+Tabela1[[#This Row],[SERWIS]]</f>
        <v>0</v>
      </c>
      <c r="L718">
        <f t="shared" si="83"/>
        <v>54790</v>
      </c>
    </row>
    <row r="719" spans="1:12" x14ac:dyDescent="0.3">
      <c r="A719" s="1">
        <v>45644</v>
      </c>
      <c r="B719">
        <f t="shared" si="77"/>
        <v>3</v>
      </c>
      <c r="C719">
        <f t="shared" si="78"/>
        <v>18</v>
      </c>
      <c r="D719">
        <f t="shared" si="79"/>
        <v>12</v>
      </c>
      <c r="E719" t="s">
        <v>6</v>
      </c>
      <c r="G719">
        <f t="shared" si="80"/>
        <v>0</v>
      </c>
      <c r="H719">
        <f t="shared" si="81"/>
        <v>120</v>
      </c>
      <c r="I719">
        <v>10</v>
      </c>
      <c r="J719">
        <f t="shared" si="82"/>
        <v>4</v>
      </c>
      <c r="K719">
        <f>Tabela1[[#This Row],[WYDATKI]]+Tabela1[[#This Row],[SERWIS]]</f>
        <v>0</v>
      </c>
      <c r="L719">
        <f t="shared" si="83"/>
        <v>54910</v>
      </c>
    </row>
    <row r="720" spans="1:12" x14ac:dyDescent="0.3">
      <c r="A720" s="1">
        <v>45645</v>
      </c>
      <c r="B720">
        <f t="shared" si="77"/>
        <v>4</v>
      </c>
      <c r="C720">
        <f t="shared" si="78"/>
        <v>19</v>
      </c>
      <c r="D720">
        <f t="shared" si="79"/>
        <v>12</v>
      </c>
      <c r="E720" t="s">
        <v>6</v>
      </c>
      <c r="G720">
        <f t="shared" si="80"/>
        <v>0</v>
      </c>
      <c r="H720">
        <f t="shared" si="81"/>
        <v>120</v>
      </c>
      <c r="I720">
        <v>10</v>
      </c>
      <c r="J720">
        <f t="shared" si="82"/>
        <v>4</v>
      </c>
      <c r="K720">
        <f>Tabela1[[#This Row],[WYDATKI]]+Tabela1[[#This Row],[SERWIS]]</f>
        <v>0</v>
      </c>
      <c r="L720">
        <f t="shared" si="83"/>
        <v>55030</v>
      </c>
    </row>
    <row r="721" spans="1:12" x14ac:dyDescent="0.3">
      <c r="A721" s="1">
        <v>45646</v>
      </c>
      <c r="B721">
        <f t="shared" si="77"/>
        <v>5</v>
      </c>
      <c r="C721">
        <f t="shared" si="78"/>
        <v>20</v>
      </c>
      <c r="D721">
        <f t="shared" si="79"/>
        <v>12</v>
      </c>
      <c r="E721" t="s">
        <v>6</v>
      </c>
      <c r="G721">
        <f t="shared" si="80"/>
        <v>0</v>
      </c>
      <c r="H721">
        <f t="shared" si="81"/>
        <v>120</v>
      </c>
      <c r="I721">
        <v>10</v>
      </c>
      <c r="J721">
        <f t="shared" si="82"/>
        <v>4</v>
      </c>
      <c r="K721">
        <f>Tabela1[[#This Row],[WYDATKI]]+Tabela1[[#This Row],[SERWIS]]</f>
        <v>0</v>
      </c>
      <c r="L721">
        <f t="shared" si="83"/>
        <v>55150</v>
      </c>
    </row>
    <row r="722" spans="1:12" x14ac:dyDescent="0.3">
      <c r="A722" s="1">
        <v>45647</v>
      </c>
      <c r="B722">
        <f t="shared" si="77"/>
        <v>6</v>
      </c>
      <c r="C722">
        <f t="shared" si="78"/>
        <v>21</v>
      </c>
      <c r="D722">
        <f t="shared" si="79"/>
        <v>12</v>
      </c>
      <c r="E722" t="s">
        <v>4</v>
      </c>
      <c r="G722">
        <f t="shared" si="80"/>
        <v>0</v>
      </c>
      <c r="H722">
        <f t="shared" si="81"/>
        <v>0</v>
      </c>
      <c r="I722">
        <v>10</v>
      </c>
      <c r="J722">
        <f t="shared" si="82"/>
        <v>2</v>
      </c>
      <c r="K722">
        <f>Tabela1[[#This Row],[WYDATKI]]+Tabela1[[#This Row],[SERWIS]]</f>
        <v>0</v>
      </c>
      <c r="L722">
        <f t="shared" si="83"/>
        <v>55150</v>
      </c>
    </row>
    <row r="723" spans="1:12" x14ac:dyDescent="0.3">
      <c r="A723" s="1">
        <v>45648</v>
      </c>
      <c r="B723">
        <f t="shared" si="77"/>
        <v>7</v>
      </c>
      <c r="C723">
        <f t="shared" si="78"/>
        <v>22</v>
      </c>
      <c r="D723">
        <f t="shared" si="79"/>
        <v>12</v>
      </c>
      <c r="E723" t="s">
        <v>4</v>
      </c>
      <c r="G723">
        <f t="shared" si="80"/>
        <v>150</v>
      </c>
      <c r="H723">
        <f t="shared" si="81"/>
        <v>0</v>
      </c>
      <c r="I723">
        <v>10</v>
      </c>
      <c r="J723">
        <f t="shared" si="82"/>
        <v>2</v>
      </c>
      <c r="K723">
        <f>Tabela1[[#This Row],[WYDATKI]]+Tabela1[[#This Row],[SERWIS]]</f>
        <v>150</v>
      </c>
      <c r="L723">
        <f t="shared" si="83"/>
        <v>55000</v>
      </c>
    </row>
    <row r="724" spans="1:12" x14ac:dyDescent="0.3">
      <c r="A724" s="1">
        <v>45649</v>
      </c>
      <c r="B724">
        <f t="shared" si="77"/>
        <v>1</v>
      </c>
      <c r="C724">
        <f t="shared" si="78"/>
        <v>23</v>
      </c>
      <c r="D724">
        <f t="shared" si="79"/>
        <v>12</v>
      </c>
      <c r="E724" t="s">
        <v>4</v>
      </c>
      <c r="G724">
        <f t="shared" si="80"/>
        <v>0</v>
      </c>
      <c r="H724">
        <f t="shared" si="81"/>
        <v>60</v>
      </c>
      <c r="I724">
        <v>10</v>
      </c>
      <c r="J724">
        <f t="shared" si="82"/>
        <v>2</v>
      </c>
      <c r="K724">
        <f>Tabela1[[#This Row],[WYDATKI]]+Tabela1[[#This Row],[SERWIS]]</f>
        <v>0</v>
      </c>
      <c r="L724">
        <f t="shared" si="83"/>
        <v>55060</v>
      </c>
    </row>
    <row r="725" spans="1:12" x14ac:dyDescent="0.3">
      <c r="A725" s="1">
        <v>45650</v>
      </c>
      <c r="B725">
        <f t="shared" si="77"/>
        <v>2</v>
      </c>
      <c r="C725">
        <f t="shared" si="78"/>
        <v>24</v>
      </c>
      <c r="D725">
        <f t="shared" si="79"/>
        <v>12</v>
      </c>
      <c r="E725" t="s">
        <v>4</v>
      </c>
      <c r="G725">
        <f t="shared" si="80"/>
        <v>0</v>
      </c>
      <c r="H725">
        <f t="shared" si="81"/>
        <v>60</v>
      </c>
      <c r="I725">
        <v>10</v>
      </c>
      <c r="J725">
        <f t="shared" si="82"/>
        <v>2</v>
      </c>
      <c r="K725">
        <f>Tabela1[[#This Row],[WYDATKI]]+Tabela1[[#This Row],[SERWIS]]</f>
        <v>0</v>
      </c>
      <c r="L725">
        <f t="shared" si="83"/>
        <v>55120</v>
      </c>
    </row>
    <row r="726" spans="1:12" x14ac:dyDescent="0.3">
      <c r="A726" s="1">
        <v>45651</v>
      </c>
      <c r="B726">
        <f t="shared" si="77"/>
        <v>3</v>
      </c>
      <c r="C726">
        <f t="shared" si="78"/>
        <v>25</v>
      </c>
      <c r="D726">
        <f t="shared" si="79"/>
        <v>12</v>
      </c>
      <c r="E726" t="s">
        <v>4</v>
      </c>
      <c r="G726">
        <f t="shared" si="80"/>
        <v>0</v>
      </c>
      <c r="H726">
        <f t="shared" si="81"/>
        <v>60</v>
      </c>
      <c r="I726">
        <v>10</v>
      </c>
      <c r="J726">
        <f t="shared" si="82"/>
        <v>2</v>
      </c>
      <c r="K726">
        <f>Tabela1[[#This Row],[WYDATKI]]+Tabela1[[#This Row],[SERWIS]]</f>
        <v>0</v>
      </c>
      <c r="L726">
        <f t="shared" si="83"/>
        <v>55180</v>
      </c>
    </row>
    <row r="727" spans="1:12" x14ac:dyDescent="0.3">
      <c r="A727" s="1">
        <v>45652</v>
      </c>
      <c r="B727">
        <f t="shared" si="77"/>
        <v>4</v>
      </c>
      <c r="C727">
        <f t="shared" si="78"/>
        <v>26</v>
      </c>
      <c r="D727">
        <f t="shared" si="79"/>
        <v>12</v>
      </c>
      <c r="E727" t="s">
        <v>4</v>
      </c>
      <c r="G727">
        <f t="shared" si="80"/>
        <v>0</v>
      </c>
      <c r="H727">
        <f t="shared" si="81"/>
        <v>60</v>
      </c>
      <c r="I727">
        <v>10</v>
      </c>
      <c r="J727">
        <f t="shared" si="82"/>
        <v>2</v>
      </c>
      <c r="K727">
        <f>Tabela1[[#This Row],[WYDATKI]]+Tabela1[[#This Row],[SERWIS]]</f>
        <v>0</v>
      </c>
      <c r="L727">
        <f t="shared" si="83"/>
        <v>55240</v>
      </c>
    </row>
    <row r="728" spans="1:12" x14ac:dyDescent="0.3">
      <c r="A728" s="1">
        <v>45653</v>
      </c>
      <c r="B728">
        <f t="shared" si="77"/>
        <v>5</v>
      </c>
      <c r="C728">
        <f t="shared" si="78"/>
        <v>27</v>
      </c>
      <c r="D728">
        <f t="shared" si="79"/>
        <v>12</v>
      </c>
      <c r="E728" t="s">
        <v>4</v>
      </c>
      <c r="G728">
        <f t="shared" si="80"/>
        <v>0</v>
      </c>
      <c r="H728">
        <f t="shared" si="81"/>
        <v>60</v>
      </c>
      <c r="I728">
        <v>10</v>
      </c>
      <c r="J728">
        <f t="shared" si="82"/>
        <v>2</v>
      </c>
      <c r="K728">
        <f>Tabela1[[#This Row],[WYDATKI]]+Tabela1[[#This Row],[SERWIS]]</f>
        <v>0</v>
      </c>
      <c r="L728">
        <f t="shared" si="83"/>
        <v>55300</v>
      </c>
    </row>
    <row r="729" spans="1:12" x14ac:dyDescent="0.3">
      <c r="A729" s="1">
        <v>45654</v>
      </c>
      <c r="B729">
        <f t="shared" si="77"/>
        <v>6</v>
      </c>
      <c r="C729">
        <f t="shared" si="78"/>
        <v>28</v>
      </c>
      <c r="D729">
        <f t="shared" si="79"/>
        <v>12</v>
      </c>
      <c r="E729" t="s">
        <v>4</v>
      </c>
      <c r="G729">
        <f t="shared" si="80"/>
        <v>0</v>
      </c>
      <c r="H729">
        <f t="shared" si="81"/>
        <v>0</v>
      </c>
      <c r="I729">
        <v>10</v>
      </c>
      <c r="J729">
        <f t="shared" si="82"/>
        <v>2</v>
      </c>
      <c r="K729">
        <f>Tabela1[[#This Row],[WYDATKI]]+Tabela1[[#This Row],[SERWIS]]</f>
        <v>0</v>
      </c>
      <c r="L729">
        <f t="shared" si="83"/>
        <v>55300</v>
      </c>
    </row>
    <row r="730" spans="1:12" x14ac:dyDescent="0.3">
      <c r="A730" s="1">
        <v>45655</v>
      </c>
      <c r="B730">
        <f t="shared" si="77"/>
        <v>7</v>
      </c>
      <c r="C730">
        <f t="shared" si="78"/>
        <v>29</v>
      </c>
      <c r="D730">
        <f t="shared" si="79"/>
        <v>12</v>
      </c>
      <c r="E730" t="s">
        <v>4</v>
      </c>
      <c r="G730">
        <f t="shared" si="80"/>
        <v>150</v>
      </c>
      <c r="H730">
        <f t="shared" si="81"/>
        <v>0</v>
      </c>
      <c r="I730">
        <v>10</v>
      </c>
      <c r="J730">
        <f t="shared" si="82"/>
        <v>2</v>
      </c>
      <c r="K730">
        <f>Tabela1[[#This Row],[WYDATKI]]+Tabela1[[#This Row],[SERWIS]]</f>
        <v>150</v>
      </c>
      <c r="L730">
        <f t="shared" si="83"/>
        <v>55150</v>
      </c>
    </row>
    <row r="731" spans="1:12" x14ac:dyDescent="0.3">
      <c r="A731" s="1">
        <v>45656</v>
      </c>
      <c r="B731">
        <f t="shared" si="77"/>
        <v>1</v>
      </c>
      <c r="C731">
        <f t="shared" si="78"/>
        <v>30</v>
      </c>
      <c r="D731">
        <f t="shared" si="79"/>
        <v>12</v>
      </c>
      <c r="E731" t="s">
        <v>4</v>
      </c>
      <c r="G731">
        <f t="shared" si="80"/>
        <v>0</v>
      </c>
      <c r="H731">
        <f t="shared" si="81"/>
        <v>60</v>
      </c>
      <c r="I731">
        <v>10</v>
      </c>
      <c r="J731">
        <f t="shared" si="82"/>
        <v>2</v>
      </c>
      <c r="K731">
        <f>Tabela1[[#This Row],[WYDATKI]]+Tabela1[[#This Row],[SERWIS]]</f>
        <v>0</v>
      </c>
      <c r="L731">
        <f t="shared" si="83"/>
        <v>55210</v>
      </c>
    </row>
    <row r="732" spans="1:12" x14ac:dyDescent="0.3">
      <c r="A732" s="1">
        <v>45657</v>
      </c>
      <c r="B732">
        <f t="shared" si="77"/>
        <v>2</v>
      </c>
      <c r="C732">
        <f t="shared" si="78"/>
        <v>31</v>
      </c>
      <c r="D732">
        <f t="shared" si="79"/>
        <v>12</v>
      </c>
      <c r="E732" t="s">
        <v>4</v>
      </c>
      <c r="G732">
        <f t="shared" si="80"/>
        <v>0</v>
      </c>
      <c r="H732">
        <f t="shared" si="81"/>
        <v>60</v>
      </c>
      <c r="I732">
        <v>10</v>
      </c>
      <c r="J732">
        <f t="shared" si="82"/>
        <v>2</v>
      </c>
      <c r="K732">
        <f>Tabela1[[#This Row],[WYDATKI]]+Tabela1[[#This Row],[SERWIS]]</f>
        <v>0</v>
      </c>
      <c r="L732">
        <f t="shared" si="83"/>
        <v>55270</v>
      </c>
    </row>
    <row r="733" spans="1:12" x14ac:dyDescent="0.3">
      <c r="A733" s="1"/>
    </row>
  </sheetData>
  <phoneticPr fontId="1" type="noConversion"/>
  <conditionalFormatting sqref="L1:L104857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0965-480A-4C9A-9F38-7FE6B85209F5}">
  <dimension ref="A1:R366"/>
  <sheetViews>
    <sheetView topLeftCell="C1" workbookViewId="0">
      <selection activeCell="Q13" sqref="N1:Q13"/>
    </sheetView>
  </sheetViews>
  <sheetFormatPr defaultRowHeight="14.4" x14ac:dyDescent="0.3"/>
  <cols>
    <col min="1" max="1" width="10.109375" bestFit="1" customWidth="1"/>
    <col min="2" max="2" width="12.109375" customWidth="1"/>
    <col min="3" max="3" width="9.109375" bestFit="1" customWidth="1"/>
    <col min="4" max="4" width="9.77734375" customWidth="1"/>
    <col min="5" max="5" width="12.6640625" customWidth="1"/>
    <col min="6" max="6" width="11.21875" customWidth="1"/>
    <col min="7" max="7" width="9.109375" customWidth="1"/>
    <col min="8" max="8" width="12.77734375" customWidth="1"/>
    <col min="9" max="9" width="13.88671875" customWidth="1"/>
    <col min="10" max="10" width="17.88671875" customWidth="1"/>
    <col min="11" max="11" width="11" customWidth="1"/>
    <col min="12" max="13" width="11.44140625" customWidth="1"/>
    <col min="14" max="14" width="11.21875" customWidth="1"/>
    <col min="15" max="15" width="9.109375" bestFit="1" customWidth="1"/>
    <col min="16" max="16" width="10.77734375" customWidth="1"/>
    <col min="18" max="18" width="10.5546875" bestFit="1" customWidth="1"/>
  </cols>
  <sheetData>
    <row r="1" spans="1:18" x14ac:dyDescent="0.3">
      <c r="A1" t="s">
        <v>0</v>
      </c>
      <c r="B1" t="s">
        <v>1</v>
      </c>
      <c r="C1" t="s">
        <v>14</v>
      </c>
      <c r="D1" t="s">
        <v>3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  <c r="L1" t="s">
        <v>13</v>
      </c>
      <c r="N1" t="s">
        <v>3</v>
      </c>
      <c r="O1" t="s">
        <v>16</v>
      </c>
      <c r="P1" t="s">
        <v>10</v>
      </c>
      <c r="Q1" t="s">
        <v>13</v>
      </c>
    </row>
    <row r="2" spans="1:18" x14ac:dyDescent="0.3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4</v>
      </c>
      <c r="F2">
        <v>8000</v>
      </c>
      <c r="G2">
        <f>IF(B2=7,I2*15,0)</f>
        <v>150</v>
      </c>
      <c r="H2">
        <f>IF(OR(B2=7,B2=6),0,J2*30)</f>
        <v>0</v>
      </c>
      <c r="I2">
        <v>10</v>
      </c>
      <c r="J2">
        <f>IF(E2="ZIMA",ROUNDDOWN(I2*20%,0),IF(E2="WIOSNA",ROUNDDOWN(I2*50%,0),IF(E2="LATO",ROUNDDOWN(I2*90%,0),IF(E2="JESIEŃ",ROUNDDOWN(I2*40%,0)))))</f>
        <v>2</v>
      </c>
      <c r="K2">
        <f>Tabela13[[#This Row],[WYDATKI]]+Tabela13[[#This Row],[SERWIS]]</f>
        <v>8150</v>
      </c>
      <c r="L2">
        <f>Tabela13[[#This Row],[PRZYCHODY]]-Tabela13[[#This Row],[KOSZTY]]</f>
        <v>-8150</v>
      </c>
      <c r="N2" t="s">
        <v>23</v>
      </c>
      <c r="O2">
        <f>SUMIF(Tabela13[MIESIĄC],1,Tabela13[KOSZTY])</f>
        <v>8750</v>
      </c>
      <c r="P2">
        <f>SUMIF(Tabela13[MIESIĄC],1,Tabela13[PRZYCHODY])</f>
        <v>1320</v>
      </c>
      <c r="Q2">
        <f>P2-O2</f>
        <v>-7430</v>
      </c>
    </row>
    <row r="3" spans="1:18" x14ac:dyDescent="0.3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4</v>
      </c>
      <c r="G3">
        <f t="shared" ref="G3:G66" si="3">IF(B3=7,I3*15,0)</f>
        <v>0</v>
      </c>
      <c r="H3">
        <f t="shared" ref="H3:H66" si="4">IF(OR(B3=7,B3=6),0,J3*30)</f>
        <v>60</v>
      </c>
      <c r="I3">
        <v>10</v>
      </c>
      <c r="J3">
        <f t="shared" ref="J3:J66" si="5">IF(E3="ZIMA",ROUNDDOWN(I3*20%,0),IF(E3="WIOSNA",ROUNDDOWN(I3*50%,0),IF(E3="LATO",ROUNDDOWN(I3*90%,0),IF(E3="JESIEŃ",ROUNDDOWN(I3*40%,0)))))</f>
        <v>2</v>
      </c>
      <c r="K3">
        <f>Tabela13[[#This Row],[WYDATKI]]+Tabela13[[#This Row],[SERWIS]]</f>
        <v>0</v>
      </c>
      <c r="L3">
        <f>L2-F3-G3+H3</f>
        <v>-8090</v>
      </c>
      <c r="N3" t="s">
        <v>24</v>
      </c>
      <c r="O3">
        <f>SUMIF(Tabela13[MIESIĄC],2,Tabela13[KOSZTY])</f>
        <v>600</v>
      </c>
      <c r="P3">
        <f>SUMIF(Tabela13[MIESIĄC],2,Tabela13[PRZYCHODY])</f>
        <v>1200</v>
      </c>
      <c r="Q3">
        <f t="shared" ref="Q3:Q13" si="6">P3-O3</f>
        <v>600</v>
      </c>
    </row>
    <row r="4" spans="1:18" x14ac:dyDescent="0.3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4</v>
      </c>
      <c r="G4">
        <f t="shared" si="3"/>
        <v>0</v>
      </c>
      <c r="H4">
        <f t="shared" si="4"/>
        <v>60</v>
      </c>
      <c r="I4">
        <v>10</v>
      </c>
      <c r="J4">
        <f t="shared" si="5"/>
        <v>2</v>
      </c>
      <c r="K4">
        <f>Tabela13[[#This Row],[WYDATKI]]+Tabela13[[#This Row],[SERWIS]]</f>
        <v>0</v>
      </c>
      <c r="L4">
        <f t="shared" ref="L4:L67" si="7">L3-F4-G4+H4</f>
        <v>-8030</v>
      </c>
      <c r="N4" t="s">
        <v>25</v>
      </c>
      <c r="O4">
        <f>SUMIF(Tabela13[MIESIĄC],3,Tabela13[KOSZTY])</f>
        <v>600</v>
      </c>
      <c r="P4">
        <f>SUMIF(Tabela13[MIESIĄC],3,Tabela13[PRZYCHODY])</f>
        <v>2190</v>
      </c>
      <c r="Q4">
        <f t="shared" si="6"/>
        <v>1590</v>
      </c>
      <c r="R4" s="2"/>
    </row>
    <row r="5" spans="1:18" x14ac:dyDescent="0.3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4</v>
      </c>
      <c r="G5">
        <f t="shared" si="3"/>
        <v>0</v>
      </c>
      <c r="H5">
        <f t="shared" si="4"/>
        <v>60</v>
      </c>
      <c r="I5">
        <v>10</v>
      </c>
      <c r="J5">
        <f t="shared" si="5"/>
        <v>2</v>
      </c>
      <c r="K5">
        <f>Tabela13[[#This Row],[WYDATKI]]+Tabela13[[#This Row],[SERWIS]]</f>
        <v>0</v>
      </c>
      <c r="L5">
        <f t="shared" si="7"/>
        <v>-7970</v>
      </c>
      <c r="N5" t="s">
        <v>26</v>
      </c>
      <c r="O5">
        <f>SUMIF(Tabela13[MIESIĄC],4,Tabela13[KOSZTY])</f>
        <v>750</v>
      </c>
      <c r="P5">
        <f>SUMIF(Tabela13[MIESIĄC],4,Tabela13[PRZYCHODY])</f>
        <v>3000</v>
      </c>
      <c r="Q5">
        <f t="shared" si="6"/>
        <v>2250</v>
      </c>
      <c r="R5" s="2"/>
    </row>
    <row r="6" spans="1:18" x14ac:dyDescent="0.3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4</v>
      </c>
      <c r="G6">
        <f t="shared" si="3"/>
        <v>0</v>
      </c>
      <c r="H6">
        <f t="shared" si="4"/>
        <v>60</v>
      </c>
      <c r="I6">
        <v>10</v>
      </c>
      <c r="J6">
        <f t="shared" si="5"/>
        <v>2</v>
      </c>
      <c r="K6">
        <f>Tabela13[[#This Row],[WYDATKI]]+Tabela13[[#This Row],[SERWIS]]</f>
        <v>0</v>
      </c>
      <c r="L6">
        <f t="shared" si="7"/>
        <v>-7910</v>
      </c>
      <c r="N6" t="s">
        <v>27</v>
      </c>
      <c r="O6">
        <f>SUMIF(Tabela13[MIESIĄC],5,Tabela13[KOSZTY])</f>
        <v>600</v>
      </c>
      <c r="P6">
        <f>SUMIF(Tabela13[MIESIĄC],5,Tabela13[PRZYCHODY])</f>
        <v>3450</v>
      </c>
      <c r="Q6">
        <f t="shared" si="6"/>
        <v>2850</v>
      </c>
    </row>
    <row r="7" spans="1:18" x14ac:dyDescent="0.3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4</v>
      </c>
      <c r="G7">
        <f t="shared" si="3"/>
        <v>0</v>
      </c>
      <c r="H7">
        <f t="shared" si="4"/>
        <v>60</v>
      </c>
      <c r="I7">
        <v>10</v>
      </c>
      <c r="J7">
        <f t="shared" si="5"/>
        <v>2</v>
      </c>
      <c r="K7">
        <f>Tabela13[[#This Row],[WYDATKI]]+Tabela13[[#This Row],[SERWIS]]</f>
        <v>0</v>
      </c>
      <c r="L7">
        <f t="shared" si="7"/>
        <v>-7850</v>
      </c>
      <c r="N7" t="s">
        <v>28</v>
      </c>
      <c r="O7">
        <f>SUMIF(Tabela13[MIESIĄC],6,Tabela13[KOSZTY])</f>
        <v>600</v>
      </c>
      <c r="P7">
        <f>SUMIF(Tabela13[MIESIĄC],6,Tabela13[PRZYCHODY])</f>
        <v>4260</v>
      </c>
      <c r="Q7">
        <f t="shared" si="6"/>
        <v>3660</v>
      </c>
    </row>
    <row r="8" spans="1:18" x14ac:dyDescent="0.3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4</v>
      </c>
      <c r="G8">
        <f t="shared" si="3"/>
        <v>0</v>
      </c>
      <c r="H8">
        <f t="shared" si="4"/>
        <v>0</v>
      </c>
      <c r="I8">
        <v>10</v>
      </c>
      <c r="J8">
        <f t="shared" si="5"/>
        <v>2</v>
      </c>
      <c r="K8">
        <f>Tabela13[[#This Row],[WYDATKI]]+Tabela13[[#This Row],[SERWIS]]</f>
        <v>0</v>
      </c>
      <c r="L8">
        <f t="shared" si="7"/>
        <v>-7850</v>
      </c>
      <c r="N8" t="s">
        <v>29</v>
      </c>
      <c r="O8">
        <f>SUMIF(Tabela13[MIESIĄC],7,Tabela13[KOSZTY])</f>
        <v>750</v>
      </c>
      <c r="P8">
        <f>SUMIF(Tabela13[MIESIĄC],7,Tabela13[PRZYCHODY])</f>
        <v>5670</v>
      </c>
      <c r="Q8">
        <f t="shared" si="6"/>
        <v>4920</v>
      </c>
    </row>
    <row r="9" spans="1:18" x14ac:dyDescent="0.3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4</v>
      </c>
      <c r="G9">
        <f t="shared" si="3"/>
        <v>150</v>
      </c>
      <c r="H9">
        <f t="shared" si="4"/>
        <v>0</v>
      </c>
      <c r="I9">
        <v>10</v>
      </c>
      <c r="J9">
        <f t="shared" si="5"/>
        <v>2</v>
      </c>
      <c r="K9">
        <f>Tabela13[[#This Row],[WYDATKI]]+Tabela13[[#This Row],[SERWIS]]</f>
        <v>150</v>
      </c>
      <c r="L9">
        <f t="shared" si="7"/>
        <v>-8000</v>
      </c>
      <c r="N9" t="s">
        <v>30</v>
      </c>
      <c r="O9">
        <f>SUMIF(Tabela13[MIESIĄC],8,Tabela13[KOSZTY])</f>
        <v>600</v>
      </c>
      <c r="P9">
        <f>SUMIF(Tabela13[MIESIĄC],8,Tabela13[PRZYCHODY])</f>
        <v>6210</v>
      </c>
      <c r="Q9">
        <f t="shared" si="6"/>
        <v>5610</v>
      </c>
    </row>
    <row r="10" spans="1:18" x14ac:dyDescent="0.3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4</v>
      </c>
      <c r="G10">
        <f t="shared" si="3"/>
        <v>0</v>
      </c>
      <c r="H10">
        <f t="shared" si="4"/>
        <v>60</v>
      </c>
      <c r="I10">
        <v>10</v>
      </c>
      <c r="J10">
        <f t="shared" si="5"/>
        <v>2</v>
      </c>
      <c r="K10">
        <f>Tabela13[[#This Row],[WYDATKI]]+Tabela13[[#This Row],[SERWIS]]</f>
        <v>0</v>
      </c>
      <c r="L10">
        <f t="shared" si="7"/>
        <v>-7940</v>
      </c>
      <c r="N10" t="s">
        <v>31</v>
      </c>
      <c r="O10">
        <f>SUMIF(Tabela13[MIESIĄC],9,Tabela13[KOSZTY])</f>
        <v>600</v>
      </c>
      <c r="P10">
        <f>SUMIF(Tabela13[MIESIĄC],9,Tabela13[PRZYCHODY])</f>
        <v>4920</v>
      </c>
      <c r="Q10">
        <f t="shared" si="6"/>
        <v>4320</v>
      </c>
    </row>
    <row r="11" spans="1:18" x14ac:dyDescent="0.3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4</v>
      </c>
      <c r="G11">
        <f t="shared" si="3"/>
        <v>0</v>
      </c>
      <c r="H11">
        <f t="shared" si="4"/>
        <v>60</v>
      </c>
      <c r="I11">
        <v>10</v>
      </c>
      <c r="J11">
        <f t="shared" si="5"/>
        <v>2</v>
      </c>
      <c r="K11">
        <f>Tabela13[[#This Row],[WYDATKI]]+Tabela13[[#This Row],[SERWIS]]</f>
        <v>0</v>
      </c>
      <c r="L11">
        <f t="shared" si="7"/>
        <v>-7880</v>
      </c>
      <c r="N11" t="s">
        <v>32</v>
      </c>
      <c r="O11">
        <f>SUMIF(Tabela13[MIESIĄC],10,Tabela13[KOSZTY])</f>
        <v>750</v>
      </c>
      <c r="P11">
        <f>SUMIF(Tabela13[MIESIĄC],10,Tabela13[PRZYCHODY])</f>
        <v>2640</v>
      </c>
      <c r="Q11">
        <f t="shared" si="6"/>
        <v>1890</v>
      </c>
    </row>
    <row r="12" spans="1:18" x14ac:dyDescent="0.3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4</v>
      </c>
      <c r="G12">
        <f t="shared" si="3"/>
        <v>0</v>
      </c>
      <c r="H12">
        <f t="shared" si="4"/>
        <v>60</v>
      </c>
      <c r="I12">
        <v>10</v>
      </c>
      <c r="J12">
        <f t="shared" si="5"/>
        <v>2</v>
      </c>
      <c r="K12">
        <f>Tabela13[[#This Row],[WYDATKI]]+Tabela13[[#This Row],[SERWIS]]</f>
        <v>0</v>
      </c>
      <c r="L12">
        <f t="shared" si="7"/>
        <v>-7820</v>
      </c>
      <c r="N12" t="s">
        <v>33</v>
      </c>
      <c r="O12">
        <f>SUMIF(Tabela13[MIESIĄC],11,Tabela13[KOSZTY])</f>
        <v>600</v>
      </c>
      <c r="P12">
        <f>SUMIF(Tabela13[MIESIĄC],11,Tabela13[PRZYCHODY])</f>
        <v>2640</v>
      </c>
      <c r="Q12">
        <f t="shared" si="6"/>
        <v>2040</v>
      </c>
    </row>
    <row r="13" spans="1:18" x14ac:dyDescent="0.3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4</v>
      </c>
      <c r="G13">
        <f t="shared" si="3"/>
        <v>0</v>
      </c>
      <c r="H13">
        <f t="shared" si="4"/>
        <v>60</v>
      </c>
      <c r="I13">
        <v>10</v>
      </c>
      <c r="J13">
        <f t="shared" si="5"/>
        <v>2</v>
      </c>
      <c r="K13">
        <f>Tabela13[[#This Row],[WYDATKI]]+Tabela13[[#This Row],[SERWIS]]</f>
        <v>0</v>
      </c>
      <c r="L13">
        <f t="shared" si="7"/>
        <v>-7760</v>
      </c>
      <c r="N13" t="s">
        <v>34</v>
      </c>
      <c r="O13">
        <f>SUMIF(Tabela13[MIESIĄC],12,Tabela13[KOSZTY])</f>
        <v>750</v>
      </c>
      <c r="P13">
        <f>SUMIF(Tabela13[MIESIĄC],12,Tabela13[PRZYCHODY])</f>
        <v>2100</v>
      </c>
      <c r="Q13">
        <f t="shared" si="6"/>
        <v>1350</v>
      </c>
    </row>
    <row r="14" spans="1:18" x14ac:dyDescent="0.3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4</v>
      </c>
      <c r="G14">
        <f t="shared" si="3"/>
        <v>0</v>
      </c>
      <c r="H14">
        <f t="shared" si="4"/>
        <v>60</v>
      </c>
      <c r="I14">
        <v>10</v>
      </c>
      <c r="J14">
        <f t="shared" si="5"/>
        <v>2</v>
      </c>
      <c r="K14">
        <f>Tabela13[[#This Row],[WYDATKI]]+Tabela13[[#This Row],[SERWIS]]</f>
        <v>0</v>
      </c>
      <c r="L14">
        <f t="shared" si="7"/>
        <v>-7700</v>
      </c>
    </row>
    <row r="15" spans="1:18" x14ac:dyDescent="0.3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4</v>
      </c>
      <c r="G15">
        <f t="shared" si="3"/>
        <v>0</v>
      </c>
      <c r="H15">
        <f t="shared" si="4"/>
        <v>0</v>
      </c>
      <c r="I15">
        <v>10</v>
      </c>
      <c r="J15">
        <f t="shared" si="5"/>
        <v>2</v>
      </c>
      <c r="K15">
        <f>Tabela13[[#This Row],[WYDATKI]]+Tabela13[[#This Row],[SERWIS]]</f>
        <v>0</v>
      </c>
      <c r="L15">
        <f t="shared" si="7"/>
        <v>-7700</v>
      </c>
    </row>
    <row r="16" spans="1:18" x14ac:dyDescent="0.3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4</v>
      </c>
      <c r="G16">
        <f t="shared" si="3"/>
        <v>150</v>
      </c>
      <c r="H16">
        <f t="shared" si="4"/>
        <v>0</v>
      </c>
      <c r="I16">
        <v>10</v>
      </c>
      <c r="J16">
        <f t="shared" si="5"/>
        <v>2</v>
      </c>
      <c r="K16">
        <f>Tabela13[[#This Row],[WYDATKI]]+Tabela13[[#This Row],[SERWIS]]</f>
        <v>150</v>
      </c>
      <c r="L16">
        <f t="shared" si="7"/>
        <v>-7850</v>
      </c>
    </row>
    <row r="17" spans="1:12" x14ac:dyDescent="0.3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4</v>
      </c>
      <c r="G17">
        <f t="shared" si="3"/>
        <v>0</v>
      </c>
      <c r="H17">
        <f t="shared" si="4"/>
        <v>60</v>
      </c>
      <c r="I17">
        <v>10</v>
      </c>
      <c r="J17">
        <f t="shared" si="5"/>
        <v>2</v>
      </c>
      <c r="K17">
        <f>Tabela13[[#This Row],[WYDATKI]]+Tabela13[[#This Row],[SERWIS]]</f>
        <v>0</v>
      </c>
      <c r="L17">
        <f t="shared" si="7"/>
        <v>-7790</v>
      </c>
    </row>
    <row r="18" spans="1:12" x14ac:dyDescent="0.3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4</v>
      </c>
      <c r="G18">
        <f t="shared" si="3"/>
        <v>0</v>
      </c>
      <c r="H18">
        <f t="shared" si="4"/>
        <v>60</v>
      </c>
      <c r="I18">
        <v>10</v>
      </c>
      <c r="J18">
        <f t="shared" si="5"/>
        <v>2</v>
      </c>
      <c r="K18">
        <f>Tabela13[[#This Row],[WYDATKI]]+Tabela13[[#This Row],[SERWIS]]</f>
        <v>0</v>
      </c>
      <c r="L18">
        <f t="shared" si="7"/>
        <v>-7730</v>
      </c>
    </row>
    <row r="19" spans="1:12" x14ac:dyDescent="0.3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4</v>
      </c>
      <c r="G19">
        <f t="shared" si="3"/>
        <v>0</v>
      </c>
      <c r="H19">
        <f t="shared" si="4"/>
        <v>60</v>
      </c>
      <c r="I19">
        <v>10</v>
      </c>
      <c r="J19">
        <f t="shared" si="5"/>
        <v>2</v>
      </c>
      <c r="K19">
        <f>Tabela13[[#This Row],[WYDATKI]]+Tabela13[[#This Row],[SERWIS]]</f>
        <v>0</v>
      </c>
      <c r="L19">
        <f t="shared" si="7"/>
        <v>-7670</v>
      </c>
    </row>
    <row r="20" spans="1:12" x14ac:dyDescent="0.3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4</v>
      </c>
      <c r="G20">
        <f t="shared" si="3"/>
        <v>0</v>
      </c>
      <c r="H20">
        <f t="shared" si="4"/>
        <v>60</v>
      </c>
      <c r="I20">
        <v>10</v>
      </c>
      <c r="J20">
        <f t="shared" si="5"/>
        <v>2</v>
      </c>
      <c r="K20">
        <f>Tabela13[[#This Row],[WYDATKI]]+Tabela13[[#This Row],[SERWIS]]</f>
        <v>0</v>
      </c>
      <c r="L20">
        <f t="shared" si="7"/>
        <v>-7610</v>
      </c>
    </row>
    <row r="21" spans="1:12" x14ac:dyDescent="0.3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4</v>
      </c>
      <c r="G21">
        <f t="shared" si="3"/>
        <v>0</v>
      </c>
      <c r="H21">
        <f t="shared" si="4"/>
        <v>60</v>
      </c>
      <c r="I21">
        <v>10</v>
      </c>
      <c r="J21">
        <f t="shared" si="5"/>
        <v>2</v>
      </c>
      <c r="K21">
        <f>Tabela13[[#This Row],[WYDATKI]]+Tabela13[[#This Row],[SERWIS]]</f>
        <v>0</v>
      </c>
      <c r="L21">
        <f t="shared" si="7"/>
        <v>-7550</v>
      </c>
    </row>
    <row r="22" spans="1:12" x14ac:dyDescent="0.3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4</v>
      </c>
      <c r="G22">
        <f t="shared" si="3"/>
        <v>0</v>
      </c>
      <c r="H22">
        <f t="shared" si="4"/>
        <v>0</v>
      </c>
      <c r="I22">
        <v>10</v>
      </c>
      <c r="J22">
        <f t="shared" si="5"/>
        <v>2</v>
      </c>
      <c r="K22">
        <f>Tabela13[[#This Row],[WYDATKI]]+Tabela13[[#This Row],[SERWIS]]</f>
        <v>0</v>
      </c>
      <c r="L22">
        <f t="shared" si="7"/>
        <v>-7550</v>
      </c>
    </row>
    <row r="23" spans="1:12" x14ac:dyDescent="0.3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4</v>
      </c>
      <c r="G23">
        <f t="shared" si="3"/>
        <v>150</v>
      </c>
      <c r="H23">
        <f t="shared" si="4"/>
        <v>0</v>
      </c>
      <c r="I23">
        <v>10</v>
      </c>
      <c r="J23">
        <f t="shared" si="5"/>
        <v>2</v>
      </c>
      <c r="K23">
        <f>Tabela13[[#This Row],[WYDATKI]]+Tabela13[[#This Row],[SERWIS]]</f>
        <v>150</v>
      </c>
      <c r="L23">
        <f t="shared" si="7"/>
        <v>-7700</v>
      </c>
    </row>
    <row r="24" spans="1:12" x14ac:dyDescent="0.3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4</v>
      </c>
      <c r="G24">
        <f t="shared" si="3"/>
        <v>0</v>
      </c>
      <c r="H24">
        <f t="shared" si="4"/>
        <v>60</v>
      </c>
      <c r="I24">
        <v>10</v>
      </c>
      <c r="J24">
        <f t="shared" si="5"/>
        <v>2</v>
      </c>
      <c r="K24">
        <f>Tabela13[[#This Row],[WYDATKI]]+Tabela13[[#This Row],[SERWIS]]</f>
        <v>0</v>
      </c>
      <c r="L24">
        <f t="shared" si="7"/>
        <v>-7640</v>
      </c>
    </row>
    <row r="25" spans="1:12" x14ac:dyDescent="0.3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4</v>
      </c>
      <c r="G25">
        <f t="shared" si="3"/>
        <v>0</v>
      </c>
      <c r="H25">
        <f t="shared" si="4"/>
        <v>60</v>
      </c>
      <c r="I25">
        <v>10</v>
      </c>
      <c r="J25">
        <f t="shared" si="5"/>
        <v>2</v>
      </c>
      <c r="K25">
        <f>Tabela13[[#This Row],[WYDATKI]]+Tabela13[[#This Row],[SERWIS]]</f>
        <v>0</v>
      </c>
      <c r="L25">
        <f t="shared" si="7"/>
        <v>-7580</v>
      </c>
    </row>
    <row r="26" spans="1:12" x14ac:dyDescent="0.3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4</v>
      </c>
      <c r="G26">
        <f t="shared" si="3"/>
        <v>0</v>
      </c>
      <c r="H26">
        <f t="shared" si="4"/>
        <v>60</v>
      </c>
      <c r="I26">
        <v>10</v>
      </c>
      <c r="J26">
        <f t="shared" si="5"/>
        <v>2</v>
      </c>
      <c r="K26">
        <f>Tabela13[[#This Row],[WYDATKI]]+Tabela13[[#This Row],[SERWIS]]</f>
        <v>0</v>
      </c>
      <c r="L26">
        <f t="shared" si="7"/>
        <v>-7520</v>
      </c>
    </row>
    <row r="27" spans="1:12" x14ac:dyDescent="0.3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4</v>
      </c>
      <c r="G27">
        <f t="shared" si="3"/>
        <v>0</v>
      </c>
      <c r="H27">
        <f t="shared" si="4"/>
        <v>60</v>
      </c>
      <c r="I27">
        <v>10</v>
      </c>
      <c r="J27">
        <f t="shared" si="5"/>
        <v>2</v>
      </c>
      <c r="K27">
        <f>Tabela13[[#This Row],[WYDATKI]]+Tabela13[[#This Row],[SERWIS]]</f>
        <v>0</v>
      </c>
      <c r="L27">
        <f t="shared" si="7"/>
        <v>-7460</v>
      </c>
    </row>
    <row r="28" spans="1:12" x14ac:dyDescent="0.3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4</v>
      </c>
      <c r="G28">
        <f t="shared" si="3"/>
        <v>0</v>
      </c>
      <c r="H28">
        <f t="shared" si="4"/>
        <v>60</v>
      </c>
      <c r="I28">
        <v>10</v>
      </c>
      <c r="J28">
        <f t="shared" si="5"/>
        <v>2</v>
      </c>
      <c r="K28">
        <f>Tabela13[[#This Row],[WYDATKI]]+Tabela13[[#This Row],[SERWIS]]</f>
        <v>0</v>
      </c>
      <c r="L28">
        <f t="shared" si="7"/>
        <v>-7400</v>
      </c>
    </row>
    <row r="29" spans="1:12" x14ac:dyDescent="0.3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4</v>
      </c>
      <c r="G29">
        <f t="shared" si="3"/>
        <v>0</v>
      </c>
      <c r="H29">
        <f t="shared" si="4"/>
        <v>0</v>
      </c>
      <c r="I29">
        <v>10</v>
      </c>
      <c r="J29">
        <f t="shared" si="5"/>
        <v>2</v>
      </c>
      <c r="K29">
        <f>Tabela13[[#This Row],[WYDATKI]]+Tabela13[[#This Row],[SERWIS]]</f>
        <v>0</v>
      </c>
      <c r="L29">
        <f t="shared" si="7"/>
        <v>-7400</v>
      </c>
    </row>
    <row r="30" spans="1:12" x14ac:dyDescent="0.3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4</v>
      </c>
      <c r="G30">
        <f t="shared" si="3"/>
        <v>150</v>
      </c>
      <c r="H30">
        <f t="shared" si="4"/>
        <v>0</v>
      </c>
      <c r="I30">
        <v>10</v>
      </c>
      <c r="J30">
        <f t="shared" si="5"/>
        <v>2</v>
      </c>
      <c r="K30">
        <f>Tabela13[[#This Row],[WYDATKI]]+Tabela13[[#This Row],[SERWIS]]</f>
        <v>150</v>
      </c>
      <c r="L30">
        <f t="shared" si="7"/>
        <v>-7550</v>
      </c>
    </row>
    <row r="31" spans="1:12" x14ac:dyDescent="0.3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4</v>
      </c>
      <c r="G31">
        <f t="shared" si="3"/>
        <v>0</v>
      </c>
      <c r="H31">
        <f t="shared" si="4"/>
        <v>60</v>
      </c>
      <c r="I31">
        <v>10</v>
      </c>
      <c r="J31">
        <f t="shared" si="5"/>
        <v>2</v>
      </c>
      <c r="K31">
        <f>Tabela13[[#This Row],[WYDATKI]]+Tabela13[[#This Row],[SERWIS]]</f>
        <v>0</v>
      </c>
      <c r="L31">
        <f t="shared" si="7"/>
        <v>-7490</v>
      </c>
    </row>
    <row r="32" spans="1:12" x14ac:dyDescent="0.3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4</v>
      </c>
      <c r="G32">
        <f t="shared" si="3"/>
        <v>0</v>
      </c>
      <c r="H32">
        <f t="shared" si="4"/>
        <v>60</v>
      </c>
      <c r="I32">
        <v>10</v>
      </c>
      <c r="J32">
        <f t="shared" si="5"/>
        <v>2</v>
      </c>
      <c r="K32">
        <f>Tabela13[[#This Row],[WYDATKI]]+Tabela13[[#This Row],[SERWIS]]</f>
        <v>0</v>
      </c>
      <c r="L32">
        <f t="shared" si="7"/>
        <v>-7430</v>
      </c>
    </row>
    <row r="33" spans="1:12" x14ac:dyDescent="0.3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4</v>
      </c>
      <c r="G33">
        <f t="shared" si="3"/>
        <v>0</v>
      </c>
      <c r="H33">
        <f t="shared" si="4"/>
        <v>60</v>
      </c>
      <c r="I33">
        <v>10</v>
      </c>
      <c r="J33">
        <f t="shared" si="5"/>
        <v>2</v>
      </c>
      <c r="K33">
        <f>Tabela13[[#This Row],[WYDATKI]]+Tabela13[[#This Row],[SERWIS]]</f>
        <v>0</v>
      </c>
      <c r="L33">
        <f t="shared" si="7"/>
        <v>-7370</v>
      </c>
    </row>
    <row r="34" spans="1:12" x14ac:dyDescent="0.3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4</v>
      </c>
      <c r="G34">
        <f t="shared" si="3"/>
        <v>0</v>
      </c>
      <c r="H34">
        <f t="shared" si="4"/>
        <v>60</v>
      </c>
      <c r="I34">
        <v>10</v>
      </c>
      <c r="J34">
        <f t="shared" si="5"/>
        <v>2</v>
      </c>
      <c r="K34">
        <f>Tabela13[[#This Row],[WYDATKI]]+Tabela13[[#This Row],[SERWIS]]</f>
        <v>0</v>
      </c>
      <c r="L34">
        <f t="shared" si="7"/>
        <v>-7310</v>
      </c>
    </row>
    <row r="35" spans="1:12" x14ac:dyDescent="0.3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4</v>
      </c>
      <c r="G35">
        <f t="shared" si="3"/>
        <v>0</v>
      </c>
      <c r="H35">
        <f t="shared" si="4"/>
        <v>60</v>
      </c>
      <c r="I35">
        <v>10</v>
      </c>
      <c r="J35">
        <f t="shared" si="5"/>
        <v>2</v>
      </c>
      <c r="K35">
        <f>Tabela13[[#This Row],[WYDATKI]]+Tabela13[[#This Row],[SERWIS]]</f>
        <v>0</v>
      </c>
      <c r="L35">
        <f t="shared" si="7"/>
        <v>-7250</v>
      </c>
    </row>
    <row r="36" spans="1:12" x14ac:dyDescent="0.3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4</v>
      </c>
      <c r="G36">
        <f t="shared" si="3"/>
        <v>0</v>
      </c>
      <c r="H36">
        <f t="shared" si="4"/>
        <v>0</v>
      </c>
      <c r="I36">
        <v>10</v>
      </c>
      <c r="J36">
        <f t="shared" si="5"/>
        <v>2</v>
      </c>
      <c r="K36">
        <f>Tabela13[[#This Row],[WYDATKI]]+Tabela13[[#This Row],[SERWIS]]</f>
        <v>0</v>
      </c>
      <c r="L36">
        <f t="shared" si="7"/>
        <v>-7250</v>
      </c>
    </row>
    <row r="37" spans="1:12" x14ac:dyDescent="0.3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4</v>
      </c>
      <c r="G37">
        <f t="shared" si="3"/>
        <v>150</v>
      </c>
      <c r="H37">
        <f t="shared" si="4"/>
        <v>0</v>
      </c>
      <c r="I37">
        <v>10</v>
      </c>
      <c r="J37">
        <f t="shared" si="5"/>
        <v>2</v>
      </c>
      <c r="K37">
        <f>Tabela13[[#This Row],[WYDATKI]]+Tabela13[[#This Row],[SERWIS]]</f>
        <v>150</v>
      </c>
      <c r="L37">
        <f t="shared" si="7"/>
        <v>-7400</v>
      </c>
    </row>
    <row r="38" spans="1:12" x14ac:dyDescent="0.3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4</v>
      </c>
      <c r="G38">
        <f t="shared" si="3"/>
        <v>0</v>
      </c>
      <c r="H38">
        <f t="shared" si="4"/>
        <v>60</v>
      </c>
      <c r="I38">
        <v>10</v>
      </c>
      <c r="J38">
        <f t="shared" si="5"/>
        <v>2</v>
      </c>
      <c r="K38">
        <f>Tabela13[[#This Row],[WYDATKI]]+Tabela13[[#This Row],[SERWIS]]</f>
        <v>0</v>
      </c>
      <c r="L38">
        <f t="shared" si="7"/>
        <v>-7340</v>
      </c>
    </row>
    <row r="39" spans="1:12" x14ac:dyDescent="0.3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4</v>
      </c>
      <c r="G39">
        <f t="shared" si="3"/>
        <v>0</v>
      </c>
      <c r="H39">
        <f t="shared" si="4"/>
        <v>60</v>
      </c>
      <c r="I39">
        <v>10</v>
      </c>
      <c r="J39">
        <f t="shared" si="5"/>
        <v>2</v>
      </c>
      <c r="K39">
        <f>Tabela13[[#This Row],[WYDATKI]]+Tabela13[[#This Row],[SERWIS]]</f>
        <v>0</v>
      </c>
      <c r="L39">
        <f t="shared" si="7"/>
        <v>-7280</v>
      </c>
    </row>
    <row r="40" spans="1:12" x14ac:dyDescent="0.3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4</v>
      </c>
      <c r="G40">
        <f t="shared" si="3"/>
        <v>0</v>
      </c>
      <c r="H40">
        <f t="shared" si="4"/>
        <v>60</v>
      </c>
      <c r="I40">
        <v>10</v>
      </c>
      <c r="J40">
        <f t="shared" si="5"/>
        <v>2</v>
      </c>
      <c r="K40">
        <f>Tabela13[[#This Row],[WYDATKI]]+Tabela13[[#This Row],[SERWIS]]</f>
        <v>0</v>
      </c>
      <c r="L40">
        <f t="shared" si="7"/>
        <v>-7220</v>
      </c>
    </row>
    <row r="41" spans="1:12" x14ac:dyDescent="0.3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4</v>
      </c>
      <c r="G41">
        <f t="shared" si="3"/>
        <v>0</v>
      </c>
      <c r="H41">
        <f t="shared" si="4"/>
        <v>60</v>
      </c>
      <c r="I41">
        <v>10</v>
      </c>
      <c r="J41">
        <f t="shared" si="5"/>
        <v>2</v>
      </c>
      <c r="K41">
        <f>Tabela13[[#This Row],[WYDATKI]]+Tabela13[[#This Row],[SERWIS]]</f>
        <v>0</v>
      </c>
      <c r="L41">
        <f t="shared" si="7"/>
        <v>-7160</v>
      </c>
    </row>
    <row r="42" spans="1:12" x14ac:dyDescent="0.3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4</v>
      </c>
      <c r="G42">
        <f t="shared" si="3"/>
        <v>0</v>
      </c>
      <c r="H42">
        <f t="shared" si="4"/>
        <v>60</v>
      </c>
      <c r="I42">
        <v>10</v>
      </c>
      <c r="J42">
        <f t="shared" si="5"/>
        <v>2</v>
      </c>
      <c r="K42">
        <f>Tabela13[[#This Row],[WYDATKI]]+Tabela13[[#This Row],[SERWIS]]</f>
        <v>0</v>
      </c>
      <c r="L42">
        <f t="shared" si="7"/>
        <v>-7100</v>
      </c>
    </row>
    <row r="43" spans="1:12" x14ac:dyDescent="0.3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4</v>
      </c>
      <c r="G43">
        <f t="shared" si="3"/>
        <v>0</v>
      </c>
      <c r="H43">
        <f t="shared" si="4"/>
        <v>0</v>
      </c>
      <c r="I43">
        <v>10</v>
      </c>
      <c r="J43">
        <f t="shared" si="5"/>
        <v>2</v>
      </c>
      <c r="K43">
        <f>Tabela13[[#This Row],[WYDATKI]]+Tabela13[[#This Row],[SERWIS]]</f>
        <v>0</v>
      </c>
      <c r="L43">
        <f t="shared" si="7"/>
        <v>-7100</v>
      </c>
    </row>
    <row r="44" spans="1:12" x14ac:dyDescent="0.3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4</v>
      </c>
      <c r="G44">
        <f t="shared" si="3"/>
        <v>150</v>
      </c>
      <c r="H44">
        <f t="shared" si="4"/>
        <v>0</v>
      </c>
      <c r="I44">
        <v>10</v>
      </c>
      <c r="J44">
        <f t="shared" si="5"/>
        <v>2</v>
      </c>
      <c r="K44">
        <f>Tabela13[[#This Row],[WYDATKI]]+Tabela13[[#This Row],[SERWIS]]</f>
        <v>150</v>
      </c>
      <c r="L44">
        <f t="shared" si="7"/>
        <v>-7250</v>
      </c>
    </row>
    <row r="45" spans="1:12" x14ac:dyDescent="0.3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4</v>
      </c>
      <c r="G45">
        <f t="shared" si="3"/>
        <v>0</v>
      </c>
      <c r="H45">
        <f t="shared" si="4"/>
        <v>60</v>
      </c>
      <c r="I45">
        <v>10</v>
      </c>
      <c r="J45">
        <f t="shared" si="5"/>
        <v>2</v>
      </c>
      <c r="K45">
        <f>Tabela13[[#This Row],[WYDATKI]]+Tabela13[[#This Row],[SERWIS]]</f>
        <v>0</v>
      </c>
      <c r="L45">
        <f t="shared" si="7"/>
        <v>-7190</v>
      </c>
    </row>
    <row r="46" spans="1:12" x14ac:dyDescent="0.3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4</v>
      </c>
      <c r="G46">
        <f t="shared" si="3"/>
        <v>0</v>
      </c>
      <c r="H46">
        <f t="shared" si="4"/>
        <v>60</v>
      </c>
      <c r="I46">
        <v>10</v>
      </c>
      <c r="J46">
        <f t="shared" si="5"/>
        <v>2</v>
      </c>
      <c r="K46">
        <f>Tabela13[[#This Row],[WYDATKI]]+Tabela13[[#This Row],[SERWIS]]</f>
        <v>0</v>
      </c>
      <c r="L46">
        <f t="shared" si="7"/>
        <v>-7130</v>
      </c>
    </row>
    <row r="47" spans="1:12" x14ac:dyDescent="0.3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4</v>
      </c>
      <c r="G47">
        <f t="shared" si="3"/>
        <v>0</v>
      </c>
      <c r="H47">
        <f t="shared" si="4"/>
        <v>60</v>
      </c>
      <c r="I47">
        <v>10</v>
      </c>
      <c r="J47">
        <f t="shared" si="5"/>
        <v>2</v>
      </c>
      <c r="K47">
        <f>Tabela13[[#This Row],[WYDATKI]]+Tabela13[[#This Row],[SERWIS]]</f>
        <v>0</v>
      </c>
      <c r="L47">
        <f t="shared" si="7"/>
        <v>-7070</v>
      </c>
    </row>
    <row r="48" spans="1:12" x14ac:dyDescent="0.3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4</v>
      </c>
      <c r="G48">
        <f t="shared" si="3"/>
        <v>0</v>
      </c>
      <c r="H48">
        <f t="shared" si="4"/>
        <v>60</v>
      </c>
      <c r="I48">
        <v>10</v>
      </c>
      <c r="J48">
        <f t="shared" si="5"/>
        <v>2</v>
      </c>
      <c r="K48">
        <f>Tabela13[[#This Row],[WYDATKI]]+Tabela13[[#This Row],[SERWIS]]</f>
        <v>0</v>
      </c>
      <c r="L48">
        <f t="shared" si="7"/>
        <v>-7010</v>
      </c>
    </row>
    <row r="49" spans="1:12" x14ac:dyDescent="0.3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4</v>
      </c>
      <c r="G49">
        <f t="shared" si="3"/>
        <v>0</v>
      </c>
      <c r="H49">
        <f t="shared" si="4"/>
        <v>60</v>
      </c>
      <c r="I49">
        <v>10</v>
      </c>
      <c r="J49">
        <f t="shared" si="5"/>
        <v>2</v>
      </c>
      <c r="K49">
        <f>Tabela13[[#This Row],[WYDATKI]]+Tabela13[[#This Row],[SERWIS]]</f>
        <v>0</v>
      </c>
      <c r="L49">
        <f t="shared" si="7"/>
        <v>-6950</v>
      </c>
    </row>
    <row r="50" spans="1:12" x14ac:dyDescent="0.3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4</v>
      </c>
      <c r="G50">
        <f t="shared" si="3"/>
        <v>0</v>
      </c>
      <c r="H50">
        <f t="shared" si="4"/>
        <v>0</v>
      </c>
      <c r="I50">
        <v>10</v>
      </c>
      <c r="J50">
        <f t="shared" si="5"/>
        <v>2</v>
      </c>
      <c r="K50">
        <f>Tabela13[[#This Row],[WYDATKI]]+Tabela13[[#This Row],[SERWIS]]</f>
        <v>0</v>
      </c>
      <c r="L50">
        <f t="shared" si="7"/>
        <v>-6950</v>
      </c>
    </row>
    <row r="51" spans="1:12" x14ac:dyDescent="0.3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4</v>
      </c>
      <c r="G51">
        <f t="shared" si="3"/>
        <v>150</v>
      </c>
      <c r="H51">
        <f t="shared" si="4"/>
        <v>0</v>
      </c>
      <c r="I51">
        <v>10</v>
      </c>
      <c r="J51">
        <f t="shared" si="5"/>
        <v>2</v>
      </c>
      <c r="K51">
        <f>Tabela13[[#This Row],[WYDATKI]]+Tabela13[[#This Row],[SERWIS]]</f>
        <v>150</v>
      </c>
      <c r="L51">
        <f t="shared" si="7"/>
        <v>-7100</v>
      </c>
    </row>
    <row r="52" spans="1:12" x14ac:dyDescent="0.3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4</v>
      </c>
      <c r="G52">
        <f t="shared" si="3"/>
        <v>0</v>
      </c>
      <c r="H52">
        <f t="shared" si="4"/>
        <v>60</v>
      </c>
      <c r="I52">
        <v>10</v>
      </c>
      <c r="J52">
        <f t="shared" si="5"/>
        <v>2</v>
      </c>
      <c r="K52">
        <f>Tabela13[[#This Row],[WYDATKI]]+Tabela13[[#This Row],[SERWIS]]</f>
        <v>0</v>
      </c>
      <c r="L52">
        <f t="shared" si="7"/>
        <v>-7040</v>
      </c>
    </row>
    <row r="53" spans="1:12" x14ac:dyDescent="0.3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4</v>
      </c>
      <c r="G53">
        <f t="shared" si="3"/>
        <v>0</v>
      </c>
      <c r="H53">
        <f t="shared" si="4"/>
        <v>60</v>
      </c>
      <c r="I53">
        <v>10</v>
      </c>
      <c r="J53">
        <f t="shared" si="5"/>
        <v>2</v>
      </c>
      <c r="K53">
        <f>Tabela13[[#This Row],[WYDATKI]]+Tabela13[[#This Row],[SERWIS]]</f>
        <v>0</v>
      </c>
      <c r="L53">
        <f t="shared" si="7"/>
        <v>-6980</v>
      </c>
    </row>
    <row r="54" spans="1:12" x14ac:dyDescent="0.3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4</v>
      </c>
      <c r="G54">
        <f t="shared" si="3"/>
        <v>0</v>
      </c>
      <c r="H54">
        <f t="shared" si="4"/>
        <v>60</v>
      </c>
      <c r="I54">
        <v>10</v>
      </c>
      <c r="J54">
        <f t="shared" si="5"/>
        <v>2</v>
      </c>
      <c r="K54">
        <f>Tabela13[[#This Row],[WYDATKI]]+Tabela13[[#This Row],[SERWIS]]</f>
        <v>0</v>
      </c>
      <c r="L54">
        <f t="shared" si="7"/>
        <v>-6920</v>
      </c>
    </row>
    <row r="55" spans="1:12" x14ac:dyDescent="0.3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4</v>
      </c>
      <c r="G55">
        <f t="shared" si="3"/>
        <v>0</v>
      </c>
      <c r="H55">
        <f t="shared" si="4"/>
        <v>60</v>
      </c>
      <c r="I55">
        <v>10</v>
      </c>
      <c r="J55">
        <f t="shared" si="5"/>
        <v>2</v>
      </c>
      <c r="K55">
        <f>Tabela13[[#This Row],[WYDATKI]]+Tabela13[[#This Row],[SERWIS]]</f>
        <v>0</v>
      </c>
      <c r="L55">
        <f t="shared" si="7"/>
        <v>-6860</v>
      </c>
    </row>
    <row r="56" spans="1:12" x14ac:dyDescent="0.3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4</v>
      </c>
      <c r="G56">
        <f t="shared" si="3"/>
        <v>0</v>
      </c>
      <c r="H56">
        <f t="shared" si="4"/>
        <v>60</v>
      </c>
      <c r="I56">
        <v>10</v>
      </c>
      <c r="J56">
        <f t="shared" si="5"/>
        <v>2</v>
      </c>
      <c r="K56">
        <f>Tabela13[[#This Row],[WYDATKI]]+Tabela13[[#This Row],[SERWIS]]</f>
        <v>0</v>
      </c>
      <c r="L56">
        <f t="shared" si="7"/>
        <v>-6800</v>
      </c>
    </row>
    <row r="57" spans="1:12" x14ac:dyDescent="0.3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4</v>
      </c>
      <c r="G57">
        <f t="shared" si="3"/>
        <v>0</v>
      </c>
      <c r="H57">
        <f t="shared" si="4"/>
        <v>0</v>
      </c>
      <c r="I57">
        <v>10</v>
      </c>
      <c r="J57">
        <f t="shared" si="5"/>
        <v>2</v>
      </c>
      <c r="K57">
        <f>Tabela13[[#This Row],[WYDATKI]]+Tabela13[[#This Row],[SERWIS]]</f>
        <v>0</v>
      </c>
      <c r="L57">
        <f t="shared" si="7"/>
        <v>-6800</v>
      </c>
    </row>
    <row r="58" spans="1:12" x14ac:dyDescent="0.3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4</v>
      </c>
      <c r="G58">
        <f t="shared" si="3"/>
        <v>150</v>
      </c>
      <c r="H58">
        <f t="shared" si="4"/>
        <v>0</v>
      </c>
      <c r="I58">
        <v>10</v>
      </c>
      <c r="J58">
        <f t="shared" si="5"/>
        <v>2</v>
      </c>
      <c r="K58">
        <f>Tabela13[[#This Row],[WYDATKI]]+Tabela13[[#This Row],[SERWIS]]</f>
        <v>150</v>
      </c>
      <c r="L58">
        <f t="shared" si="7"/>
        <v>-6950</v>
      </c>
    </row>
    <row r="59" spans="1:12" x14ac:dyDescent="0.3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4</v>
      </c>
      <c r="G59">
        <f t="shared" si="3"/>
        <v>0</v>
      </c>
      <c r="H59">
        <f t="shared" si="4"/>
        <v>60</v>
      </c>
      <c r="I59">
        <v>10</v>
      </c>
      <c r="J59">
        <f t="shared" si="5"/>
        <v>2</v>
      </c>
      <c r="K59">
        <f>Tabela13[[#This Row],[WYDATKI]]+Tabela13[[#This Row],[SERWIS]]</f>
        <v>0</v>
      </c>
      <c r="L59">
        <f t="shared" si="7"/>
        <v>-6890</v>
      </c>
    </row>
    <row r="60" spans="1:12" x14ac:dyDescent="0.3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4</v>
      </c>
      <c r="G60">
        <f t="shared" si="3"/>
        <v>0</v>
      </c>
      <c r="H60">
        <f t="shared" si="4"/>
        <v>60</v>
      </c>
      <c r="I60">
        <v>10</v>
      </c>
      <c r="J60">
        <f t="shared" si="5"/>
        <v>2</v>
      </c>
      <c r="K60">
        <f>Tabela13[[#This Row],[WYDATKI]]+Tabela13[[#This Row],[SERWIS]]</f>
        <v>0</v>
      </c>
      <c r="L60">
        <f t="shared" si="7"/>
        <v>-6830</v>
      </c>
    </row>
    <row r="61" spans="1:12" x14ac:dyDescent="0.3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4</v>
      </c>
      <c r="G61">
        <f t="shared" si="3"/>
        <v>0</v>
      </c>
      <c r="H61">
        <f t="shared" si="4"/>
        <v>60</v>
      </c>
      <c r="I61">
        <v>10</v>
      </c>
      <c r="J61">
        <f t="shared" si="5"/>
        <v>2</v>
      </c>
      <c r="K61">
        <f>Tabela13[[#This Row],[WYDATKI]]+Tabela13[[#This Row],[SERWIS]]</f>
        <v>0</v>
      </c>
      <c r="L61">
        <f t="shared" si="7"/>
        <v>-6770</v>
      </c>
    </row>
    <row r="62" spans="1:12" x14ac:dyDescent="0.3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4</v>
      </c>
      <c r="G62">
        <f t="shared" si="3"/>
        <v>0</v>
      </c>
      <c r="H62">
        <f t="shared" si="4"/>
        <v>60</v>
      </c>
      <c r="I62">
        <v>10</v>
      </c>
      <c r="J62">
        <f t="shared" si="5"/>
        <v>2</v>
      </c>
      <c r="K62">
        <f>Tabela13[[#This Row],[WYDATKI]]+Tabela13[[#This Row],[SERWIS]]</f>
        <v>0</v>
      </c>
      <c r="L62">
        <f t="shared" si="7"/>
        <v>-6710</v>
      </c>
    </row>
    <row r="63" spans="1:12" x14ac:dyDescent="0.3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4</v>
      </c>
      <c r="G63">
        <f t="shared" si="3"/>
        <v>0</v>
      </c>
      <c r="H63">
        <f t="shared" si="4"/>
        <v>60</v>
      </c>
      <c r="I63">
        <v>10</v>
      </c>
      <c r="J63">
        <f t="shared" si="5"/>
        <v>2</v>
      </c>
      <c r="K63">
        <f>Tabela13[[#This Row],[WYDATKI]]+Tabela13[[#This Row],[SERWIS]]</f>
        <v>0</v>
      </c>
      <c r="L63">
        <f t="shared" si="7"/>
        <v>-6650</v>
      </c>
    </row>
    <row r="64" spans="1:12" x14ac:dyDescent="0.3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4</v>
      </c>
      <c r="G64">
        <f t="shared" si="3"/>
        <v>0</v>
      </c>
      <c r="H64">
        <f t="shared" si="4"/>
        <v>0</v>
      </c>
      <c r="I64">
        <v>10</v>
      </c>
      <c r="J64">
        <f t="shared" si="5"/>
        <v>2</v>
      </c>
      <c r="K64">
        <f>Tabela13[[#This Row],[WYDATKI]]+Tabela13[[#This Row],[SERWIS]]</f>
        <v>0</v>
      </c>
      <c r="L64">
        <f t="shared" si="7"/>
        <v>-6650</v>
      </c>
    </row>
    <row r="65" spans="1:12" x14ac:dyDescent="0.3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4</v>
      </c>
      <c r="G65">
        <f t="shared" si="3"/>
        <v>150</v>
      </c>
      <c r="H65">
        <f t="shared" si="4"/>
        <v>0</v>
      </c>
      <c r="I65">
        <v>10</v>
      </c>
      <c r="J65">
        <f t="shared" si="5"/>
        <v>2</v>
      </c>
      <c r="K65">
        <f>Tabela13[[#This Row],[WYDATKI]]+Tabela13[[#This Row],[SERWIS]]</f>
        <v>150</v>
      </c>
      <c r="L65">
        <f t="shared" si="7"/>
        <v>-6800</v>
      </c>
    </row>
    <row r="66" spans="1:12" x14ac:dyDescent="0.3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4</v>
      </c>
      <c r="G66">
        <f t="shared" si="3"/>
        <v>0</v>
      </c>
      <c r="H66">
        <f t="shared" si="4"/>
        <v>60</v>
      </c>
      <c r="I66">
        <v>10</v>
      </c>
      <c r="J66">
        <f t="shared" si="5"/>
        <v>2</v>
      </c>
      <c r="K66">
        <f>Tabela13[[#This Row],[WYDATKI]]+Tabela13[[#This Row],[SERWIS]]</f>
        <v>0</v>
      </c>
      <c r="L66">
        <f t="shared" si="7"/>
        <v>-6740</v>
      </c>
    </row>
    <row r="67" spans="1:12" x14ac:dyDescent="0.3">
      <c r="A67" s="1">
        <v>44992</v>
      </c>
      <c r="B67">
        <f t="shared" ref="B67:B130" si="8">WEEKDAY(A67,2)</f>
        <v>2</v>
      </c>
      <c r="C67">
        <f t="shared" ref="C67:C130" si="9">DAY(A67)</f>
        <v>7</v>
      </c>
      <c r="D67">
        <f t="shared" ref="D67:D130" si="10">MONTH(A67)</f>
        <v>3</v>
      </c>
      <c r="E67" t="s">
        <v>4</v>
      </c>
      <c r="G67">
        <f t="shared" ref="G67:G130" si="11">IF(B67=7,I67*15,0)</f>
        <v>0</v>
      </c>
      <c r="H67">
        <f t="shared" ref="H67:H130" si="12">IF(OR(B67=7,B67=6),0,J67*30)</f>
        <v>60</v>
      </c>
      <c r="I67">
        <v>10</v>
      </c>
      <c r="J67">
        <f t="shared" ref="J67:J130" si="13">IF(E67="ZIMA",ROUNDDOWN(I67*20%,0),IF(E67="WIOSNA",ROUNDDOWN(I67*50%,0),IF(E67="LATO",ROUNDDOWN(I67*90%,0),IF(E67="JESIEŃ",ROUNDDOWN(I67*40%,0)))))</f>
        <v>2</v>
      </c>
      <c r="K67">
        <f>Tabela13[[#This Row],[WYDATKI]]+Tabela13[[#This Row],[SERWIS]]</f>
        <v>0</v>
      </c>
      <c r="L67">
        <f t="shared" si="7"/>
        <v>-6680</v>
      </c>
    </row>
    <row r="68" spans="1:12" x14ac:dyDescent="0.3">
      <c r="A68" s="1">
        <v>44993</v>
      </c>
      <c r="B68">
        <f t="shared" si="8"/>
        <v>3</v>
      </c>
      <c r="C68">
        <f t="shared" si="9"/>
        <v>8</v>
      </c>
      <c r="D68">
        <f t="shared" si="10"/>
        <v>3</v>
      </c>
      <c r="E68" t="s">
        <v>4</v>
      </c>
      <c r="G68">
        <f t="shared" si="11"/>
        <v>0</v>
      </c>
      <c r="H68">
        <f t="shared" si="12"/>
        <v>60</v>
      </c>
      <c r="I68">
        <v>10</v>
      </c>
      <c r="J68">
        <f t="shared" si="13"/>
        <v>2</v>
      </c>
      <c r="K68">
        <f>Tabela13[[#This Row],[WYDATKI]]+Tabela13[[#This Row],[SERWIS]]</f>
        <v>0</v>
      </c>
      <c r="L68">
        <f t="shared" ref="L68:L131" si="14">L67-F68-G68+H68</f>
        <v>-6620</v>
      </c>
    </row>
    <row r="69" spans="1:12" x14ac:dyDescent="0.3">
      <c r="A69" s="1">
        <v>44994</v>
      </c>
      <c r="B69">
        <f t="shared" si="8"/>
        <v>4</v>
      </c>
      <c r="C69">
        <f t="shared" si="9"/>
        <v>9</v>
      </c>
      <c r="D69">
        <f t="shared" si="10"/>
        <v>3</v>
      </c>
      <c r="E69" t="s">
        <v>4</v>
      </c>
      <c r="G69">
        <f t="shared" si="11"/>
        <v>0</v>
      </c>
      <c r="H69">
        <f t="shared" si="12"/>
        <v>60</v>
      </c>
      <c r="I69">
        <v>10</v>
      </c>
      <c r="J69">
        <f t="shared" si="13"/>
        <v>2</v>
      </c>
      <c r="K69">
        <f>Tabela13[[#This Row],[WYDATKI]]+Tabela13[[#This Row],[SERWIS]]</f>
        <v>0</v>
      </c>
      <c r="L69">
        <f t="shared" si="14"/>
        <v>-6560</v>
      </c>
    </row>
    <row r="70" spans="1:12" x14ac:dyDescent="0.3">
      <c r="A70" s="1">
        <v>44995</v>
      </c>
      <c r="B70">
        <f t="shared" si="8"/>
        <v>5</v>
      </c>
      <c r="C70">
        <f t="shared" si="9"/>
        <v>10</v>
      </c>
      <c r="D70">
        <f t="shared" si="10"/>
        <v>3</v>
      </c>
      <c r="E70" t="s">
        <v>4</v>
      </c>
      <c r="G70">
        <f t="shared" si="11"/>
        <v>0</v>
      </c>
      <c r="H70">
        <f t="shared" si="12"/>
        <v>60</v>
      </c>
      <c r="I70">
        <v>10</v>
      </c>
      <c r="J70">
        <f t="shared" si="13"/>
        <v>2</v>
      </c>
      <c r="K70">
        <f>Tabela13[[#This Row],[WYDATKI]]+Tabela13[[#This Row],[SERWIS]]</f>
        <v>0</v>
      </c>
      <c r="L70">
        <f t="shared" si="14"/>
        <v>-6500</v>
      </c>
    </row>
    <row r="71" spans="1:12" x14ac:dyDescent="0.3">
      <c r="A71" s="1">
        <v>44996</v>
      </c>
      <c r="B71">
        <f t="shared" si="8"/>
        <v>6</v>
      </c>
      <c r="C71">
        <f t="shared" si="9"/>
        <v>11</v>
      </c>
      <c r="D71">
        <f t="shared" si="10"/>
        <v>3</v>
      </c>
      <c r="E71" t="s">
        <v>4</v>
      </c>
      <c r="G71">
        <f t="shared" si="11"/>
        <v>0</v>
      </c>
      <c r="H71">
        <f t="shared" si="12"/>
        <v>0</v>
      </c>
      <c r="I71">
        <v>10</v>
      </c>
      <c r="J71">
        <f t="shared" si="13"/>
        <v>2</v>
      </c>
      <c r="K71">
        <f>Tabela13[[#This Row],[WYDATKI]]+Tabela13[[#This Row],[SERWIS]]</f>
        <v>0</v>
      </c>
      <c r="L71">
        <f t="shared" si="14"/>
        <v>-6500</v>
      </c>
    </row>
    <row r="72" spans="1:12" x14ac:dyDescent="0.3">
      <c r="A72" s="1">
        <v>44997</v>
      </c>
      <c r="B72">
        <f t="shared" si="8"/>
        <v>7</v>
      </c>
      <c r="C72">
        <f t="shared" si="9"/>
        <v>12</v>
      </c>
      <c r="D72">
        <f t="shared" si="10"/>
        <v>3</v>
      </c>
      <c r="E72" t="s">
        <v>4</v>
      </c>
      <c r="G72">
        <f t="shared" si="11"/>
        <v>150</v>
      </c>
      <c r="H72">
        <f t="shared" si="12"/>
        <v>0</v>
      </c>
      <c r="I72">
        <v>10</v>
      </c>
      <c r="J72">
        <f t="shared" si="13"/>
        <v>2</v>
      </c>
      <c r="K72">
        <f>Tabela13[[#This Row],[WYDATKI]]+Tabela13[[#This Row],[SERWIS]]</f>
        <v>150</v>
      </c>
      <c r="L72">
        <f t="shared" si="14"/>
        <v>-6650</v>
      </c>
    </row>
    <row r="73" spans="1:12" x14ac:dyDescent="0.3">
      <c r="A73" s="1">
        <v>44998</v>
      </c>
      <c r="B73">
        <f t="shared" si="8"/>
        <v>1</v>
      </c>
      <c r="C73">
        <f t="shared" si="9"/>
        <v>13</v>
      </c>
      <c r="D73">
        <f t="shared" si="10"/>
        <v>3</v>
      </c>
      <c r="E73" t="s">
        <v>4</v>
      </c>
      <c r="G73">
        <f t="shared" si="11"/>
        <v>0</v>
      </c>
      <c r="H73">
        <f t="shared" si="12"/>
        <v>60</v>
      </c>
      <c r="I73">
        <v>10</v>
      </c>
      <c r="J73">
        <f t="shared" si="13"/>
        <v>2</v>
      </c>
      <c r="K73">
        <f>Tabela13[[#This Row],[WYDATKI]]+Tabela13[[#This Row],[SERWIS]]</f>
        <v>0</v>
      </c>
      <c r="L73">
        <f t="shared" si="14"/>
        <v>-6590</v>
      </c>
    </row>
    <row r="74" spans="1:12" x14ac:dyDescent="0.3">
      <c r="A74" s="1">
        <v>44999</v>
      </c>
      <c r="B74">
        <f t="shared" si="8"/>
        <v>2</v>
      </c>
      <c r="C74">
        <f t="shared" si="9"/>
        <v>14</v>
      </c>
      <c r="D74">
        <f t="shared" si="10"/>
        <v>3</v>
      </c>
      <c r="E74" t="s">
        <v>4</v>
      </c>
      <c r="G74">
        <f t="shared" si="11"/>
        <v>0</v>
      </c>
      <c r="H74">
        <f t="shared" si="12"/>
        <v>60</v>
      </c>
      <c r="I74">
        <v>10</v>
      </c>
      <c r="J74">
        <f t="shared" si="13"/>
        <v>2</v>
      </c>
      <c r="K74">
        <f>Tabela13[[#This Row],[WYDATKI]]+Tabela13[[#This Row],[SERWIS]]</f>
        <v>0</v>
      </c>
      <c r="L74">
        <f t="shared" si="14"/>
        <v>-6530</v>
      </c>
    </row>
    <row r="75" spans="1:12" x14ac:dyDescent="0.3">
      <c r="A75" s="1">
        <v>45000</v>
      </c>
      <c r="B75">
        <f t="shared" si="8"/>
        <v>3</v>
      </c>
      <c r="C75">
        <f t="shared" si="9"/>
        <v>15</v>
      </c>
      <c r="D75">
        <f t="shared" si="10"/>
        <v>3</v>
      </c>
      <c r="E75" t="s">
        <v>4</v>
      </c>
      <c r="G75">
        <f t="shared" si="11"/>
        <v>0</v>
      </c>
      <c r="H75">
        <f t="shared" si="12"/>
        <v>60</v>
      </c>
      <c r="I75">
        <v>10</v>
      </c>
      <c r="J75">
        <f t="shared" si="13"/>
        <v>2</v>
      </c>
      <c r="K75">
        <f>Tabela13[[#This Row],[WYDATKI]]+Tabela13[[#This Row],[SERWIS]]</f>
        <v>0</v>
      </c>
      <c r="L75">
        <f t="shared" si="14"/>
        <v>-6470</v>
      </c>
    </row>
    <row r="76" spans="1:12" x14ac:dyDescent="0.3">
      <c r="A76" s="1">
        <v>45001</v>
      </c>
      <c r="B76">
        <f t="shared" si="8"/>
        <v>4</v>
      </c>
      <c r="C76">
        <f t="shared" si="9"/>
        <v>16</v>
      </c>
      <c r="D76">
        <f t="shared" si="10"/>
        <v>3</v>
      </c>
      <c r="E76" t="s">
        <v>4</v>
      </c>
      <c r="G76">
        <f t="shared" si="11"/>
        <v>0</v>
      </c>
      <c r="H76">
        <f t="shared" si="12"/>
        <v>60</v>
      </c>
      <c r="I76">
        <v>10</v>
      </c>
      <c r="J76">
        <f t="shared" si="13"/>
        <v>2</v>
      </c>
      <c r="K76">
        <f>Tabela13[[#This Row],[WYDATKI]]+Tabela13[[#This Row],[SERWIS]]</f>
        <v>0</v>
      </c>
      <c r="L76">
        <f t="shared" si="14"/>
        <v>-6410</v>
      </c>
    </row>
    <row r="77" spans="1:12" x14ac:dyDescent="0.3">
      <c r="A77" s="1">
        <v>45002</v>
      </c>
      <c r="B77">
        <f t="shared" si="8"/>
        <v>5</v>
      </c>
      <c r="C77">
        <f t="shared" si="9"/>
        <v>17</v>
      </c>
      <c r="D77">
        <f t="shared" si="10"/>
        <v>3</v>
      </c>
      <c r="E77" t="s">
        <v>4</v>
      </c>
      <c r="G77">
        <f t="shared" si="11"/>
        <v>0</v>
      </c>
      <c r="H77">
        <f t="shared" si="12"/>
        <v>60</v>
      </c>
      <c r="I77">
        <v>10</v>
      </c>
      <c r="J77">
        <f t="shared" si="13"/>
        <v>2</v>
      </c>
      <c r="K77">
        <f>Tabela13[[#This Row],[WYDATKI]]+Tabela13[[#This Row],[SERWIS]]</f>
        <v>0</v>
      </c>
      <c r="L77">
        <f t="shared" si="14"/>
        <v>-6350</v>
      </c>
    </row>
    <row r="78" spans="1:12" x14ac:dyDescent="0.3">
      <c r="A78" s="1">
        <v>45003</v>
      </c>
      <c r="B78">
        <f t="shared" si="8"/>
        <v>6</v>
      </c>
      <c r="C78">
        <f t="shared" si="9"/>
        <v>18</v>
      </c>
      <c r="D78">
        <f t="shared" si="10"/>
        <v>3</v>
      </c>
      <c r="E78" t="s">
        <v>4</v>
      </c>
      <c r="G78">
        <f t="shared" si="11"/>
        <v>0</v>
      </c>
      <c r="H78">
        <f t="shared" si="12"/>
        <v>0</v>
      </c>
      <c r="I78">
        <v>10</v>
      </c>
      <c r="J78">
        <f t="shared" si="13"/>
        <v>2</v>
      </c>
      <c r="K78">
        <f>Tabela13[[#This Row],[WYDATKI]]+Tabela13[[#This Row],[SERWIS]]</f>
        <v>0</v>
      </c>
      <c r="L78">
        <f t="shared" si="14"/>
        <v>-6350</v>
      </c>
    </row>
    <row r="79" spans="1:12" x14ac:dyDescent="0.3">
      <c r="A79" s="1">
        <v>45004</v>
      </c>
      <c r="B79">
        <f t="shared" si="8"/>
        <v>7</v>
      </c>
      <c r="C79">
        <f t="shared" si="9"/>
        <v>19</v>
      </c>
      <c r="D79">
        <f t="shared" si="10"/>
        <v>3</v>
      </c>
      <c r="E79" t="s">
        <v>4</v>
      </c>
      <c r="G79">
        <f t="shared" si="11"/>
        <v>150</v>
      </c>
      <c r="H79">
        <f t="shared" si="12"/>
        <v>0</v>
      </c>
      <c r="I79">
        <v>10</v>
      </c>
      <c r="J79">
        <f t="shared" si="13"/>
        <v>2</v>
      </c>
      <c r="K79">
        <f>Tabela13[[#This Row],[WYDATKI]]+Tabela13[[#This Row],[SERWIS]]</f>
        <v>150</v>
      </c>
      <c r="L79">
        <f t="shared" si="14"/>
        <v>-6500</v>
      </c>
    </row>
    <row r="80" spans="1:12" x14ac:dyDescent="0.3">
      <c r="A80" s="1">
        <v>45005</v>
      </c>
      <c r="B80">
        <f t="shared" si="8"/>
        <v>1</v>
      </c>
      <c r="C80">
        <f t="shared" si="9"/>
        <v>20</v>
      </c>
      <c r="D80">
        <f t="shared" si="10"/>
        <v>3</v>
      </c>
      <c r="E80" t="s">
        <v>4</v>
      </c>
      <c r="G80">
        <f t="shared" si="11"/>
        <v>0</v>
      </c>
      <c r="H80">
        <f t="shared" si="12"/>
        <v>60</v>
      </c>
      <c r="I80">
        <v>10</v>
      </c>
      <c r="J80">
        <f t="shared" si="13"/>
        <v>2</v>
      </c>
      <c r="K80">
        <f>Tabela13[[#This Row],[WYDATKI]]+Tabela13[[#This Row],[SERWIS]]</f>
        <v>0</v>
      </c>
      <c r="L80">
        <f t="shared" si="14"/>
        <v>-6440</v>
      </c>
    </row>
    <row r="81" spans="1:12" x14ac:dyDescent="0.3">
      <c r="A81" s="1">
        <v>45006</v>
      </c>
      <c r="B81">
        <f t="shared" si="8"/>
        <v>2</v>
      </c>
      <c r="C81">
        <f t="shared" si="9"/>
        <v>21</v>
      </c>
      <c r="D81">
        <f t="shared" si="10"/>
        <v>3</v>
      </c>
      <c r="E81" t="s">
        <v>5</v>
      </c>
      <c r="G81">
        <f t="shared" si="11"/>
        <v>0</v>
      </c>
      <c r="H81">
        <f t="shared" si="12"/>
        <v>150</v>
      </c>
      <c r="I81">
        <v>10</v>
      </c>
      <c r="J81">
        <f t="shared" si="13"/>
        <v>5</v>
      </c>
      <c r="K81">
        <f>Tabela13[[#This Row],[WYDATKI]]+Tabela13[[#This Row],[SERWIS]]</f>
        <v>0</v>
      </c>
      <c r="L81">
        <f t="shared" si="14"/>
        <v>-6290</v>
      </c>
    </row>
    <row r="82" spans="1:12" x14ac:dyDescent="0.3">
      <c r="A82" s="1">
        <v>45007</v>
      </c>
      <c r="B82">
        <f t="shared" si="8"/>
        <v>3</v>
      </c>
      <c r="C82">
        <f t="shared" si="9"/>
        <v>22</v>
      </c>
      <c r="D82">
        <f t="shared" si="10"/>
        <v>3</v>
      </c>
      <c r="E82" t="s">
        <v>5</v>
      </c>
      <c r="G82">
        <f t="shared" si="11"/>
        <v>0</v>
      </c>
      <c r="H82">
        <f t="shared" si="12"/>
        <v>150</v>
      </c>
      <c r="I82">
        <v>10</v>
      </c>
      <c r="J82">
        <f t="shared" si="13"/>
        <v>5</v>
      </c>
      <c r="K82">
        <f>Tabela13[[#This Row],[WYDATKI]]+Tabela13[[#This Row],[SERWIS]]</f>
        <v>0</v>
      </c>
      <c r="L82">
        <f t="shared" si="14"/>
        <v>-6140</v>
      </c>
    </row>
    <row r="83" spans="1:12" x14ac:dyDescent="0.3">
      <c r="A83" s="1">
        <v>45008</v>
      </c>
      <c r="B83">
        <f t="shared" si="8"/>
        <v>4</v>
      </c>
      <c r="C83">
        <f t="shared" si="9"/>
        <v>23</v>
      </c>
      <c r="D83">
        <f t="shared" si="10"/>
        <v>3</v>
      </c>
      <c r="E83" t="s">
        <v>5</v>
      </c>
      <c r="G83">
        <f t="shared" si="11"/>
        <v>0</v>
      </c>
      <c r="H83">
        <f t="shared" si="12"/>
        <v>150</v>
      </c>
      <c r="I83">
        <v>10</v>
      </c>
      <c r="J83">
        <f t="shared" si="13"/>
        <v>5</v>
      </c>
      <c r="K83">
        <f>Tabela13[[#This Row],[WYDATKI]]+Tabela13[[#This Row],[SERWIS]]</f>
        <v>0</v>
      </c>
      <c r="L83">
        <f t="shared" si="14"/>
        <v>-5990</v>
      </c>
    </row>
    <row r="84" spans="1:12" x14ac:dyDescent="0.3">
      <c r="A84" s="1">
        <v>45009</v>
      </c>
      <c r="B84">
        <f t="shared" si="8"/>
        <v>5</v>
      </c>
      <c r="C84">
        <f t="shared" si="9"/>
        <v>24</v>
      </c>
      <c r="D84">
        <f t="shared" si="10"/>
        <v>3</v>
      </c>
      <c r="E84" t="s">
        <v>5</v>
      </c>
      <c r="G84">
        <f t="shared" si="11"/>
        <v>0</v>
      </c>
      <c r="H84">
        <f t="shared" si="12"/>
        <v>150</v>
      </c>
      <c r="I84">
        <v>10</v>
      </c>
      <c r="J84">
        <f t="shared" si="13"/>
        <v>5</v>
      </c>
      <c r="K84">
        <f>Tabela13[[#This Row],[WYDATKI]]+Tabela13[[#This Row],[SERWIS]]</f>
        <v>0</v>
      </c>
      <c r="L84">
        <f t="shared" si="14"/>
        <v>-5840</v>
      </c>
    </row>
    <row r="85" spans="1:12" x14ac:dyDescent="0.3">
      <c r="A85" s="1">
        <v>45010</v>
      </c>
      <c r="B85">
        <f t="shared" si="8"/>
        <v>6</v>
      </c>
      <c r="C85">
        <f t="shared" si="9"/>
        <v>25</v>
      </c>
      <c r="D85">
        <f t="shared" si="10"/>
        <v>3</v>
      </c>
      <c r="E85" t="s">
        <v>5</v>
      </c>
      <c r="G85">
        <f t="shared" si="11"/>
        <v>0</v>
      </c>
      <c r="H85">
        <f t="shared" si="12"/>
        <v>0</v>
      </c>
      <c r="I85">
        <v>10</v>
      </c>
      <c r="J85">
        <f t="shared" si="13"/>
        <v>5</v>
      </c>
      <c r="K85">
        <f>Tabela13[[#This Row],[WYDATKI]]+Tabela13[[#This Row],[SERWIS]]</f>
        <v>0</v>
      </c>
      <c r="L85">
        <f t="shared" si="14"/>
        <v>-5840</v>
      </c>
    </row>
    <row r="86" spans="1:12" x14ac:dyDescent="0.3">
      <c r="A86" s="1">
        <v>45011</v>
      </c>
      <c r="B86">
        <f t="shared" si="8"/>
        <v>7</v>
      </c>
      <c r="C86">
        <f t="shared" si="9"/>
        <v>26</v>
      </c>
      <c r="D86">
        <f t="shared" si="10"/>
        <v>3</v>
      </c>
      <c r="E86" t="s">
        <v>5</v>
      </c>
      <c r="G86">
        <f t="shared" si="11"/>
        <v>150</v>
      </c>
      <c r="H86">
        <f t="shared" si="12"/>
        <v>0</v>
      </c>
      <c r="I86">
        <v>10</v>
      </c>
      <c r="J86">
        <f t="shared" si="13"/>
        <v>5</v>
      </c>
      <c r="K86">
        <f>Tabela13[[#This Row],[WYDATKI]]+Tabela13[[#This Row],[SERWIS]]</f>
        <v>150</v>
      </c>
      <c r="L86">
        <f t="shared" si="14"/>
        <v>-5990</v>
      </c>
    </row>
    <row r="87" spans="1:12" x14ac:dyDescent="0.3">
      <c r="A87" s="1">
        <v>45012</v>
      </c>
      <c r="B87">
        <f t="shared" si="8"/>
        <v>1</v>
      </c>
      <c r="C87">
        <f t="shared" si="9"/>
        <v>27</v>
      </c>
      <c r="D87">
        <f t="shared" si="10"/>
        <v>3</v>
      </c>
      <c r="E87" t="s">
        <v>5</v>
      </c>
      <c r="G87">
        <f t="shared" si="11"/>
        <v>0</v>
      </c>
      <c r="H87">
        <f t="shared" si="12"/>
        <v>150</v>
      </c>
      <c r="I87">
        <v>10</v>
      </c>
      <c r="J87">
        <f t="shared" si="13"/>
        <v>5</v>
      </c>
      <c r="K87">
        <f>Tabela13[[#This Row],[WYDATKI]]+Tabela13[[#This Row],[SERWIS]]</f>
        <v>0</v>
      </c>
      <c r="L87">
        <f t="shared" si="14"/>
        <v>-5840</v>
      </c>
    </row>
    <row r="88" spans="1:12" x14ac:dyDescent="0.3">
      <c r="A88" s="1">
        <v>45013</v>
      </c>
      <c r="B88">
        <f t="shared" si="8"/>
        <v>2</v>
      </c>
      <c r="C88">
        <f t="shared" si="9"/>
        <v>28</v>
      </c>
      <c r="D88">
        <f t="shared" si="10"/>
        <v>3</v>
      </c>
      <c r="E88" t="s">
        <v>5</v>
      </c>
      <c r="G88">
        <f t="shared" si="11"/>
        <v>0</v>
      </c>
      <c r="H88">
        <f t="shared" si="12"/>
        <v>150</v>
      </c>
      <c r="I88">
        <v>10</v>
      </c>
      <c r="J88">
        <f t="shared" si="13"/>
        <v>5</v>
      </c>
      <c r="K88">
        <f>Tabela13[[#This Row],[WYDATKI]]+Tabela13[[#This Row],[SERWIS]]</f>
        <v>0</v>
      </c>
      <c r="L88">
        <f t="shared" si="14"/>
        <v>-5690</v>
      </c>
    </row>
    <row r="89" spans="1:12" x14ac:dyDescent="0.3">
      <c r="A89" s="1">
        <v>45014</v>
      </c>
      <c r="B89">
        <f t="shared" si="8"/>
        <v>3</v>
      </c>
      <c r="C89">
        <f t="shared" si="9"/>
        <v>29</v>
      </c>
      <c r="D89">
        <f t="shared" si="10"/>
        <v>3</v>
      </c>
      <c r="E89" t="s">
        <v>5</v>
      </c>
      <c r="G89">
        <f t="shared" si="11"/>
        <v>0</v>
      </c>
      <c r="H89">
        <f t="shared" si="12"/>
        <v>150</v>
      </c>
      <c r="I89">
        <v>10</v>
      </c>
      <c r="J89">
        <f t="shared" si="13"/>
        <v>5</v>
      </c>
      <c r="K89">
        <f>Tabela13[[#This Row],[WYDATKI]]+Tabela13[[#This Row],[SERWIS]]</f>
        <v>0</v>
      </c>
      <c r="L89">
        <f t="shared" si="14"/>
        <v>-5540</v>
      </c>
    </row>
    <row r="90" spans="1:12" x14ac:dyDescent="0.3">
      <c r="A90" s="1">
        <v>45015</v>
      </c>
      <c r="B90">
        <f t="shared" si="8"/>
        <v>4</v>
      </c>
      <c r="C90">
        <f t="shared" si="9"/>
        <v>30</v>
      </c>
      <c r="D90">
        <f t="shared" si="10"/>
        <v>3</v>
      </c>
      <c r="E90" t="s">
        <v>5</v>
      </c>
      <c r="G90">
        <f t="shared" si="11"/>
        <v>0</v>
      </c>
      <c r="H90">
        <f t="shared" si="12"/>
        <v>150</v>
      </c>
      <c r="I90">
        <v>10</v>
      </c>
      <c r="J90">
        <f t="shared" si="13"/>
        <v>5</v>
      </c>
      <c r="K90">
        <f>Tabela13[[#This Row],[WYDATKI]]+Tabela13[[#This Row],[SERWIS]]</f>
        <v>0</v>
      </c>
      <c r="L90">
        <f t="shared" si="14"/>
        <v>-5390</v>
      </c>
    </row>
    <row r="91" spans="1:12" x14ac:dyDescent="0.3">
      <c r="A91" s="1">
        <v>45016</v>
      </c>
      <c r="B91">
        <f t="shared" si="8"/>
        <v>5</v>
      </c>
      <c r="C91">
        <f t="shared" si="9"/>
        <v>31</v>
      </c>
      <c r="D91">
        <f t="shared" si="10"/>
        <v>3</v>
      </c>
      <c r="E91" t="s">
        <v>5</v>
      </c>
      <c r="G91">
        <f t="shared" si="11"/>
        <v>0</v>
      </c>
      <c r="H91">
        <f t="shared" si="12"/>
        <v>150</v>
      </c>
      <c r="I91">
        <v>10</v>
      </c>
      <c r="J91">
        <f t="shared" si="13"/>
        <v>5</v>
      </c>
      <c r="K91">
        <f>Tabela13[[#This Row],[WYDATKI]]+Tabela13[[#This Row],[SERWIS]]</f>
        <v>0</v>
      </c>
      <c r="L91">
        <f t="shared" si="14"/>
        <v>-5240</v>
      </c>
    </row>
    <row r="92" spans="1:12" x14ac:dyDescent="0.3">
      <c r="A92" s="1">
        <v>45017</v>
      </c>
      <c r="B92">
        <f t="shared" si="8"/>
        <v>6</v>
      </c>
      <c r="C92">
        <f t="shared" si="9"/>
        <v>1</v>
      </c>
      <c r="D92">
        <f t="shared" si="10"/>
        <v>4</v>
      </c>
      <c r="E92" t="s">
        <v>5</v>
      </c>
      <c r="G92">
        <f t="shared" si="11"/>
        <v>0</v>
      </c>
      <c r="H92">
        <f t="shared" si="12"/>
        <v>0</v>
      </c>
      <c r="I92">
        <v>10</v>
      </c>
      <c r="J92">
        <f t="shared" si="13"/>
        <v>5</v>
      </c>
      <c r="K92">
        <f>Tabela13[[#This Row],[WYDATKI]]+Tabela13[[#This Row],[SERWIS]]</f>
        <v>0</v>
      </c>
      <c r="L92">
        <f t="shared" si="14"/>
        <v>-5240</v>
      </c>
    </row>
    <row r="93" spans="1:12" x14ac:dyDescent="0.3">
      <c r="A93" s="1">
        <v>45018</v>
      </c>
      <c r="B93">
        <f t="shared" si="8"/>
        <v>7</v>
      </c>
      <c r="C93">
        <f t="shared" si="9"/>
        <v>2</v>
      </c>
      <c r="D93">
        <f t="shared" si="10"/>
        <v>4</v>
      </c>
      <c r="E93" t="s">
        <v>5</v>
      </c>
      <c r="G93">
        <f t="shared" si="11"/>
        <v>150</v>
      </c>
      <c r="H93">
        <f t="shared" si="12"/>
        <v>0</v>
      </c>
      <c r="I93">
        <v>10</v>
      </c>
      <c r="J93">
        <f t="shared" si="13"/>
        <v>5</v>
      </c>
      <c r="K93">
        <f>Tabela13[[#This Row],[WYDATKI]]+Tabela13[[#This Row],[SERWIS]]</f>
        <v>150</v>
      </c>
      <c r="L93">
        <f t="shared" si="14"/>
        <v>-5390</v>
      </c>
    </row>
    <row r="94" spans="1:12" x14ac:dyDescent="0.3">
      <c r="A94" s="1">
        <v>45019</v>
      </c>
      <c r="B94">
        <f t="shared" si="8"/>
        <v>1</v>
      </c>
      <c r="C94">
        <f t="shared" si="9"/>
        <v>3</v>
      </c>
      <c r="D94">
        <f t="shared" si="10"/>
        <v>4</v>
      </c>
      <c r="E94" t="s">
        <v>5</v>
      </c>
      <c r="G94">
        <f t="shared" si="11"/>
        <v>0</v>
      </c>
      <c r="H94">
        <f t="shared" si="12"/>
        <v>150</v>
      </c>
      <c r="I94">
        <v>10</v>
      </c>
      <c r="J94">
        <f t="shared" si="13"/>
        <v>5</v>
      </c>
      <c r="K94">
        <f>Tabela13[[#This Row],[WYDATKI]]+Tabela13[[#This Row],[SERWIS]]</f>
        <v>0</v>
      </c>
      <c r="L94">
        <f t="shared" si="14"/>
        <v>-5240</v>
      </c>
    </row>
    <row r="95" spans="1:12" x14ac:dyDescent="0.3">
      <c r="A95" s="1">
        <v>45020</v>
      </c>
      <c r="B95">
        <f t="shared" si="8"/>
        <v>2</v>
      </c>
      <c r="C95">
        <f t="shared" si="9"/>
        <v>4</v>
      </c>
      <c r="D95">
        <f t="shared" si="10"/>
        <v>4</v>
      </c>
      <c r="E95" t="s">
        <v>5</v>
      </c>
      <c r="G95">
        <f t="shared" si="11"/>
        <v>0</v>
      </c>
      <c r="H95">
        <f t="shared" si="12"/>
        <v>150</v>
      </c>
      <c r="I95">
        <v>10</v>
      </c>
      <c r="J95">
        <f t="shared" si="13"/>
        <v>5</v>
      </c>
      <c r="K95">
        <f>Tabela13[[#This Row],[WYDATKI]]+Tabela13[[#This Row],[SERWIS]]</f>
        <v>0</v>
      </c>
      <c r="L95">
        <f t="shared" si="14"/>
        <v>-5090</v>
      </c>
    </row>
    <row r="96" spans="1:12" x14ac:dyDescent="0.3">
      <c r="A96" s="1">
        <v>45021</v>
      </c>
      <c r="B96">
        <f t="shared" si="8"/>
        <v>3</v>
      </c>
      <c r="C96">
        <f t="shared" si="9"/>
        <v>5</v>
      </c>
      <c r="D96">
        <f t="shared" si="10"/>
        <v>4</v>
      </c>
      <c r="E96" t="s">
        <v>5</v>
      </c>
      <c r="G96">
        <f t="shared" si="11"/>
        <v>0</v>
      </c>
      <c r="H96">
        <f t="shared" si="12"/>
        <v>150</v>
      </c>
      <c r="I96">
        <v>10</v>
      </c>
      <c r="J96">
        <f t="shared" si="13"/>
        <v>5</v>
      </c>
      <c r="K96">
        <f>Tabela13[[#This Row],[WYDATKI]]+Tabela13[[#This Row],[SERWIS]]</f>
        <v>0</v>
      </c>
      <c r="L96">
        <f t="shared" si="14"/>
        <v>-4940</v>
      </c>
    </row>
    <row r="97" spans="1:12" x14ac:dyDescent="0.3">
      <c r="A97" s="1">
        <v>45022</v>
      </c>
      <c r="B97">
        <f t="shared" si="8"/>
        <v>4</v>
      </c>
      <c r="C97">
        <f t="shared" si="9"/>
        <v>6</v>
      </c>
      <c r="D97">
        <f t="shared" si="10"/>
        <v>4</v>
      </c>
      <c r="E97" t="s">
        <v>5</v>
      </c>
      <c r="G97">
        <f t="shared" si="11"/>
        <v>0</v>
      </c>
      <c r="H97">
        <f t="shared" si="12"/>
        <v>150</v>
      </c>
      <c r="I97">
        <v>10</v>
      </c>
      <c r="J97">
        <f t="shared" si="13"/>
        <v>5</v>
      </c>
      <c r="K97">
        <f>Tabela13[[#This Row],[WYDATKI]]+Tabela13[[#This Row],[SERWIS]]</f>
        <v>0</v>
      </c>
      <c r="L97">
        <f t="shared" si="14"/>
        <v>-4790</v>
      </c>
    </row>
    <row r="98" spans="1:12" x14ac:dyDescent="0.3">
      <c r="A98" s="1">
        <v>45023</v>
      </c>
      <c r="B98">
        <f t="shared" si="8"/>
        <v>5</v>
      </c>
      <c r="C98">
        <f t="shared" si="9"/>
        <v>7</v>
      </c>
      <c r="D98">
        <f t="shared" si="10"/>
        <v>4</v>
      </c>
      <c r="E98" t="s">
        <v>5</v>
      </c>
      <c r="G98">
        <f t="shared" si="11"/>
        <v>0</v>
      </c>
      <c r="H98">
        <f t="shared" si="12"/>
        <v>150</v>
      </c>
      <c r="I98">
        <v>10</v>
      </c>
      <c r="J98">
        <f t="shared" si="13"/>
        <v>5</v>
      </c>
      <c r="K98">
        <f>Tabela13[[#This Row],[WYDATKI]]+Tabela13[[#This Row],[SERWIS]]</f>
        <v>0</v>
      </c>
      <c r="L98">
        <f t="shared" si="14"/>
        <v>-4640</v>
      </c>
    </row>
    <row r="99" spans="1:12" x14ac:dyDescent="0.3">
      <c r="A99" s="1">
        <v>45024</v>
      </c>
      <c r="B99">
        <f t="shared" si="8"/>
        <v>6</v>
      </c>
      <c r="C99">
        <f t="shared" si="9"/>
        <v>8</v>
      </c>
      <c r="D99">
        <f t="shared" si="10"/>
        <v>4</v>
      </c>
      <c r="E99" t="s">
        <v>5</v>
      </c>
      <c r="G99">
        <f t="shared" si="11"/>
        <v>0</v>
      </c>
      <c r="H99">
        <f t="shared" si="12"/>
        <v>0</v>
      </c>
      <c r="I99">
        <v>10</v>
      </c>
      <c r="J99">
        <f t="shared" si="13"/>
        <v>5</v>
      </c>
      <c r="K99">
        <f>Tabela13[[#This Row],[WYDATKI]]+Tabela13[[#This Row],[SERWIS]]</f>
        <v>0</v>
      </c>
      <c r="L99">
        <f t="shared" si="14"/>
        <v>-4640</v>
      </c>
    </row>
    <row r="100" spans="1:12" x14ac:dyDescent="0.3">
      <c r="A100" s="1">
        <v>45025</v>
      </c>
      <c r="B100">
        <f t="shared" si="8"/>
        <v>7</v>
      </c>
      <c r="C100">
        <f t="shared" si="9"/>
        <v>9</v>
      </c>
      <c r="D100">
        <f t="shared" si="10"/>
        <v>4</v>
      </c>
      <c r="E100" t="s">
        <v>5</v>
      </c>
      <c r="G100">
        <f t="shared" si="11"/>
        <v>150</v>
      </c>
      <c r="H100">
        <f t="shared" si="12"/>
        <v>0</v>
      </c>
      <c r="I100">
        <v>10</v>
      </c>
      <c r="J100">
        <f t="shared" si="13"/>
        <v>5</v>
      </c>
      <c r="K100">
        <f>Tabela13[[#This Row],[WYDATKI]]+Tabela13[[#This Row],[SERWIS]]</f>
        <v>150</v>
      </c>
      <c r="L100">
        <f t="shared" si="14"/>
        <v>-4790</v>
      </c>
    </row>
    <row r="101" spans="1:12" x14ac:dyDescent="0.3">
      <c r="A101" s="1">
        <v>45026</v>
      </c>
      <c r="B101">
        <f t="shared" si="8"/>
        <v>1</v>
      </c>
      <c r="C101">
        <f t="shared" si="9"/>
        <v>10</v>
      </c>
      <c r="D101">
        <f t="shared" si="10"/>
        <v>4</v>
      </c>
      <c r="E101" t="s">
        <v>5</v>
      </c>
      <c r="G101">
        <f t="shared" si="11"/>
        <v>0</v>
      </c>
      <c r="H101">
        <f t="shared" si="12"/>
        <v>150</v>
      </c>
      <c r="I101">
        <v>10</v>
      </c>
      <c r="J101">
        <f t="shared" si="13"/>
        <v>5</v>
      </c>
      <c r="K101">
        <f>Tabela13[[#This Row],[WYDATKI]]+Tabela13[[#This Row],[SERWIS]]</f>
        <v>0</v>
      </c>
      <c r="L101">
        <f t="shared" si="14"/>
        <v>-4640</v>
      </c>
    </row>
    <row r="102" spans="1:12" x14ac:dyDescent="0.3">
      <c r="A102" s="1">
        <v>45027</v>
      </c>
      <c r="B102">
        <f t="shared" si="8"/>
        <v>2</v>
      </c>
      <c r="C102">
        <f t="shared" si="9"/>
        <v>11</v>
      </c>
      <c r="D102">
        <f t="shared" si="10"/>
        <v>4</v>
      </c>
      <c r="E102" t="s">
        <v>5</v>
      </c>
      <c r="G102">
        <f t="shared" si="11"/>
        <v>0</v>
      </c>
      <c r="H102">
        <f t="shared" si="12"/>
        <v>150</v>
      </c>
      <c r="I102">
        <v>10</v>
      </c>
      <c r="J102">
        <f t="shared" si="13"/>
        <v>5</v>
      </c>
      <c r="K102">
        <f>Tabela13[[#This Row],[WYDATKI]]+Tabela13[[#This Row],[SERWIS]]</f>
        <v>0</v>
      </c>
      <c r="L102">
        <f t="shared" si="14"/>
        <v>-4490</v>
      </c>
    </row>
    <row r="103" spans="1:12" x14ac:dyDescent="0.3">
      <c r="A103" s="1">
        <v>45028</v>
      </c>
      <c r="B103">
        <f t="shared" si="8"/>
        <v>3</v>
      </c>
      <c r="C103">
        <f t="shared" si="9"/>
        <v>12</v>
      </c>
      <c r="D103">
        <f t="shared" si="10"/>
        <v>4</v>
      </c>
      <c r="E103" t="s">
        <v>5</v>
      </c>
      <c r="G103">
        <f t="shared" si="11"/>
        <v>0</v>
      </c>
      <c r="H103">
        <f t="shared" si="12"/>
        <v>150</v>
      </c>
      <c r="I103">
        <v>10</v>
      </c>
      <c r="J103">
        <f t="shared" si="13"/>
        <v>5</v>
      </c>
      <c r="K103">
        <f>Tabela13[[#This Row],[WYDATKI]]+Tabela13[[#This Row],[SERWIS]]</f>
        <v>0</v>
      </c>
      <c r="L103">
        <f t="shared" si="14"/>
        <v>-4340</v>
      </c>
    </row>
    <row r="104" spans="1:12" x14ac:dyDescent="0.3">
      <c r="A104" s="1">
        <v>45029</v>
      </c>
      <c r="B104">
        <f t="shared" si="8"/>
        <v>4</v>
      </c>
      <c r="C104">
        <f t="shared" si="9"/>
        <v>13</v>
      </c>
      <c r="D104">
        <f t="shared" si="10"/>
        <v>4</v>
      </c>
      <c r="E104" t="s">
        <v>5</v>
      </c>
      <c r="G104">
        <f t="shared" si="11"/>
        <v>0</v>
      </c>
      <c r="H104">
        <f t="shared" si="12"/>
        <v>150</v>
      </c>
      <c r="I104">
        <v>10</v>
      </c>
      <c r="J104">
        <f t="shared" si="13"/>
        <v>5</v>
      </c>
      <c r="K104">
        <f>Tabela13[[#This Row],[WYDATKI]]+Tabela13[[#This Row],[SERWIS]]</f>
        <v>0</v>
      </c>
      <c r="L104">
        <f t="shared" si="14"/>
        <v>-4190</v>
      </c>
    </row>
    <row r="105" spans="1:12" x14ac:dyDescent="0.3">
      <c r="A105" s="1">
        <v>45030</v>
      </c>
      <c r="B105">
        <f t="shared" si="8"/>
        <v>5</v>
      </c>
      <c r="C105">
        <f t="shared" si="9"/>
        <v>14</v>
      </c>
      <c r="D105">
        <f t="shared" si="10"/>
        <v>4</v>
      </c>
      <c r="E105" t="s">
        <v>5</v>
      </c>
      <c r="G105">
        <f t="shared" si="11"/>
        <v>0</v>
      </c>
      <c r="H105">
        <f t="shared" si="12"/>
        <v>150</v>
      </c>
      <c r="I105">
        <v>10</v>
      </c>
      <c r="J105">
        <f t="shared" si="13"/>
        <v>5</v>
      </c>
      <c r="K105">
        <f>Tabela13[[#This Row],[WYDATKI]]+Tabela13[[#This Row],[SERWIS]]</f>
        <v>0</v>
      </c>
      <c r="L105">
        <f t="shared" si="14"/>
        <v>-4040</v>
      </c>
    </row>
    <row r="106" spans="1:12" x14ac:dyDescent="0.3">
      <c r="A106" s="1">
        <v>45031</v>
      </c>
      <c r="B106">
        <f t="shared" si="8"/>
        <v>6</v>
      </c>
      <c r="C106">
        <f t="shared" si="9"/>
        <v>15</v>
      </c>
      <c r="D106">
        <f t="shared" si="10"/>
        <v>4</v>
      </c>
      <c r="E106" t="s">
        <v>5</v>
      </c>
      <c r="G106">
        <f t="shared" si="11"/>
        <v>0</v>
      </c>
      <c r="H106">
        <f t="shared" si="12"/>
        <v>0</v>
      </c>
      <c r="I106">
        <v>10</v>
      </c>
      <c r="J106">
        <f t="shared" si="13"/>
        <v>5</v>
      </c>
      <c r="K106">
        <f>Tabela13[[#This Row],[WYDATKI]]+Tabela13[[#This Row],[SERWIS]]</f>
        <v>0</v>
      </c>
      <c r="L106">
        <f t="shared" si="14"/>
        <v>-4040</v>
      </c>
    </row>
    <row r="107" spans="1:12" x14ac:dyDescent="0.3">
      <c r="A107" s="1">
        <v>45032</v>
      </c>
      <c r="B107">
        <f t="shared" si="8"/>
        <v>7</v>
      </c>
      <c r="C107">
        <f t="shared" si="9"/>
        <v>16</v>
      </c>
      <c r="D107">
        <f t="shared" si="10"/>
        <v>4</v>
      </c>
      <c r="E107" t="s">
        <v>5</v>
      </c>
      <c r="G107">
        <f t="shared" si="11"/>
        <v>150</v>
      </c>
      <c r="H107">
        <f t="shared" si="12"/>
        <v>0</v>
      </c>
      <c r="I107">
        <v>10</v>
      </c>
      <c r="J107">
        <f t="shared" si="13"/>
        <v>5</v>
      </c>
      <c r="K107">
        <f>Tabela13[[#This Row],[WYDATKI]]+Tabela13[[#This Row],[SERWIS]]</f>
        <v>150</v>
      </c>
      <c r="L107">
        <f t="shared" si="14"/>
        <v>-4190</v>
      </c>
    </row>
    <row r="108" spans="1:12" x14ac:dyDescent="0.3">
      <c r="A108" s="1">
        <v>45033</v>
      </c>
      <c r="B108">
        <f t="shared" si="8"/>
        <v>1</v>
      </c>
      <c r="C108">
        <f t="shared" si="9"/>
        <v>17</v>
      </c>
      <c r="D108">
        <f t="shared" si="10"/>
        <v>4</v>
      </c>
      <c r="E108" t="s">
        <v>5</v>
      </c>
      <c r="G108">
        <f t="shared" si="11"/>
        <v>0</v>
      </c>
      <c r="H108">
        <f t="shared" si="12"/>
        <v>150</v>
      </c>
      <c r="I108">
        <v>10</v>
      </c>
      <c r="J108">
        <f t="shared" si="13"/>
        <v>5</v>
      </c>
      <c r="K108">
        <f>Tabela13[[#This Row],[WYDATKI]]+Tabela13[[#This Row],[SERWIS]]</f>
        <v>0</v>
      </c>
      <c r="L108">
        <f t="shared" si="14"/>
        <v>-4040</v>
      </c>
    </row>
    <row r="109" spans="1:12" x14ac:dyDescent="0.3">
      <c r="A109" s="1">
        <v>45034</v>
      </c>
      <c r="B109">
        <f t="shared" si="8"/>
        <v>2</v>
      </c>
      <c r="C109">
        <f t="shared" si="9"/>
        <v>18</v>
      </c>
      <c r="D109">
        <f t="shared" si="10"/>
        <v>4</v>
      </c>
      <c r="E109" t="s">
        <v>5</v>
      </c>
      <c r="G109">
        <f t="shared" si="11"/>
        <v>0</v>
      </c>
      <c r="H109">
        <f t="shared" si="12"/>
        <v>150</v>
      </c>
      <c r="I109">
        <v>10</v>
      </c>
      <c r="J109">
        <f t="shared" si="13"/>
        <v>5</v>
      </c>
      <c r="K109">
        <f>Tabela13[[#This Row],[WYDATKI]]+Tabela13[[#This Row],[SERWIS]]</f>
        <v>0</v>
      </c>
      <c r="L109">
        <f t="shared" si="14"/>
        <v>-3890</v>
      </c>
    </row>
    <row r="110" spans="1:12" x14ac:dyDescent="0.3">
      <c r="A110" s="1">
        <v>45035</v>
      </c>
      <c r="B110">
        <f t="shared" si="8"/>
        <v>3</v>
      </c>
      <c r="C110">
        <f t="shared" si="9"/>
        <v>19</v>
      </c>
      <c r="D110">
        <f t="shared" si="10"/>
        <v>4</v>
      </c>
      <c r="E110" t="s">
        <v>5</v>
      </c>
      <c r="G110">
        <f t="shared" si="11"/>
        <v>0</v>
      </c>
      <c r="H110">
        <f t="shared" si="12"/>
        <v>150</v>
      </c>
      <c r="I110">
        <v>10</v>
      </c>
      <c r="J110">
        <f t="shared" si="13"/>
        <v>5</v>
      </c>
      <c r="K110">
        <f>Tabela13[[#This Row],[WYDATKI]]+Tabela13[[#This Row],[SERWIS]]</f>
        <v>0</v>
      </c>
      <c r="L110">
        <f t="shared" si="14"/>
        <v>-3740</v>
      </c>
    </row>
    <row r="111" spans="1:12" x14ac:dyDescent="0.3">
      <c r="A111" s="1">
        <v>45036</v>
      </c>
      <c r="B111">
        <f t="shared" si="8"/>
        <v>4</v>
      </c>
      <c r="C111">
        <f t="shared" si="9"/>
        <v>20</v>
      </c>
      <c r="D111">
        <f t="shared" si="10"/>
        <v>4</v>
      </c>
      <c r="E111" t="s">
        <v>5</v>
      </c>
      <c r="G111">
        <f t="shared" si="11"/>
        <v>0</v>
      </c>
      <c r="H111">
        <f t="shared" si="12"/>
        <v>150</v>
      </c>
      <c r="I111">
        <v>10</v>
      </c>
      <c r="J111">
        <f t="shared" si="13"/>
        <v>5</v>
      </c>
      <c r="K111">
        <f>Tabela13[[#This Row],[WYDATKI]]+Tabela13[[#This Row],[SERWIS]]</f>
        <v>0</v>
      </c>
      <c r="L111">
        <f t="shared" si="14"/>
        <v>-3590</v>
      </c>
    </row>
    <row r="112" spans="1:12" x14ac:dyDescent="0.3">
      <c r="A112" s="1">
        <v>45037</v>
      </c>
      <c r="B112">
        <f t="shared" si="8"/>
        <v>5</v>
      </c>
      <c r="C112">
        <f t="shared" si="9"/>
        <v>21</v>
      </c>
      <c r="D112">
        <f t="shared" si="10"/>
        <v>4</v>
      </c>
      <c r="E112" t="s">
        <v>5</v>
      </c>
      <c r="G112">
        <f t="shared" si="11"/>
        <v>0</v>
      </c>
      <c r="H112">
        <f t="shared" si="12"/>
        <v>150</v>
      </c>
      <c r="I112">
        <v>10</v>
      </c>
      <c r="J112">
        <f t="shared" si="13"/>
        <v>5</v>
      </c>
      <c r="K112">
        <f>Tabela13[[#This Row],[WYDATKI]]+Tabela13[[#This Row],[SERWIS]]</f>
        <v>0</v>
      </c>
      <c r="L112">
        <f t="shared" si="14"/>
        <v>-3440</v>
      </c>
    </row>
    <row r="113" spans="1:12" x14ac:dyDescent="0.3">
      <c r="A113" s="1">
        <v>45038</v>
      </c>
      <c r="B113">
        <f t="shared" si="8"/>
        <v>6</v>
      </c>
      <c r="C113">
        <f t="shared" si="9"/>
        <v>22</v>
      </c>
      <c r="D113">
        <f t="shared" si="10"/>
        <v>4</v>
      </c>
      <c r="E113" t="s">
        <v>5</v>
      </c>
      <c r="G113">
        <f t="shared" si="11"/>
        <v>0</v>
      </c>
      <c r="H113">
        <f t="shared" si="12"/>
        <v>0</v>
      </c>
      <c r="I113">
        <v>10</v>
      </c>
      <c r="J113">
        <f t="shared" si="13"/>
        <v>5</v>
      </c>
      <c r="K113">
        <f>Tabela13[[#This Row],[WYDATKI]]+Tabela13[[#This Row],[SERWIS]]</f>
        <v>0</v>
      </c>
      <c r="L113">
        <f t="shared" si="14"/>
        <v>-3440</v>
      </c>
    </row>
    <row r="114" spans="1:12" x14ac:dyDescent="0.3">
      <c r="A114" s="1">
        <v>45039</v>
      </c>
      <c r="B114">
        <f t="shared" si="8"/>
        <v>7</v>
      </c>
      <c r="C114">
        <f t="shared" si="9"/>
        <v>23</v>
      </c>
      <c r="D114">
        <f t="shared" si="10"/>
        <v>4</v>
      </c>
      <c r="E114" t="s">
        <v>5</v>
      </c>
      <c r="G114">
        <f t="shared" si="11"/>
        <v>150</v>
      </c>
      <c r="H114">
        <f t="shared" si="12"/>
        <v>0</v>
      </c>
      <c r="I114">
        <v>10</v>
      </c>
      <c r="J114">
        <f t="shared" si="13"/>
        <v>5</v>
      </c>
      <c r="K114">
        <f>Tabela13[[#This Row],[WYDATKI]]+Tabela13[[#This Row],[SERWIS]]</f>
        <v>150</v>
      </c>
      <c r="L114">
        <f t="shared" si="14"/>
        <v>-3590</v>
      </c>
    </row>
    <row r="115" spans="1:12" x14ac:dyDescent="0.3">
      <c r="A115" s="1">
        <v>45040</v>
      </c>
      <c r="B115">
        <f t="shared" si="8"/>
        <v>1</v>
      </c>
      <c r="C115">
        <f t="shared" si="9"/>
        <v>24</v>
      </c>
      <c r="D115">
        <f t="shared" si="10"/>
        <v>4</v>
      </c>
      <c r="E115" t="s">
        <v>5</v>
      </c>
      <c r="G115">
        <f t="shared" si="11"/>
        <v>0</v>
      </c>
      <c r="H115">
        <f t="shared" si="12"/>
        <v>150</v>
      </c>
      <c r="I115">
        <v>10</v>
      </c>
      <c r="J115">
        <f t="shared" si="13"/>
        <v>5</v>
      </c>
      <c r="K115">
        <f>Tabela13[[#This Row],[WYDATKI]]+Tabela13[[#This Row],[SERWIS]]</f>
        <v>0</v>
      </c>
      <c r="L115">
        <f t="shared" si="14"/>
        <v>-3440</v>
      </c>
    </row>
    <row r="116" spans="1:12" x14ac:dyDescent="0.3">
      <c r="A116" s="1">
        <v>45041</v>
      </c>
      <c r="B116">
        <f t="shared" si="8"/>
        <v>2</v>
      </c>
      <c r="C116">
        <f t="shared" si="9"/>
        <v>25</v>
      </c>
      <c r="D116">
        <f t="shared" si="10"/>
        <v>4</v>
      </c>
      <c r="E116" t="s">
        <v>5</v>
      </c>
      <c r="G116">
        <f t="shared" si="11"/>
        <v>0</v>
      </c>
      <c r="H116">
        <f t="shared" si="12"/>
        <v>150</v>
      </c>
      <c r="I116">
        <v>10</v>
      </c>
      <c r="J116">
        <f t="shared" si="13"/>
        <v>5</v>
      </c>
      <c r="K116">
        <f>Tabela13[[#This Row],[WYDATKI]]+Tabela13[[#This Row],[SERWIS]]</f>
        <v>0</v>
      </c>
      <c r="L116">
        <f t="shared" si="14"/>
        <v>-3290</v>
      </c>
    </row>
    <row r="117" spans="1:12" x14ac:dyDescent="0.3">
      <c r="A117" s="1">
        <v>45042</v>
      </c>
      <c r="B117">
        <f t="shared" si="8"/>
        <v>3</v>
      </c>
      <c r="C117">
        <f t="shared" si="9"/>
        <v>26</v>
      </c>
      <c r="D117">
        <f t="shared" si="10"/>
        <v>4</v>
      </c>
      <c r="E117" t="s">
        <v>5</v>
      </c>
      <c r="G117">
        <f t="shared" si="11"/>
        <v>0</v>
      </c>
      <c r="H117">
        <f t="shared" si="12"/>
        <v>150</v>
      </c>
      <c r="I117">
        <v>10</v>
      </c>
      <c r="J117">
        <f t="shared" si="13"/>
        <v>5</v>
      </c>
      <c r="K117">
        <f>Tabela13[[#This Row],[WYDATKI]]+Tabela13[[#This Row],[SERWIS]]</f>
        <v>0</v>
      </c>
      <c r="L117">
        <f t="shared" si="14"/>
        <v>-3140</v>
      </c>
    </row>
    <row r="118" spans="1:12" x14ac:dyDescent="0.3">
      <c r="A118" s="1">
        <v>45043</v>
      </c>
      <c r="B118">
        <f t="shared" si="8"/>
        <v>4</v>
      </c>
      <c r="C118">
        <f t="shared" si="9"/>
        <v>27</v>
      </c>
      <c r="D118">
        <f t="shared" si="10"/>
        <v>4</v>
      </c>
      <c r="E118" t="s">
        <v>5</v>
      </c>
      <c r="G118">
        <f t="shared" si="11"/>
        <v>0</v>
      </c>
      <c r="H118">
        <f t="shared" si="12"/>
        <v>150</v>
      </c>
      <c r="I118">
        <v>10</v>
      </c>
      <c r="J118">
        <f t="shared" si="13"/>
        <v>5</v>
      </c>
      <c r="K118">
        <f>Tabela13[[#This Row],[WYDATKI]]+Tabela13[[#This Row],[SERWIS]]</f>
        <v>0</v>
      </c>
      <c r="L118">
        <f t="shared" si="14"/>
        <v>-2990</v>
      </c>
    </row>
    <row r="119" spans="1:12" x14ac:dyDescent="0.3">
      <c r="A119" s="1">
        <v>45044</v>
      </c>
      <c r="B119">
        <f t="shared" si="8"/>
        <v>5</v>
      </c>
      <c r="C119">
        <f t="shared" si="9"/>
        <v>28</v>
      </c>
      <c r="D119">
        <f t="shared" si="10"/>
        <v>4</v>
      </c>
      <c r="E119" t="s">
        <v>5</v>
      </c>
      <c r="G119">
        <f t="shared" si="11"/>
        <v>0</v>
      </c>
      <c r="H119">
        <f t="shared" si="12"/>
        <v>150</v>
      </c>
      <c r="I119">
        <v>10</v>
      </c>
      <c r="J119">
        <f t="shared" si="13"/>
        <v>5</v>
      </c>
      <c r="K119">
        <f>Tabela13[[#This Row],[WYDATKI]]+Tabela13[[#This Row],[SERWIS]]</f>
        <v>0</v>
      </c>
      <c r="L119">
        <f t="shared" si="14"/>
        <v>-2840</v>
      </c>
    </row>
    <row r="120" spans="1:12" x14ac:dyDescent="0.3">
      <c r="A120" s="1">
        <v>45045</v>
      </c>
      <c r="B120">
        <f t="shared" si="8"/>
        <v>6</v>
      </c>
      <c r="C120">
        <f t="shared" si="9"/>
        <v>29</v>
      </c>
      <c r="D120">
        <f t="shared" si="10"/>
        <v>4</v>
      </c>
      <c r="E120" t="s">
        <v>5</v>
      </c>
      <c r="G120">
        <f t="shared" si="11"/>
        <v>0</v>
      </c>
      <c r="H120">
        <f t="shared" si="12"/>
        <v>0</v>
      </c>
      <c r="I120">
        <v>10</v>
      </c>
      <c r="J120">
        <f t="shared" si="13"/>
        <v>5</v>
      </c>
      <c r="K120">
        <f>Tabela13[[#This Row],[WYDATKI]]+Tabela13[[#This Row],[SERWIS]]</f>
        <v>0</v>
      </c>
      <c r="L120">
        <f t="shared" si="14"/>
        <v>-2840</v>
      </c>
    </row>
    <row r="121" spans="1:12" x14ac:dyDescent="0.3">
      <c r="A121" s="1">
        <v>45046</v>
      </c>
      <c r="B121">
        <f t="shared" si="8"/>
        <v>7</v>
      </c>
      <c r="C121">
        <f t="shared" si="9"/>
        <v>30</v>
      </c>
      <c r="D121">
        <f t="shared" si="10"/>
        <v>4</v>
      </c>
      <c r="E121" t="s">
        <v>5</v>
      </c>
      <c r="G121">
        <f t="shared" si="11"/>
        <v>150</v>
      </c>
      <c r="H121">
        <f t="shared" si="12"/>
        <v>0</v>
      </c>
      <c r="I121">
        <v>10</v>
      </c>
      <c r="J121">
        <f t="shared" si="13"/>
        <v>5</v>
      </c>
      <c r="K121">
        <f>Tabela13[[#This Row],[WYDATKI]]+Tabela13[[#This Row],[SERWIS]]</f>
        <v>150</v>
      </c>
      <c r="L121">
        <f t="shared" si="14"/>
        <v>-2990</v>
      </c>
    </row>
    <row r="122" spans="1:12" x14ac:dyDescent="0.3">
      <c r="A122" s="1">
        <v>45047</v>
      </c>
      <c r="B122">
        <f t="shared" si="8"/>
        <v>1</v>
      </c>
      <c r="C122">
        <f t="shared" si="9"/>
        <v>1</v>
      </c>
      <c r="D122">
        <f t="shared" si="10"/>
        <v>5</v>
      </c>
      <c r="E122" t="s">
        <v>5</v>
      </c>
      <c r="G122">
        <f t="shared" si="11"/>
        <v>0</v>
      </c>
      <c r="H122">
        <f t="shared" si="12"/>
        <v>150</v>
      </c>
      <c r="I122">
        <v>10</v>
      </c>
      <c r="J122">
        <f t="shared" si="13"/>
        <v>5</v>
      </c>
      <c r="K122">
        <f>Tabela13[[#This Row],[WYDATKI]]+Tabela13[[#This Row],[SERWIS]]</f>
        <v>0</v>
      </c>
      <c r="L122">
        <f t="shared" si="14"/>
        <v>-2840</v>
      </c>
    </row>
    <row r="123" spans="1:12" x14ac:dyDescent="0.3">
      <c r="A123" s="1">
        <v>45048</v>
      </c>
      <c r="B123">
        <f t="shared" si="8"/>
        <v>2</v>
      </c>
      <c r="C123">
        <f t="shared" si="9"/>
        <v>2</v>
      </c>
      <c r="D123">
        <f t="shared" si="10"/>
        <v>5</v>
      </c>
      <c r="E123" t="s">
        <v>5</v>
      </c>
      <c r="G123">
        <f t="shared" si="11"/>
        <v>0</v>
      </c>
      <c r="H123">
        <f t="shared" si="12"/>
        <v>150</v>
      </c>
      <c r="I123">
        <v>10</v>
      </c>
      <c r="J123">
        <f t="shared" si="13"/>
        <v>5</v>
      </c>
      <c r="K123">
        <f>Tabela13[[#This Row],[WYDATKI]]+Tabela13[[#This Row],[SERWIS]]</f>
        <v>0</v>
      </c>
      <c r="L123">
        <f t="shared" si="14"/>
        <v>-2690</v>
      </c>
    </row>
    <row r="124" spans="1:12" x14ac:dyDescent="0.3">
      <c r="A124" s="1">
        <v>45049</v>
      </c>
      <c r="B124">
        <f t="shared" si="8"/>
        <v>3</v>
      </c>
      <c r="C124">
        <f t="shared" si="9"/>
        <v>3</v>
      </c>
      <c r="D124">
        <f t="shared" si="10"/>
        <v>5</v>
      </c>
      <c r="E124" t="s">
        <v>5</v>
      </c>
      <c r="G124">
        <f t="shared" si="11"/>
        <v>0</v>
      </c>
      <c r="H124">
        <f t="shared" si="12"/>
        <v>150</v>
      </c>
      <c r="I124">
        <v>10</v>
      </c>
      <c r="J124">
        <f t="shared" si="13"/>
        <v>5</v>
      </c>
      <c r="K124">
        <f>Tabela13[[#This Row],[WYDATKI]]+Tabela13[[#This Row],[SERWIS]]</f>
        <v>0</v>
      </c>
      <c r="L124">
        <f t="shared" si="14"/>
        <v>-2540</v>
      </c>
    </row>
    <row r="125" spans="1:12" x14ac:dyDescent="0.3">
      <c r="A125" s="1">
        <v>45050</v>
      </c>
      <c r="B125">
        <f t="shared" si="8"/>
        <v>4</v>
      </c>
      <c r="C125">
        <f t="shared" si="9"/>
        <v>4</v>
      </c>
      <c r="D125">
        <f t="shared" si="10"/>
        <v>5</v>
      </c>
      <c r="E125" t="s">
        <v>5</v>
      </c>
      <c r="G125">
        <f t="shared" si="11"/>
        <v>0</v>
      </c>
      <c r="H125">
        <f t="shared" si="12"/>
        <v>150</v>
      </c>
      <c r="I125">
        <v>10</v>
      </c>
      <c r="J125">
        <f t="shared" si="13"/>
        <v>5</v>
      </c>
      <c r="K125">
        <f>Tabela13[[#This Row],[WYDATKI]]+Tabela13[[#This Row],[SERWIS]]</f>
        <v>0</v>
      </c>
      <c r="L125">
        <f t="shared" si="14"/>
        <v>-2390</v>
      </c>
    </row>
    <row r="126" spans="1:12" x14ac:dyDescent="0.3">
      <c r="A126" s="1">
        <v>45051</v>
      </c>
      <c r="B126">
        <f t="shared" si="8"/>
        <v>5</v>
      </c>
      <c r="C126">
        <f t="shared" si="9"/>
        <v>5</v>
      </c>
      <c r="D126">
        <f t="shared" si="10"/>
        <v>5</v>
      </c>
      <c r="E126" t="s">
        <v>5</v>
      </c>
      <c r="G126">
        <f t="shared" si="11"/>
        <v>0</v>
      </c>
      <c r="H126">
        <f t="shared" si="12"/>
        <v>150</v>
      </c>
      <c r="I126">
        <v>10</v>
      </c>
      <c r="J126">
        <f t="shared" si="13"/>
        <v>5</v>
      </c>
      <c r="K126">
        <f>Tabela13[[#This Row],[WYDATKI]]+Tabela13[[#This Row],[SERWIS]]</f>
        <v>0</v>
      </c>
      <c r="L126">
        <f t="shared" si="14"/>
        <v>-2240</v>
      </c>
    </row>
    <row r="127" spans="1:12" x14ac:dyDescent="0.3">
      <c r="A127" s="1">
        <v>45052</v>
      </c>
      <c r="B127">
        <f t="shared" si="8"/>
        <v>6</v>
      </c>
      <c r="C127">
        <f t="shared" si="9"/>
        <v>6</v>
      </c>
      <c r="D127">
        <f t="shared" si="10"/>
        <v>5</v>
      </c>
      <c r="E127" t="s">
        <v>5</v>
      </c>
      <c r="G127">
        <f t="shared" si="11"/>
        <v>0</v>
      </c>
      <c r="H127">
        <f t="shared" si="12"/>
        <v>0</v>
      </c>
      <c r="I127">
        <v>10</v>
      </c>
      <c r="J127">
        <f t="shared" si="13"/>
        <v>5</v>
      </c>
      <c r="K127">
        <f>Tabela13[[#This Row],[WYDATKI]]+Tabela13[[#This Row],[SERWIS]]</f>
        <v>0</v>
      </c>
      <c r="L127">
        <f t="shared" si="14"/>
        <v>-2240</v>
      </c>
    </row>
    <row r="128" spans="1:12" x14ac:dyDescent="0.3">
      <c r="A128" s="1">
        <v>45053</v>
      </c>
      <c r="B128">
        <f t="shared" si="8"/>
        <v>7</v>
      </c>
      <c r="C128">
        <f t="shared" si="9"/>
        <v>7</v>
      </c>
      <c r="D128">
        <f t="shared" si="10"/>
        <v>5</v>
      </c>
      <c r="E128" t="s">
        <v>5</v>
      </c>
      <c r="G128">
        <f t="shared" si="11"/>
        <v>150</v>
      </c>
      <c r="H128">
        <f t="shared" si="12"/>
        <v>0</v>
      </c>
      <c r="I128">
        <v>10</v>
      </c>
      <c r="J128">
        <f t="shared" si="13"/>
        <v>5</v>
      </c>
      <c r="K128">
        <f>Tabela13[[#This Row],[WYDATKI]]+Tabela13[[#This Row],[SERWIS]]</f>
        <v>150</v>
      </c>
      <c r="L128">
        <f t="shared" si="14"/>
        <v>-2390</v>
      </c>
    </row>
    <row r="129" spans="1:12" x14ac:dyDescent="0.3">
      <c r="A129" s="1">
        <v>45054</v>
      </c>
      <c r="B129">
        <f t="shared" si="8"/>
        <v>1</v>
      </c>
      <c r="C129">
        <f t="shared" si="9"/>
        <v>8</v>
      </c>
      <c r="D129">
        <f t="shared" si="10"/>
        <v>5</v>
      </c>
      <c r="E129" t="s">
        <v>5</v>
      </c>
      <c r="G129">
        <f t="shared" si="11"/>
        <v>0</v>
      </c>
      <c r="H129">
        <f t="shared" si="12"/>
        <v>150</v>
      </c>
      <c r="I129">
        <v>10</v>
      </c>
      <c r="J129">
        <f t="shared" si="13"/>
        <v>5</v>
      </c>
      <c r="K129">
        <f>Tabela13[[#This Row],[WYDATKI]]+Tabela13[[#This Row],[SERWIS]]</f>
        <v>0</v>
      </c>
      <c r="L129">
        <f t="shared" si="14"/>
        <v>-2240</v>
      </c>
    </row>
    <row r="130" spans="1:12" x14ac:dyDescent="0.3">
      <c r="A130" s="1">
        <v>45055</v>
      </c>
      <c r="B130">
        <f t="shared" si="8"/>
        <v>2</v>
      </c>
      <c r="C130">
        <f t="shared" si="9"/>
        <v>9</v>
      </c>
      <c r="D130">
        <f t="shared" si="10"/>
        <v>5</v>
      </c>
      <c r="E130" t="s">
        <v>5</v>
      </c>
      <c r="G130">
        <f t="shared" si="11"/>
        <v>0</v>
      </c>
      <c r="H130">
        <f t="shared" si="12"/>
        <v>150</v>
      </c>
      <c r="I130">
        <v>10</v>
      </c>
      <c r="J130">
        <f t="shared" si="13"/>
        <v>5</v>
      </c>
      <c r="K130">
        <f>Tabela13[[#This Row],[WYDATKI]]+Tabela13[[#This Row],[SERWIS]]</f>
        <v>0</v>
      </c>
      <c r="L130">
        <f t="shared" si="14"/>
        <v>-2090</v>
      </c>
    </row>
    <row r="131" spans="1:12" x14ac:dyDescent="0.3">
      <c r="A131" s="1">
        <v>45056</v>
      </c>
      <c r="B131">
        <f t="shared" ref="B131:B194" si="15">WEEKDAY(A131,2)</f>
        <v>3</v>
      </c>
      <c r="C131">
        <f t="shared" ref="C131:C194" si="16">DAY(A131)</f>
        <v>10</v>
      </c>
      <c r="D131">
        <f t="shared" ref="D131:D194" si="17">MONTH(A131)</f>
        <v>5</v>
      </c>
      <c r="E131" t="s">
        <v>5</v>
      </c>
      <c r="G131">
        <f t="shared" ref="G131:G194" si="18">IF(B131=7,I131*15,0)</f>
        <v>0</v>
      </c>
      <c r="H131">
        <f t="shared" ref="H131:H194" si="19">IF(OR(B131=7,B131=6),0,J131*30)</f>
        <v>150</v>
      </c>
      <c r="I131">
        <v>10</v>
      </c>
      <c r="J131">
        <f t="shared" ref="J131:J194" si="20">IF(E131="ZIMA",ROUNDDOWN(I131*20%,0),IF(E131="WIOSNA",ROUNDDOWN(I131*50%,0),IF(E131="LATO",ROUNDDOWN(I131*90%,0),IF(E131="JESIEŃ",ROUNDDOWN(I131*40%,0)))))</f>
        <v>5</v>
      </c>
      <c r="K131">
        <f>Tabela13[[#This Row],[WYDATKI]]+Tabela13[[#This Row],[SERWIS]]</f>
        <v>0</v>
      </c>
      <c r="L131">
        <f t="shared" si="14"/>
        <v>-1940</v>
      </c>
    </row>
    <row r="132" spans="1:12" x14ac:dyDescent="0.3">
      <c r="A132" s="1">
        <v>45057</v>
      </c>
      <c r="B132">
        <f t="shared" si="15"/>
        <v>4</v>
      </c>
      <c r="C132">
        <f t="shared" si="16"/>
        <v>11</v>
      </c>
      <c r="D132">
        <f t="shared" si="17"/>
        <v>5</v>
      </c>
      <c r="E132" t="s">
        <v>5</v>
      </c>
      <c r="G132">
        <f t="shared" si="18"/>
        <v>0</v>
      </c>
      <c r="H132">
        <f t="shared" si="19"/>
        <v>150</v>
      </c>
      <c r="I132">
        <v>10</v>
      </c>
      <c r="J132">
        <f t="shared" si="20"/>
        <v>5</v>
      </c>
      <c r="K132">
        <f>Tabela13[[#This Row],[WYDATKI]]+Tabela13[[#This Row],[SERWIS]]</f>
        <v>0</v>
      </c>
      <c r="L132">
        <f t="shared" ref="L132:L195" si="21">L131-F132-G132+H132</f>
        <v>-1790</v>
      </c>
    </row>
    <row r="133" spans="1:12" x14ac:dyDescent="0.3">
      <c r="A133" s="1">
        <v>45058</v>
      </c>
      <c r="B133">
        <f t="shared" si="15"/>
        <v>5</v>
      </c>
      <c r="C133">
        <f t="shared" si="16"/>
        <v>12</v>
      </c>
      <c r="D133">
        <f t="shared" si="17"/>
        <v>5</v>
      </c>
      <c r="E133" t="s">
        <v>5</v>
      </c>
      <c r="G133">
        <f t="shared" si="18"/>
        <v>0</v>
      </c>
      <c r="H133">
        <f t="shared" si="19"/>
        <v>150</v>
      </c>
      <c r="I133">
        <v>10</v>
      </c>
      <c r="J133">
        <f t="shared" si="20"/>
        <v>5</v>
      </c>
      <c r="K133">
        <f>Tabela13[[#This Row],[WYDATKI]]+Tabela13[[#This Row],[SERWIS]]</f>
        <v>0</v>
      </c>
      <c r="L133">
        <f t="shared" si="21"/>
        <v>-1640</v>
      </c>
    </row>
    <row r="134" spans="1:12" x14ac:dyDescent="0.3">
      <c r="A134" s="1">
        <v>45059</v>
      </c>
      <c r="B134">
        <f t="shared" si="15"/>
        <v>6</v>
      </c>
      <c r="C134">
        <f t="shared" si="16"/>
        <v>13</v>
      </c>
      <c r="D134">
        <f t="shared" si="17"/>
        <v>5</v>
      </c>
      <c r="E134" t="s">
        <v>5</v>
      </c>
      <c r="G134">
        <f t="shared" si="18"/>
        <v>0</v>
      </c>
      <c r="H134">
        <f t="shared" si="19"/>
        <v>0</v>
      </c>
      <c r="I134">
        <v>10</v>
      </c>
      <c r="J134">
        <f t="shared" si="20"/>
        <v>5</v>
      </c>
      <c r="K134">
        <f>Tabela13[[#This Row],[WYDATKI]]+Tabela13[[#This Row],[SERWIS]]</f>
        <v>0</v>
      </c>
      <c r="L134">
        <f t="shared" si="21"/>
        <v>-1640</v>
      </c>
    </row>
    <row r="135" spans="1:12" x14ac:dyDescent="0.3">
      <c r="A135" s="1">
        <v>45060</v>
      </c>
      <c r="B135">
        <f t="shared" si="15"/>
        <v>7</v>
      </c>
      <c r="C135">
        <f t="shared" si="16"/>
        <v>14</v>
      </c>
      <c r="D135">
        <f t="shared" si="17"/>
        <v>5</v>
      </c>
      <c r="E135" t="s">
        <v>5</v>
      </c>
      <c r="G135">
        <f t="shared" si="18"/>
        <v>150</v>
      </c>
      <c r="H135">
        <f t="shared" si="19"/>
        <v>0</v>
      </c>
      <c r="I135">
        <v>10</v>
      </c>
      <c r="J135">
        <f t="shared" si="20"/>
        <v>5</v>
      </c>
      <c r="K135">
        <f>Tabela13[[#This Row],[WYDATKI]]+Tabela13[[#This Row],[SERWIS]]</f>
        <v>150</v>
      </c>
      <c r="L135">
        <f t="shared" si="21"/>
        <v>-1790</v>
      </c>
    </row>
    <row r="136" spans="1:12" x14ac:dyDescent="0.3">
      <c r="A136" s="1">
        <v>45061</v>
      </c>
      <c r="B136">
        <f t="shared" si="15"/>
        <v>1</v>
      </c>
      <c r="C136">
        <f t="shared" si="16"/>
        <v>15</v>
      </c>
      <c r="D136">
        <f t="shared" si="17"/>
        <v>5</v>
      </c>
      <c r="E136" t="s">
        <v>5</v>
      </c>
      <c r="G136">
        <f t="shared" si="18"/>
        <v>0</v>
      </c>
      <c r="H136">
        <f t="shared" si="19"/>
        <v>150</v>
      </c>
      <c r="I136">
        <v>10</v>
      </c>
      <c r="J136">
        <f t="shared" si="20"/>
        <v>5</v>
      </c>
      <c r="K136">
        <f>Tabela13[[#This Row],[WYDATKI]]+Tabela13[[#This Row],[SERWIS]]</f>
        <v>0</v>
      </c>
      <c r="L136">
        <f t="shared" si="21"/>
        <v>-1640</v>
      </c>
    </row>
    <row r="137" spans="1:12" x14ac:dyDescent="0.3">
      <c r="A137" s="1">
        <v>45062</v>
      </c>
      <c r="B137">
        <f t="shared" si="15"/>
        <v>2</v>
      </c>
      <c r="C137">
        <f t="shared" si="16"/>
        <v>16</v>
      </c>
      <c r="D137">
        <f t="shared" si="17"/>
        <v>5</v>
      </c>
      <c r="E137" t="s">
        <v>5</v>
      </c>
      <c r="G137">
        <f t="shared" si="18"/>
        <v>0</v>
      </c>
      <c r="H137">
        <f t="shared" si="19"/>
        <v>150</v>
      </c>
      <c r="I137">
        <v>10</v>
      </c>
      <c r="J137">
        <f t="shared" si="20"/>
        <v>5</v>
      </c>
      <c r="K137">
        <f>Tabela13[[#This Row],[WYDATKI]]+Tabela13[[#This Row],[SERWIS]]</f>
        <v>0</v>
      </c>
      <c r="L137">
        <f t="shared" si="21"/>
        <v>-1490</v>
      </c>
    </row>
    <row r="138" spans="1:12" x14ac:dyDescent="0.3">
      <c r="A138" s="1">
        <v>45063</v>
      </c>
      <c r="B138">
        <f t="shared" si="15"/>
        <v>3</v>
      </c>
      <c r="C138">
        <f t="shared" si="16"/>
        <v>17</v>
      </c>
      <c r="D138">
        <f t="shared" si="17"/>
        <v>5</v>
      </c>
      <c r="E138" t="s">
        <v>5</v>
      </c>
      <c r="G138">
        <f t="shared" si="18"/>
        <v>0</v>
      </c>
      <c r="H138">
        <f t="shared" si="19"/>
        <v>150</v>
      </c>
      <c r="I138">
        <v>10</v>
      </c>
      <c r="J138">
        <f t="shared" si="20"/>
        <v>5</v>
      </c>
      <c r="K138">
        <f>Tabela13[[#This Row],[WYDATKI]]+Tabela13[[#This Row],[SERWIS]]</f>
        <v>0</v>
      </c>
      <c r="L138">
        <f t="shared" si="21"/>
        <v>-1340</v>
      </c>
    </row>
    <row r="139" spans="1:12" x14ac:dyDescent="0.3">
      <c r="A139" s="1">
        <v>45064</v>
      </c>
      <c r="B139">
        <f t="shared" si="15"/>
        <v>4</v>
      </c>
      <c r="C139">
        <f t="shared" si="16"/>
        <v>18</v>
      </c>
      <c r="D139">
        <f t="shared" si="17"/>
        <v>5</v>
      </c>
      <c r="E139" t="s">
        <v>5</v>
      </c>
      <c r="G139">
        <f t="shared" si="18"/>
        <v>0</v>
      </c>
      <c r="H139">
        <f t="shared" si="19"/>
        <v>150</v>
      </c>
      <c r="I139">
        <v>10</v>
      </c>
      <c r="J139">
        <f t="shared" si="20"/>
        <v>5</v>
      </c>
      <c r="K139">
        <f>Tabela13[[#This Row],[WYDATKI]]+Tabela13[[#This Row],[SERWIS]]</f>
        <v>0</v>
      </c>
      <c r="L139">
        <f t="shared" si="21"/>
        <v>-1190</v>
      </c>
    </row>
    <row r="140" spans="1:12" x14ac:dyDescent="0.3">
      <c r="A140" s="1">
        <v>45065</v>
      </c>
      <c r="B140">
        <f t="shared" si="15"/>
        <v>5</v>
      </c>
      <c r="C140">
        <f t="shared" si="16"/>
        <v>19</v>
      </c>
      <c r="D140">
        <f t="shared" si="17"/>
        <v>5</v>
      </c>
      <c r="E140" t="s">
        <v>5</v>
      </c>
      <c r="G140">
        <f t="shared" si="18"/>
        <v>0</v>
      </c>
      <c r="H140">
        <f t="shared" si="19"/>
        <v>150</v>
      </c>
      <c r="I140">
        <v>10</v>
      </c>
      <c r="J140">
        <f t="shared" si="20"/>
        <v>5</v>
      </c>
      <c r="K140">
        <f>Tabela13[[#This Row],[WYDATKI]]+Tabela13[[#This Row],[SERWIS]]</f>
        <v>0</v>
      </c>
      <c r="L140">
        <f t="shared" si="21"/>
        <v>-1040</v>
      </c>
    </row>
    <row r="141" spans="1:12" x14ac:dyDescent="0.3">
      <c r="A141" s="1">
        <v>45066</v>
      </c>
      <c r="B141">
        <f t="shared" si="15"/>
        <v>6</v>
      </c>
      <c r="C141">
        <f t="shared" si="16"/>
        <v>20</v>
      </c>
      <c r="D141">
        <f t="shared" si="17"/>
        <v>5</v>
      </c>
      <c r="E141" t="s">
        <v>5</v>
      </c>
      <c r="G141">
        <f t="shared" si="18"/>
        <v>0</v>
      </c>
      <c r="H141">
        <f t="shared" si="19"/>
        <v>0</v>
      </c>
      <c r="I141">
        <v>10</v>
      </c>
      <c r="J141">
        <f t="shared" si="20"/>
        <v>5</v>
      </c>
      <c r="K141">
        <f>Tabela13[[#This Row],[WYDATKI]]+Tabela13[[#This Row],[SERWIS]]</f>
        <v>0</v>
      </c>
      <c r="L141">
        <f t="shared" si="21"/>
        <v>-1040</v>
      </c>
    </row>
    <row r="142" spans="1:12" x14ac:dyDescent="0.3">
      <c r="A142" s="1">
        <v>45067</v>
      </c>
      <c r="B142">
        <f t="shared" si="15"/>
        <v>7</v>
      </c>
      <c r="C142">
        <f t="shared" si="16"/>
        <v>21</v>
      </c>
      <c r="D142">
        <f t="shared" si="17"/>
        <v>5</v>
      </c>
      <c r="E142" t="s">
        <v>5</v>
      </c>
      <c r="G142">
        <f t="shared" si="18"/>
        <v>150</v>
      </c>
      <c r="H142">
        <f t="shared" si="19"/>
        <v>0</v>
      </c>
      <c r="I142">
        <v>10</v>
      </c>
      <c r="J142">
        <f t="shared" si="20"/>
        <v>5</v>
      </c>
      <c r="K142">
        <f>Tabela13[[#This Row],[WYDATKI]]+Tabela13[[#This Row],[SERWIS]]</f>
        <v>150</v>
      </c>
      <c r="L142">
        <f t="shared" si="21"/>
        <v>-1190</v>
      </c>
    </row>
    <row r="143" spans="1:12" x14ac:dyDescent="0.3">
      <c r="A143" s="1">
        <v>45068</v>
      </c>
      <c r="B143">
        <f t="shared" si="15"/>
        <v>1</v>
      </c>
      <c r="C143">
        <f t="shared" si="16"/>
        <v>22</v>
      </c>
      <c r="D143">
        <f t="shared" si="17"/>
        <v>5</v>
      </c>
      <c r="E143" t="s">
        <v>5</v>
      </c>
      <c r="G143">
        <f t="shared" si="18"/>
        <v>0</v>
      </c>
      <c r="H143">
        <f t="shared" si="19"/>
        <v>150</v>
      </c>
      <c r="I143">
        <v>10</v>
      </c>
      <c r="J143">
        <f t="shared" si="20"/>
        <v>5</v>
      </c>
      <c r="K143">
        <f>Tabela13[[#This Row],[WYDATKI]]+Tabela13[[#This Row],[SERWIS]]</f>
        <v>0</v>
      </c>
      <c r="L143">
        <f t="shared" si="21"/>
        <v>-1040</v>
      </c>
    </row>
    <row r="144" spans="1:12" x14ac:dyDescent="0.3">
      <c r="A144" s="1">
        <v>45069</v>
      </c>
      <c r="B144">
        <f t="shared" si="15"/>
        <v>2</v>
      </c>
      <c r="C144">
        <f t="shared" si="16"/>
        <v>23</v>
      </c>
      <c r="D144">
        <f t="shared" si="17"/>
        <v>5</v>
      </c>
      <c r="E144" t="s">
        <v>5</v>
      </c>
      <c r="G144">
        <f t="shared" si="18"/>
        <v>0</v>
      </c>
      <c r="H144">
        <f t="shared" si="19"/>
        <v>150</v>
      </c>
      <c r="I144">
        <v>10</v>
      </c>
      <c r="J144">
        <f t="shared" si="20"/>
        <v>5</v>
      </c>
      <c r="K144">
        <f>Tabela13[[#This Row],[WYDATKI]]+Tabela13[[#This Row],[SERWIS]]</f>
        <v>0</v>
      </c>
      <c r="L144">
        <f t="shared" si="21"/>
        <v>-890</v>
      </c>
    </row>
    <row r="145" spans="1:12" x14ac:dyDescent="0.3">
      <c r="A145" s="1">
        <v>45070</v>
      </c>
      <c r="B145">
        <f t="shared" si="15"/>
        <v>3</v>
      </c>
      <c r="C145">
        <f t="shared" si="16"/>
        <v>24</v>
      </c>
      <c r="D145">
        <f t="shared" si="17"/>
        <v>5</v>
      </c>
      <c r="E145" t="s">
        <v>5</v>
      </c>
      <c r="G145">
        <f t="shared" si="18"/>
        <v>0</v>
      </c>
      <c r="H145">
        <f t="shared" si="19"/>
        <v>150</v>
      </c>
      <c r="I145">
        <v>10</v>
      </c>
      <c r="J145">
        <f t="shared" si="20"/>
        <v>5</v>
      </c>
      <c r="K145">
        <f>Tabela13[[#This Row],[WYDATKI]]+Tabela13[[#This Row],[SERWIS]]</f>
        <v>0</v>
      </c>
      <c r="L145">
        <f t="shared" si="21"/>
        <v>-740</v>
      </c>
    </row>
    <row r="146" spans="1:12" x14ac:dyDescent="0.3">
      <c r="A146" s="1">
        <v>45071</v>
      </c>
      <c r="B146">
        <f t="shared" si="15"/>
        <v>4</v>
      </c>
      <c r="C146">
        <f t="shared" si="16"/>
        <v>25</v>
      </c>
      <c r="D146">
        <f t="shared" si="17"/>
        <v>5</v>
      </c>
      <c r="E146" t="s">
        <v>5</v>
      </c>
      <c r="G146">
        <f t="shared" si="18"/>
        <v>0</v>
      </c>
      <c r="H146">
        <f t="shared" si="19"/>
        <v>150</v>
      </c>
      <c r="I146">
        <v>10</v>
      </c>
      <c r="J146">
        <f t="shared" si="20"/>
        <v>5</v>
      </c>
      <c r="K146">
        <f>Tabela13[[#This Row],[WYDATKI]]+Tabela13[[#This Row],[SERWIS]]</f>
        <v>0</v>
      </c>
      <c r="L146">
        <f t="shared" si="21"/>
        <v>-590</v>
      </c>
    </row>
    <row r="147" spans="1:12" x14ac:dyDescent="0.3">
      <c r="A147" s="1">
        <v>45072</v>
      </c>
      <c r="B147">
        <f t="shared" si="15"/>
        <v>5</v>
      </c>
      <c r="C147">
        <f t="shared" si="16"/>
        <v>26</v>
      </c>
      <c r="D147">
        <f t="shared" si="17"/>
        <v>5</v>
      </c>
      <c r="E147" t="s">
        <v>5</v>
      </c>
      <c r="G147">
        <f t="shared" si="18"/>
        <v>0</v>
      </c>
      <c r="H147">
        <f t="shared" si="19"/>
        <v>150</v>
      </c>
      <c r="I147">
        <v>10</v>
      </c>
      <c r="J147">
        <f t="shared" si="20"/>
        <v>5</v>
      </c>
      <c r="K147">
        <f>Tabela13[[#This Row],[WYDATKI]]+Tabela13[[#This Row],[SERWIS]]</f>
        <v>0</v>
      </c>
      <c r="L147">
        <f t="shared" si="21"/>
        <v>-440</v>
      </c>
    </row>
    <row r="148" spans="1:12" x14ac:dyDescent="0.3">
      <c r="A148" s="1">
        <v>45073</v>
      </c>
      <c r="B148">
        <f t="shared" si="15"/>
        <v>6</v>
      </c>
      <c r="C148">
        <f t="shared" si="16"/>
        <v>27</v>
      </c>
      <c r="D148">
        <f t="shared" si="17"/>
        <v>5</v>
      </c>
      <c r="E148" t="s">
        <v>5</v>
      </c>
      <c r="G148">
        <f t="shared" si="18"/>
        <v>0</v>
      </c>
      <c r="H148">
        <f t="shared" si="19"/>
        <v>0</v>
      </c>
      <c r="I148">
        <v>10</v>
      </c>
      <c r="J148">
        <f t="shared" si="20"/>
        <v>5</v>
      </c>
      <c r="K148">
        <f>Tabela13[[#This Row],[WYDATKI]]+Tabela13[[#This Row],[SERWIS]]</f>
        <v>0</v>
      </c>
      <c r="L148">
        <f t="shared" si="21"/>
        <v>-440</v>
      </c>
    </row>
    <row r="149" spans="1:12" x14ac:dyDescent="0.3">
      <c r="A149" s="1">
        <v>45074</v>
      </c>
      <c r="B149">
        <f t="shared" si="15"/>
        <v>7</v>
      </c>
      <c r="C149">
        <f t="shared" si="16"/>
        <v>28</v>
      </c>
      <c r="D149">
        <f t="shared" si="17"/>
        <v>5</v>
      </c>
      <c r="E149" t="s">
        <v>5</v>
      </c>
      <c r="G149">
        <f t="shared" si="18"/>
        <v>150</v>
      </c>
      <c r="H149">
        <f t="shared" si="19"/>
        <v>0</v>
      </c>
      <c r="I149">
        <v>10</v>
      </c>
      <c r="J149">
        <f t="shared" si="20"/>
        <v>5</v>
      </c>
      <c r="K149">
        <f>Tabela13[[#This Row],[WYDATKI]]+Tabela13[[#This Row],[SERWIS]]</f>
        <v>150</v>
      </c>
      <c r="L149">
        <f t="shared" si="21"/>
        <v>-590</v>
      </c>
    </row>
    <row r="150" spans="1:12" x14ac:dyDescent="0.3">
      <c r="A150" s="1">
        <v>45075</v>
      </c>
      <c r="B150">
        <f t="shared" si="15"/>
        <v>1</v>
      </c>
      <c r="C150">
        <f t="shared" si="16"/>
        <v>29</v>
      </c>
      <c r="D150">
        <f t="shared" si="17"/>
        <v>5</v>
      </c>
      <c r="E150" t="s">
        <v>5</v>
      </c>
      <c r="G150">
        <f t="shared" si="18"/>
        <v>0</v>
      </c>
      <c r="H150">
        <f t="shared" si="19"/>
        <v>150</v>
      </c>
      <c r="I150">
        <v>10</v>
      </c>
      <c r="J150">
        <f t="shared" si="20"/>
        <v>5</v>
      </c>
      <c r="K150">
        <f>Tabela13[[#This Row],[WYDATKI]]+Tabela13[[#This Row],[SERWIS]]</f>
        <v>0</v>
      </c>
      <c r="L150">
        <f t="shared" si="21"/>
        <v>-440</v>
      </c>
    </row>
    <row r="151" spans="1:12" x14ac:dyDescent="0.3">
      <c r="A151" s="1">
        <v>45076</v>
      </c>
      <c r="B151">
        <f t="shared" si="15"/>
        <v>2</v>
      </c>
      <c r="C151">
        <f t="shared" si="16"/>
        <v>30</v>
      </c>
      <c r="D151">
        <f t="shared" si="17"/>
        <v>5</v>
      </c>
      <c r="E151" t="s">
        <v>5</v>
      </c>
      <c r="G151">
        <f t="shared" si="18"/>
        <v>0</v>
      </c>
      <c r="H151">
        <f t="shared" si="19"/>
        <v>150</v>
      </c>
      <c r="I151">
        <v>10</v>
      </c>
      <c r="J151">
        <f t="shared" si="20"/>
        <v>5</v>
      </c>
      <c r="K151">
        <f>Tabela13[[#This Row],[WYDATKI]]+Tabela13[[#This Row],[SERWIS]]</f>
        <v>0</v>
      </c>
      <c r="L151">
        <f t="shared" si="21"/>
        <v>-290</v>
      </c>
    </row>
    <row r="152" spans="1:12" x14ac:dyDescent="0.3">
      <c r="A152" s="1">
        <v>45077</v>
      </c>
      <c r="B152">
        <f t="shared" si="15"/>
        <v>3</v>
      </c>
      <c r="C152">
        <f t="shared" si="16"/>
        <v>31</v>
      </c>
      <c r="D152">
        <f t="shared" si="17"/>
        <v>5</v>
      </c>
      <c r="E152" t="s">
        <v>5</v>
      </c>
      <c r="G152">
        <f t="shared" si="18"/>
        <v>0</v>
      </c>
      <c r="H152">
        <f t="shared" si="19"/>
        <v>150</v>
      </c>
      <c r="I152">
        <v>10</v>
      </c>
      <c r="J152">
        <f t="shared" si="20"/>
        <v>5</v>
      </c>
      <c r="K152">
        <f>Tabela13[[#This Row],[WYDATKI]]+Tabela13[[#This Row],[SERWIS]]</f>
        <v>0</v>
      </c>
      <c r="L152">
        <f t="shared" si="21"/>
        <v>-140</v>
      </c>
    </row>
    <row r="153" spans="1:12" x14ac:dyDescent="0.3">
      <c r="A153" s="1">
        <v>45078</v>
      </c>
      <c r="B153">
        <f t="shared" si="15"/>
        <v>4</v>
      </c>
      <c r="C153">
        <f t="shared" si="16"/>
        <v>1</v>
      </c>
      <c r="D153">
        <f t="shared" si="17"/>
        <v>6</v>
      </c>
      <c r="E153" t="s">
        <v>5</v>
      </c>
      <c r="G153">
        <f t="shared" si="18"/>
        <v>0</v>
      </c>
      <c r="H153">
        <f t="shared" si="19"/>
        <v>150</v>
      </c>
      <c r="I153">
        <v>10</v>
      </c>
      <c r="J153">
        <f t="shared" si="20"/>
        <v>5</v>
      </c>
      <c r="K153">
        <f>Tabela13[[#This Row],[WYDATKI]]+Tabela13[[#This Row],[SERWIS]]</f>
        <v>0</v>
      </c>
      <c r="L153">
        <f t="shared" si="21"/>
        <v>10</v>
      </c>
    </row>
    <row r="154" spans="1:12" x14ac:dyDescent="0.3">
      <c r="A154" s="1">
        <v>45079</v>
      </c>
      <c r="B154">
        <f t="shared" si="15"/>
        <v>5</v>
      </c>
      <c r="C154">
        <f t="shared" si="16"/>
        <v>2</v>
      </c>
      <c r="D154">
        <f t="shared" si="17"/>
        <v>6</v>
      </c>
      <c r="E154" t="s">
        <v>5</v>
      </c>
      <c r="G154">
        <f t="shared" si="18"/>
        <v>0</v>
      </c>
      <c r="H154">
        <f t="shared" si="19"/>
        <v>150</v>
      </c>
      <c r="I154">
        <v>10</v>
      </c>
      <c r="J154">
        <f t="shared" si="20"/>
        <v>5</v>
      </c>
      <c r="K154">
        <f>Tabela13[[#This Row],[WYDATKI]]+Tabela13[[#This Row],[SERWIS]]</f>
        <v>0</v>
      </c>
      <c r="L154">
        <f t="shared" si="21"/>
        <v>160</v>
      </c>
    </row>
    <row r="155" spans="1:12" x14ac:dyDescent="0.3">
      <c r="A155" s="1">
        <v>45080</v>
      </c>
      <c r="B155">
        <f t="shared" si="15"/>
        <v>6</v>
      </c>
      <c r="C155">
        <f t="shared" si="16"/>
        <v>3</v>
      </c>
      <c r="D155">
        <f t="shared" si="17"/>
        <v>6</v>
      </c>
      <c r="E155" t="s">
        <v>5</v>
      </c>
      <c r="G155">
        <f t="shared" si="18"/>
        <v>0</v>
      </c>
      <c r="H155">
        <f t="shared" si="19"/>
        <v>0</v>
      </c>
      <c r="I155">
        <v>10</v>
      </c>
      <c r="J155">
        <f t="shared" si="20"/>
        <v>5</v>
      </c>
      <c r="K155">
        <f>Tabela13[[#This Row],[WYDATKI]]+Tabela13[[#This Row],[SERWIS]]</f>
        <v>0</v>
      </c>
      <c r="L155">
        <f t="shared" si="21"/>
        <v>160</v>
      </c>
    </row>
    <row r="156" spans="1:12" x14ac:dyDescent="0.3">
      <c r="A156" s="1">
        <v>45081</v>
      </c>
      <c r="B156">
        <f t="shared" si="15"/>
        <v>7</v>
      </c>
      <c r="C156">
        <f t="shared" si="16"/>
        <v>4</v>
      </c>
      <c r="D156">
        <f t="shared" si="17"/>
        <v>6</v>
      </c>
      <c r="E156" t="s">
        <v>5</v>
      </c>
      <c r="G156">
        <f t="shared" si="18"/>
        <v>150</v>
      </c>
      <c r="H156">
        <f t="shared" si="19"/>
        <v>0</v>
      </c>
      <c r="I156">
        <v>10</v>
      </c>
      <c r="J156">
        <f t="shared" si="20"/>
        <v>5</v>
      </c>
      <c r="K156">
        <f>Tabela13[[#This Row],[WYDATKI]]+Tabela13[[#This Row],[SERWIS]]</f>
        <v>150</v>
      </c>
      <c r="L156">
        <f t="shared" si="21"/>
        <v>10</v>
      </c>
    </row>
    <row r="157" spans="1:12" x14ac:dyDescent="0.3">
      <c r="A157" s="1">
        <v>45082</v>
      </c>
      <c r="B157">
        <f t="shared" si="15"/>
        <v>1</v>
      </c>
      <c r="C157">
        <f t="shared" si="16"/>
        <v>5</v>
      </c>
      <c r="D157">
        <f t="shared" si="17"/>
        <v>6</v>
      </c>
      <c r="E157" t="s">
        <v>5</v>
      </c>
      <c r="G157">
        <f t="shared" si="18"/>
        <v>0</v>
      </c>
      <c r="H157">
        <f t="shared" si="19"/>
        <v>150</v>
      </c>
      <c r="I157">
        <v>10</v>
      </c>
      <c r="J157">
        <f t="shared" si="20"/>
        <v>5</v>
      </c>
      <c r="K157">
        <f>Tabela13[[#This Row],[WYDATKI]]+Tabela13[[#This Row],[SERWIS]]</f>
        <v>0</v>
      </c>
      <c r="L157">
        <f t="shared" si="21"/>
        <v>160</v>
      </c>
    </row>
    <row r="158" spans="1:12" x14ac:dyDescent="0.3">
      <c r="A158" s="1">
        <v>45083</v>
      </c>
      <c r="B158">
        <f t="shared" si="15"/>
        <v>2</v>
      </c>
      <c r="C158">
        <f t="shared" si="16"/>
        <v>6</v>
      </c>
      <c r="D158">
        <f t="shared" si="17"/>
        <v>6</v>
      </c>
      <c r="E158" t="s">
        <v>5</v>
      </c>
      <c r="G158">
        <f t="shared" si="18"/>
        <v>0</v>
      </c>
      <c r="H158">
        <f t="shared" si="19"/>
        <v>150</v>
      </c>
      <c r="I158">
        <v>10</v>
      </c>
      <c r="J158">
        <f t="shared" si="20"/>
        <v>5</v>
      </c>
      <c r="K158">
        <f>Tabela13[[#This Row],[WYDATKI]]+Tabela13[[#This Row],[SERWIS]]</f>
        <v>0</v>
      </c>
      <c r="L158">
        <f t="shared" si="21"/>
        <v>310</v>
      </c>
    </row>
    <row r="159" spans="1:12" x14ac:dyDescent="0.3">
      <c r="A159" s="1">
        <v>45084</v>
      </c>
      <c r="B159">
        <f t="shared" si="15"/>
        <v>3</v>
      </c>
      <c r="C159">
        <f t="shared" si="16"/>
        <v>7</v>
      </c>
      <c r="D159">
        <f t="shared" si="17"/>
        <v>6</v>
      </c>
      <c r="E159" t="s">
        <v>5</v>
      </c>
      <c r="G159">
        <f t="shared" si="18"/>
        <v>0</v>
      </c>
      <c r="H159">
        <f t="shared" si="19"/>
        <v>150</v>
      </c>
      <c r="I159">
        <v>10</v>
      </c>
      <c r="J159">
        <f t="shared" si="20"/>
        <v>5</v>
      </c>
      <c r="K159">
        <f>Tabela13[[#This Row],[WYDATKI]]+Tabela13[[#This Row],[SERWIS]]</f>
        <v>0</v>
      </c>
      <c r="L159">
        <f t="shared" si="21"/>
        <v>460</v>
      </c>
    </row>
    <row r="160" spans="1:12" x14ac:dyDescent="0.3">
      <c r="A160" s="1">
        <v>45085</v>
      </c>
      <c r="B160">
        <f t="shared" si="15"/>
        <v>4</v>
      </c>
      <c r="C160">
        <f t="shared" si="16"/>
        <v>8</v>
      </c>
      <c r="D160">
        <f t="shared" si="17"/>
        <v>6</v>
      </c>
      <c r="E160" t="s">
        <v>5</v>
      </c>
      <c r="G160">
        <f t="shared" si="18"/>
        <v>0</v>
      </c>
      <c r="H160">
        <f t="shared" si="19"/>
        <v>150</v>
      </c>
      <c r="I160">
        <v>10</v>
      </c>
      <c r="J160">
        <f t="shared" si="20"/>
        <v>5</v>
      </c>
      <c r="K160">
        <f>Tabela13[[#This Row],[WYDATKI]]+Tabela13[[#This Row],[SERWIS]]</f>
        <v>0</v>
      </c>
      <c r="L160">
        <f t="shared" si="21"/>
        <v>610</v>
      </c>
    </row>
    <row r="161" spans="1:12" x14ac:dyDescent="0.3">
      <c r="A161" s="1">
        <v>45086</v>
      </c>
      <c r="B161">
        <f t="shared" si="15"/>
        <v>5</v>
      </c>
      <c r="C161">
        <f t="shared" si="16"/>
        <v>9</v>
      </c>
      <c r="D161">
        <f t="shared" si="17"/>
        <v>6</v>
      </c>
      <c r="E161" t="s">
        <v>5</v>
      </c>
      <c r="G161">
        <f t="shared" si="18"/>
        <v>0</v>
      </c>
      <c r="H161">
        <f t="shared" si="19"/>
        <v>150</v>
      </c>
      <c r="I161">
        <v>10</v>
      </c>
      <c r="J161">
        <f t="shared" si="20"/>
        <v>5</v>
      </c>
      <c r="K161">
        <f>Tabela13[[#This Row],[WYDATKI]]+Tabela13[[#This Row],[SERWIS]]</f>
        <v>0</v>
      </c>
      <c r="L161">
        <f t="shared" si="21"/>
        <v>760</v>
      </c>
    </row>
    <row r="162" spans="1:12" x14ac:dyDescent="0.3">
      <c r="A162" s="1">
        <v>45087</v>
      </c>
      <c r="B162">
        <f t="shared" si="15"/>
        <v>6</v>
      </c>
      <c r="C162">
        <f t="shared" si="16"/>
        <v>10</v>
      </c>
      <c r="D162">
        <f t="shared" si="17"/>
        <v>6</v>
      </c>
      <c r="E162" t="s">
        <v>5</v>
      </c>
      <c r="G162">
        <f t="shared" si="18"/>
        <v>0</v>
      </c>
      <c r="H162">
        <f t="shared" si="19"/>
        <v>0</v>
      </c>
      <c r="I162">
        <v>10</v>
      </c>
      <c r="J162">
        <f t="shared" si="20"/>
        <v>5</v>
      </c>
      <c r="K162">
        <f>Tabela13[[#This Row],[WYDATKI]]+Tabela13[[#This Row],[SERWIS]]</f>
        <v>0</v>
      </c>
      <c r="L162">
        <f t="shared" si="21"/>
        <v>760</v>
      </c>
    </row>
    <row r="163" spans="1:12" x14ac:dyDescent="0.3">
      <c r="A163" s="1">
        <v>45088</v>
      </c>
      <c r="B163">
        <f t="shared" si="15"/>
        <v>7</v>
      </c>
      <c r="C163">
        <f t="shared" si="16"/>
        <v>11</v>
      </c>
      <c r="D163">
        <f t="shared" si="17"/>
        <v>6</v>
      </c>
      <c r="E163" t="s">
        <v>5</v>
      </c>
      <c r="G163">
        <f t="shared" si="18"/>
        <v>150</v>
      </c>
      <c r="H163">
        <f t="shared" si="19"/>
        <v>0</v>
      </c>
      <c r="I163">
        <v>10</v>
      </c>
      <c r="J163">
        <f t="shared" si="20"/>
        <v>5</v>
      </c>
      <c r="K163">
        <f>Tabela13[[#This Row],[WYDATKI]]+Tabela13[[#This Row],[SERWIS]]</f>
        <v>150</v>
      </c>
      <c r="L163">
        <f t="shared" si="21"/>
        <v>610</v>
      </c>
    </row>
    <row r="164" spans="1:12" x14ac:dyDescent="0.3">
      <c r="A164" s="1">
        <v>45089</v>
      </c>
      <c r="B164">
        <f t="shared" si="15"/>
        <v>1</v>
      </c>
      <c r="C164">
        <f t="shared" si="16"/>
        <v>12</v>
      </c>
      <c r="D164">
        <f t="shared" si="17"/>
        <v>6</v>
      </c>
      <c r="E164" t="s">
        <v>5</v>
      </c>
      <c r="G164">
        <f t="shared" si="18"/>
        <v>0</v>
      </c>
      <c r="H164">
        <f t="shared" si="19"/>
        <v>150</v>
      </c>
      <c r="I164">
        <v>10</v>
      </c>
      <c r="J164">
        <f t="shared" si="20"/>
        <v>5</v>
      </c>
      <c r="K164">
        <f>Tabela13[[#This Row],[WYDATKI]]+Tabela13[[#This Row],[SERWIS]]</f>
        <v>0</v>
      </c>
      <c r="L164">
        <f t="shared" si="21"/>
        <v>760</v>
      </c>
    </row>
    <row r="165" spans="1:12" x14ac:dyDescent="0.3">
      <c r="A165" s="1">
        <v>45090</v>
      </c>
      <c r="B165">
        <f t="shared" si="15"/>
        <v>2</v>
      </c>
      <c r="C165">
        <f t="shared" si="16"/>
        <v>13</v>
      </c>
      <c r="D165">
        <f t="shared" si="17"/>
        <v>6</v>
      </c>
      <c r="E165" t="s">
        <v>5</v>
      </c>
      <c r="G165">
        <f t="shared" si="18"/>
        <v>0</v>
      </c>
      <c r="H165">
        <f t="shared" si="19"/>
        <v>150</v>
      </c>
      <c r="I165">
        <v>10</v>
      </c>
      <c r="J165">
        <f t="shared" si="20"/>
        <v>5</v>
      </c>
      <c r="K165">
        <f>Tabela13[[#This Row],[WYDATKI]]+Tabela13[[#This Row],[SERWIS]]</f>
        <v>0</v>
      </c>
      <c r="L165">
        <f t="shared" si="21"/>
        <v>910</v>
      </c>
    </row>
    <row r="166" spans="1:12" x14ac:dyDescent="0.3">
      <c r="A166" s="1">
        <v>45091</v>
      </c>
      <c r="B166">
        <f t="shared" si="15"/>
        <v>3</v>
      </c>
      <c r="C166">
        <f t="shared" si="16"/>
        <v>14</v>
      </c>
      <c r="D166">
        <f t="shared" si="17"/>
        <v>6</v>
      </c>
      <c r="E166" t="s">
        <v>5</v>
      </c>
      <c r="G166">
        <f t="shared" si="18"/>
        <v>0</v>
      </c>
      <c r="H166">
        <f t="shared" si="19"/>
        <v>150</v>
      </c>
      <c r="I166">
        <v>10</v>
      </c>
      <c r="J166">
        <f t="shared" si="20"/>
        <v>5</v>
      </c>
      <c r="K166">
        <f>Tabela13[[#This Row],[WYDATKI]]+Tabela13[[#This Row],[SERWIS]]</f>
        <v>0</v>
      </c>
      <c r="L166">
        <f t="shared" si="21"/>
        <v>1060</v>
      </c>
    </row>
    <row r="167" spans="1:12" x14ac:dyDescent="0.3">
      <c r="A167" s="1">
        <v>45092</v>
      </c>
      <c r="B167">
        <f t="shared" si="15"/>
        <v>4</v>
      </c>
      <c r="C167">
        <f t="shared" si="16"/>
        <v>15</v>
      </c>
      <c r="D167">
        <f t="shared" si="17"/>
        <v>6</v>
      </c>
      <c r="E167" t="s">
        <v>5</v>
      </c>
      <c r="G167">
        <f t="shared" si="18"/>
        <v>0</v>
      </c>
      <c r="H167">
        <f t="shared" si="19"/>
        <v>150</v>
      </c>
      <c r="I167">
        <v>10</v>
      </c>
      <c r="J167">
        <f t="shared" si="20"/>
        <v>5</v>
      </c>
      <c r="K167">
        <f>Tabela13[[#This Row],[WYDATKI]]+Tabela13[[#This Row],[SERWIS]]</f>
        <v>0</v>
      </c>
      <c r="L167">
        <f t="shared" si="21"/>
        <v>1210</v>
      </c>
    </row>
    <row r="168" spans="1:12" x14ac:dyDescent="0.3">
      <c r="A168" s="1">
        <v>45093</v>
      </c>
      <c r="B168">
        <f t="shared" si="15"/>
        <v>5</v>
      </c>
      <c r="C168">
        <f t="shared" si="16"/>
        <v>16</v>
      </c>
      <c r="D168">
        <f t="shared" si="17"/>
        <v>6</v>
      </c>
      <c r="E168" t="s">
        <v>5</v>
      </c>
      <c r="G168">
        <f t="shared" si="18"/>
        <v>0</v>
      </c>
      <c r="H168">
        <f t="shared" si="19"/>
        <v>150</v>
      </c>
      <c r="I168">
        <v>10</v>
      </c>
      <c r="J168">
        <f t="shared" si="20"/>
        <v>5</v>
      </c>
      <c r="K168">
        <f>Tabela13[[#This Row],[WYDATKI]]+Tabela13[[#This Row],[SERWIS]]</f>
        <v>0</v>
      </c>
      <c r="L168">
        <f t="shared" si="21"/>
        <v>1360</v>
      </c>
    </row>
    <row r="169" spans="1:12" x14ac:dyDescent="0.3">
      <c r="A169" s="1">
        <v>45094</v>
      </c>
      <c r="B169">
        <f t="shared" si="15"/>
        <v>6</v>
      </c>
      <c r="C169">
        <f t="shared" si="16"/>
        <v>17</v>
      </c>
      <c r="D169">
        <f t="shared" si="17"/>
        <v>6</v>
      </c>
      <c r="E169" t="s">
        <v>5</v>
      </c>
      <c r="G169">
        <f t="shared" si="18"/>
        <v>0</v>
      </c>
      <c r="H169">
        <f t="shared" si="19"/>
        <v>0</v>
      </c>
      <c r="I169">
        <v>10</v>
      </c>
      <c r="J169">
        <f t="shared" si="20"/>
        <v>5</v>
      </c>
      <c r="K169">
        <f>Tabela13[[#This Row],[WYDATKI]]+Tabela13[[#This Row],[SERWIS]]</f>
        <v>0</v>
      </c>
      <c r="L169">
        <f t="shared" si="21"/>
        <v>1360</v>
      </c>
    </row>
    <row r="170" spans="1:12" x14ac:dyDescent="0.3">
      <c r="A170" s="1">
        <v>45095</v>
      </c>
      <c r="B170">
        <f t="shared" si="15"/>
        <v>7</v>
      </c>
      <c r="C170">
        <f t="shared" si="16"/>
        <v>18</v>
      </c>
      <c r="D170">
        <f t="shared" si="17"/>
        <v>6</v>
      </c>
      <c r="E170" t="s">
        <v>5</v>
      </c>
      <c r="G170">
        <f t="shared" si="18"/>
        <v>150</v>
      </c>
      <c r="H170">
        <f t="shared" si="19"/>
        <v>0</v>
      </c>
      <c r="I170">
        <v>10</v>
      </c>
      <c r="J170">
        <f t="shared" si="20"/>
        <v>5</v>
      </c>
      <c r="K170">
        <f>Tabela13[[#This Row],[WYDATKI]]+Tabela13[[#This Row],[SERWIS]]</f>
        <v>150</v>
      </c>
      <c r="L170">
        <f t="shared" si="21"/>
        <v>1210</v>
      </c>
    </row>
    <row r="171" spans="1:12" x14ac:dyDescent="0.3">
      <c r="A171" s="1">
        <v>45096</v>
      </c>
      <c r="B171">
        <f t="shared" si="15"/>
        <v>1</v>
      </c>
      <c r="C171">
        <f t="shared" si="16"/>
        <v>19</v>
      </c>
      <c r="D171">
        <f t="shared" si="17"/>
        <v>6</v>
      </c>
      <c r="E171" t="s">
        <v>5</v>
      </c>
      <c r="G171">
        <f t="shared" si="18"/>
        <v>0</v>
      </c>
      <c r="H171">
        <f t="shared" si="19"/>
        <v>150</v>
      </c>
      <c r="I171">
        <v>10</v>
      </c>
      <c r="J171">
        <f t="shared" si="20"/>
        <v>5</v>
      </c>
      <c r="K171">
        <f>Tabela13[[#This Row],[WYDATKI]]+Tabela13[[#This Row],[SERWIS]]</f>
        <v>0</v>
      </c>
      <c r="L171">
        <f t="shared" si="21"/>
        <v>1360</v>
      </c>
    </row>
    <row r="172" spans="1:12" x14ac:dyDescent="0.3">
      <c r="A172" s="1">
        <v>45097</v>
      </c>
      <c r="B172">
        <f t="shared" si="15"/>
        <v>2</v>
      </c>
      <c r="C172">
        <f t="shared" si="16"/>
        <v>20</v>
      </c>
      <c r="D172">
        <f t="shared" si="17"/>
        <v>6</v>
      </c>
      <c r="E172" t="s">
        <v>5</v>
      </c>
      <c r="G172">
        <f t="shared" si="18"/>
        <v>0</v>
      </c>
      <c r="H172">
        <f t="shared" si="19"/>
        <v>150</v>
      </c>
      <c r="I172">
        <v>10</v>
      </c>
      <c r="J172">
        <f t="shared" si="20"/>
        <v>5</v>
      </c>
      <c r="K172">
        <f>Tabela13[[#This Row],[WYDATKI]]+Tabela13[[#This Row],[SERWIS]]</f>
        <v>0</v>
      </c>
      <c r="L172">
        <f t="shared" si="21"/>
        <v>1510</v>
      </c>
    </row>
    <row r="173" spans="1:12" x14ac:dyDescent="0.3">
      <c r="A173" s="1">
        <v>45098</v>
      </c>
      <c r="B173">
        <f t="shared" si="15"/>
        <v>3</v>
      </c>
      <c r="C173">
        <f t="shared" si="16"/>
        <v>21</v>
      </c>
      <c r="D173">
        <f t="shared" si="17"/>
        <v>6</v>
      </c>
      <c r="E173" t="s">
        <v>7</v>
      </c>
      <c r="G173">
        <f t="shared" si="18"/>
        <v>0</v>
      </c>
      <c r="H173">
        <f t="shared" si="19"/>
        <v>270</v>
      </c>
      <c r="I173">
        <v>10</v>
      </c>
      <c r="J173">
        <f t="shared" si="20"/>
        <v>9</v>
      </c>
      <c r="K173">
        <f>Tabela13[[#This Row],[WYDATKI]]+Tabela13[[#This Row],[SERWIS]]</f>
        <v>0</v>
      </c>
      <c r="L173">
        <f t="shared" si="21"/>
        <v>1780</v>
      </c>
    </row>
    <row r="174" spans="1:12" x14ac:dyDescent="0.3">
      <c r="A174" s="1">
        <v>45099</v>
      </c>
      <c r="B174">
        <f t="shared" si="15"/>
        <v>4</v>
      </c>
      <c r="C174">
        <f t="shared" si="16"/>
        <v>22</v>
      </c>
      <c r="D174">
        <f t="shared" si="17"/>
        <v>6</v>
      </c>
      <c r="E174" t="s">
        <v>7</v>
      </c>
      <c r="G174">
        <f t="shared" si="18"/>
        <v>0</v>
      </c>
      <c r="H174">
        <f t="shared" si="19"/>
        <v>270</v>
      </c>
      <c r="I174">
        <v>10</v>
      </c>
      <c r="J174">
        <f t="shared" si="20"/>
        <v>9</v>
      </c>
      <c r="K174">
        <f>Tabela13[[#This Row],[WYDATKI]]+Tabela13[[#This Row],[SERWIS]]</f>
        <v>0</v>
      </c>
      <c r="L174">
        <f t="shared" si="21"/>
        <v>2050</v>
      </c>
    </row>
    <row r="175" spans="1:12" x14ac:dyDescent="0.3">
      <c r="A175" s="1">
        <v>45100</v>
      </c>
      <c r="B175">
        <f t="shared" si="15"/>
        <v>5</v>
      </c>
      <c r="C175">
        <f t="shared" si="16"/>
        <v>23</v>
      </c>
      <c r="D175">
        <f t="shared" si="17"/>
        <v>6</v>
      </c>
      <c r="E175" t="s">
        <v>7</v>
      </c>
      <c r="G175">
        <f t="shared" si="18"/>
        <v>0</v>
      </c>
      <c r="H175">
        <f t="shared" si="19"/>
        <v>270</v>
      </c>
      <c r="I175">
        <v>10</v>
      </c>
      <c r="J175">
        <f t="shared" si="20"/>
        <v>9</v>
      </c>
      <c r="K175">
        <f>Tabela13[[#This Row],[WYDATKI]]+Tabela13[[#This Row],[SERWIS]]</f>
        <v>0</v>
      </c>
      <c r="L175">
        <f t="shared" si="21"/>
        <v>2320</v>
      </c>
    </row>
    <row r="176" spans="1:12" x14ac:dyDescent="0.3">
      <c r="A176" s="1">
        <v>45101</v>
      </c>
      <c r="B176">
        <f t="shared" si="15"/>
        <v>6</v>
      </c>
      <c r="C176">
        <f t="shared" si="16"/>
        <v>24</v>
      </c>
      <c r="D176">
        <f t="shared" si="17"/>
        <v>6</v>
      </c>
      <c r="E176" t="s">
        <v>7</v>
      </c>
      <c r="G176">
        <f t="shared" si="18"/>
        <v>0</v>
      </c>
      <c r="H176">
        <f t="shared" si="19"/>
        <v>0</v>
      </c>
      <c r="I176">
        <v>10</v>
      </c>
      <c r="J176">
        <f t="shared" si="20"/>
        <v>9</v>
      </c>
      <c r="K176">
        <f>Tabela13[[#This Row],[WYDATKI]]+Tabela13[[#This Row],[SERWIS]]</f>
        <v>0</v>
      </c>
      <c r="L176">
        <f t="shared" si="21"/>
        <v>2320</v>
      </c>
    </row>
    <row r="177" spans="1:12" x14ac:dyDescent="0.3">
      <c r="A177" s="1">
        <v>45102</v>
      </c>
      <c r="B177">
        <f t="shared" si="15"/>
        <v>7</v>
      </c>
      <c r="C177">
        <f t="shared" si="16"/>
        <v>25</v>
      </c>
      <c r="D177">
        <f t="shared" si="17"/>
        <v>6</v>
      </c>
      <c r="E177" t="s">
        <v>7</v>
      </c>
      <c r="G177">
        <f t="shared" si="18"/>
        <v>150</v>
      </c>
      <c r="H177">
        <f t="shared" si="19"/>
        <v>0</v>
      </c>
      <c r="I177">
        <v>10</v>
      </c>
      <c r="J177">
        <f t="shared" si="20"/>
        <v>9</v>
      </c>
      <c r="K177">
        <f>Tabela13[[#This Row],[WYDATKI]]+Tabela13[[#This Row],[SERWIS]]</f>
        <v>150</v>
      </c>
      <c r="L177">
        <f t="shared" si="21"/>
        <v>2170</v>
      </c>
    </row>
    <row r="178" spans="1:12" x14ac:dyDescent="0.3">
      <c r="A178" s="1">
        <v>45103</v>
      </c>
      <c r="B178">
        <f t="shared" si="15"/>
        <v>1</v>
      </c>
      <c r="C178">
        <f t="shared" si="16"/>
        <v>26</v>
      </c>
      <c r="D178">
        <f t="shared" si="17"/>
        <v>6</v>
      </c>
      <c r="E178" t="s">
        <v>7</v>
      </c>
      <c r="G178">
        <f t="shared" si="18"/>
        <v>0</v>
      </c>
      <c r="H178">
        <f t="shared" si="19"/>
        <v>270</v>
      </c>
      <c r="I178">
        <v>10</v>
      </c>
      <c r="J178">
        <f t="shared" si="20"/>
        <v>9</v>
      </c>
      <c r="K178">
        <f>Tabela13[[#This Row],[WYDATKI]]+Tabela13[[#This Row],[SERWIS]]</f>
        <v>0</v>
      </c>
      <c r="L178">
        <f t="shared" si="21"/>
        <v>2440</v>
      </c>
    </row>
    <row r="179" spans="1:12" x14ac:dyDescent="0.3">
      <c r="A179" s="1">
        <v>45104</v>
      </c>
      <c r="B179">
        <f t="shared" si="15"/>
        <v>2</v>
      </c>
      <c r="C179">
        <f t="shared" si="16"/>
        <v>27</v>
      </c>
      <c r="D179">
        <f t="shared" si="17"/>
        <v>6</v>
      </c>
      <c r="E179" t="s">
        <v>7</v>
      </c>
      <c r="G179">
        <f t="shared" si="18"/>
        <v>0</v>
      </c>
      <c r="H179">
        <f t="shared" si="19"/>
        <v>270</v>
      </c>
      <c r="I179">
        <v>10</v>
      </c>
      <c r="J179">
        <f t="shared" si="20"/>
        <v>9</v>
      </c>
      <c r="K179">
        <f>Tabela13[[#This Row],[WYDATKI]]+Tabela13[[#This Row],[SERWIS]]</f>
        <v>0</v>
      </c>
      <c r="L179">
        <f t="shared" si="21"/>
        <v>2710</v>
      </c>
    </row>
    <row r="180" spans="1:12" x14ac:dyDescent="0.3">
      <c r="A180" s="1">
        <v>45105</v>
      </c>
      <c r="B180">
        <f t="shared" si="15"/>
        <v>3</v>
      </c>
      <c r="C180">
        <f t="shared" si="16"/>
        <v>28</v>
      </c>
      <c r="D180">
        <f t="shared" si="17"/>
        <v>6</v>
      </c>
      <c r="E180" t="s">
        <v>7</v>
      </c>
      <c r="G180">
        <f t="shared" si="18"/>
        <v>0</v>
      </c>
      <c r="H180">
        <f t="shared" si="19"/>
        <v>270</v>
      </c>
      <c r="I180">
        <v>10</v>
      </c>
      <c r="J180">
        <f t="shared" si="20"/>
        <v>9</v>
      </c>
      <c r="K180">
        <f>Tabela13[[#This Row],[WYDATKI]]+Tabela13[[#This Row],[SERWIS]]</f>
        <v>0</v>
      </c>
      <c r="L180">
        <f t="shared" si="21"/>
        <v>2980</v>
      </c>
    </row>
    <row r="181" spans="1:12" x14ac:dyDescent="0.3">
      <c r="A181" s="1">
        <v>45106</v>
      </c>
      <c r="B181">
        <f t="shared" si="15"/>
        <v>4</v>
      </c>
      <c r="C181">
        <f t="shared" si="16"/>
        <v>29</v>
      </c>
      <c r="D181">
        <f t="shared" si="17"/>
        <v>6</v>
      </c>
      <c r="E181" t="s">
        <v>7</v>
      </c>
      <c r="G181">
        <f t="shared" si="18"/>
        <v>0</v>
      </c>
      <c r="H181">
        <f t="shared" si="19"/>
        <v>270</v>
      </c>
      <c r="I181">
        <v>10</v>
      </c>
      <c r="J181">
        <f t="shared" si="20"/>
        <v>9</v>
      </c>
      <c r="K181">
        <f>Tabela13[[#This Row],[WYDATKI]]+Tabela13[[#This Row],[SERWIS]]</f>
        <v>0</v>
      </c>
      <c r="L181">
        <f t="shared" si="21"/>
        <v>3250</v>
      </c>
    </row>
    <row r="182" spans="1:12" x14ac:dyDescent="0.3">
      <c r="A182" s="1">
        <v>45107</v>
      </c>
      <c r="B182">
        <f t="shared" si="15"/>
        <v>5</v>
      </c>
      <c r="C182">
        <f t="shared" si="16"/>
        <v>30</v>
      </c>
      <c r="D182">
        <f t="shared" si="17"/>
        <v>6</v>
      </c>
      <c r="E182" t="s">
        <v>7</v>
      </c>
      <c r="G182">
        <f t="shared" si="18"/>
        <v>0</v>
      </c>
      <c r="H182">
        <f t="shared" si="19"/>
        <v>270</v>
      </c>
      <c r="I182">
        <v>10</v>
      </c>
      <c r="J182">
        <f t="shared" si="20"/>
        <v>9</v>
      </c>
      <c r="K182">
        <f>Tabela13[[#This Row],[WYDATKI]]+Tabela13[[#This Row],[SERWIS]]</f>
        <v>0</v>
      </c>
      <c r="L182">
        <f t="shared" si="21"/>
        <v>3520</v>
      </c>
    </row>
    <row r="183" spans="1:12" x14ac:dyDescent="0.3">
      <c r="A183" s="1">
        <v>45108</v>
      </c>
      <c r="B183">
        <f t="shared" si="15"/>
        <v>6</v>
      </c>
      <c r="C183">
        <f t="shared" si="16"/>
        <v>1</v>
      </c>
      <c r="D183">
        <f t="shared" si="17"/>
        <v>7</v>
      </c>
      <c r="E183" t="s">
        <v>7</v>
      </c>
      <c r="G183">
        <f t="shared" si="18"/>
        <v>0</v>
      </c>
      <c r="H183">
        <f t="shared" si="19"/>
        <v>0</v>
      </c>
      <c r="I183">
        <v>10</v>
      </c>
      <c r="J183">
        <f t="shared" si="20"/>
        <v>9</v>
      </c>
      <c r="K183">
        <f>Tabela13[[#This Row],[WYDATKI]]+Tabela13[[#This Row],[SERWIS]]</f>
        <v>0</v>
      </c>
      <c r="L183">
        <f t="shared" si="21"/>
        <v>3520</v>
      </c>
    </row>
    <row r="184" spans="1:12" x14ac:dyDescent="0.3">
      <c r="A184" s="1">
        <v>45109</v>
      </c>
      <c r="B184">
        <f t="shared" si="15"/>
        <v>7</v>
      </c>
      <c r="C184">
        <f t="shared" si="16"/>
        <v>2</v>
      </c>
      <c r="D184">
        <f t="shared" si="17"/>
        <v>7</v>
      </c>
      <c r="E184" t="s">
        <v>7</v>
      </c>
      <c r="G184">
        <f t="shared" si="18"/>
        <v>150</v>
      </c>
      <c r="H184">
        <f t="shared" si="19"/>
        <v>0</v>
      </c>
      <c r="I184">
        <v>10</v>
      </c>
      <c r="J184">
        <f t="shared" si="20"/>
        <v>9</v>
      </c>
      <c r="K184">
        <f>Tabela13[[#This Row],[WYDATKI]]+Tabela13[[#This Row],[SERWIS]]</f>
        <v>150</v>
      </c>
      <c r="L184">
        <f t="shared" si="21"/>
        <v>3370</v>
      </c>
    </row>
    <row r="185" spans="1:12" x14ac:dyDescent="0.3">
      <c r="A185" s="1">
        <v>45110</v>
      </c>
      <c r="B185">
        <f t="shared" si="15"/>
        <v>1</v>
      </c>
      <c r="C185">
        <f t="shared" si="16"/>
        <v>3</v>
      </c>
      <c r="D185">
        <f t="shared" si="17"/>
        <v>7</v>
      </c>
      <c r="E185" t="s">
        <v>7</v>
      </c>
      <c r="G185">
        <f t="shared" si="18"/>
        <v>0</v>
      </c>
      <c r="H185">
        <f t="shared" si="19"/>
        <v>270</v>
      </c>
      <c r="I185">
        <v>10</v>
      </c>
      <c r="J185">
        <f t="shared" si="20"/>
        <v>9</v>
      </c>
      <c r="K185">
        <f>Tabela13[[#This Row],[WYDATKI]]+Tabela13[[#This Row],[SERWIS]]</f>
        <v>0</v>
      </c>
      <c r="L185">
        <f t="shared" si="21"/>
        <v>3640</v>
      </c>
    </row>
    <row r="186" spans="1:12" x14ac:dyDescent="0.3">
      <c r="A186" s="1">
        <v>45111</v>
      </c>
      <c r="B186">
        <f t="shared" si="15"/>
        <v>2</v>
      </c>
      <c r="C186">
        <f t="shared" si="16"/>
        <v>4</v>
      </c>
      <c r="D186">
        <f t="shared" si="17"/>
        <v>7</v>
      </c>
      <c r="E186" t="s">
        <v>7</v>
      </c>
      <c r="G186">
        <f t="shared" si="18"/>
        <v>0</v>
      </c>
      <c r="H186">
        <f t="shared" si="19"/>
        <v>270</v>
      </c>
      <c r="I186">
        <v>10</v>
      </c>
      <c r="J186">
        <f t="shared" si="20"/>
        <v>9</v>
      </c>
      <c r="K186">
        <f>Tabela13[[#This Row],[WYDATKI]]+Tabela13[[#This Row],[SERWIS]]</f>
        <v>0</v>
      </c>
      <c r="L186">
        <f t="shared" si="21"/>
        <v>3910</v>
      </c>
    </row>
    <row r="187" spans="1:12" x14ac:dyDescent="0.3">
      <c r="A187" s="1">
        <v>45112</v>
      </c>
      <c r="B187">
        <f t="shared" si="15"/>
        <v>3</v>
      </c>
      <c r="C187">
        <f t="shared" si="16"/>
        <v>5</v>
      </c>
      <c r="D187">
        <f t="shared" si="17"/>
        <v>7</v>
      </c>
      <c r="E187" t="s">
        <v>7</v>
      </c>
      <c r="G187">
        <f t="shared" si="18"/>
        <v>0</v>
      </c>
      <c r="H187">
        <f t="shared" si="19"/>
        <v>270</v>
      </c>
      <c r="I187">
        <v>10</v>
      </c>
      <c r="J187">
        <f t="shared" si="20"/>
        <v>9</v>
      </c>
      <c r="K187">
        <f>Tabela13[[#This Row],[WYDATKI]]+Tabela13[[#This Row],[SERWIS]]</f>
        <v>0</v>
      </c>
      <c r="L187">
        <f t="shared" si="21"/>
        <v>4180</v>
      </c>
    </row>
    <row r="188" spans="1:12" x14ac:dyDescent="0.3">
      <c r="A188" s="1">
        <v>45113</v>
      </c>
      <c r="B188">
        <f t="shared" si="15"/>
        <v>4</v>
      </c>
      <c r="C188">
        <f t="shared" si="16"/>
        <v>6</v>
      </c>
      <c r="D188">
        <f t="shared" si="17"/>
        <v>7</v>
      </c>
      <c r="E188" t="s">
        <v>7</v>
      </c>
      <c r="G188">
        <f t="shared" si="18"/>
        <v>0</v>
      </c>
      <c r="H188">
        <f t="shared" si="19"/>
        <v>270</v>
      </c>
      <c r="I188">
        <v>10</v>
      </c>
      <c r="J188">
        <f t="shared" si="20"/>
        <v>9</v>
      </c>
      <c r="K188">
        <f>Tabela13[[#This Row],[WYDATKI]]+Tabela13[[#This Row],[SERWIS]]</f>
        <v>0</v>
      </c>
      <c r="L188">
        <f t="shared" si="21"/>
        <v>4450</v>
      </c>
    </row>
    <row r="189" spans="1:12" x14ac:dyDescent="0.3">
      <c r="A189" s="1">
        <v>45114</v>
      </c>
      <c r="B189">
        <f t="shared" si="15"/>
        <v>5</v>
      </c>
      <c r="C189">
        <f t="shared" si="16"/>
        <v>7</v>
      </c>
      <c r="D189">
        <f t="shared" si="17"/>
        <v>7</v>
      </c>
      <c r="E189" t="s">
        <v>7</v>
      </c>
      <c r="G189">
        <f t="shared" si="18"/>
        <v>0</v>
      </c>
      <c r="H189">
        <f t="shared" si="19"/>
        <v>270</v>
      </c>
      <c r="I189">
        <v>10</v>
      </c>
      <c r="J189">
        <f t="shared" si="20"/>
        <v>9</v>
      </c>
      <c r="K189">
        <f>Tabela13[[#This Row],[WYDATKI]]+Tabela13[[#This Row],[SERWIS]]</f>
        <v>0</v>
      </c>
      <c r="L189">
        <f t="shared" si="21"/>
        <v>4720</v>
      </c>
    </row>
    <row r="190" spans="1:12" x14ac:dyDescent="0.3">
      <c r="A190" s="1">
        <v>45115</v>
      </c>
      <c r="B190">
        <f t="shared" si="15"/>
        <v>6</v>
      </c>
      <c r="C190">
        <f t="shared" si="16"/>
        <v>8</v>
      </c>
      <c r="D190">
        <f t="shared" si="17"/>
        <v>7</v>
      </c>
      <c r="E190" t="s">
        <v>7</v>
      </c>
      <c r="G190">
        <f t="shared" si="18"/>
        <v>0</v>
      </c>
      <c r="H190">
        <f t="shared" si="19"/>
        <v>0</v>
      </c>
      <c r="I190">
        <v>10</v>
      </c>
      <c r="J190">
        <f t="shared" si="20"/>
        <v>9</v>
      </c>
      <c r="K190">
        <f>Tabela13[[#This Row],[WYDATKI]]+Tabela13[[#This Row],[SERWIS]]</f>
        <v>0</v>
      </c>
      <c r="L190">
        <f t="shared" si="21"/>
        <v>4720</v>
      </c>
    </row>
    <row r="191" spans="1:12" x14ac:dyDescent="0.3">
      <c r="A191" s="1">
        <v>45116</v>
      </c>
      <c r="B191">
        <f t="shared" si="15"/>
        <v>7</v>
      </c>
      <c r="C191">
        <f t="shared" si="16"/>
        <v>9</v>
      </c>
      <c r="D191">
        <f t="shared" si="17"/>
        <v>7</v>
      </c>
      <c r="E191" t="s">
        <v>7</v>
      </c>
      <c r="G191">
        <f t="shared" si="18"/>
        <v>150</v>
      </c>
      <c r="H191">
        <f t="shared" si="19"/>
        <v>0</v>
      </c>
      <c r="I191">
        <v>10</v>
      </c>
      <c r="J191">
        <f t="shared" si="20"/>
        <v>9</v>
      </c>
      <c r="K191">
        <f>Tabela13[[#This Row],[WYDATKI]]+Tabela13[[#This Row],[SERWIS]]</f>
        <v>150</v>
      </c>
      <c r="L191">
        <f t="shared" si="21"/>
        <v>4570</v>
      </c>
    </row>
    <row r="192" spans="1:12" x14ac:dyDescent="0.3">
      <c r="A192" s="1">
        <v>45117</v>
      </c>
      <c r="B192">
        <f t="shared" si="15"/>
        <v>1</v>
      </c>
      <c r="C192">
        <f t="shared" si="16"/>
        <v>10</v>
      </c>
      <c r="D192">
        <f t="shared" si="17"/>
        <v>7</v>
      </c>
      <c r="E192" t="s">
        <v>7</v>
      </c>
      <c r="G192">
        <f t="shared" si="18"/>
        <v>0</v>
      </c>
      <c r="H192">
        <f t="shared" si="19"/>
        <v>270</v>
      </c>
      <c r="I192">
        <v>10</v>
      </c>
      <c r="J192">
        <f t="shared" si="20"/>
        <v>9</v>
      </c>
      <c r="K192">
        <f>Tabela13[[#This Row],[WYDATKI]]+Tabela13[[#This Row],[SERWIS]]</f>
        <v>0</v>
      </c>
      <c r="L192">
        <f t="shared" si="21"/>
        <v>4840</v>
      </c>
    </row>
    <row r="193" spans="1:12" x14ac:dyDescent="0.3">
      <c r="A193" s="1">
        <v>45118</v>
      </c>
      <c r="B193">
        <f t="shared" si="15"/>
        <v>2</v>
      </c>
      <c r="C193">
        <f t="shared" si="16"/>
        <v>11</v>
      </c>
      <c r="D193">
        <f t="shared" si="17"/>
        <v>7</v>
      </c>
      <c r="E193" t="s">
        <v>7</v>
      </c>
      <c r="G193">
        <f t="shared" si="18"/>
        <v>0</v>
      </c>
      <c r="H193">
        <f t="shared" si="19"/>
        <v>270</v>
      </c>
      <c r="I193">
        <v>10</v>
      </c>
      <c r="J193">
        <f t="shared" si="20"/>
        <v>9</v>
      </c>
      <c r="K193">
        <f>Tabela13[[#This Row],[WYDATKI]]+Tabela13[[#This Row],[SERWIS]]</f>
        <v>0</v>
      </c>
      <c r="L193">
        <f t="shared" si="21"/>
        <v>5110</v>
      </c>
    </row>
    <row r="194" spans="1:12" x14ac:dyDescent="0.3">
      <c r="A194" s="1">
        <v>45119</v>
      </c>
      <c r="B194">
        <f t="shared" si="15"/>
        <v>3</v>
      </c>
      <c r="C194">
        <f t="shared" si="16"/>
        <v>12</v>
      </c>
      <c r="D194">
        <f t="shared" si="17"/>
        <v>7</v>
      </c>
      <c r="E194" t="s">
        <v>7</v>
      </c>
      <c r="G194">
        <f t="shared" si="18"/>
        <v>0</v>
      </c>
      <c r="H194">
        <f t="shared" si="19"/>
        <v>270</v>
      </c>
      <c r="I194">
        <v>10</v>
      </c>
      <c r="J194">
        <f t="shared" si="20"/>
        <v>9</v>
      </c>
      <c r="K194">
        <f>Tabela13[[#This Row],[WYDATKI]]+Tabela13[[#This Row],[SERWIS]]</f>
        <v>0</v>
      </c>
      <c r="L194">
        <f t="shared" si="21"/>
        <v>5380</v>
      </c>
    </row>
    <row r="195" spans="1:12" x14ac:dyDescent="0.3">
      <c r="A195" s="1">
        <v>45120</v>
      </c>
      <c r="B195">
        <f t="shared" ref="B195:B258" si="22">WEEKDAY(A195,2)</f>
        <v>4</v>
      </c>
      <c r="C195">
        <f t="shared" ref="C195:C258" si="23">DAY(A195)</f>
        <v>13</v>
      </c>
      <c r="D195">
        <f t="shared" ref="D195:D258" si="24">MONTH(A195)</f>
        <v>7</v>
      </c>
      <c r="E195" t="s">
        <v>7</v>
      </c>
      <c r="G195">
        <f t="shared" ref="G195:G258" si="25">IF(B195=7,I195*15,0)</f>
        <v>0</v>
      </c>
      <c r="H195">
        <f t="shared" ref="H195:H258" si="26">IF(OR(B195=7,B195=6),0,J195*30)</f>
        <v>270</v>
      </c>
      <c r="I195">
        <v>10</v>
      </c>
      <c r="J195">
        <f t="shared" ref="J195:J258" si="27">IF(E195="ZIMA",ROUNDDOWN(I195*20%,0),IF(E195="WIOSNA",ROUNDDOWN(I195*50%,0),IF(E195="LATO",ROUNDDOWN(I195*90%,0),IF(E195="JESIEŃ",ROUNDDOWN(I195*40%,0)))))</f>
        <v>9</v>
      </c>
      <c r="K195">
        <f>Tabela13[[#This Row],[WYDATKI]]+Tabela13[[#This Row],[SERWIS]]</f>
        <v>0</v>
      </c>
      <c r="L195">
        <f t="shared" si="21"/>
        <v>5650</v>
      </c>
    </row>
    <row r="196" spans="1:12" x14ac:dyDescent="0.3">
      <c r="A196" s="1">
        <v>45121</v>
      </c>
      <c r="B196">
        <f t="shared" si="22"/>
        <v>5</v>
      </c>
      <c r="C196">
        <f t="shared" si="23"/>
        <v>14</v>
      </c>
      <c r="D196">
        <f t="shared" si="24"/>
        <v>7</v>
      </c>
      <c r="E196" t="s">
        <v>7</v>
      </c>
      <c r="G196">
        <f t="shared" si="25"/>
        <v>0</v>
      </c>
      <c r="H196">
        <f t="shared" si="26"/>
        <v>270</v>
      </c>
      <c r="I196">
        <v>10</v>
      </c>
      <c r="J196">
        <f t="shared" si="27"/>
        <v>9</v>
      </c>
      <c r="K196">
        <f>Tabela13[[#This Row],[WYDATKI]]+Tabela13[[#This Row],[SERWIS]]</f>
        <v>0</v>
      </c>
      <c r="L196">
        <f t="shared" ref="L196:L259" si="28">L195-F196-G196+H196</f>
        <v>5920</v>
      </c>
    </row>
    <row r="197" spans="1:12" x14ac:dyDescent="0.3">
      <c r="A197" s="1">
        <v>45122</v>
      </c>
      <c r="B197">
        <f t="shared" si="22"/>
        <v>6</v>
      </c>
      <c r="C197">
        <f t="shared" si="23"/>
        <v>15</v>
      </c>
      <c r="D197">
        <f t="shared" si="24"/>
        <v>7</v>
      </c>
      <c r="E197" t="s">
        <v>7</v>
      </c>
      <c r="G197">
        <f t="shared" si="25"/>
        <v>0</v>
      </c>
      <c r="H197">
        <f t="shared" si="26"/>
        <v>0</v>
      </c>
      <c r="I197">
        <v>10</v>
      </c>
      <c r="J197">
        <f t="shared" si="27"/>
        <v>9</v>
      </c>
      <c r="K197">
        <f>Tabela13[[#This Row],[WYDATKI]]+Tabela13[[#This Row],[SERWIS]]</f>
        <v>0</v>
      </c>
      <c r="L197">
        <f t="shared" si="28"/>
        <v>5920</v>
      </c>
    </row>
    <row r="198" spans="1:12" x14ac:dyDescent="0.3">
      <c r="A198" s="1">
        <v>45123</v>
      </c>
      <c r="B198">
        <f t="shared" si="22"/>
        <v>7</v>
      </c>
      <c r="C198">
        <f t="shared" si="23"/>
        <v>16</v>
      </c>
      <c r="D198">
        <f t="shared" si="24"/>
        <v>7</v>
      </c>
      <c r="E198" t="s">
        <v>7</v>
      </c>
      <c r="G198">
        <f t="shared" si="25"/>
        <v>150</v>
      </c>
      <c r="H198">
        <f t="shared" si="26"/>
        <v>0</v>
      </c>
      <c r="I198">
        <v>10</v>
      </c>
      <c r="J198">
        <f t="shared" si="27"/>
        <v>9</v>
      </c>
      <c r="K198">
        <f>Tabela13[[#This Row],[WYDATKI]]+Tabela13[[#This Row],[SERWIS]]</f>
        <v>150</v>
      </c>
      <c r="L198">
        <f t="shared" si="28"/>
        <v>5770</v>
      </c>
    </row>
    <row r="199" spans="1:12" x14ac:dyDescent="0.3">
      <c r="A199" s="1">
        <v>45124</v>
      </c>
      <c r="B199">
        <f t="shared" si="22"/>
        <v>1</v>
      </c>
      <c r="C199">
        <f t="shared" si="23"/>
        <v>17</v>
      </c>
      <c r="D199">
        <f t="shared" si="24"/>
        <v>7</v>
      </c>
      <c r="E199" t="s">
        <v>7</v>
      </c>
      <c r="G199">
        <f t="shared" si="25"/>
        <v>0</v>
      </c>
      <c r="H199">
        <f t="shared" si="26"/>
        <v>270</v>
      </c>
      <c r="I199">
        <v>10</v>
      </c>
      <c r="J199">
        <f t="shared" si="27"/>
        <v>9</v>
      </c>
      <c r="K199">
        <f>Tabela13[[#This Row],[WYDATKI]]+Tabela13[[#This Row],[SERWIS]]</f>
        <v>0</v>
      </c>
      <c r="L199">
        <f t="shared" si="28"/>
        <v>6040</v>
      </c>
    </row>
    <row r="200" spans="1:12" x14ac:dyDescent="0.3">
      <c r="A200" s="1">
        <v>45125</v>
      </c>
      <c r="B200">
        <f t="shared" si="22"/>
        <v>2</v>
      </c>
      <c r="C200">
        <f t="shared" si="23"/>
        <v>18</v>
      </c>
      <c r="D200">
        <f t="shared" si="24"/>
        <v>7</v>
      </c>
      <c r="E200" t="s">
        <v>7</v>
      </c>
      <c r="G200">
        <f t="shared" si="25"/>
        <v>0</v>
      </c>
      <c r="H200">
        <f t="shared" si="26"/>
        <v>270</v>
      </c>
      <c r="I200">
        <v>10</v>
      </c>
      <c r="J200">
        <f t="shared" si="27"/>
        <v>9</v>
      </c>
      <c r="K200">
        <f>Tabela13[[#This Row],[WYDATKI]]+Tabela13[[#This Row],[SERWIS]]</f>
        <v>0</v>
      </c>
      <c r="L200">
        <f t="shared" si="28"/>
        <v>6310</v>
      </c>
    </row>
    <row r="201" spans="1:12" x14ac:dyDescent="0.3">
      <c r="A201" s="1">
        <v>45126</v>
      </c>
      <c r="B201">
        <f t="shared" si="22"/>
        <v>3</v>
      </c>
      <c r="C201">
        <f t="shared" si="23"/>
        <v>19</v>
      </c>
      <c r="D201">
        <f t="shared" si="24"/>
        <v>7</v>
      </c>
      <c r="E201" t="s">
        <v>7</v>
      </c>
      <c r="G201">
        <f t="shared" si="25"/>
        <v>0</v>
      </c>
      <c r="H201">
        <f t="shared" si="26"/>
        <v>270</v>
      </c>
      <c r="I201">
        <v>10</v>
      </c>
      <c r="J201">
        <f t="shared" si="27"/>
        <v>9</v>
      </c>
      <c r="K201">
        <f>Tabela13[[#This Row],[WYDATKI]]+Tabela13[[#This Row],[SERWIS]]</f>
        <v>0</v>
      </c>
      <c r="L201">
        <f t="shared" si="28"/>
        <v>6580</v>
      </c>
    </row>
    <row r="202" spans="1:12" x14ac:dyDescent="0.3">
      <c r="A202" s="1">
        <v>45127</v>
      </c>
      <c r="B202">
        <f t="shared" si="22"/>
        <v>4</v>
      </c>
      <c r="C202">
        <f t="shared" si="23"/>
        <v>20</v>
      </c>
      <c r="D202">
        <f t="shared" si="24"/>
        <v>7</v>
      </c>
      <c r="E202" t="s">
        <v>7</v>
      </c>
      <c r="G202">
        <f t="shared" si="25"/>
        <v>0</v>
      </c>
      <c r="H202">
        <f t="shared" si="26"/>
        <v>270</v>
      </c>
      <c r="I202">
        <v>10</v>
      </c>
      <c r="J202">
        <f t="shared" si="27"/>
        <v>9</v>
      </c>
      <c r="K202">
        <f>Tabela13[[#This Row],[WYDATKI]]+Tabela13[[#This Row],[SERWIS]]</f>
        <v>0</v>
      </c>
      <c r="L202">
        <f t="shared" si="28"/>
        <v>6850</v>
      </c>
    </row>
    <row r="203" spans="1:12" x14ac:dyDescent="0.3">
      <c r="A203" s="1">
        <v>45128</v>
      </c>
      <c r="B203">
        <f t="shared" si="22"/>
        <v>5</v>
      </c>
      <c r="C203">
        <f t="shared" si="23"/>
        <v>21</v>
      </c>
      <c r="D203">
        <f t="shared" si="24"/>
        <v>7</v>
      </c>
      <c r="E203" t="s">
        <v>7</v>
      </c>
      <c r="G203">
        <f t="shared" si="25"/>
        <v>0</v>
      </c>
      <c r="H203">
        <f t="shared" si="26"/>
        <v>270</v>
      </c>
      <c r="I203">
        <v>10</v>
      </c>
      <c r="J203">
        <f t="shared" si="27"/>
        <v>9</v>
      </c>
      <c r="K203">
        <f>Tabela13[[#This Row],[WYDATKI]]+Tabela13[[#This Row],[SERWIS]]</f>
        <v>0</v>
      </c>
      <c r="L203">
        <f t="shared" si="28"/>
        <v>7120</v>
      </c>
    </row>
    <row r="204" spans="1:12" x14ac:dyDescent="0.3">
      <c r="A204" s="1">
        <v>45129</v>
      </c>
      <c r="B204">
        <f t="shared" si="22"/>
        <v>6</v>
      </c>
      <c r="C204">
        <f t="shared" si="23"/>
        <v>22</v>
      </c>
      <c r="D204">
        <f t="shared" si="24"/>
        <v>7</v>
      </c>
      <c r="E204" t="s">
        <v>7</v>
      </c>
      <c r="G204">
        <f t="shared" si="25"/>
        <v>0</v>
      </c>
      <c r="H204">
        <f t="shared" si="26"/>
        <v>0</v>
      </c>
      <c r="I204">
        <v>10</v>
      </c>
      <c r="J204">
        <f t="shared" si="27"/>
        <v>9</v>
      </c>
      <c r="K204">
        <f>Tabela13[[#This Row],[WYDATKI]]+Tabela13[[#This Row],[SERWIS]]</f>
        <v>0</v>
      </c>
      <c r="L204">
        <f t="shared" si="28"/>
        <v>7120</v>
      </c>
    </row>
    <row r="205" spans="1:12" x14ac:dyDescent="0.3">
      <c r="A205" s="1">
        <v>45130</v>
      </c>
      <c r="B205">
        <f t="shared" si="22"/>
        <v>7</v>
      </c>
      <c r="C205">
        <f t="shared" si="23"/>
        <v>23</v>
      </c>
      <c r="D205">
        <f t="shared" si="24"/>
        <v>7</v>
      </c>
      <c r="E205" t="s">
        <v>7</v>
      </c>
      <c r="G205">
        <f t="shared" si="25"/>
        <v>150</v>
      </c>
      <c r="H205">
        <f t="shared" si="26"/>
        <v>0</v>
      </c>
      <c r="I205">
        <v>10</v>
      </c>
      <c r="J205">
        <f t="shared" si="27"/>
        <v>9</v>
      </c>
      <c r="K205">
        <f>Tabela13[[#This Row],[WYDATKI]]+Tabela13[[#This Row],[SERWIS]]</f>
        <v>150</v>
      </c>
      <c r="L205">
        <f t="shared" si="28"/>
        <v>6970</v>
      </c>
    </row>
    <row r="206" spans="1:12" x14ac:dyDescent="0.3">
      <c r="A206" s="1">
        <v>45131</v>
      </c>
      <c r="B206">
        <f t="shared" si="22"/>
        <v>1</v>
      </c>
      <c r="C206">
        <f t="shared" si="23"/>
        <v>24</v>
      </c>
      <c r="D206">
        <f t="shared" si="24"/>
        <v>7</v>
      </c>
      <c r="E206" t="s">
        <v>7</v>
      </c>
      <c r="G206">
        <f t="shared" si="25"/>
        <v>0</v>
      </c>
      <c r="H206">
        <f t="shared" si="26"/>
        <v>270</v>
      </c>
      <c r="I206">
        <v>10</v>
      </c>
      <c r="J206">
        <f t="shared" si="27"/>
        <v>9</v>
      </c>
      <c r="K206">
        <f>Tabela13[[#This Row],[WYDATKI]]+Tabela13[[#This Row],[SERWIS]]</f>
        <v>0</v>
      </c>
      <c r="L206">
        <f t="shared" si="28"/>
        <v>7240</v>
      </c>
    </row>
    <row r="207" spans="1:12" x14ac:dyDescent="0.3">
      <c r="A207" s="1">
        <v>45132</v>
      </c>
      <c r="B207">
        <f t="shared" si="22"/>
        <v>2</v>
      </c>
      <c r="C207">
        <f t="shared" si="23"/>
        <v>25</v>
      </c>
      <c r="D207">
        <f t="shared" si="24"/>
        <v>7</v>
      </c>
      <c r="E207" t="s">
        <v>7</v>
      </c>
      <c r="G207">
        <f t="shared" si="25"/>
        <v>0</v>
      </c>
      <c r="H207">
        <f t="shared" si="26"/>
        <v>270</v>
      </c>
      <c r="I207">
        <v>10</v>
      </c>
      <c r="J207">
        <f t="shared" si="27"/>
        <v>9</v>
      </c>
      <c r="K207">
        <f>Tabela13[[#This Row],[WYDATKI]]+Tabela13[[#This Row],[SERWIS]]</f>
        <v>0</v>
      </c>
      <c r="L207">
        <f t="shared" si="28"/>
        <v>7510</v>
      </c>
    </row>
    <row r="208" spans="1:12" x14ac:dyDescent="0.3">
      <c r="A208" s="1">
        <v>45133</v>
      </c>
      <c r="B208">
        <f t="shared" si="22"/>
        <v>3</v>
      </c>
      <c r="C208">
        <f t="shared" si="23"/>
        <v>26</v>
      </c>
      <c r="D208">
        <f t="shared" si="24"/>
        <v>7</v>
      </c>
      <c r="E208" t="s">
        <v>7</v>
      </c>
      <c r="G208">
        <f t="shared" si="25"/>
        <v>0</v>
      </c>
      <c r="H208">
        <f t="shared" si="26"/>
        <v>270</v>
      </c>
      <c r="I208">
        <v>10</v>
      </c>
      <c r="J208">
        <f t="shared" si="27"/>
        <v>9</v>
      </c>
      <c r="K208">
        <f>Tabela13[[#This Row],[WYDATKI]]+Tabela13[[#This Row],[SERWIS]]</f>
        <v>0</v>
      </c>
      <c r="L208">
        <f t="shared" si="28"/>
        <v>7780</v>
      </c>
    </row>
    <row r="209" spans="1:12" x14ac:dyDescent="0.3">
      <c r="A209" s="1">
        <v>45134</v>
      </c>
      <c r="B209">
        <f t="shared" si="22"/>
        <v>4</v>
      </c>
      <c r="C209">
        <f t="shared" si="23"/>
        <v>27</v>
      </c>
      <c r="D209">
        <f t="shared" si="24"/>
        <v>7</v>
      </c>
      <c r="E209" t="s">
        <v>7</v>
      </c>
      <c r="G209">
        <f t="shared" si="25"/>
        <v>0</v>
      </c>
      <c r="H209">
        <f t="shared" si="26"/>
        <v>270</v>
      </c>
      <c r="I209">
        <v>10</v>
      </c>
      <c r="J209">
        <f t="shared" si="27"/>
        <v>9</v>
      </c>
      <c r="K209">
        <f>Tabela13[[#This Row],[WYDATKI]]+Tabela13[[#This Row],[SERWIS]]</f>
        <v>0</v>
      </c>
      <c r="L209">
        <f t="shared" si="28"/>
        <v>8050</v>
      </c>
    </row>
    <row r="210" spans="1:12" x14ac:dyDescent="0.3">
      <c r="A210" s="1">
        <v>45135</v>
      </c>
      <c r="B210">
        <f t="shared" si="22"/>
        <v>5</v>
      </c>
      <c r="C210">
        <f t="shared" si="23"/>
        <v>28</v>
      </c>
      <c r="D210">
        <f t="shared" si="24"/>
        <v>7</v>
      </c>
      <c r="E210" t="s">
        <v>7</v>
      </c>
      <c r="G210">
        <f t="shared" si="25"/>
        <v>0</v>
      </c>
      <c r="H210">
        <f t="shared" si="26"/>
        <v>270</v>
      </c>
      <c r="I210">
        <v>10</v>
      </c>
      <c r="J210">
        <f t="shared" si="27"/>
        <v>9</v>
      </c>
      <c r="K210">
        <f>Tabela13[[#This Row],[WYDATKI]]+Tabela13[[#This Row],[SERWIS]]</f>
        <v>0</v>
      </c>
      <c r="L210">
        <f t="shared" si="28"/>
        <v>8320</v>
      </c>
    </row>
    <row r="211" spans="1:12" x14ac:dyDescent="0.3">
      <c r="A211" s="1">
        <v>45136</v>
      </c>
      <c r="B211">
        <f t="shared" si="22"/>
        <v>6</v>
      </c>
      <c r="C211">
        <f t="shared" si="23"/>
        <v>29</v>
      </c>
      <c r="D211">
        <f t="shared" si="24"/>
        <v>7</v>
      </c>
      <c r="E211" t="s">
        <v>7</v>
      </c>
      <c r="G211">
        <f t="shared" si="25"/>
        <v>0</v>
      </c>
      <c r="H211">
        <f t="shared" si="26"/>
        <v>0</v>
      </c>
      <c r="I211">
        <v>10</v>
      </c>
      <c r="J211">
        <f t="shared" si="27"/>
        <v>9</v>
      </c>
      <c r="K211">
        <f>Tabela13[[#This Row],[WYDATKI]]+Tabela13[[#This Row],[SERWIS]]</f>
        <v>0</v>
      </c>
      <c r="L211">
        <f t="shared" si="28"/>
        <v>8320</v>
      </c>
    </row>
    <row r="212" spans="1:12" x14ac:dyDescent="0.3">
      <c r="A212" s="1">
        <v>45137</v>
      </c>
      <c r="B212">
        <f t="shared" si="22"/>
        <v>7</v>
      </c>
      <c r="C212">
        <f t="shared" si="23"/>
        <v>30</v>
      </c>
      <c r="D212">
        <f t="shared" si="24"/>
        <v>7</v>
      </c>
      <c r="E212" t="s">
        <v>7</v>
      </c>
      <c r="G212">
        <f t="shared" si="25"/>
        <v>150</v>
      </c>
      <c r="H212">
        <f t="shared" si="26"/>
        <v>0</v>
      </c>
      <c r="I212">
        <v>10</v>
      </c>
      <c r="J212">
        <f t="shared" si="27"/>
        <v>9</v>
      </c>
      <c r="K212">
        <f>Tabela13[[#This Row],[WYDATKI]]+Tabela13[[#This Row],[SERWIS]]</f>
        <v>150</v>
      </c>
      <c r="L212">
        <f t="shared" si="28"/>
        <v>8170</v>
      </c>
    </row>
    <row r="213" spans="1:12" x14ac:dyDescent="0.3">
      <c r="A213" s="1">
        <v>45138</v>
      </c>
      <c r="B213">
        <f t="shared" si="22"/>
        <v>1</v>
      </c>
      <c r="C213">
        <f t="shared" si="23"/>
        <v>31</v>
      </c>
      <c r="D213">
        <f t="shared" si="24"/>
        <v>7</v>
      </c>
      <c r="E213" t="s">
        <v>7</v>
      </c>
      <c r="G213">
        <f t="shared" si="25"/>
        <v>0</v>
      </c>
      <c r="H213">
        <f t="shared" si="26"/>
        <v>270</v>
      </c>
      <c r="I213">
        <v>10</v>
      </c>
      <c r="J213">
        <f t="shared" si="27"/>
        <v>9</v>
      </c>
      <c r="K213">
        <f>Tabela13[[#This Row],[WYDATKI]]+Tabela13[[#This Row],[SERWIS]]</f>
        <v>0</v>
      </c>
      <c r="L213">
        <f t="shared" si="28"/>
        <v>8440</v>
      </c>
    </row>
    <row r="214" spans="1:12" x14ac:dyDescent="0.3">
      <c r="A214" s="1">
        <v>45139</v>
      </c>
      <c r="B214">
        <f t="shared" si="22"/>
        <v>2</v>
      </c>
      <c r="C214">
        <f t="shared" si="23"/>
        <v>1</v>
      </c>
      <c r="D214">
        <f t="shared" si="24"/>
        <v>8</v>
      </c>
      <c r="E214" t="s">
        <v>7</v>
      </c>
      <c r="G214">
        <f t="shared" si="25"/>
        <v>0</v>
      </c>
      <c r="H214">
        <f t="shared" si="26"/>
        <v>270</v>
      </c>
      <c r="I214">
        <v>10</v>
      </c>
      <c r="J214">
        <f t="shared" si="27"/>
        <v>9</v>
      </c>
      <c r="K214">
        <f>Tabela13[[#This Row],[WYDATKI]]+Tabela13[[#This Row],[SERWIS]]</f>
        <v>0</v>
      </c>
      <c r="L214">
        <f t="shared" si="28"/>
        <v>8710</v>
      </c>
    </row>
    <row r="215" spans="1:12" x14ac:dyDescent="0.3">
      <c r="A215" s="1">
        <v>45140</v>
      </c>
      <c r="B215">
        <f t="shared" si="22"/>
        <v>3</v>
      </c>
      <c r="C215">
        <f t="shared" si="23"/>
        <v>2</v>
      </c>
      <c r="D215">
        <f t="shared" si="24"/>
        <v>8</v>
      </c>
      <c r="E215" t="s">
        <v>7</v>
      </c>
      <c r="G215">
        <f t="shared" si="25"/>
        <v>0</v>
      </c>
      <c r="H215">
        <f t="shared" si="26"/>
        <v>270</v>
      </c>
      <c r="I215">
        <v>10</v>
      </c>
      <c r="J215">
        <f t="shared" si="27"/>
        <v>9</v>
      </c>
      <c r="K215">
        <f>Tabela13[[#This Row],[WYDATKI]]+Tabela13[[#This Row],[SERWIS]]</f>
        <v>0</v>
      </c>
      <c r="L215">
        <f t="shared" si="28"/>
        <v>8980</v>
      </c>
    </row>
    <row r="216" spans="1:12" x14ac:dyDescent="0.3">
      <c r="A216" s="1">
        <v>45141</v>
      </c>
      <c r="B216">
        <f t="shared" si="22"/>
        <v>4</v>
      </c>
      <c r="C216">
        <f t="shared" si="23"/>
        <v>3</v>
      </c>
      <c r="D216">
        <f t="shared" si="24"/>
        <v>8</v>
      </c>
      <c r="E216" t="s">
        <v>7</v>
      </c>
      <c r="G216">
        <f t="shared" si="25"/>
        <v>0</v>
      </c>
      <c r="H216">
        <f t="shared" si="26"/>
        <v>270</v>
      </c>
      <c r="I216">
        <v>10</v>
      </c>
      <c r="J216">
        <f t="shared" si="27"/>
        <v>9</v>
      </c>
      <c r="K216">
        <f>Tabela13[[#This Row],[WYDATKI]]+Tabela13[[#This Row],[SERWIS]]</f>
        <v>0</v>
      </c>
      <c r="L216">
        <f t="shared" si="28"/>
        <v>9250</v>
      </c>
    </row>
    <row r="217" spans="1:12" x14ac:dyDescent="0.3">
      <c r="A217" s="1">
        <v>45142</v>
      </c>
      <c r="B217">
        <f t="shared" si="22"/>
        <v>5</v>
      </c>
      <c r="C217">
        <f t="shared" si="23"/>
        <v>4</v>
      </c>
      <c r="D217">
        <f t="shared" si="24"/>
        <v>8</v>
      </c>
      <c r="E217" t="s">
        <v>7</v>
      </c>
      <c r="G217">
        <f t="shared" si="25"/>
        <v>0</v>
      </c>
      <c r="H217">
        <f t="shared" si="26"/>
        <v>270</v>
      </c>
      <c r="I217">
        <v>10</v>
      </c>
      <c r="J217">
        <f t="shared" si="27"/>
        <v>9</v>
      </c>
      <c r="K217">
        <f>Tabela13[[#This Row],[WYDATKI]]+Tabela13[[#This Row],[SERWIS]]</f>
        <v>0</v>
      </c>
      <c r="L217">
        <f t="shared" si="28"/>
        <v>9520</v>
      </c>
    </row>
    <row r="218" spans="1:12" x14ac:dyDescent="0.3">
      <c r="A218" s="1">
        <v>45143</v>
      </c>
      <c r="B218">
        <f t="shared" si="22"/>
        <v>6</v>
      </c>
      <c r="C218">
        <f t="shared" si="23"/>
        <v>5</v>
      </c>
      <c r="D218">
        <f t="shared" si="24"/>
        <v>8</v>
      </c>
      <c r="E218" t="s">
        <v>7</v>
      </c>
      <c r="G218">
        <f t="shared" si="25"/>
        <v>0</v>
      </c>
      <c r="H218">
        <f t="shared" si="26"/>
        <v>0</v>
      </c>
      <c r="I218">
        <v>10</v>
      </c>
      <c r="J218">
        <f t="shared" si="27"/>
        <v>9</v>
      </c>
      <c r="K218">
        <f>Tabela13[[#This Row],[WYDATKI]]+Tabela13[[#This Row],[SERWIS]]</f>
        <v>0</v>
      </c>
      <c r="L218">
        <f t="shared" si="28"/>
        <v>9520</v>
      </c>
    </row>
    <row r="219" spans="1:12" x14ac:dyDescent="0.3">
      <c r="A219" s="1">
        <v>45144</v>
      </c>
      <c r="B219">
        <f t="shared" si="22"/>
        <v>7</v>
      </c>
      <c r="C219">
        <f t="shared" si="23"/>
        <v>6</v>
      </c>
      <c r="D219">
        <f t="shared" si="24"/>
        <v>8</v>
      </c>
      <c r="E219" t="s">
        <v>7</v>
      </c>
      <c r="G219">
        <f t="shared" si="25"/>
        <v>150</v>
      </c>
      <c r="H219">
        <f t="shared" si="26"/>
        <v>0</v>
      </c>
      <c r="I219">
        <v>10</v>
      </c>
      <c r="J219">
        <f t="shared" si="27"/>
        <v>9</v>
      </c>
      <c r="K219">
        <f>Tabela13[[#This Row],[WYDATKI]]+Tabela13[[#This Row],[SERWIS]]</f>
        <v>150</v>
      </c>
      <c r="L219">
        <f t="shared" si="28"/>
        <v>9370</v>
      </c>
    </row>
    <row r="220" spans="1:12" x14ac:dyDescent="0.3">
      <c r="A220" s="1">
        <v>45145</v>
      </c>
      <c r="B220">
        <f t="shared" si="22"/>
        <v>1</v>
      </c>
      <c r="C220">
        <f t="shared" si="23"/>
        <v>7</v>
      </c>
      <c r="D220">
        <f t="shared" si="24"/>
        <v>8</v>
      </c>
      <c r="E220" t="s">
        <v>7</v>
      </c>
      <c r="G220">
        <f t="shared" si="25"/>
        <v>0</v>
      </c>
      <c r="H220">
        <f t="shared" si="26"/>
        <v>270</v>
      </c>
      <c r="I220">
        <v>10</v>
      </c>
      <c r="J220">
        <f t="shared" si="27"/>
        <v>9</v>
      </c>
      <c r="K220">
        <f>Tabela13[[#This Row],[WYDATKI]]+Tabela13[[#This Row],[SERWIS]]</f>
        <v>0</v>
      </c>
      <c r="L220">
        <f t="shared" si="28"/>
        <v>9640</v>
      </c>
    </row>
    <row r="221" spans="1:12" x14ac:dyDescent="0.3">
      <c r="A221" s="1">
        <v>45146</v>
      </c>
      <c r="B221">
        <f t="shared" si="22"/>
        <v>2</v>
      </c>
      <c r="C221">
        <f t="shared" si="23"/>
        <v>8</v>
      </c>
      <c r="D221">
        <f t="shared" si="24"/>
        <v>8</v>
      </c>
      <c r="E221" t="s">
        <v>7</v>
      </c>
      <c r="G221">
        <f t="shared" si="25"/>
        <v>0</v>
      </c>
      <c r="H221">
        <f t="shared" si="26"/>
        <v>270</v>
      </c>
      <c r="I221">
        <v>10</v>
      </c>
      <c r="J221">
        <f t="shared" si="27"/>
        <v>9</v>
      </c>
      <c r="K221">
        <f>Tabela13[[#This Row],[WYDATKI]]+Tabela13[[#This Row],[SERWIS]]</f>
        <v>0</v>
      </c>
      <c r="L221">
        <f t="shared" si="28"/>
        <v>9910</v>
      </c>
    </row>
    <row r="222" spans="1:12" x14ac:dyDescent="0.3">
      <c r="A222" s="1">
        <v>45147</v>
      </c>
      <c r="B222">
        <f t="shared" si="22"/>
        <v>3</v>
      </c>
      <c r="C222">
        <f t="shared" si="23"/>
        <v>9</v>
      </c>
      <c r="D222">
        <f t="shared" si="24"/>
        <v>8</v>
      </c>
      <c r="E222" t="s">
        <v>7</v>
      </c>
      <c r="G222">
        <f t="shared" si="25"/>
        <v>0</v>
      </c>
      <c r="H222">
        <f t="shared" si="26"/>
        <v>270</v>
      </c>
      <c r="I222">
        <v>10</v>
      </c>
      <c r="J222">
        <f t="shared" si="27"/>
        <v>9</v>
      </c>
      <c r="K222">
        <f>Tabela13[[#This Row],[WYDATKI]]+Tabela13[[#This Row],[SERWIS]]</f>
        <v>0</v>
      </c>
      <c r="L222">
        <f t="shared" si="28"/>
        <v>10180</v>
      </c>
    </row>
    <row r="223" spans="1:12" x14ac:dyDescent="0.3">
      <c r="A223" s="1">
        <v>45148</v>
      </c>
      <c r="B223">
        <f t="shared" si="22"/>
        <v>4</v>
      </c>
      <c r="C223">
        <f t="shared" si="23"/>
        <v>10</v>
      </c>
      <c r="D223">
        <f t="shared" si="24"/>
        <v>8</v>
      </c>
      <c r="E223" t="s">
        <v>7</v>
      </c>
      <c r="G223">
        <f t="shared" si="25"/>
        <v>0</v>
      </c>
      <c r="H223">
        <f t="shared" si="26"/>
        <v>270</v>
      </c>
      <c r="I223">
        <v>10</v>
      </c>
      <c r="J223">
        <f t="shared" si="27"/>
        <v>9</v>
      </c>
      <c r="K223">
        <f>Tabela13[[#This Row],[WYDATKI]]+Tabela13[[#This Row],[SERWIS]]</f>
        <v>0</v>
      </c>
      <c r="L223">
        <f t="shared" si="28"/>
        <v>10450</v>
      </c>
    </row>
    <row r="224" spans="1:12" x14ac:dyDescent="0.3">
      <c r="A224" s="1">
        <v>45149</v>
      </c>
      <c r="B224">
        <f t="shared" si="22"/>
        <v>5</v>
      </c>
      <c r="C224">
        <f t="shared" si="23"/>
        <v>11</v>
      </c>
      <c r="D224">
        <f t="shared" si="24"/>
        <v>8</v>
      </c>
      <c r="E224" t="s">
        <v>7</v>
      </c>
      <c r="G224">
        <f t="shared" si="25"/>
        <v>0</v>
      </c>
      <c r="H224">
        <f t="shared" si="26"/>
        <v>270</v>
      </c>
      <c r="I224">
        <v>10</v>
      </c>
      <c r="J224">
        <f t="shared" si="27"/>
        <v>9</v>
      </c>
      <c r="K224">
        <f>Tabela13[[#This Row],[WYDATKI]]+Tabela13[[#This Row],[SERWIS]]</f>
        <v>0</v>
      </c>
      <c r="L224">
        <f t="shared" si="28"/>
        <v>10720</v>
      </c>
    </row>
    <row r="225" spans="1:12" x14ac:dyDescent="0.3">
      <c r="A225" s="1">
        <v>45150</v>
      </c>
      <c r="B225">
        <f t="shared" si="22"/>
        <v>6</v>
      </c>
      <c r="C225">
        <f t="shared" si="23"/>
        <v>12</v>
      </c>
      <c r="D225">
        <f t="shared" si="24"/>
        <v>8</v>
      </c>
      <c r="E225" t="s">
        <v>7</v>
      </c>
      <c r="G225">
        <f t="shared" si="25"/>
        <v>0</v>
      </c>
      <c r="H225">
        <f t="shared" si="26"/>
        <v>0</v>
      </c>
      <c r="I225">
        <v>10</v>
      </c>
      <c r="J225">
        <f t="shared" si="27"/>
        <v>9</v>
      </c>
      <c r="K225">
        <f>Tabela13[[#This Row],[WYDATKI]]+Tabela13[[#This Row],[SERWIS]]</f>
        <v>0</v>
      </c>
      <c r="L225">
        <f t="shared" si="28"/>
        <v>10720</v>
      </c>
    </row>
    <row r="226" spans="1:12" x14ac:dyDescent="0.3">
      <c r="A226" s="1">
        <v>45151</v>
      </c>
      <c r="B226">
        <f t="shared" si="22"/>
        <v>7</v>
      </c>
      <c r="C226">
        <f t="shared" si="23"/>
        <v>13</v>
      </c>
      <c r="D226">
        <f t="shared" si="24"/>
        <v>8</v>
      </c>
      <c r="E226" t="s">
        <v>7</v>
      </c>
      <c r="G226">
        <f t="shared" si="25"/>
        <v>150</v>
      </c>
      <c r="H226">
        <f t="shared" si="26"/>
        <v>0</v>
      </c>
      <c r="I226">
        <v>10</v>
      </c>
      <c r="J226">
        <f t="shared" si="27"/>
        <v>9</v>
      </c>
      <c r="K226">
        <f>Tabela13[[#This Row],[WYDATKI]]+Tabela13[[#This Row],[SERWIS]]</f>
        <v>150</v>
      </c>
      <c r="L226">
        <f t="shared" si="28"/>
        <v>10570</v>
      </c>
    </row>
    <row r="227" spans="1:12" x14ac:dyDescent="0.3">
      <c r="A227" s="1">
        <v>45152</v>
      </c>
      <c r="B227">
        <f t="shared" si="22"/>
        <v>1</v>
      </c>
      <c r="C227">
        <f t="shared" si="23"/>
        <v>14</v>
      </c>
      <c r="D227">
        <f t="shared" si="24"/>
        <v>8</v>
      </c>
      <c r="E227" t="s">
        <v>7</v>
      </c>
      <c r="G227">
        <f t="shared" si="25"/>
        <v>0</v>
      </c>
      <c r="H227">
        <f t="shared" si="26"/>
        <v>270</v>
      </c>
      <c r="I227">
        <v>10</v>
      </c>
      <c r="J227">
        <f t="shared" si="27"/>
        <v>9</v>
      </c>
      <c r="K227">
        <f>Tabela13[[#This Row],[WYDATKI]]+Tabela13[[#This Row],[SERWIS]]</f>
        <v>0</v>
      </c>
      <c r="L227">
        <f t="shared" si="28"/>
        <v>10840</v>
      </c>
    </row>
    <row r="228" spans="1:12" x14ac:dyDescent="0.3">
      <c r="A228" s="1">
        <v>45153</v>
      </c>
      <c r="B228">
        <f t="shared" si="22"/>
        <v>2</v>
      </c>
      <c r="C228">
        <f t="shared" si="23"/>
        <v>15</v>
      </c>
      <c r="D228">
        <f t="shared" si="24"/>
        <v>8</v>
      </c>
      <c r="E228" t="s">
        <v>7</v>
      </c>
      <c r="G228">
        <f t="shared" si="25"/>
        <v>0</v>
      </c>
      <c r="H228">
        <f t="shared" si="26"/>
        <v>270</v>
      </c>
      <c r="I228">
        <v>10</v>
      </c>
      <c r="J228">
        <f t="shared" si="27"/>
        <v>9</v>
      </c>
      <c r="K228">
        <f>Tabela13[[#This Row],[WYDATKI]]+Tabela13[[#This Row],[SERWIS]]</f>
        <v>0</v>
      </c>
      <c r="L228">
        <f t="shared" si="28"/>
        <v>11110</v>
      </c>
    </row>
    <row r="229" spans="1:12" x14ac:dyDescent="0.3">
      <c r="A229" s="1">
        <v>45154</v>
      </c>
      <c r="B229">
        <f t="shared" si="22"/>
        <v>3</v>
      </c>
      <c r="C229">
        <f t="shared" si="23"/>
        <v>16</v>
      </c>
      <c r="D229">
        <f t="shared" si="24"/>
        <v>8</v>
      </c>
      <c r="E229" t="s">
        <v>7</v>
      </c>
      <c r="G229">
        <f t="shared" si="25"/>
        <v>0</v>
      </c>
      <c r="H229">
        <f t="shared" si="26"/>
        <v>270</v>
      </c>
      <c r="I229">
        <v>10</v>
      </c>
      <c r="J229">
        <f t="shared" si="27"/>
        <v>9</v>
      </c>
      <c r="K229">
        <f>Tabela13[[#This Row],[WYDATKI]]+Tabela13[[#This Row],[SERWIS]]</f>
        <v>0</v>
      </c>
      <c r="L229">
        <f t="shared" si="28"/>
        <v>11380</v>
      </c>
    </row>
    <row r="230" spans="1:12" x14ac:dyDescent="0.3">
      <c r="A230" s="1">
        <v>45155</v>
      </c>
      <c r="B230">
        <f t="shared" si="22"/>
        <v>4</v>
      </c>
      <c r="C230">
        <f t="shared" si="23"/>
        <v>17</v>
      </c>
      <c r="D230">
        <f t="shared" si="24"/>
        <v>8</v>
      </c>
      <c r="E230" t="s">
        <v>7</v>
      </c>
      <c r="G230">
        <f t="shared" si="25"/>
        <v>0</v>
      </c>
      <c r="H230">
        <f t="shared" si="26"/>
        <v>270</v>
      </c>
      <c r="I230">
        <v>10</v>
      </c>
      <c r="J230">
        <f t="shared" si="27"/>
        <v>9</v>
      </c>
      <c r="K230">
        <f>Tabela13[[#This Row],[WYDATKI]]+Tabela13[[#This Row],[SERWIS]]</f>
        <v>0</v>
      </c>
      <c r="L230">
        <f t="shared" si="28"/>
        <v>11650</v>
      </c>
    </row>
    <row r="231" spans="1:12" x14ac:dyDescent="0.3">
      <c r="A231" s="1">
        <v>45156</v>
      </c>
      <c r="B231">
        <f t="shared" si="22"/>
        <v>5</v>
      </c>
      <c r="C231">
        <f t="shared" si="23"/>
        <v>18</v>
      </c>
      <c r="D231">
        <f t="shared" si="24"/>
        <v>8</v>
      </c>
      <c r="E231" t="s">
        <v>7</v>
      </c>
      <c r="G231">
        <f t="shared" si="25"/>
        <v>0</v>
      </c>
      <c r="H231">
        <f t="shared" si="26"/>
        <v>270</v>
      </c>
      <c r="I231">
        <v>10</v>
      </c>
      <c r="J231">
        <f t="shared" si="27"/>
        <v>9</v>
      </c>
      <c r="K231">
        <f>Tabela13[[#This Row],[WYDATKI]]+Tabela13[[#This Row],[SERWIS]]</f>
        <v>0</v>
      </c>
      <c r="L231">
        <f t="shared" si="28"/>
        <v>11920</v>
      </c>
    </row>
    <row r="232" spans="1:12" x14ac:dyDescent="0.3">
      <c r="A232" s="1">
        <v>45157</v>
      </c>
      <c r="B232">
        <f t="shared" si="22"/>
        <v>6</v>
      </c>
      <c r="C232">
        <f t="shared" si="23"/>
        <v>19</v>
      </c>
      <c r="D232">
        <f t="shared" si="24"/>
        <v>8</v>
      </c>
      <c r="E232" t="s">
        <v>7</v>
      </c>
      <c r="G232">
        <f t="shared" si="25"/>
        <v>0</v>
      </c>
      <c r="H232">
        <f t="shared" si="26"/>
        <v>0</v>
      </c>
      <c r="I232">
        <v>10</v>
      </c>
      <c r="J232">
        <f t="shared" si="27"/>
        <v>9</v>
      </c>
      <c r="K232">
        <f>Tabela13[[#This Row],[WYDATKI]]+Tabela13[[#This Row],[SERWIS]]</f>
        <v>0</v>
      </c>
      <c r="L232">
        <f t="shared" si="28"/>
        <v>11920</v>
      </c>
    </row>
    <row r="233" spans="1:12" x14ac:dyDescent="0.3">
      <c r="A233" s="1">
        <v>45158</v>
      </c>
      <c r="B233">
        <f t="shared" si="22"/>
        <v>7</v>
      </c>
      <c r="C233">
        <f t="shared" si="23"/>
        <v>20</v>
      </c>
      <c r="D233">
        <f t="shared" si="24"/>
        <v>8</v>
      </c>
      <c r="E233" t="s">
        <v>7</v>
      </c>
      <c r="G233">
        <f t="shared" si="25"/>
        <v>150</v>
      </c>
      <c r="H233">
        <f t="shared" si="26"/>
        <v>0</v>
      </c>
      <c r="I233">
        <v>10</v>
      </c>
      <c r="J233">
        <f t="shared" si="27"/>
        <v>9</v>
      </c>
      <c r="K233">
        <f>Tabela13[[#This Row],[WYDATKI]]+Tabela13[[#This Row],[SERWIS]]</f>
        <v>150</v>
      </c>
      <c r="L233">
        <f t="shared" si="28"/>
        <v>11770</v>
      </c>
    </row>
    <row r="234" spans="1:12" x14ac:dyDescent="0.3">
      <c r="A234" s="1">
        <v>45159</v>
      </c>
      <c r="B234">
        <f t="shared" si="22"/>
        <v>1</v>
      </c>
      <c r="C234">
        <f t="shared" si="23"/>
        <v>21</v>
      </c>
      <c r="D234">
        <f t="shared" si="24"/>
        <v>8</v>
      </c>
      <c r="E234" t="s">
        <v>7</v>
      </c>
      <c r="G234">
        <f t="shared" si="25"/>
        <v>0</v>
      </c>
      <c r="H234">
        <f t="shared" si="26"/>
        <v>270</v>
      </c>
      <c r="I234">
        <v>10</v>
      </c>
      <c r="J234">
        <f t="shared" si="27"/>
        <v>9</v>
      </c>
      <c r="K234">
        <f>Tabela13[[#This Row],[WYDATKI]]+Tabela13[[#This Row],[SERWIS]]</f>
        <v>0</v>
      </c>
      <c r="L234">
        <f t="shared" si="28"/>
        <v>12040</v>
      </c>
    </row>
    <row r="235" spans="1:12" x14ac:dyDescent="0.3">
      <c r="A235" s="1">
        <v>45160</v>
      </c>
      <c r="B235">
        <f t="shared" si="22"/>
        <v>2</v>
      </c>
      <c r="C235">
        <f t="shared" si="23"/>
        <v>22</v>
      </c>
      <c r="D235">
        <f t="shared" si="24"/>
        <v>8</v>
      </c>
      <c r="E235" t="s">
        <v>7</v>
      </c>
      <c r="G235">
        <f t="shared" si="25"/>
        <v>0</v>
      </c>
      <c r="H235">
        <f t="shared" si="26"/>
        <v>270</v>
      </c>
      <c r="I235">
        <v>10</v>
      </c>
      <c r="J235">
        <f t="shared" si="27"/>
        <v>9</v>
      </c>
      <c r="K235">
        <f>Tabela13[[#This Row],[WYDATKI]]+Tabela13[[#This Row],[SERWIS]]</f>
        <v>0</v>
      </c>
      <c r="L235">
        <f t="shared" si="28"/>
        <v>12310</v>
      </c>
    </row>
    <row r="236" spans="1:12" x14ac:dyDescent="0.3">
      <c r="A236" s="1">
        <v>45161</v>
      </c>
      <c r="B236">
        <f t="shared" si="22"/>
        <v>3</v>
      </c>
      <c r="C236">
        <f t="shared" si="23"/>
        <v>23</v>
      </c>
      <c r="D236">
        <f t="shared" si="24"/>
        <v>8</v>
      </c>
      <c r="E236" t="s">
        <v>7</v>
      </c>
      <c r="G236">
        <f t="shared" si="25"/>
        <v>0</v>
      </c>
      <c r="H236">
        <f t="shared" si="26"/>
        <v>270</v>
      </c>
      <c r="I236">
        <v>10</v>
      </c>
      <c r="J236">
        <f t="shared" si="27"/>
        <v>9</v>
      </c>
      <c r="K236">
        <f>Tabela13[[#This Row],[WYDATKI]]+Tabela13[[#This Row],[SERWIS]]</f>
        <v>0</v>
      </c>
      <c r="L236">
        <f t="shared" si="28"/>
        <v>12580</v>
      </c>
    </row>
    <row r="237" spans="1:12" x14ac:dyDescent="0.3">
      <c r="A237" s="1">
        <v>45162</v>
      </c>
      <c r="B237">
        <f t="shared" si="22"/>
        <v>4</v>
      </c>
      <c r="C237">
        <f t="shared" si="23"/>
        <v>24</v>
      </c>
      <c r="D237">
        <f t="shared" si="24"/>
        <v>8</v>
      </c>
      <c r="E237" t="s">
        <v>7</v>
      </c>
      <c r="G237">
        <f t="shared" si="25"/>
        <v>0</v>
      </c>
      <c r="H237">
        <f t="shared" si="26"/>
        <v>270</v>
      </c>
      <c r="I237">
        <v>10</v>
      </c>
      <c r="J237">
        <f t="shared" si="27"/>
        <v>9</v>
      </c>
      <c r="K237">
        <f>Tabela13[[#This Row],[WYDATKI]]+Tabela13[[#This Row],[SERWIS]]</f>
        <v>0</v>
      </c>
      <c r="L237">
        <f t="shared" si="28"/>
        <v>12850</v>
      </c>
    </row>
    <row r="238" spans="1:12" x14ac:dyDescent="0.3">
      <c r="A238" s="1">
        <v>45163</v>
      </c>
      <c r="B238">
        <f t="shared" si="22"/>
        <v>5</v>
      </c>
      <c r="C238">
        <f t="shared" si="23"/>
        <v>25</v>
      </c>
      <c r="D238">
        <f t="shared" si="24"/>
        <v>8</v>
      </c>
      <c r="E238" t="s">
        <v>7</v>
      </c>
      <c r="G238">
        <f t="shared" si="25"/>
        <v>0</v>
      </c>
      <c r="H238">
        <f t="shared" si="26"/>
        <v>270</v>
      </c>
      <c r="I238">
        <v>10</v>
      </c>
      <c r="J238">
        <f t="shared" si="27"/>
        <v>9</v>
      </c>
      <c r="K238">
        <f>Tabela13[[#This Row],[WYDATKI]]+Tabela13[[#This Row],[SERWIS]]</f>
        <v>0</v>
      </c>
      <c r="L238">
        <f t="shared" si="28"/>
        <v>13120</v>
      </c>
    </row>
    <row r="239" spans="1:12" x14ac:dyDescent="0.3">
      <c r="A239" s="1">
        <v>45164</v>
      </c>
      <c r="B239">
        <f t="shared" si="22"/>
        <v>6</v>
      </c>
      <c r="C239">
        <f t="shared" si="23"/>
        <v>26</v>
      </c>
      <c r="D239">
        <f t="shared" si="24"/>
        <v>8</v>
      </c>
      <c r="E239" t="s">
        <v>7</v>
      </c>
      <c r="G239">
        <f t="shared" si="25"/>
        <v>0</v>
      </c>
      <c r="H239">
        <f t="shared" si="26"/>
        <v>0</v>
      </c>
      <c r="I239">
        <v>10</v>
      </c>
      <c r="J239">
        <f t="shared" si="27"/>
        <v>9</v>
      </c>
      <c r="K239">
        <f>Tabela13[[#This Row],[WYDATKI]]+Tabela13[[#This Row],[SERWIS]]</f>
        <v>0</v>
      </c>
      <c r="L239">
        <f t="shared" si="28"/>
        <v>13120</v>
      </c>
    </row>
    <row r="240" spans="1:12" x14ac:dyDescent="0.3">
      <c r="A240" s="1">
        <v>45165</v>
      </c>
      <c r="B240">
        <f t="shared" si="22"/>
        <v>7</v>
      </c>
      <c r="C240">
        <f t="shared" si="23"/>
        <v>27</v>
      </c>
      <c r="D240">
        <f t="shared" si="24"/>
        <v>8</v>
      </c>
      <c r="E240" t="s">
        <v>7</v>
      </c>
      <c r="G240">
        <f t="shared" si="25"/>
        <v>150</v>
      </c>
      <c r="H240">
        <f t="shared" si="26"/>
        <v>0</v>
      </c>
      <c r="I240">
        <v>10</v>
      </c>
      <c r="J240">
        <f t="shared" si="27"/>
        <v>9</v>
      </c>
      <c r="K240">
        <f>Tabela13[[#This Row],[WYDATKI]]+Tabela13[[#This Row],[SERWIS]]</f>
        <v>150</v>
      </c>
      <c r="L240">
        <f t="shared" si="28"/>
        <v>12970</v>
      </c>
    </row>
    <row r="241" spans="1:12" x14ac:dyDescent="0.3">
      <c r="A241" s="1">
        <v>45166</v>
      </c>
      <c r="B241">
        <f t="shared" si="22"/>
        <v>1</v>
      </c>
      <c r="C241">
        <f t="shared" si="23"/>
        <v>28</v>
      </c>
      <c r="D241">
        <f t="shared" si="24"/>
        <v>8</v>
      </c>
      <c r="E241" t="s">
        <v>7</v>
      </c>
      <c r="G241">
        <f t="shared" si="25"/>
        <v>0</v>
      </c>
      <c r="H241">
        <f t="shared" si="26"/>
        <v>270</v>
      </c>
      <c r="I241">
        <v>10</v>
      </c>
      <c r="J241">
        <f t="shared" si="27"/>
        <v>9</v>
      </c>
      <c r="K241">
        <f>Tabela13[[#This Row],[WYDATKI]]+Tabela13[[#This Row],[SERWIS]]</f>
        <v>0</v>
      </c>
      <c r="L241">
        <f t="shared" si="28"/>
        <v>13240</v>
      </c>
    </row>
    <row r="242" spans="1:12" x14ac:dyDescent="0.3">
      <c r="A242" s="1">
        <v>45167</v>
      </c>
      <c r="B242">
        <f t="shared" si="22"/>
        <v>2</v>
      </c>
      <c r="C242">
        <f t="shared" si="23"/>
        <v>29</v>
      </c>
      <c r="D242">
        <f t="shared" si="24"/>
        <v>8</v>
      </c>
      <c r="E242" t="s">
        <v>7</v>
      </c>
      <c r="G242">
        <f t="shared" si="25"/>
        <v>0</v>
      </c>
      <c r="H242">
        <f t="shared" si="26"/>
        <v>270</v>
      </c>
      <c r="I242">
        <v>10</v>
      </c>
      <c r="J242">
        <f t="shared" si="27"/>
        <v>9</v>
      </c>
      <c r="K242">
        <f>Tabela13[[#This Row],[WYDATKI]]+Tabela13[[#This Row],[SERWIS]]</f>
        <v>0</v>
      </c>
      <c r="L242">
        <f t="shared" si="28"/>
        <v>13510</v>
      </c>
    </row>
    <row r="243" spans="1:12" x14ac:dyDescent="0.3">
      <c r="A243" s="1">
        <v>45168</v>
      </c>
      <c r="B243">
        <f t="shared" si="22"/>
        <v>3</v>
      </c>
      <c r="C243">
        <f t="shared" si="23"/>
        <v>30</v>
      </c>
      <c r="D243">
        <f t="shared" si="24"/>
        <v>8</v>
      </c>
      <c r="E243" t="s">
        <v>7</v>
      </c>
      <c r="G243">
        <f t="shared" si="25"/>
        <v>0</v>
      </c>
      <c r="H243">
        <f t="shared" si="26"/>
        <v>270</v>
      </c>
      <c r="I243">
        <v>10</v>
      </c>
      <c r="J243">
        <f t="shared" si="27"/>
        <v>9</v>
      </c>
      <c r="K243">
        <f>Tabela13[[#This Row],[WYDATKI]]+Tabela13[[#This Row],[SERWIS]]</f>
        <v>0</v>
      </c>
      <c r="L243">
        <f t="shared" si="28"/>
        <v>13780</v>
      </c>
    </row>
    <row r="244" spans="1:12" x14ac:dyDescent="0.3">
      <c r="A244" s="1">
        <v>45169</v>
      </c>
      <c r="B244">
        <f t="shared" si="22"/>
        <v>4</v>
      </c>
      <c r="C244">
        <f t="shared" si="23"/>
        <v>31</v>
      </c>
      <c r="D244">
        <f t="shared" si="24"/>
        <v>8</v>
      </c>
      <c r="E244" t="s">
        <v>7</v>
      </c>
      <c r="G244">
        <f t="shared" si="25"/>
        <v>0</v>
      </c>
      <c r="H244">
        <f t="shared" si="26"/>
        <v>270</v>
      </c>
      <c r="I244">
        <v>10</v>
      </c>
      <c r="J244">
        <f t="shared" si="27"/>
        <v>9</v>
      </c>
      <c r="K244">
        <f>Tabela13[[#This Row],[WYDATKI]]+Tabela13[[#This Row],[SERWIS]]</f>
        <v>0</v>
      </c>
      <c r="L244">
        <f t="shared" si="28"/>
        <v>14050</v>
      </c>
    </row>
    <row r="245" spans="1:12" x14ac:dyDescent="0.3">
      <c r="A245" s="1">
        <v>45170</v>
      </c>
      <c r="B245">
        <f t="shared" si="22"/>
        <v>5</v>
      </c>
      <c r="C245">
        <f t="shared" si="23"/>
        <v>1</v>
      </c>
      <c r="D245">
        <f t="shared" si="24"/>
        <v>9</v>
      </c>
      <c r="E245" t="s">
        <v>7</v>
      </c>
      <c r="G245">
        <f t="shared" si="25"/>
        <v>0</v>
      </c>
      <c r="H245">
        <f t="shared" si="26"/>
        <v>270</v>
      </c>
      <c r="I245">
        <v>10</v>
      </c>
      <c r="J245">
        <f t="shared" si="27"/>
        <v>9</v>
      </c>
      <c r="K245">
        <f>Tabela13[[#This Row],[WYDATKI]]+Tabela13[[#This Row],[SERWIS]]</f>
        <v>0</v>
      </c>
      <c r="L245">
        <f t="shared" si="28"/>
        <v>14320</v>
      </c>
    </row>
    <row r="246" spans="1:12" x14ac:dyDescent="0.3">
      <c r="A246" s="1">
        <v>45171</v>
      </c>
      <c r="B246">
        <f t="shared" si="22"/>
        <v>6</v>
      </c>
      <c r="C246">
        <f t="shared" si="23"/>
        <v>2</v>
      </c>
      <c r="D246">
        <f t="shared" si="24"/>
        <v>9</v>
      </c>
      <c r="E246" t="s">
        <v>7</v>
      </c>
      <c r="G246">
        <f t="shared" si="25"/>
        <v>0</v>
      </c>
      <c r="H246">
        <f t="shared" si="26"/>
        <v>0</v>
      </c>
      <c r="I246">
        <v>10</v>
      </c>
      <c r="J246">
        <f t="shared" si="27"/>
        <v>9</v>
      </c>
      <c r="K246">
        <f>Tabela13[[#This Row],[WYDATKI]]+Tabela13[[#This Row],[SERWIS]]</f>
        <v>0</v>
      </c>
      <c r="L246">
        <f t="shared" si="28"/>
        <v>14320</v>
      </c>
    </row>
    <row r="247" spans="1:12" x14ac:dyDescent="0.3">
      <c r="A247" s="1">
        <v>45172</v>
      </c>
      <c r="B247">
        <f t="shared" si="22"/>
        <v>7</v>
      </c>
      <c r="C247">
        <f t="shared" si="23"/>
        <v>3</v>
      </c>
      <c r="D247">
        <f t="shared" si="24"/>
        <v>9</v>
      </c>
      <c r="E247" t="s">
        <v>7</v>
      </c>
      <c r="G247">
        <f t="shared" si="25"/>
        <v>150</v>
      </c>
      <c r="H247">
        <f t="shared" si="26"/>
        <v>0</v>
      </c>
      <c r="I247">
        <v>10</v>
      </c>
      <c r="J247">
        <f t="shared" si="27"/>
        <v>9</v>
      </c>
      <c r="K247">
        <f>Tabela13[[#This Row],[WYDATKI]]+Tabela13[[#This Row],[SERWIS]]</f>
        <v>150</v>
      </c>
      <c r="L247">
        <f t="shared" si="28"/>
        <v>14170</v>
      </c>
    </row>
    <row r="248" spans="1:12" x14ac:dyDescent="0.3">
      <c r="A248" s="1">
        <v>45173</v>
      </c>
      <c r="B248">
        <f t="shared" si="22"/>
        <v>1</v>
      </c>
      <c r="C248">
        <f t="shared" si="23"/>
        <v>4</v>
      </c>
      <c r="D248">
        <f t="shared" si="24"/>
        <v>9</v>
      </c>
      <c r="E248" t="s">
        <v>7</v>
      </c>
      <c r="G248">
        <f t="shared" si="25"/>
        <v>0</v>
      </c>
      <c r="H248">
        <f t="shared" si="26"/>
        <v>270</v>
      </c>
      <c r="I248">
        <v>10</v>
      </c>
      <c r="J248">
        <f t="shared" si="27"/>
        <v>9</v>
      </c>
      <c r="K248">
        <f>Tabela13[[#This Row],[WYDATKI]]+Tabela13[[#This Row],[SERWIS]]</f>
        <v>0</v>
      </c>
      <c r="L248">
        <f t="shared" si="28"/>
        <v>14440</v>
      </c>
    </row>
    <row r="249" spans="1:12" x14ac:dyDescent="0.3">
      <c r="A249" s="1">
        <v>45174</v>
      </c>
      <c r="B249">
        <f t="shared" si="22"/>
        <v>2</v>
      </c>
      <c r="C249">
        <f t="shared" si="23"/>
        <v>5</v>
      </c>
      <c r="D249">
        <f t="shared" si="24"/>
        <v>9</v>
      </c>
      <c r="E249" t="s">
        <v>7</v>
      </c>
      <c r="G249">
        <f t="shared" si="25"/>
        <v>0</v>
      </c>
      <c r="H249">
        <f t="shared" si="26"/>
        <v>270</v>
      </c>
      <c r="I249">
        <v>10</v>
      </c>
      <c r="J249">
        <f t="shared" si="27"/>
        <v>9</v>
      </c>
      <c r="K249">
        <f>Tabela13[[#This Row],[WYDATKI]]+Tabela13[[#This Row],[SERWIS]]</f>
        <v>0</v>
      </c>
      <c r="L249">
        <f t="shared" si="28"/>
        <v>14710</v>
      </c>
    </row>
    <row r="250" spans="1:12" x14ac:dyDescent="0.3">
      <c r="A250" s="1">
        <v>45175</v>
      </c>
      <c r="B250">
        <f t="shared" si="22"/>
        <v>3</v>
      </c>
      <c r="C250">
        <f t="shared" si="23"/>
        <v>6</v>
      </c>
      <c r="D250">
        <f t="shared" si="24"/>
        <v>9</v>
      </c>
      <c r="E250" t="s">
        <v>7</v>
      </c>
      <c r="G250">
        <f t="shared" si="25"/>
        <v>0</v>
      </c>
      <c r="H250">
        <f t="shared" si="26"/>
        <v>270</v>
      </c>
      <c r="I250">
        <v>10</v>
      </c>
      <c r="J250">
        <f t="shared" si="27"/>
        <v>9</v>
      </c>
      <c r="K250">
        <f>Tabela13[[#This Row],[WYDATKI]]+Tabela13[[#This Row],[SERWIS]]</f>
        <v>0</v>
      </c>
      <c r="L250">
        <f t="shared" si="28"/>
        <v>14980</v>
      </c>
    </row>
    <row r="251" spans="1:12" x14ac:dyDescent="0.3">
      <c r="A251" s="1">
        <v>45176</v>
      </c>
      <c r="B251">
        <f t="shared" si="22"/>
        <v>4</v>
      </c>
      <c r="C251">
        <f t="shared" si="23"/>
        <v>7</v>
      </c>
      <c r="D251">
        <f t="shared" si="24"/>
        <v>9</v>
      </c>
      <c r="E251" t="s">
        <v>7</v>
      </c>
      <c r="G251">
        <f t="shared" si="25"/>
        <v>0</v>
      </c>
      <c r="H251">
        <f t="shared" si="26"/>
        <v>270</v>
      </c>
      <c r="I251">
        <v>10</v>
      </c>
      <c r="J251">
        <f t="shared" si="27"/>
        <v>9</v>
      </c>
      <c r="K251">
        <f>Tabela13[[#This Row],[WYDATKI]]+Tabela13[[#This Row],[SERWIS]]</f>
        <v>0</v>
      </c>
      <c r="L251">
        <f t="shared" si="28"/>
        <v>15250</v>
      </c>
    </row>
    <row r="252" spans="1:12" x14ac:dyDescent="0.3">
      <c r="A252" s="1">
        <v>45177</v>
      </c>
      <c r="B252">
        <f t="shared" si="22"/>
        <v>5</v>
      </c>
      <c r="C252">
        <f t="shared" si="23"/>
        <v>8</v>
      </c>
      <c r="D252">
        <f t="shared" si="24"/>
        <v>9</v>
      </c>
      <c r="E252" t="s">
        <v>7</v>
      </c>
      <c r="G252">
        <f t="shared" si="25"/>
        <v>0</v>
      </c>
      <c r="H252">
        <f t="shared" si="26"/>
        <v>270</v>
      </c>
      <c r="I252">
        <v>10</v>
      </c>
      <c r="J252">
        <f t="shared" si="27"/>
        <v>9</v>
      </c>
      <c r="K252">
        <f>Tabela13[[#This Row],[WYDATKI]]+Tabela13[[#This Row],[SERWIS]]</f>
        <v>0</v>
      </c>
      <c r="L252">
        <f t="shared" si="28"/>
        <v>15520</v>
      </c>
    </row>
    <row r="253" spans="1:12" x14ac:dyDescent="0.3">
      <c r="A253" s="1">
        <v>45178</v>
      </c>
      <c r="B253">
        <f t="shared" si="22"/>
        <v>6</v>
      </c>
      <c r="C253">
        <f t="shared" si="23"/>
        <v>9</v>
      </c>
      <c r="D253">
        <f t="shared" si="24"/>
        <v>9</v>
      </c>
      <c r="E253" t="s">
        <v>7</v>
      </c>
      <c r="G253">
        <f t="shared" si="25"/>
        <v>0</v>
      </c>
      <c r="H253">
        <f t="shared" si="26"/>
        <v>0</v>
      </c>
      <c r="I253">
        <v>10</v>
      </c>
      <c r="J253">
        <f t="shared" si="27"/>
        <v>9</v>
      </c>
      <c r="K253">
        <f>Tabela13[[#This Row],[WYDATKI]]+Tabela13[[#This Row],[SERWIS]]</f>
        <v>0</v>
      </c>
      <c r="L253">
        <f t="shared" si="28"/>
        <v>15520</v>
      </c>
    </row>
    <row r="254" spans="1:12" x14ac:dyDescent="0.3">
      <c r="A254" s="1">
        <v>45179</v>
      </c>
      <c r="B254">
        <f t="shared" si="22"/>
        <v>7</v>
      </c>
      <c r="C254">
        <f t="shared" si="23"/>
        <v>10</v>
      </c>
      <c r="D254">
        <f t="shared" si="24"/>
        <v>9</v>
      </c>
      <c r="E254" t="s">
        <v>7</v>
      </c>
      <c r="G254">
        <f t="shared" si="25"/>
        <v>150</v>
      </c>
      <c r="H254">
        <f t="shared" si="26"/>
        <v>0</v>
      </c>
      <c r="I254">
        <v>10</v>
      </c>
      <c r="J254">
        <f t="shared" si="27"/>
        <v>9</v>
      </c>
      <c r="K254">
        <f>Tabela13[[#This Row],[WYDATKI]]+Tabela13[[#This Row],[SERWIS]]</f>
        <v>150</v>
      </c>
      <c r="L254">
        <f t="shared" si="28"/>
        <v>15370</v>
      </c>
    </row>
    <row r="255" spans="1:12" x14ac:dyDescent="0.3">
      <c r="A255" s="1">
        <v>45180</v>
      </c>
      <c r="B255">
        <f t="shared" si="22"/>
        <v>1</v>
      </c>
      <c r="C255">
        <f t="shared" si="23"/>
        <v>11</v>
      </c>
      <c r="D255">
        <f t="shared" si="24"/>
        <v>9</v>
      </c>
      <c r="E255" t="s">
        <v>7</v>
      </c>
      <c r="G255">
        <f t="shared" si="25"/>
        <v>0</v>
      </c>
      <c r="H255">
        <f t="shared" si="26"/>
        <v>270</v>
      </c>
      <c r="I255">
        <v>10</v>
      </c>
      <c r="J255">
        <f t="shared" si="27"/>
        <v>9</v>
      </c>
      <c r="K255">
        <f>Tabela13[[#This Row],[WYDATKI]]+Tabela13[[#This Row],[SERWIS]]</f>
        <v>0</v>
      </c>
      <c r="L255">
        <f t="shared" si="28"/>
        <v>15640</v>
      </c>
    </row>
    <row r="256" spans="1:12" x14ac:dyDescent="0.3">
      <c r="A256" s="1">
        <v>45181</v>
      </c>
      <c r="B256">
        <f t="shared" si="22"/>
        <v>2</v>
      </c>
      <c r="C256">
        <f t="shared" si="23"/>
        <v>12</v>
      </c>
      <c r="D256">
        <f t="shared" si="24"/>
        <v>9</v>
      </c>
      <c r="E256" t="s">
        <v>7</v>
      </c>
      <c r="G256">
        <f t="shared" si="25"/>
        <v>0</v>
      </c>
      <c r="H256">
        <f t="shared" si="26"/>
        <v>270</v>
      </c>
      <c r="I256">
        <v>10</v>
      </c>
      <c r="J256">
        <f t="shared" si="27"/>
        <v>9</v>
      </c>
      <c r="K256">
        <f>Tabela13[[#This Row],[WYDATKI]]+Tabela13[[#This Row],[SERWIS]]</f>
        <v>0</v>
      </c>
      <c r="L256">
        <f t="shared" si="28"/>
        <v>15910</v>
      </c>
    </row>
    <row r="257" spans="1:12" x14ac:dyDescent="0.3">
      <c r="A257" s="1">
        <v>45182</v>
      </c>
      <c r="B257">
        <f t="shared" si="22"/>
        <v>3</v>
      </c>
      <c r="C257">
        <f t="shared" si="23"/>
        <v>13</v>
      </c>
      <c r="D257">
        <f t="shared" si="24"/>
        <v>9</v>
      </c>
      <c r="E257" t="s">
        <v>7</v>
      </c>
      <c r="G257">
        <f t="shared" si="25"/>
        <v>0</v>
      </c>
      <c r="H257">
        <f t="shared" si="26"/>
        <v>270</v>
      </c>
      <c r="I257">
        <v>10</v>
      </c>
      <c r="J257">
        <f t="shared" si="27"/>
        <v>9</v>
      </c>
      <c r="K257">
        <f>Tabela13[[#This Row],[WYDATKI]]+Tabela13[[#This Row],[SERWIS]]</f>
        <v>0</v>
      </c>
      <c r="L257">
        <f t="shared" si="28"/>
        <v>16180</v>
      </c>
    </row>
    <row r="258" spans="1:12" x14ac:dyDescent="0.3">
      <c r="A258" s="1">
        <v>45183</v>
      </c>
      <c r="B258">
        <f t="shared" si="22"/>
        <v>4</v>
      </c>
      <c r="C258">
        <f t="shared" si="23"/>
        <v>14</v>
      </c>
      <c r="D258">
        <f t="shared" si="24"/>
        <v>9</v>
      </c>
      <c r="E258" t="s">
        <v>7</v>
      </c>
      <c r="G258">
        <f t="shared" si="25"/>
        <v>0</v>
      </c>
      <c r="H258">
        <f t="shared" si="26"/>
        <v>270</v>
      </c>
      <c r="I258">
        <v>10</v>
      </c>
      <c r="J258">
        <f t="shared" si="27"/>
        <v>9</v>
      </c>
      <c r="K258">
        <f>Tabela13[[#This Row],[WYDATKI]]+Tabela13[[#This Row],[SERWIS]]</f>
        <v>0</v>
      </c>
      <c r="L258">
        <f t="shared" si="28"/>
        <v>16450</v>
      </c>
    </row>
    <row r="259" spans="1:12" x14ac:dyDescent="0.3">
      <c r="A259" s="1">
        <v>45184</v>
      </c>
      <c r="B259">
        <f t="shared" ref="B259:B322" si="29">WEEKDAY(A259,2)</f>
        <v>5</v>
      </c>
      <c r="C259">
        <f t="shared" ref="C259:C322" si="30">DAY(A259)</f>
        <v>15</v>
      </c>
      <c r="D259">
        <f t="shared" ref="D259:D322" si="31">MONTH(A259)</f>
        <v>9</v>
      </c>
      <c r="E259" t="s">
        <v>7</v>
      </c>
      <c r="G259">
        <f t="shared" ref="G259:G322" si="32">IF(B259=7,I259*15,0)</f>
        <v>0</v>
      </c>
      <c r="H259">
        <f t="shared" ref="H259:H322" si="33">IF(OR(B259=7,B259=6),0,J259*30)</f>
        <v>270</v>
      </c>
      <c r="I259">
        <v>10</v>
      </c>
      <c r="J259">
        <f t="shared" ref="J259:J322" si="34">IF(E259="ZIMA",ROUNDDOWN(I259*20%,0),IF(E259="WIOSNA",ROUNDDOWN(I259*50%,0),IF(E259="LATO",ROUNDDOWN(I259*90%,0),IF(E259="JESIEŃ",ROUNDDOWN(I259*40%,0)))))</f>
        <v>9</v>
      </c>
      <c r="K259">
        <f>Tabela13[[#This Row],[WYDATKI]]+Tabela13[[#This Row],[SERWIS]]</f>
        <v>0</v>
      </c>
      <c r="L259">
        <f t="shared" si="28"/>
        <v>16720</v>
      </c>
    </row>
    <row r="260" spans="1:12" x14ac:dyDescent="0.3">
      <c r="A260" s="1">
        <v>45185</v>
      </c>
      <c r="B260">
        <f t="shared" si="29"/>
        <v>6</v>
      </c>
      <c r="C260">
        <f t="shared" si="30"/>
        <v>16</v>
      </c>
      <c r="D260">
        <f t="shared" si="31"/>
        <v>9</v>
      </c>
      <c r="E260" t="s">
        <v>7</v>
      </c>
      <c r="G260">
        <f t="shared" si="32"/>
        <v>0</v>
      </c>
      <c r="H260">
        <f t="shared" si="33"/>
        <v>0</v>
      </c>
      <c r="I260">
        <v>10</v>
      </c>
      <c r="J260">
        <f t="shared" si="34"/>
        <v>9</v>
      </c>
      <c r="K260">
        <f>Tabela13[[#This Row],[WYDATKI]]+Tabela13[[#This Row],[SERWIS]]</f>
        <v>0</v>
      </c>
      <c r="L260">
        <f t="shared" ref="L260:L323" si="35">L259-F260-G260+H260</f>
        <v>16720</v>
      </c>
    </row>
    <row r="261" spans="1:12" x14ac:dyDescent="0.3">
      <c r="A261" s="1">
        <v>45186</v>
      </c>
      <c r="B261">
        <f t="shared" si="29"/>
        <v>7</v>
      </c>
      <c r="C261">
        <f t="shared" si="30"/>
        <v>17</v>
      </c>
      <c r="D261">
        <f t="shared" si="31"/>
        <v>9</v>
      </c>
      <c r="E261" t="s">
        <v>7</v>
      </c>
      <c r="G261">
        <f t="shared" si="32"/>
        <v>150</v>
      </c>
      <c r="H261">
        <f t="shared" si="33"/>
        <v>0</v>
      </c>
      <c r="I261">
        <v>10</v>
      </c>
      <c r="J261">
        <f t="shared" si="34"/>
        <v>9</v>
      </c>
      <c r="K261">
        <f>Tabela13[[#This Row],[WYDATKI]]+Tabela13[[#This Row],[SERWIS]]</f>
        <v>150</v>
      </c>
      <c r="L261">
        <f t="shared" si="35"/>
        <v>16570</v>
      </c>
    </row>
    <row r="262" spans="1:12" x14ac:dyDescent="0.3">
      <c r="A262" s="1">
        <v>45187</v>
      </c>
      <c r="B262">
        <f t="shared" si="29"/>
        <v>1</v>
      </c>
      <c r="C262">
        <f t="shared" si="30"/>
        <v>18</v>
      </c>
      <c r="D262">
        <f t="shared" si="31"/>
        <v>9</v>
      </c>
      <c r="E262" t="s">
        <v>7</v>
      </c>
      <c r="G262">
        <f t="shared" si="32"/>
        <v>0</v>
      </c>
      <c r="H262">
        <f t="shared" si="33"/>
        <v>270</v>
      </c>
      <c r="I262">
        <v>10</v>
      </c>
      <c r="J262">
        <f t="shared" si="34"/>
        <v>9</v>
      </c>
      <c r="K262">
        <f>Tabela13[[#This Row],[WYDATKI]]+Tabela13[[#This Row],[SERWIS]]</f>
        <v>0</v>
      </c>
      <c r="L262">
        <f t="shared" si="35"/>
        <v>16840</v>
      </c>
    </row>
    <row r="263" spans="1:12" x14ac:dyDescent="0.3">
      <c r="A263" s="1">
        <v>45188</v>
      </c>
      <c r="B263">
        <f t="shared" si="29"/>
        <v>2</v>
      </c>
      <c r="C263">
        <f t="shared" si="30"/>
        <v>19</v>
      </c>
      <c r="D263">
        <f t="shared" si="31"/>
        <v>9</v>
      </c>
      <c r="E263" t="s">
        <v>7</v>
      </c>
      <c r="G263">
        <f t="shared" si="32"/>
        <v>0</v>
      </c>
      <c r="H263">
        <f t="shared" si="33"/>
        <v>270</v>
      </c>
      <c r="I263">
        <v>10</v>
      </c>
      <c r="J263">
        <f t="shared" si="34"/>
        <v>9</v>
      </c>
      <c r="K263">
        <f>Tabela13[[#This Row],[WYDATKI]]+Tabela13[[#This Row],[SERWIS]]</f>
        <v>0</v>
      </c>
      <c r="L263">
        <f t="shared" si="35"/>
        <v>17110</v>
      </c>
    </row>
    <row r="264" spans="1:12" x14ac:dyDescent="0.3">
      <c r="A264" s="1">
        <v>45189</v>
      </c>
      <c r="B264">
        <f t="shared" si="29"/>
        <v>3</v>
      </c>
      <c r="C264">
        <f t="shared" si="30"/>
        <v>20</v>
      </c>
      <c r="D264">
        <f t="shared" si="31"/>
        <v>9</v>
      </c>
      <c r="E264" t="s">
        <v>7</v>
      </c>
      <c r="G264">
        <f t="shared" si="32"/>
        <v>0</v>
      </c>
      <c r="H264">
        <f t="shared" si="33"/>
        <v>270</v>
      </c>
      <c r="I264">
        <v>10</v>
      </c>
      <c r="J264">
        <f t="shared" si="34"/>
        <v>9</v>
      </c>
      <c r="K264">
        <f>Tabela13[[#This Row],[WYDATKI]]+Tabela13[[#This Row],[SERWIS]]</f>
        <v>0</v>
      </c>
      <c r="L264">
        <f t="shared" si="35"/>
        <v>17380</v>
      </c>
    </row>
    <row r="265" spans="1:12" x14ac:dyDescent="0.3">
      <c r="A265" s="1">
        <v>45190</v>
      </c>
      <c r="B265">
        <f t="shared" si="29"/>
        <v>4</v>
      </c>
      <c r="C265">
        <f t="shared" si="30"/>
        <v>21</v>
      </c>
      <c r="D265">
        <f t="shared" si="31"/>
        <v>9</v>
      </c>
      <c r="E265" t="s">
        <v>7</v>
      </c>
      <c r="G265">
        <f t="shared" si="32"/>
        <v>0</v>
      </c>
      <c r="H265">
        <f t="shared" si="33"/>
        <v>270</v>
      </c>
      <c r="I265">
        <v>10</v>
      </c>
      <c r="J265">
        <f t="shared" si="34"/>
        <v>9</v>
      </c>
      <c r="K265">
        <f>Tabela13[[#This Row],[WYDATKI]]+Tabela13[[#This Row],[SERWIS]]</f>
        <v>0</v>
      </c>
      <c r="L265">
        <f t="shared" si="35"/>
        <v>17650</v>
      </c>
    </row>
    <row r="266" spans="1:12" x14ac:dyDescent="0.3">
      <c r="A266" s="1">
        <v>45191</v>
      </c>
      <c r="B266">
        <f t="shared" si="29"/>
        <v>5</v>
      </c>
      <c r="C266">
        <f t="shared" si="30"/>
        <v>22</v>
      </c>
      <c r="D266">
        <f t="shared" si="31"/>
        <v>9</v>
      </c>
      <c r="E266" t="s">
        <v>7</v>
      </c>
      <c r="G266">
        <f t="shared" si="32"/>
        <v>0</v>
      </c>
      <c r="H266">
        <f t="shared" si="33"/>
        <v>270</v>
      </c>
      <c r="I266">
        <v>10</v>
      </c>
      <c r="J266">
        <f t="shared" si="34"/>
        <v>9</v>
      </c>
      <c r="K266">
        <f>Tabela13[[#This Row],[WYDATKI]]+Tabela13[[#This Row],[SERWIS]]</f>
        <v>0</v>
      </c>
      <c r="L266">
        <f t="shared" si="35"/>
        <v>17920</v>
      </c>
    </row>
    <row r="267" spans="1:12" x14ac:dyDescent="0.3">
      <c r="A267" s="1">
        <v>45192</v>
      </c>
      <c r="B267">
        <f t="shared" si="29"/>
        <v>6</v>
      </c>
      <c r="C267">
        <f t="shared" si="30"/>
        <v>23</v>
      </c>
      <c r="D267">
        <f t="shared" si="31"/>
        <v>9</v>
      </c>
      <c r="E267" t="s">
        <v>6</v>
      </c>
      <c r="G267">
        <f t="shared" si="32"/>
        <v>0</v>
      </c>
      <c r="H267">
        <f t="shared" si="33"/>
        <v>0</v>
      </c>
      <c r="I267">
        <v>10</v>
      </c>
      <c r="J267">
        <f t="shared" si="34"/>
        <v>4</v>
      </c>
      <c r="K267">
        <f>Tabela13[[#This Row],[WYDATKI]]+Tabela13[[#This Row],[SERWIS]]</f>
        <v>0</v>
      </c>
      <c r="L267">
        <f t="shared" si="35"/>
        <v>17920</v>
      </c>
    </row>
    <row r="268" spans="1:12" x14ac:dyDescent="0.3">
      <c r="A268" s="1">
        <v>45193</v>
      </c>
      <c r="B268">
        <f t="shared" si="29"/>
        <v>7</v>
      </c>
      <c r="C268">
        <f t="shared" si="30"/>
        <v>24</v>
      </c>
      <c r="D268">
        <f t="shared" si="31"/>
        <v>9</v>
      </c>
      <c r="E268" t="s">
        <v>6</v>
      </c>
      <c r="G268">
        <f t="shared" si="32"/>
        <v>150</v>
      </c>
      <c r="H268">
        <f t="shared" si="33"/>
        <v>0</v>
      </c>
      <c r="I268">
        <v>10</v>
      </c>
      <c r="J268">
        <f t="shared" si="34"/>
        <v>4</v>
      </c>
      <c r="K268">
        <f>Tabela13[[#This Row],[WYDATKI]]+Tabela13[[#This Row],[SERWIS]]</f>
        <v>150</v>
      </c>
      <c r="L268">
        <f t="shared" si="35"/>
        <v>17770</v>
      </c>
    </row>
    <row r="269" spans="1:12" x14ac:dyDescent="0.3">
      <c r="A269" s="1">
        <v>45194</v>
      </c>
      <c r="B269">
        <f t="shared" si="29"/>
        <v>1</v>
      </c>
      <c r="C269">
        <f t="shared" si="30"/>
        <v>25</v>
      </c>
      <c r="D269">
        <f t="shared" si="31"/>
        <v>9</v>
      </c>
      <c r="E269" t="s">
        <v>6</v>
      </c>
      <c r="G269">
        <f t="shared" si="32"/>
        <v>0</v>
      </c>
      <c r="H269">
        <f t="shared" si="33"/>
        <v>120</v>
      </c>
      <c r="I269">
        <v>10</v>
      </c>
      <c r="J269">
        <f t="shared" si="34"/>
        <v>4</v>
      </c>
      <c r="K269">
        <f>Tabela13[[#This Row],[WYDATKI]]+Tabela13[[#This Row],[SERWIS]]</f>
        <v>0</v>
      </c>
      <c r="L269">
        <f t="shared" si="35"/>
        <v>17890</v>
      </c>
    </row>
    <row r="270" spans="1:12" x14ac:dyDescent="0.3">
      <c r="A270" s="1">
        <v>45195</v>
      </c>
      <c r="B270">
        <f t="shared" si="29"/>
        <v>2</v>
      </c>
      <c r="C270">
        <f t="shared" si="30"/>
        <v>26</v>
      </c>
      <c r="D270">
        <f t="shared" si="31"/>
        <v>9</v>
      </c>
      <c r="E270" t="s">
        <v>6</v>
      </c>
      <c r="G270">
        <f t="shared" si="32"/>
        <v>0</v>
      </c>
      <c r="H270">
        <f t="shared" si="33"/>
        <v>120</v>
      </c>
      <c r="I270">
        <v>10</v>
      </c>
      <c r="J270">
        <f t="shared" si="34"/>
        <v>4</v>
      </c>
      <c r="K270">
        <f>Tabela13[[#This Row],[WYDATKI]]+Tabela13[[#This Row],[SERWIS]]</f>
        <v>0</v>
      </c>
      <c r="L270">
        <f t="shared" si="35"/>
        <v>18010</v>
      </c>
    </row>
    <row r="271" spans="1:12" x14ac:dyDescent="0.3">
      <c r="A271" s="1">
        <v>45196</v>
      </c>
      <c r="B271">
        <f t="shared" si="29"/>
        <v>3</v>
      </c>
      <c r="C271">
        <f t="shared" si="30"/>
        <v>27</v>
      </c>
      <c r="D271">
        <f t="shared" si="31"/>
        <v>9</v>
      </c>
      <c r="E271" t="s">
        <v>6</v>
      </c>
      <c r="G271">
        <f t="shared" si="32"/>
        <v>0</v>
      </c>
      <c r="H271">
        <f t="shared" si="33"/>
        <v>120</v>
      </c>
      <c r="I271">
        <v>10</v>
      </c>
      <c r="J271">
        <f t="shared" si="34"/>
        <v>4</v>
      </c>
      <c r="K271">
        <f>Tabela13[[#This Row],[WYDATKI]]+Tabela13[[#This Row],[SERWIS]]</f>
        <v>0</v>
      </c>
      <c r="L271">
        <f t="shared" si="35"/>
        <v>18130</v>
      </c>
    </row>
    <row r="272" spans="1:12" x14ac:dyDescent="0.3">
      <c r="A272" s="1">
        <v>45197</v>
      </c>
      <c r="B272">
        <f t="shared" si="29"/>
        <v>4</v>
      </c>
      <c r="C272">
        <f t="shared" si="30"/>
        <v>28</v>
      </c>
      <c r="D272">
        <f t="shared" si="31"/>
        <v>9</v>
      </c>
      <c r="E272" t="s">
        <v>6</v>
      </c>
      <c r="G272">
        <f t="shared" si="32"/>
        <v>0</v>
      </c>
      <c r="H272">
        <f t="shared" si="33"/>
        <v>120</v>
      </c>
      <c r="I272">
        <v>10</v>
      </c>
      <c r="J272">
        <f t="shared" si="34"/>
        <v>4</v>
      </c>
      <c r="K272">
        <f>Tabela13[[#This Row],[WYDATKI]]+Tabela13[[#This Row],[SERWIS]]</f>
        <v>0</v>
      </c>
      <c r="L272">
        <f t="shared" si="35"/>
        <v>18250</v>
      </c>
    </row>
    <row r="273" spans="1:12" x14ac:dyDescent="0.3">
      <c r="A273" s="1">
        <v>45198</v>
      </c>
      <c r="B273">
        <f t="shared" si="29"/>
        <v>5</v>
      </c>
      <c r="C273">
        <f t="shared" si="30"/>
        <v>29</v>
      </c>
      <c r="D273">
        <f t="shared" si="31"/>
        <v>9</v>
      </c>
      <c r="E273" t="s">
        <v>6</v>
      </c>
      <c r="G273">
        <f t="shared" si="32"/>
        <v>0</v>
      </c>
      <c r="H273">
        <f t="shared" si="33"/>
        <v>120</v>
      </c>
      <c r="I273">
        <v>10</v>
      </c>
      <c r="J273">
        <f t="shared" si="34"/>
        <v>4</v>
      </c>
      <c r="K273">
        <f>Tabela13[[#This Row],[WYDATKI]]+Tabela13[[#This Row],[SERWIS]]</f>
        <v>0</v>
      </c>
      <c r="L273">
        <f t="shared" si="35"/>
        <v>18370</v>
      </c>
    </row>
    <row r="274" spans="1:12" x14ac:dyDescent="0.3">
      <c r="A274" s="1">
        <v>45199</v>
      </c>
      <c r="B274">
        <f t="shared" si="29"/>
        <v>6</v>
      </c>
      <c r="C274">
        <f t="shared" si="30"/>
        <v>30</v>
      </c>
      <c r="D274">
        <f t="shared" si="31"/>
        <v>9</v>
      </c>
      <c r="E274" t="s">
        <v>6</v>
      </c>
      <c r="G274">
        <f t="shared" si="32"/>
        <v>0</v>
      </c>
      <c r="H274">
        <f t="shared" si="33"/>
        <v>0</v>
      </c>
      <c r="I274">
        <v>10</v>
      </c>
      <c r="J274">
        <f t="shared" si="34"/>
        <v>4</v>
      </c>
      <c r="K274">
        <f>Tabela13[[#This Row],[WYDATKI]]+Tabela13[[#This Row],[SERWIS]]</f>
        <v>0</v>
      </c>
      <c r="L274">
        <f t="shared" si="35"/>
        <v>18370</v>
      </c>
    </row>
    <row r="275" spans="1:12" x14ac:dyDescent="0.3">
      <c r="A275" s="1">
        <v>45200</v>
      </c>
      <c r="B275">
        <f t="shared" si="29"/>
        <v>7</v>
      </c>
      <c r="C275">
        <f t="shared" si="30"/>
        <v>1</v>
      </c>
      <c r="D275">
        <f t="shared" si="31"/>
        <v>10</v>
      </c>
      <c r="E275" t="s">
        <v>6</v>
      </c>
      <c r="G275">
        <f t="shared" si="32"/>
        <v>150</v>
      </c>
      <c r="H275">
        <f t="shared" si="33"/>
        <v>0</v>
      </c>
      <c r="I275">
        <v>10</v>
      </c>
      <c r="J275">
        <f t="shared" si="34"/>
        <v>4</v>
      </c>
      <c r="K275">
        <f>Tabela13[[#This Row],[WYDATKI]]+Tabela13[[#This Row],[SERWIS]]</f>
        <v>150</v>
      </c>
      <c r="L275">
        <f t="shared" si="35"/>
        <v>18220</v>
      </c>
    </row>
    <row r="276" spans="1:12" x14ac:dyDescent="0.3">
      <c r="A276" s="1">
        <v>45201</v>
      </c>
      <c r="B276">
        <f t="shared" si="29"/>
        <v>1</v>
      </c>
      <c r="C276">
        <f t="shared" si="30"/>
        <v>2</v>
      </c>
      <c r="D276">
        <f t="shared" si="31"/>
        <v>10</v>
      </c>
      <c r="E276" t="s">
        <v>6</v>
      </c>
      <c r="G276">
        <f t="shared" si="32"/>
        <v>0</v>
      </c>
      <c r="H276">
        <f t="shared" si="33"/>
        <v>120</v>
      </c>
      <c r="I276">
        <v>10</v>
      </c>
      <c r="J276">
        <f t="shared" si="34"/>
        <v>4</v>
      </c>
      <c r="K276">
        <f>Tabela13[[#This Row],[WYDATKI]]+Tabela13[[#This Row],[SERWIS]]</f>
        <v>0</v>
      </c>
      <c r="L276">
        <f t="shared" si="35"/>
        <v>18340</v>
      </c>
    </row>
    <row r="277" spans="1:12" x14ac:dyDescent="0.3">
      <c r="A277" s="1">
        <v>45202</v>
      </c>
      <c r="B277">
        <f t="shared" si="29"/>
        <v>2</v>
      </c>
      <c r="C277">
        <f t="shared" si="30"/>
        <v>3</v>
      </c>
      <c r="D277">
        <f t="shared" si="31"/>
        <v>10</v>
      </c>
      <c r="E277" t="s">
        <v>6</v>
      </c>
      <c r="G277">
        <f t="shared" si="32"/>
        <v>0</v>
      </c>
      <c r="H277">
        <f t="shared" si="33"/>
        <v>120</v>
      </c>
      <c r="I277">
        <v>10</v>
      </c>
      <c r="J277">
        <f t="shared" si="34"/>
        <v>4</v>
      </c>
      <c r="K277">
        <f>Tabela13[[#This Row],[WYDATKI]]+Tabela13[[#This Row],[SERWIS]]</f>
        <v>0</v>
      </c>
      <c r="L277">
        <f t="shared" si="35"/>
        <v>18460</v>
      </c>
    </row>
    <row r="278" spans="1:12" x14ac:dyDescent="0.3">
      <c r="A278" s="1">
        <v>45203</v>
      </c>
      <c r="B278">
        <f t="shared" si="29"/>
        <v>3</v>
      </c>
      <c r="C278">
        <f t="shared" si="30"/>
        <v>4</v>
      </c>
      <c r="D278">
        <f t="shared" si="31"/>
        <v>10</v>
      </c>
      <c r="E278" t="s">
        <v>6</v>
      </c>
      <c r="G278">
        <f t="shared" si="32"/>
        <v>0</v>
      </c>
      <c r="H278">
        <f t="shared" si="33"/>
        <v>120</v>
      </c>
      <c r="I278">
        <v>10</v>
      </c>
      <c r="J278">
        <f t="shared" si="34"/>
        <v>4</v>
      </c>
      <c r="K278">
        <f>Tabela13[[#This Row],[WYDATKI]]+Tabela13[[#This Row],[SERWIS]]</f>
        <v>0</v>
      </c>
      <c r="L278">
        <f t="shared" si="35"/>
        <v>18580</v>
      </c>
    </row>
    <row r="279" spans="1:12" x14ac:dyDescent="0.3">
      <c r="A279" s="1">
        <v>45204</v>
      </c>
      <c r="B279">
        <f t="shared" si="29"/>
        <v>4</v>
      </c>
      <c r="C279">
        <f t="shared" si="30"/>
        <v>5</v>
      </c>
      <c r="D279">
        <f t="shared" si="31"/>
        <v>10</v>
      </c>
      <c r="E279" t="s">
        <v>6</v>
      </c>
      <c r="G279">
        <f t="shared" si="32"/>
        <v>0</v>
      </c>
      <c r="H279">
        <f t="shared" si="33"/>
        <v>120</v>
      </c>
      <c r="I279">
        <v>10</v>
      </c>
      <c r="J279">
        <f t="shared" si="34"/>
        <v>4</v>
      </c>
      <c r="K279">
        <f>Tabela13[[#This Row],[WYDATKI]]+Tabela13[[#This Row],[SERWIS]]</f>
        <v>0</v>
      </c>
      <c r="L279">
        <f t="shared" si="35"/>
        <v>18700</v>
      </c>
    </row>
    <row r="280" spans="1:12" x14ac:dyDescent="0.3">
      <c r="A280" s="1">
        <v>45205</v>
      </c>
      <c r="B280">
        <f t="shared" si="29"/>
        <v>5</v>
      </c>
      <c r="C280">
        <f t="shared" si="30"/>
        <v>6</v>
      </c>
      <c r="D280">
        <f t="shared" si="31"/>
        <v>10</v>
      </c>
      <c r="E280" t="s">
        <v>6</v>
      </c>
      <c r="G280">
        <f t="shared" si="32"/>
        <v>0</v>
      </c>
      <c r="H280">
        <f t="shared" si="33"/>
        <v>120</v>
      </c>
      <c r="I280">
        <v>10</v>
      </c>
      <c r="J280">
        <f t="shared" si="34"/>
        <v>4</v>
      </c>
      <c r="K280">
        <f>Tabela13[[#This Row],[WYDATKI]]+Tabela13[[#This Row],[SERWIS]]</f>
        <v>0</v>
      </c>
      <c r="L280">
        <f t="shared" si="35"/>
        <v>18820</v>
      </c>
    </row>
    <row r="281" spans="1:12" x14ac:dyDescent="0.3">
      <c r="A281" s="1">
        <v>45206</v>
      </c>
      <c r="B281">
        <f t="shared" si="29"/>
        <v>6</v>
      </c>
      <c r="C281">
        <f t="shared" si="30"/>
        <v>7</v>
      </c>
      <c r="D281">
        <f t="shared" si="31"/>
        <v>10</v>
      </c>
      <c r="E281" t="s">
        <v>6</v>
      </c>
      <c r="G281">
        <f t="shared" si="32"/>
        <v>0</v>
      </c>
      <c r="H281">
        <f t="shared" si="33"/>
        <v>0</v>
      </c>
      <c r="I281">
        <v>10</v>
      </c>
      <c r="J281">
        <f t="shared" si="34"/>
        <v>4</v>
      </c>
      <c r="K281">
        <f>Tabela13[[#This Row],[WYDATKI]]+Tabela13[[#This Row],[SERWIS]]</f>
        <v>0</v>
      </c>
      <c r="L281">
        <f t="shared" si="35"/>
        <v>18820</v>
      </c>
    </row>
    <row r="282" spans="1:12" x14ac:dyDescent="0.3">
      <c r="A282" s="1">
        <v>45207</v>
      </c>
      <c r="B282">
        <f t="shared" si="29"/>
        <v>7</v>
      </c>
      <c r="C282">
        <f t="shared" si="30"/>
        <v>8</v>
      </c>
      <c r="D282">
        <f t="shared" si="31"/>
        <v>10</v>
      </c>
      <c r="E282" t="s">
        <v>6</v>
      </c>
      <c r="G282">
        <f t="shared" si="32"/>
        <v>150</v>
      </c>
      <c r="H282">
        <f t="shared" si="33"/>
        <v>0</v>
      </c>
      <c r="I282">
        <v>10</v>
      </c>
      <c r="J282">
        <f t="shared" si="34"/>
        <v>4</v>
      </c>
      <c r="K282">
        <f>Tabela13[[#This Row],[WYDATKI]]+Tabela13[[#This Row],[SERWIS]]</f>
        <v>150</v>
      </c>
      <c r="L282">
        <f t="shared" si="35"/>
        <v>18670</v>
      </c>
    </row>
    <row r="283" spans="1:12" x14ac:dyDescent="0.3">
      <c r="A283" s="1">
        <v>45208</v>
      </c>
      <c r="B283">
        <f t="shared" si="29"/>
        <v>1</v>
      </c>
      <c r="C283">
        <f t="shared" si="30"/>
        <v>9</v>
      </c>
      <c r="D283">
        <f t="shared" si="31"/>
        <v>10</v>
      </c>
      <c r="E283" t="s">
        <v>6</v>
      </c>
      <c r="G283">
        <f t="shared" si="32"/>
        <v>0</v>
      </c>
      <c r="H283">
        <f t="shared" si="33"/>
        <v>120</v>
      </c>
      <c r="I283">
        <v>10</v>
      </c>
      <c r="J283">
        <f t="shared" si="34"/>
        <v>4</v>
      </c>
      <c r="K283">
        <f>Tabela13[[#This Row],[WYDATKI]]+Tabela13[[#This Row],[SERWIS]]</f>
        <v>0</v>
      </c>
      <c r="L283">
        <f t="shared" si="35"/>
        <v>18790</v>
      </c>
    </row>
    <row r="284" spans="1:12" x14ac:dyDescent="0.3">
      <c r="A284" s="1">
        <v>45209</v>
      </c>
      <c r="B284">
        <f t="shared" si="29"/>
        <v>2</v>
      </c>
      <c r="C284">
        <f t="shared" si="30"/>
        <v>10</v>
      </c>
      <c r="D284">
        <f t="shared" si="31"/>
        <v>10</v>
      </c>
      <c r="E284" t="s">
        <v>6</v>
      </c>
      <c r="G284">
        <f t="shared" si="32"/>
        <v>0</v>
      </c>
      <c r="H284">
        <f t="shared" si="33"/>
        <v>120</v>
      </c>
      <c r="I284">
        <v>10</v>
      </c>
      <c r="J284">
        <f t="shared" si="34"/>
        <v>4</v>
      </c>
      <c r="K284">
        <f>Tabela13[[#This Row],[WYDATKI]]+Tabela13[[#This Row],[SERWIS]]</f>
        <v>0</v>
      </c>
      <c r="L284">
        <f t="shared" si="35"/>
        <v>18910</v>
      </c>
    </row>
    <row r="285" spans="1:12" x14ac:dyDescent="0.3">
      <c r="A285" s="1">
        <v>45210</v>
      </c>
      <c r="B285">
        <f t="shared" si="29"/>
        <v>3</v>
      </c>
      <c r="C285">
        <f t="shared" si="30"/>
        <v>11</v>
      </c>
      <c r="D285">
        <f t="shared" si="31"/>
        <v>10</v>
      </c>
      <c r="E285" t="s">
        <v>6</v>
      </c>
      <c r="G285">
        <f t="shared" si="32"/>
        <v>0</v>
      </c>
      <c r="H285">
        <f t="shared" si="33"/>
        <v>120</v>
      </c>
      <c r="I285">
        <v>10</v>
      </c>
      <c r="J285">
        <f t="shared" si="34"/>
        <v>4</v>
      </c>
      <c r="K285">
        <f>Tabela13[[#This Row],[WYDATKI]]+Tabela13[[#This Row],[SERWIS]]</f>
        <v>0</v>
      </c>
      <c r="L285">
        <f t="shared" si="35"/>
        <v>19030</v>
      </c>
    </row>
    <row r="286" spans="1:12" x14ac:dyDescent="0.3">
      <c r="A286" s="1">
        <v>45211</v>
      </c>
      <c r="B286">
        <f t="shared" si="29"/>
        <v>4</v>
      </c>
      <c r="C286">
        <f t="shared" si="30"/>
        <v>12</v>
      </c>
      <c r="D286">
        <f t="shared" si="31"/>
        <v>10</v>
      </c>
      <c r="E286" t="s">
        <v>6</v>
      </c>
      <c r="G286">
        <f t="shared" si="32"/>
        <v>0</v>
      </c>
      <c r="H286">
        <f t="shared" si="33"/>
        <v>120</v>
      </c>
      <c r="I286">
        <v>10</v>
      </c>
      <c r="J286">
        <f t="shared" si="34"/>
        <v>4</v>
      </c>
      <c r="K286">
        <f>Tabela13[[#This Row],[WYDATKI]]+Tabela13[[#This Row],[SERWIS]]</f>
        <v>0</v>
      </c>
      <c r="L286">
        <f t="shared" si="35"/>
        <v>19150</v>
      </c>
    </row>
    <row r="287" spans="1:12" x14ac:dyDescent="0.3">
      <c r="A287" s="1">
        <v>45212</v>
      </c>
      <c r="B287">
        <f t="shared" si="29"/>
        <v>5</v>
      </c>
      <c r="C287">
        <f t="shared" si="30"/>
        <v>13</v>
      </c>
      <c r="D287">
        <f t="shared" si="31"/>
        <v>10</v>
      </c>
      <c r="E287" t="s">
        <v>6</v>
      </c>
      <c r="G287">
        <f t="shared" si="32"/>
        <v>0</v>
      </c>
      <c r="H287">
        <f t="shared" si="33"/>
        <v>120</v>
      </c>
      <c r="I287">
        <v>10</v>
      </c>
      <c r="J287">
        <f t="shared" si="34"/>
        <v>4</v>
      </c>
      <c r="K287">
        <f>Tabela13[[#This Row],[WYDATKI]]+Tabela13[[#This Row],[SERWIS]]</f>
        <v>0</v>
      </c>
      <c r="L287">
        <f t="shared" si="35"/>
        <v>19270</v>
      </c>
    </row>
    <row r="288" spans="1:12" x14ac:dyDescent="0.3">
      <c r="A288" s="1">
        <v>45213</v>
      </c>
      <c r="B288">
        <f t="shared" si="29"/>
        <v>6</v>
      </c>
      <c r="C288">
        <f t="shared" si="30"/>
        <v>14</v>
      </c>
      <c r="D288">
        <f t="shared" si="31"/>
        <v>10</v>
      </c>
      <c r="E288" t="s">
        <v>6</v>
      </c>
      <c r="G288">
        <f t="shared" si="32"/>
        <v>0</v>
      </c>
      <c r="H288">
        <f t="shared" si="33"/>
        <v>0</v>
      </c>
      <c r="I288">
        <v>10</v>
      </c>
      <c r="J288">
        <f t="shared" si="34"/>
        <v>4</v>
      </c>
      <c r="K288">
        <f>Tabela13[[#This Row],[WYDATKI]]+Tabela13[[#This Row],[SERWIS]]</f>
        <v>0</v>
      </c>
      <c r="L288">
        <f t="shared" si="35"/>
        <v>19270</v>
      </c>
    </row>
    <row r="289" spans="1:12" x14ac:dyDescent="0.3">
      <c r="A289" s="1">
        <v>45214</v>
      </c>
      <c r="B289">
        <f t="shared" si="29"/>
        <v>7</v>
      </c>
      <c r="C289">
        <f t="shared" si="30"/>
        <v>15</v>
      </c>
      <c r="D289">
        <f t="shared" si="31"/>
        <v>10</v>
      </c>
      <c r="E289" t="s">
        <v>6</v>
      </c>
      <c r="G289">
        <f t="shared" si="32"/>
        <v>150</v>
      </c>
      <c r="H289">
        <f t="shared" si="33"/>
        <v>0</v>
      </c>
      <c r="I289">
        <v>10</v>
      </c>
      <c r="J289">
        <f t="shared" si="34"/>
        <v>4</v>
      </c>
      <c r="K289">
        <f>Tabela13[[#This Row],[WYDATKI]]+Tabela13[[#This Row],[SERWIS]]</f>
        <v>150</v>
      </c>
      <c r="L289">
        <f t="shared" si="35"/>
        <v>19120</v>
      </c>
    </row>
    <row r="290" spans="1:12" x14ac:dyDescent="0.3">
      <c r="A290" s="1">
        <v>45215</v>
      </c>
      <c r="B290">
        <f t="shared" si="29"/>
        <v>1</v>
      </c>
      <c r="C290">
        <f t="shared" si="30"/>
        <v>16</v>
      </c>
      <c r="D290">
        <f t="shared" si="31"/>
        <v>10</v>
      </c>
      <c r="E290" t="s">
        <v>6</v>
      </c>
      <c r="G290">
        <f t="shared" si="32"/>
        <v>0</v>
      </c>
      <c r="H290">
        <f t="shared" si="33"/>
        <v>120</v>
      </c>
      <c r="I290">
        <v>10</v>
      </c>
      <c r="J290">
        <f t="shared" si="34"/>
        <v>4</v>
      </c>
      <c r="K290">
        <f>Tabela13[[#This Row],[WYDATKI]]+Tabela13[[#This Row],[SERWIS]]</f>
        <v>0</v>
      </c>
      <c r="L290">
        <f t="shared" si="35"/>
        <v>19240</v>
      </c>
    </row>
    <row r="291" spans="1:12" x14ac:dyDescent="0.3">
      <c r="A291" s="1">
        <v>45216</v>
      </c>
      <c r="B291">
        <f t="shared" si="29"/>
        <v>2</v>
      </c>
      <c r="C291">
        <f t="shared" si="30"/>
        <v>17</v>
      </c>
      <c r="D291">
        <f t="shared" si="31"/>
        <v>10</v>
      </c>
      <c r="E291" t="s">
        <v>6</v>
      </c>
      <c r="G291">
        <f t="shared" si="32"/>
        <v>0</v>
      </c>
      <c r="H291">
        <f t="shared" si="33"/>
        <v>120</v>
      </c>
      <c r="I291">
        <v>10</v>
      </c>
      <c r="J291">
        <f t="shared" si="34"/>
        <v>4</v>
      </c>
      <c r="K291">
        <f>Tabela13[[#This Row],[WYDATKI]]+Tabela13[[#This Row],[SERWIS]]</f>
        <v>0</v>
      </c>
      <c r="L291">
        <f t="shared" si="35"/>
        <v>19360</v>
      </c>
    </row>
    <row r="292" spans="1:12" x14ac:dyDescent="0.3">
      <c r="A292" s="1">
        <v>45217</v>
      </c>
      <c r="B292">
        <f t="shared" si="29"/>
        <v>3</v>
      </c>
      <c r="C292">
        <f t="shared" si="30"/>
        <v>18</v>
      </c>
      <c r="D292">
        <f t="shared" si="31"/>
        <v>10</v>
      </c>
      <c r="E292" t="s">
        <v>6</v>
      </c>
      <c r="G292">
        <f t="shared" si="32"/>
        <v>0</v>
      </c>
      <c r="H292">
        <f t="shared" si="33"/>
        <v>120</v>
      </c>
      <c r="I292">
        <v>10</v>
      </c>
      <c r="J292">
        <f t="shared" si="34"/>
        <v>4</v>
      </c>
      <c r="K292">
        <f>Tabela13[[#This Row],[WYDATKI]]+Tabela13[[#This Row],[SERWIS]]</f>
        <v>0</v>
      </c>
      <c r="L292">
        <f t="shared" si="35"/>
        <v>19480</v>
      </c>
    </row>
    <row r="293" spans="1:12" x14ac:dyDescent="0.3">
      <c r="A293" s="1">
        <v>45218</v>
      </c>
      <c r="B293">
        <f t="shared" si="29"/>
        <v>4</v>
      </c>
      <c r="C293">
        <f t="shared" si="30"/>
        <v>19</v>
      </c>
      <c r="D293">
        <f t="shared" si="31"/>
        <v>10</v>
      </c>
      <c r="E293" t="s">
        <v>6</v>
      </c>
      <c r="G293">
        <f t="shared" si="32"/>
        <v>0</v>
      </c>
      <c r="H293">
        <f t="shared" si="33"/>
        <v>120</v>
      </c>
      <c r="I293">
        <v>10</v>
      </c>
      <c r="J293">
        <f t="shared" si="34"/>
        <v>4</v>
      </c>
      <c r="K293">
        <f>Tabela13[[#This Row],[WYDATKI]]+Tabela13[[#This Row],[SERWIS]]</f>
        <v>0</v>
      </c>
      <c r="L293">
        <f t="shared" si="35"/>
        <v>19600</v>
      </c>
    </row>
    <row r="294" spans="1:12" x14ac:dyDescent="0.3">
      <c r="A294" s="1">
        <v>45219</v>
      </c>
      <c r="B294">
        <f t="shared" si="29"/>
        <v>5</v>
      </c>
      <c r="C294">
        <f t="shared" si="30"/>
        <v>20</v>
      </c>
      <c r="D294">
        <f t="shared" si="31"/>
        <v>10</v>
      </c>
      <c r="E294" t="s">
        <v>6</v>
      </c>
      <c r="G294">
        <f t="shared" si="32"/>
        <v>0</v>
      </c>
      <c r="H294">
        <f t="shared" si="33"/>
        <v>120</v>
      </c>
      <c r="I294">
        <v>10</v>
      </c>
      <c r="J294">
        <f t="shared" si="34"/>
        <v>4</v>
      </c>
      <c r="K294">
        <f>Tabela13[[#This Row],[WYDATKI]]+Tabela13[[#This Row],[SERWIS]]</f>
        <v>0</v>
      </c>
      <c r="L294">
        <f t="shared" si="35"/>
        <v>19720</v>
      </c>
    </row>
    <row r="295" spans="1:12" x14ac:dyDescent="0.3">
      <c r="A295" s="1">
        <v>45220</v>
      </c>
      <c r="B295">
        <f t="shared" si="29"/>
        <v>6</v>
      </c>
      <c r="C295">
        <f t="shared" si="30"/>
        <v>21</v>
      </c>
      <c r="D295">
        <f t="shared" si="31"/>
        <v>10</v>
      </c>
      <c r="E295" t="s">
        <v>6</v>
      </c>
      <c r="G295">
        <f t="shared" si="32"/>
        <v>0</v>
      </c>
      <c r="H295">
        <f t="shared" si="33"/>
        <v>0</v>
      </c>
      <c r="I295">
        <v>10</v>
      </c>
      <c r="J295">
        <f t="shared" si="34"/>
        <v>4</v>
      </c>
      <c r="K295">
        <f>Tabela13[[#This Row],[WYDATKI]]+Tabela13[[#This Row],[SERWIS]]</f>
        <v>0</v>
      </c>
      <c r="L295">
        <f t="shared" si="35"/>
        <v>19720</v>
      </c>
    </row>
    <row r="296" spans="1:12" x14ac:dyDescent="0.3">
      <c r="A296" s="1">
        <v>45221</v>
      </c>
      <c r="B296">
        <f t="shared" si="29"/>
        <v>7</v>
      </c>
      <c r="C296">
        <f t="shared" si="30"/>
        <v>22</v>
      </c>
      <c r="D296">
        <f t="shared" si="31"/>
        <v>10</v>
      </c>
      <c r="E296" t="s">
        <v>6</v>
      </c>
      <c r="G296">
        <f t="shared" si="32"/>
        <v>150</v>
      </c>
      <c r="H296">
        <f t="shared" si="33"/>
        <v>0</v>
      </c>
      <c r="I296">
        <v>10</v>
      </c>
      <c r="J296">
        <f t="shared" si="34"/>
        <v>4</v>
      </c>
      <c r="K296">
        <f>Tabela13[[#This Row],[WYDATKI]]+Tabela13[[#This Row],[SERWIS]]</f>
        <v>150</v>
      </c>
      <c r="L296">
        <f t="shared" si="35"/>
        <v>19570</v>
      </c>
    </row>
    <row r="297" spans="1:12" x14ac:dyDescent="0.3">
      <c r="A297" s="1">
        <v>45222</v>
      </c>
      <c r="B297">
        <f t="shared" si="29"/>
        <v>1</v>
      </c>
      <c r="C297">
        <f t="shared" si="30"/>
        <v>23</v>
      </c>
      <c r="D297">
        <f t="shared" si="31"/>
        <v>10</v>
      </c>
      <c r="E297" t="s">
        <v>6</v>
      </c>
      <c r="G297">
        <f t="shared" si="32"/>
        <v>0</v>
      </c>
      <c r="H297">
        <f t="shared" si="33"/>
        <v>120</v>
      </c>
      <c r="I297">
        <v>10</v>
      </c>
      <c r="J297">
        <f t="shared" si="34"/>
        <v>4</v>
      </c>
      <c r="K297">
        <f>Tabela13[[#This Row],[WYDATKI]]+Tabela13[[#This Row],[SERWIS]]</f>
        <v>0</v>
      </c>
      <c r="L297">
        <f t="shared" si="35"/>
        <v>19690</v>
      </c>
    </row>
    <row r="298" spans="1:12" x14ac:dyDescent="0.3">
      <c r="A298" s="1">
        <v>45223</v>
      </c>
      <c r="B298">
        <f t="shared" si="29"/>
        <v>2</v>
      </c>
      <c r="C298">
        <f t="shared" si="30"/>
        <v>24</v>
      </c>
      <c r="D298">
        <f t="shared" si="31"/>
        <v>10</v>
      </c>
      <c r="E298" t="s">
        <v>6</v>
      </c>
      <c r="G298">
        <f t="shared" si="32"/>
        <v>0</v>
      </c>
      <c r="H298">
        <f t="shared" si="33"/>
        <v>120</v>
      </c>
      <c r="I298">
        <v>10</v>
      </c>
      <c r="J298">
        <f t="shared" si="34"/>
        <v>4</v>
      </c>
      <c r="K298">
        <f>Tabela13[[#This Row],[WYDATKI]]+Tabela13[[#This Row],[SERWIS]]</f>
        <v>0</v>
      </c>
      <c r="L298">
        <f t="shared" si="35"/>
        <v>19810</v>
      </c>
    </row>
    <row r="299" spans="1:12" x14ac:dyDescent="0.3">
      <c r="A299" s="1">
        <v>45224</v>
      </c>
      <c r="B299">
        <f t="shared" si="29"/>
        <v>3</v>
      </c>
      <c r="C299">
        <f t="shared" si="30"/>
        <v>25</v>
      </c>
      <c r="D299">
        <f t="shared" si="31"/>
        <v>10</v>
      </c>
      <c r="E299" t="s">
        <v>6</v>
      </c>
      <c r="G299">
        <f t="shared" si="32"/>
        <v>0</v>
      </c>
      <c r="H299">
        <f t="shared" si="33"/>
        <v>120</v>
      </c>
      <c r="I299">
        <v>10</v>
      </c>
      <c r="J299">
        <f t="shared" si="34"/>
        <v>4</v>
      </c>
      <c r="K299">
        <f>Tabela13[[#This Row],[WYDATKI]]+Tabela13[[#This Row],[SERWIS]]</f>
        <v>0</v>
      </c>
      <c r="L299">
        <f t="shared" si="35"/>
        <v>19930</v>
      </c>
    </row>
    <row r="300" spans="1:12" x14ac:dyDescent="0.3">
      <c r="A300" s="1">
        <v>45225</v>
      </c>
      <c r="B300">
        <f t="shared" si="29"/>
        <v>4</v>
      </c>
      <c r="C300">
        <f t="shared" si="30"/>
        <v>26</v>
      </c>
      <c r="D300">
        <f t="shared" si="31"/>
        <v>10</v>
      </c>
      <c r="E300" t="s">
        <v>6</v>
      </c>
      <c r="G300">
        <f t="shared" si="32"/>
        <v>0</v>
      </c>
      <c r="H300">
        <f t="shared" si="33"/>
        <v>120</v>
      </c>
      <c r="I300">
        <v>10</v>
      </c>
      <c r="J300">
        <f t="shared" si="34"/>
        <v>4</v>
      </c>
      <c r="K300">
        <f>Tabela13[[#This Row],[WYDATKI]]+Tabela13[[#This Row],[SERWIS]]</f>
        <v>0</v>
      </c>
      <c r="L300">
        <f t="shared" si="35"/>
        <v>20050</v>
      </c>
    </row>
    <row r="301" spans="1:12" x14ac:dyDescent="0.3">
      <c r="A301" s="1">
        <v>45226</v>
      </c>
      <c r="B301">
        <f t="shared" si="29"/>
        <v>5</v>
      </c>
      <c r="C301">
        <f t="shared" si="30"/>
        <v>27</v>
      </c>
      <c r="D301">
        <f t="shared" si="31"/>
        <v>10</v>
      </c>
      <c r="E301" t="s">
        <v>6</v>
      </c>
      <c r="G301">
        <f t="shared" si="32"/>
        <v>0</v>
      </c>
      <c r="H301">
        <f t="shared" si="33"/>
        <v>120</v>
      </c>
      <c r="I301">
        <v>10</v>
      </c>
      <c r="J301">
        <f t="shared" si="34"/>
        <v>4</v>
      </c>
      <c r="K301">
        <f>Tabela13[[#This Row],[WYDATKI]]+Tabela13[[#This Row],[SERWIS]]</f>
        <v>0</v>
      </c>
      <c r="L301">
        <f t="shared" si="35"/>
        <v>20170</v>
      </c>
    </row>
    <row r="302" spans="1:12" x14ac:dyDescent="0.3">
      <c r="A302" s="1">
        <v>45227</v>
      </c>
      <c r="B302">
        <f t="shared" si="29"/>
        <v>6</v>
      </c>
      <c r="C302">
        <f t="shared" si="30"/>
        <v>28</v>
      </c>
      <c r="D302">
        <f t="shared" si="31"/>
        <v>10</v>
      </c>
      <c r="E302" t="s">
        <v>6</v>
      </c>
      <c r="G302">
        <f t="shared" si="32"/>
        <v>0</v>
      </c>
      <c r="H302">
        <f t="shared" si="33"/>
        <v>0</v>
      </c>
      <c r="I302">
        <v>10</v>
      </c>
      <c r="J302">
        <f t="shared" si="34"/>
        <v>4</v>
      </c>
      <c r="K302">
        <f>Tabela13[[#This Row],[WYDATKI]]+Tabela13[[#This Row],[SERWIS]]</f>
        <v>0</v>
      </c>
      <c r="L302">
        <f t="shared" si="35"/>
        <v>20170</v>
      </c>
    </row>
    <row r="303" spans="1:12" x14ac:dyDescent="0.3">
      <c r="A303" s="1">
        <v>45228</v>
      </c>
      <c r="B303">
        <f t="shared" si="29"/>
        <v>7</v>
      </c>
      <c r="C303">
        <f t="shared" si="30"/>
        <v>29</v>
      </c>
      <c r="D303">
        <f t="shared" si="31"/>
        <v>10</v>
      </c>
      <c r="E303" t="s">
        <v>6</v>
      </c>
      <c r="G303">
        <f t="shared" si="32"/>
        <v>150</v>
      </c>
      <c r="H303">
        <f t="shared" si="33"/>
        <v>0</v>
      </c>
      <c r="I303">
        <v>10</v>
      </c>
      <c r="J303">
        <f t="shared" si="34"/>
        <v>4</v>
      </c>
      <c r="K303">
        <f>Tabela13[[#This Row],[WYDATKI]]+Tabela13[[#This Row],[SERWIS]]</f>
        <v>150</v>
      </c>
      <c r="L303">
        <f t="shared" si="35"/>
        <v>20020</v>
      </c>
    </row>
    <row r="304" spans="1:12" x14ac:dyDescent="0.3">
      <c r="A304" s="1">
        <v>45229</v>
      </c>
      <c r="B304">
        <f t="shared" si="29"/>
        <v>1</v>
      </c>
      <c r="C304">
        <f t="shared" si="30"/>
        <v>30</v>
      </c>
      <c r="D304">
        <f t="shared" si="31"/>
        <v>10</v>
      </c>
      <c r="E304" t="s">
        <v>6</v>
      </c>
      <c r="G304">
        <f t="shared" si="32"/>
        <v>0</v>
      </c>
      <c r="H304">
        <f t="shared" si="33"/>
        <v>120</v>
      </c>
      <c r="I304">
        <v>10</v>
      </c>
      <c r="J304">
        <f t="shared" si="34"/>
        <v>4</v>
      </c>
      <c r="K304">
        <f>Tabela13[[#This Row],[WYDATKI]]+Tabela13[[#This Row],[SERWIS]]</f>
        <v>0</v>
      </c>
      <c r="L304">
        <f t="shared" si="35"/>
        <v>20140</v>
      </c>
    </row>
    <row r="305" spans="1:12" x14ac:dyDescent="0.3">
      <c r="A305" s="1">
        <v>45230</v>
      </c>
      <c r="B305">
        <f t="shared" si="29"/>
        <v>2</v>
      </c>
      <c r="C305">
        <f t="shared" si="30"/>
        <v>31</v>
      </c>
      <c r="D305">
        <f t="shared" si="31"/>
        <v>10</v>
      </c>
      <c r="E305" t="s">
        <v>6</v>
      </c>
      <c r="G305">
        <f t="shared" si="32"/>
        <v>0</v>
      </c>
      <c r="H305">
        <f t="shared" si="33"/>
        <v>120</v>
      </c>
      <c r="I305">
        <v>10</v>
      </c>
      <c r="J305">
        <f t="shared" si="34"/>
        <v>4</v>
      </c>
      <c r="K305">
        <f>Tabela13[[#This Row],[WYDATKI]]+Tabela13[[#This Row],[SERWIS]]</f>
        <v>0</v>
      </c>
      <c r="L305">
        <f t="shared" si="35"/>
        <v>20260</v>
      </c>
    </row>
    <row r="306" spans="1:12" x14ac:dyDescent="0.3">
      <c r="A306" s="1">
        <v>45231</v>
      </c>
      <c r="B306">
        <f t="shared" si="29"/>
        <v>3</v>
      </c>
      <c r="C306">
        <f t="shared" si="30"/>
        <v>1</v>
      </c>
      <c r="D306">
        <f t="shared" si="31"/>
        <v>11</v>
      </c>
      <c r="E306" t="s">
        <v>6</v>
      </c>
      <c r="G306">
        <f t="shared" si="32"/>
        <v>0</v>
      </c>
      <c r="H306">
        <f t="shared" si="33"/>
        <v>120</v>
      </c>
      <c r="I306">
        <v>10</v>
      </c>
      <c r="J306">
        <f t="shared" si="34"/>
        <v>4</v>
      </c>
      <c r="K306">
        <f>Tabela13[[#This Row],[WYDATKI]]+Tabela13[[#This Row],[SERWIS]]</f>
        <v>0</v>
      </c>
      <c r="L306">
        <f t="shared" si="35"/>
        <v>20380</v>
      </c>
    </row>
    <row r="307" spans="1:12" x14ac:dyDescent="0.3">
      <c r="A307" s="1">
        <v>45232</v>
      </c>
      <c r="B307">
        <f t="shared" si="29"/>
        <v>4</v>
      </c>
      <c r="C307">
        <f t="shared" si="30"/>
        <v>2</v>
      </c>
      <c r="D307">
        <f t="shared" si="31"/>
        <v>11</v>
      </c>
      <c r="E307" t="s">
        <v>6</v>
      </c>
      <c r="G307">
        <f t="shared" si="32"/>
        <v>0</v>
      </c>
      <c r="H307">
        <f t="shared" si="33"/>
        <v>120</v>
      </c>
      <c r="I307">
        <v>10</v>
      </c>
      <c r="J307">
        <f t="shared" si="34"/>
        <v>4</v>
      </c>
      <c r="K307">
        <f>Tabela13[[#This Row],[WYDATKI]]+Tabela13[[#This Row],[SERWIS]]</f>
        <v>0</v>
      </c>
      <c r="L307">
        <f t="shared" si="35"/>
        <v>20500</v>
      </c>
    </row>
    <row r="308" spans="1:12" x14ac:dyDescent="0.3">
      <c r="A308" s="1">
        <v>45233</v>
      </c>
      <c r="B308">
        <f t="shared" si="29"/>
        <v>5</v>
      </c>
      <c r="C308">
        <f t="shared" si="30"/>
        <v>3</v>
      </c>
      <c r="D308">
        <f t="shared" si="31"/>
        <v>11</v>
      </c>
      <c r="E308" t="s">
        <v>6</v>
      </c>
      <c r="G308">
        <f t="shared" si="32"/>
        <v>0</v>
      </c>
      <c r="H308">
        <f t="shared" si="33"/>
        <v>120</v>
      </c>
      <c r="I308">
        <v>10</v>
      </c>
      <c r="J308">
        <f t="shared" si="34"/>
        <v>4</v>
      </c>
      <c r="K308">
        <f>Tabela13[[#This Row],[WYDATKI]]+Tabela13[[#This Row],[SERWIS]]</f>
        <v>0</v>
      </c>
      <c r="L308">
        <f t="shared" si="35"/>
        <v>20620</v>
      </c>
    </row>
    <row r="309" spans="1:12" x14ac:dyDescent="0.3">
      <c r="A309" s="1">
        <v>45234</v>
      </c>
      <c r="B309">
        <f t="shared" si="29"/>
        <v>6</v>
      </c>
      <c r="C309">
        <f t="shared" si="30"/>
        <v>4</v>
      </c>
      <c r="D309">
        <f t="shared" si="31"/>
        <v>11</v>
      </c>
      <c r="E309" t="s">
        <v>6</v>
      </c>
      <c r="G309">
        <f t="shared" si="32"/>
        <v>0</v>
      </c>
      <c r="H309">
        <f t="shared" si="33"/>
        <v>0</v>
      </c>
      <c r="I309">
        <v>10</v>
      </c>
      <c r="J309">
        <f t="shared" si="34"/>
        <v>4</v>
      </c>
      <c r="K309">
        <f>Tabela13[[#This Row],[WYDATKI]]+Tabela13[[#This Row],[SERWIS]]</f>
        <v>0</v>
      </c>
      <c r="L309">
        <f t="shared" si="35"/>
        <v>20620</v>
      </c>
    </row>
    <row r="310" spans="1:12" x14ac:dyDescent="0.3">
      <c r="A310" s="1">
        <v>45235</v>
      </c>
      <c r="B310">
        <f t="shared" si="29"/>
        <v>7</v>
      </c>
      <c r="C310">
        <f t="shared" si="30"/>
        <v>5</v>
      </c>
      <c r="D310">
        <f t="shared" si="31"/>
        <v>11</v>
      </c>
      <c r="E310" t="s">
        <v>6</v>
      </c>
      <c r="G310">
        <f t="shared" si="32"/>
        <v>150</v>
      </c>
      <c r="H310">
        <f t="shared" si="33"/>
        <v>0</v>
      </c>
      <c r="I310">
        <v>10</v>
      </c>
      <c r="J310">
        <f t="shared" si="34"/>
        <v>4</v>
      </c>
      <c r="K310">
        <f>Tabela13[[#This Row],[WYDATKI]]+Tabela13[[#This Row],[SERWIS]]</f>
        <v>150</v>
      </c>
      <c r="L310">
        <f t="shared" si="35"/>
        <v>20470</v>
      </c>
    </row>
    <row r="311" spans="1:12" x14ac:dyDescent="0.3">
      <c r="A311" s="1">
        <v>45236</v>
      </c>
      <c r="B311">
        <f t="shared" si="29"/>
        <v>1</v>
      </c>
      <c r="C311">
        <f t="shared" si="30"/>
        <v>6</v>
      </c>
      <c r="D311">
        <f t="shared" si="31"/>
        <v>11</v>
      </c>
      <c r="E311" t="s">
        <v>6</v>
      </c>
      <c r="G311">
        <f t="shared" si="32"/>
        <v>0</v>
      </c>
      <c r="H311">
        <f t="shared" si="33"/>
        <v>120</v>
      </c>
      <c r="I311">
        <v>10</v>
      </c>
      <c r="J311">
        <f t="shared" si="34"/>
        <v>4</v>
      </c>
      <c r="K311">
        <f>Tabela13[[#This Row],[WYDATKI]]+Tabela13[[#This Row],[SERWIS]]</f>
        <v>0</v>
      </c>
      <c r="L311">
        <f t="shared" si="35"/>
        <v>20590</v>
      </c>
    </row>
    <row r="312" spans="1:12" x14ac:dyDescent="0.3">
      <c r="A312" s="1">
        <v>45237</v>
      </c>
      <c r="B312">
        <f t="shared" si="29"/>
        <v>2</v>
      </c>
      <c r="C312">
        <f t="shared" si="30"/>
        <v>7</v>
      </c>
      <c r="D312">
        <f t="shared" si="31"/>
        <v>11</v>
      </c>
      <c r="E312" t="s">
        <v>6</v>
      </c>
      <c r="G312">
        <f t="shared" si="32"/>
        <v>0</v>
      </c>
      <c r="H312">
        <f t="shared" si="33"/>
        <v>120</v>
      </c>
      <c r="I312">
        <v>10</v>
      </c>
      <c r="J312">
        <f t="shared" si="34"/>
        <v>4</v>
      </c>
      <c r="K312">
        <f>Tabela13[[#This Row],[WYDATKI]]+Tabela13[[#This Row],[SERWIS]]</f>
        <v>0</v>
      </c>
      <c r="L312">
        <f t="shared" si="35"/>
        <v>20710</v>
      </c>
    </row>
    <row r="313" spans="1:12" x14ac:dyDescent="0.3">
      <c r="A313" s="1">
        <v>45238</v>
      </c>
      <c r="B313">
        <f t="shared" si="29"/>
        <v>3</v>
      </c>
      <c r="C313">
        <f t="shared" si="30"/>
        <v>8</v>
      </c>
      <c r="D313">
        <f t="shared" si="31"/>
        <v>11</v>
      </c>
      <c r="E313" t="s">
        <v>6</v>
      </c>
      <c r="G313">
        <f t="shared" si="32"/>
        <v>0</v>
      </c>
      <c r="H313">
        <f t="shared" si="33"/>
        <v>120</v>
      </c>
      <c r="I313">
        <v>10</v>
      </c>
      <c r="J313">
        <f t="shared" si="34"/>
        <v>4</v>
      </c>
      <c r="K313">
        <f>Tabela13[[#This Row],[WYDATKI]]+Tabela13[[#This Row],[SERWIS]]</f>
        <v>0</v>
      </c>
      <c r="L313">
        <f t="shared" si="35"/>
        <v>20830</v>
      </c>
    </row>
    <row r="314" spans="1:12" x14ac:dyDescent="0.3">
      <c r="A314" s="1">
        <v>45239</v>
      </c>
      <c r="B314">
        <f t="shared" si="29"/>
        <v>4</v>
      </c>
      <c r="C314">
        <f t="shared" si="30"/>
        <v>9</v>
      </c>
      <c r="D314">
        <f t="shared" si="31"/>
        <v>11</v>
      </c>
      <c r="E314" t="s">
        <v>6</v>
      </c>
      <c r="G314">
        <f t="shared" si="32"/>
        <v>0</v>
      </c>
      <c r="H314">
        <f t="shared" si="33"/>
        <v>120</v>
      </c>
      <c r="I314">
        <v>10</v>
      </c>
      <c r="J314">
        <f t="shared" si="34"/>
        <v>4</v>
      </c>
      <c r="K314">
        <f>Tabela13[[#This Row],[WYDATKI]]+Tabela13[[#This Row],[SERWIS]]</f>
        <v>0</v>
      </c>
      <c r="L314">
        <f t="shared" si="35"/>
        <v>20950</v>
      </c>
    </row>
    <row r="315" spans="1:12" x14ac:dyDescent="0.3">
      <c r="A315" s="1">
        <v>45240</v>
      </c>
      <c r="B315">
        <f t="shared" si="29"/>
        <v>5</v>
      </c>
      <c r="C315">
        <f t="shared" si="30"/>
        <v>10</v>
      </c>
      <c r="D315">
        <f t="shared" si="31"/>
        <v>11</v>
      </c>
      <c r="E315" t="s">
        <v>6</v>
      </c>
      <c r="G315">
        <f t="shared" si="32"/>
        <v>0</v>
      </c>
      <c r="H315">
        <f t="shared" si="33"/>
        <v>120</v>
      </c>
      <c r="I315">
        <v>10</v>
      </c>
      <c r="J315">
        <f t="shared" si="34"/>
        <v>4</v>
      </c>
      <c r="K315">
        <f>Tabela13[[#This Row],[WYDATKI]]+Tabela13[[#This Row],[SERWIS]]</f>
        <v>0</v>
      </c>
      <c r="L315">
        <f t="shared" si="35"/>
        <v>21070</v>
      </c>
    </row>
    <row r="316" spans="1:12" x14ac:dyDescent="0.3">
      <c r="A316" s="1">
        <v>45241</v>
      </c>
      <c r="B316">
        <f t="shared" si="29"/>
        <v>6</v>
      </c>
      <c r="C316">
        <f t="shared" si="30"/>
        <v>11</v>
      </c>
      <c r="D316">
        <f t="shared" si="31"/>
        <v>11</v>
      </c>
      <c r="E316" t="s">
        <v>6</v>
      </c>
      <c r="G316">
        <f t="shared" si="32"/>
        <v>0</v>
      </c>
      <c r="H316">
        <f t="shared" si="33"/>
        <v>0</v>
      </c>
      <c r="I316">
        <v>10</v>
      </c>
      <c r="J316">
        <f t="shared" si="34"/>
        <v>4</v>
      </c>
      <c r="K316">
        <f>Tabela13[[#This Row],[WYDATKI]]+Tabela13[[#This Row],[SERWIS]]</f>
        <v>0</v>
      </c>
      <c r="L316">
        <f t="shared" si="35"/>
        <v>21070</v>
      </c>
    </row>
    <row r="317" spans="1:12" x14ac:dyDescent="0.3">
      <c r="A317" s="1">
        <v>45242</v>
      </c>
      <c r="B317">
        <f t="shared" si="29"/>
        <v>7</v>
      </c>
      <c r="C317">
        <f t="shared" si="30"/>
        <v>12</v>
      </c>
      <c r="D317">
        <f t="shared" si="31"/>
        <v>11</v>
      </c>
      <c r="E317" t="s">
        <v>6</v>
      </c>
      <c r="G317">
        <f t="shared" si="32"/>
        <v>150</v>
      </c>
      <c r="H317">
        <f t="shared" si="33"/>
        <v>0</v>
      </c>
      <c r="I317">
        <v>10</v>
      </c>
      <c r="J317">
        <f t="shared" si="34"/>
        <v>4</v>
      </c>
      <c r="K317">
        <f>Tabela13[[#This Row],[WYDATKI]]+Tabela13[[#This Row],[SERWIS]]</f>
        <v>150</v>
      </c>
      <c r="L317">
        <f t="shared" si="35"/>
        <v>20920</v>
      </c>
    </row>
    <row r="318" spans="1:12" x14ac:dyDescent="0.3">
      <c r="A318" s="1">
        <v>45243</v>
      </c>
      <c r="B318">
        <f t="shared" si="29"/>
        <v>1</v>
      </c>
      <c r="C318">
        <f t="shared" si="30"/>
        <v>13</v>
      </c>
      <c r="D318">
        <f t="shared" si="31"/>
        <v>11</v>
      </c>
      <c r="E318" t="s">
        <v>6</v>
      </c>
      <c r="G318">
        <f t="shared" si="32"/>
        <v>0</v>
      </c>
      <c r="H318">
        <f t="shared" si="33"/>
        <v>120</v>
      </c>
      <c r="I318">
        <v>10</v>
      </c>
      <c r="J318">
        <f t="shared" si="34"/>
        <v>4</v>
      </c>
      <c r="K318">
        <f>Tabela13[[#This Row],[WYDATKI]]+Tabela13[[#This Row],[SERWIS]]</f>
        <v>0</v>
      </c>
      <c r="L318">
        <f t="shared" si="35"/>
        <v>21040</v>
      </c>
    </row>
    <row r="319" spans="1:12" x14ac:dyDescent="0.3">
      <c r="A319" s="1">
        <v>45244</v>
      </c>
      <c r="B319">
        <f t="shared" si="29"/>
        <v>2</v>
      </c>
      <c r="C319">
        <f t="shared" si="30"/>
        <v>14</v>
      </c>
      <c r="D319">
        <f t="shared" si="31"/>
        <v>11</v>
      </c>
      <c r="E319" t="s">
        <v>6</v>
      </c>
      <c r="G319">
        <f t="shared" si="32"/>
        <v>0</v>
      </c>
      <c r="H319">
        <f t="shared" si="33"/>
        <v>120</v>
      </c>
      <c r="I319">
        <v>10</v>
      </c>
      <c r="J319">
        <f t="shared" si="34"/>
        <v>4</v>
      </c>
      <c r="K319">
        <f>Tabela13[[#This Row],[WYDATKI]]+Tabela13[[#This Row],[SERWIS]]</f>
        <v>0</v>
      </c>
      <c r="L319">
        <f t="shared" si="35"/>
        <v>21160</v>
      </c>
    </row>
    <row r="320" spans="1:12" x14ac:dyDescent="0.3">
      <c r="A320" s="1">
        <v>45245</v>
      </c>
      <c r="B320">
        <f t="shared" si="29"/>
        <v>3</v>
      </c>
      <c r="C320">
        <f t="shared" si="30"/>
        <v>15</v>
      </c>
      <c r="D320">
        <f t="shared" si="31"/>
        <v>11</v>
      </c>
      <c r="E320" t="s">
        <v>6</v>
      </c>
      <c r="G320">
        <f t="shared" si="32"/>
        <v>0</v>
      </c>
      <c r="H320">
        <f t="shared" si="33"/>
        <v>120</v>
      </c>
      <c r="I320">
        <v>10</v>
      </c>
      <c r="J320">
        <f t="shared" si="34"/>
        <v>4</v>
      </c>
      <c r="K320">
        <f>Tabela13[[#This Row],[WYDATKI]]+Tabela13[[#This Row],[SERWIS]]</f>
        <v>0</v>
      </c>
      <c r="L320">
        <f t="shared" si="35"/>
        <v>21280</v>
      </c>
    </row>
    <row r="321" spans="1:12" x14ac:dyDescent="0.3">
      <c r="A321" s="1">
        <v>45246</v>
      </c>
      <c r="B321">
        <f t="shared" si="29"/>
        <v>4</v>
      </c>
      <c r="C321">
        <f t="shared" si="30"/>
        <v>16</v>
      </c>
      <c r="D321">
        <f t="shared" si="31"/>
        <v>11</v>
      </c>
      <c r="E321" t="s">
        <v>6</v>
      </c>
      <c r="G321">
        <f t="shared" si="32"/>
        <v>0</v>
      </c>
      <c r="H321">
        <f t="shared" si="33"/>
        <v>120</v>
      </c>
      <c r="I321">
        <v>10</v>
      </c>
      <c r="J321">
        <f t="shared" si="34"/>
        <v>4</v>
      </c>
      <c r="K321">
        <f>Tabela13[[#This Row],[WYDATKI]]+Tabela13[[#This Row],[SERWIS]]</f>
        <v>0</v>
      </c>
      <c r="L321">
        <f t="shared" si="35"/>
        <v>21400</v>
      </c>
    </row>
    <row r="322" spans="1:12" x14ac:dyDescent="0.3">
      <c r="A322" s="1">
        <v>45247</v>
      </c>
      <c r="B322">
        <f t="shared" si="29"/>
        <v>5</v>
      </c>
      <c r="C322">
        <f t="shared" si="30"/>
        <v>17</v>
      </c>
      <c r="D322">
        <f t="shared" si="31"/>
        <v>11</v>
      </c>
      <c r="E322" t="s">
        <v>6</v>
      </c>
      <c r="G322">
        <f t="shared" si="32"/>
        <v>0</v>
      </c>
      <c r="H322">
        <f t="shared" si="33"/>
        <v>120</v>
      </c>
      <c r="I322">
        <v>10</v>
      </c>
      <c r="J322">
        <f t="shared" si="34"/>
        <v>4</v>
      </c>
      <c r="K322">
        <f>Tabela13[[#This Row],[WYDATKI]]+Tabela13[[#This Row],[SERWIS]]</f>
        <v>0</v>
      </c>
      <c r="L322">
        <f t="shared" si="35"/>
        <v>21520</v>
      </c>
    </row>
    <row r="323" spans="1:12" x14ac:dyDescent="0.3">
      <c r="A323" s="1">
        <v>45248</v>
      </c>
      <c r="B323">
        <f t="shared" ref="B323:B366" si="36">WEEKDAY(A323,2)</f>
        <v>6</v>
      </c>
      <c r="C323">
        <f t="shared" ref="C323:C366" si="37">DAY(A323)</f>
        <v>18</v>
      </c>
      <c r="D323">
        <f t="shared" ref="D323:D366" si="38">MONTH(A323)</f>
        <v>11</v>
      </c>
      <c r="E323" t="s">
        <v>6</v>
      </c>
      <c r="G323">
        <f t="shared" ref="G323:G366" si="39">IF(B323=7,I323*15,0)</f>
        <v>0</v>
      </c>
      <c r="H323">
        <f t="shared" ref="H323:H366" si="40">IF(OR(B323=7,B323=6),0,J323*30)</f>
        <v>0</v>
      </c>
      <c r="I323">
        <v>10</v>
      </c>
      <c r="J323">
        <f t="shared" ref="J323:J366" si="41">IF(E323="ZIMA",ROUNDDOWN(I323*20%,0),IF(E323="WIOSNA",ROUNDDOWN(I323*50%,0),IF(E323="LATO",ROUNDDOWN(I323*90%,0),IF(E323="JESIEŃ",ROUNDDOWN(I323*40%,0)))))</f>
        <v>4</v>
      </c>
      <c r="K323">
        <f>Tabela13[[#This Row],[WYDATKI]]+Tabela13[[#This Row],[SERWIS]]</f>
        <v>0</v>
      </c>
      <c r="L323">
        <f t="shared" si="35"/>
        <v>21520</v>
      </c>
    </row>
    <row r="324" spans="1:12" x14ac:dyDescent="0.3">
      <c r="A324" s="1">
        <v>45249</v>
      </c>
      <c r="B324">
        <f t="shared" si="36"/>
        <v>7</v>
      </c>
      <c r="C324">
        <f t="shared" si="37"/>
        <v>19</v>
      </c>
      <c r="D324">
        <f t="shared" si="38"/>
        <v>11</v>
      </c>
      <c r="E324" t="s">
        <v>6</v>
      </c>
      <c r="G324">
        <f t="shared" si="39"/>
        <v>150</v>
      </c>
      <c r="H324">
        <f t="shared" si="40"/>
        <v>0</v>
      </c>
      <c r="I324">
        <v>10</v>
      </c>
      <c r="J324">
        <f t="shared" si="41"/>
        <v>4</v>
      </c>
      <c r="K324">
        <f>Tabela13[[#This Row],[WYDATKI]]+Tabela13[[#This Row],[SERWIS]]</f>
        <v>150</v>
      </c>
      <c r="L324">
        <f t="shared" ref="L324:L366" si="42">L323-F324-G324+H324</f>
        <v>21370</v>
      </c>
    </row>
    <row r="325" spans="1:12" x14ac:dyDescent="0.3">
      <c r="A325" s="1">
        <v>45250</v>
      </c>
      <c r="B325">
        <f t="shared" si="36"/>
        <v>1</v>
      </c>
      <c r="C325">
        <f t="shared" si="37"/>
        <v>20</v>
      </c>
      <c r="D325">
        <f t="shared" si="38"/>
        <v>11</v>
      </c>
      <c r="E325" t="s">
        <v>6</v>
      </c>
      <c r="G325">
        <f t="shared" si="39"/>
        <v>0</v>
      </c>
      <c r="H325">
        <f t="shared" si="40"/>
        <v>120</v>
      </c>
      <c r="I325">
        <v>10</v>
      </c>
      <c r="J325">
        <f t="shared" si="41"/>
        <v>4</v>
      </c>
      <c r="K325">
        <f>Tabela13[[#This Row],[WYDATKI]]+Tabela13[[#This Row],[SERWIS]]</f>
        <v>0</v>
      </c>
      <c r="L325">
        <f t="shared" si="42"/>
        <v>21490</v>
      </c>
    </row>
    <row r="326" spans="1:12" x14ac:dyDescent="0.3">
      <c r="A326" s="1">
        <v>45251</v>
      </c>
      <c r="B326">
        <f t="shared" si="36"/>
        <v>2</v>
      </c>
      <c r="C326">
        <f t="shared" si="37"/>
        <v>21</v>
      </c>
      <c r="D326">
        <f t="shared" si="38"/>
        <v>11</v>
      </c>
      <c r="E326" t="s">
        <v>6</v>
      </c>
      <c r="G326">
        <f t="shared" si="39"/>
        <v>0</v>
      </c>
      <c r="H326">
        <f t="shared" si="40"/>
        <v>120</v>
      </c>
      <c r="I326">
        <v>10</v>
      </c>
      <c r="J326">
        <f t="shared" si="41"/>
        <v>4</v>
      </c>
      <c r="K326">
        <f>Tabela13[[#This Row],[WYDATKI]]+Tabela13[[#This Row],[SERWIS]]</f>
        <v>0</v>
      </c>
      <c r="L326">
        <f t="shared" si="42"/>
        <v>21610</v>
      </c>
    </row>
    <row r="327" spans="1:12" x14ac:dyDescent="0.3">
      <c r="A327" s="1">
        <v>45252</v>
      </c>
      <c r="B327">
        <f t="shared" si="36"/>
        <v>3</v>
      </c>
      <c r="C327">
        <f t="shared" si="37"/>
        <v>22</v>
      </c>
      <c r="D327">
        <f t="shared" si="38"/>
        <v>11</v>
      </c>
      <c r="E327" t="s">
        <v>6</v>
      </c>
      <c r="G327">
        <f t="shared" si="39"/>
        <v>0</v>
      </c>
      <c r="H327">
        <f t="shared" si="40"/>
        <v>120</v>
      </c>
      <c r="I327">
        <v>10</v>
      </c>
      <c r="J327">
        <f t="shared" si="41"/>
        <v>4</v>
      </c>
      <c r="K327">
        <f>Tabela13[[#This Row],[WYDATKI]]+Tabela13[[#This Row],[SERWIS]]</f>
        <v>0</v>
      </c>
      <c r="L327">
        <f t="shared" si="42"/>
        <v>21730</v>
      </c>
    </row>
    <row r="328" spans="1:12" x14ac:dyDescent="0.3">
      <c r="A328" s="1">
        <v>45253</v>
      </c>
      <c r="B328">
        <f t="shared" si="36"/>
        <v>4</v>
      </c>
      <c r="C328">
        <f t="shared" si="37"/>
        <v>23</v>
      </c>
      <c r="D328">
        <f t="shared" si="38"/>
        <v>11</v>
      </c>
      <c r="E328" t="s">
        <v>6</v>
      </c>
      <c r="G328">
        <f t="shared" si="39"/>
        <v>0</v>
      </c>
      <c r="H328">
        <f t="shared" si="40"/>
        <v>120</v>
      </c>
      <c r="I328">
        <v>10</v>
      </c>
      <c r="J328">
        <f t="shared" si="41"/>
        <v>4</v>
      </c>
      <c r="K328">
        <f>Tabela13[[#This Row],[WYDATKI]]+Tabela13[[#This Row],[SERWIS]]</f>
        <v>0</v>
      </c>
      <c r="L328">
        <f t="shared" si="42"/>
        <v>21850</v>
      </c>
    </row>
    <row r="329" spans="1:12" x14ac:dyDescent="0.3">
      <c r="A329" s="1">
        <v>45254</v>
      </c>
      <c r="B329">
        <f t="shared" si="36"/>
        <v>5</v>
      </c>
      <c r="C329">
        <f t="shared" si="37"/>
        <v>24</v>
      </c>
      <c r="D329">
        <f t="shared" si="38"/>
        <v>11</v>
      </c>
      <c r="E329" t="s">
        <v>6</v>
      </c>
      <c r="G329">
        <f t="shared" si="39"/>
        <v>0</v>
      </c>
      <c r="H329">
        <f t="shared" si="40"/>
        <v>120</v>
      </c>
      <c r="I329">
        <v>10</v>
      </c>
      <c r="J329">
        <f t="shared" si="41"/>
        <v>4</v>
      </c>
      <c r="K329">
        <f>Tabela13[[#This Row],[WYDATKI]]+Tabela13[[#This Row],[SERWIS]]</f>
        <v>0</v>
      </c>
      <c r="L329">
        <f t="shared" si="42"/>
        <v>21970</v>
      </c>
    </row>
    <row r="330" spans="1:12" x14ac:dyDescent="0.3">
      <c r="A330" s="1">
        <v>45255</v>
      </c>
      <c r="B330">
        <f t="shared" si="36"/>
        <v>6</v>
      </c>
      <c r="C330">
        <f t="shared" si="37"/>
        <v>25</v>
      </c>
      <c r="D330">
        <f t="shared" si="38"/>
        <v>11</v>
      </c>
      <c r="E330" t="s">
        <v>6</v>
      </c>
      <c r="G330">
        <f t="shared" si="39"/>
        <v>0</v>
      </c>
      <c r="H330">
        <f t="shared" si="40"/>
        <v>0</v>
      </c>
      <c r="I330">
        <v>10</v>
      </c>
      <c r="J330">
        <f t="shared" si="41"/>
        <v>4</v>
      </c>
      <c r="K330">
        <f>Tabela13[[#This Row],[WYDATKI]]+Tabela13[[#This Row],[SERWIS]]</f>
        <v>0</v>
      </c>
      <c r="L330">
        <f t="shared" si="42"/>
        <v>21970</v>
      </c>
    </row>
    <row r="331" spans="1:12" x14ac:dyDescent="0.3">
      <c r="A331" s="1">
        <v>45256</v>
      </c>
      <c r="B331">
        <f t="shared" si="36"/>
        <v>7</v>
      </c>
      <c r="C331">
        <f t="shared" si="37"/>
        <v>26</v>
      </c>
      <c r="D331">
        <f t="shared" si="38"/>
        <v>11</v>
      </c>
      <c r="E331" t="s">
        <v>6</v>
      </c>
      <c r="G331">
        <f t="shared" si="39"/>
        <v>150</v>
      </c>
      <c r="H331">
        <f t="shared" si="40"/>
        <v>0</v>
      </c>
      <c r="I331">
        <v>10</v>
      </c>
      <c r="J331">
        <f t="shared" si="41"/>
        <v>4</v>
      </c>
      <c r="K331">
        <f>Tabela13[[#This Row],[WYDATKI]]+Tabela13[[#This Row],[SERWIS]]</f>
        <v>150</v>
      </c>
      <c r="L331">
        <f t="shared" si="42"/>
        <v>21820</v>
      </c>
    </row>
    <row r="332" spans="1:12" x14ac:dyDescent="0.3">
      <c r="A332" s="1">
        <v>45257</v>
      </c>
      <c r="B332">
        <f t="shared" si="36"/>
        <v>1</v>
      </c>
      <c r="C332">
        <f t="shared" si="37"/>
        <v>27</v>
      </c>
      <c r="D332">
        <f t="shared" si="38"/>
        <v>11</v>
      </c>
      <c r="E332" t="s">
        <v>6</v>
      </c>
      <c r="G332">
        <f t="shared" si="39"/>
        <v>0</v>
      </c>
      <c r="H332">
        <f t="shared" si="40"/>
        <v>120</v>
      </c>
      <c r="I332">
        <v>10</v>
      </c>
      <c r="J332">
        <f t="shared" si="41"/>
        <v>4</v>
      </c>
      <c r="K332">
        <f>Tabela13[[#This Row],[WYDATKI]]+Tabela13[[#This Row],[SERWIS]]</f>
        <v>0</v>
      </c>
      <c r="L332">
        <f t="shared" si="42"/>
        <v>21940</v>
      </c>
    </row>
    <row r="333" spans="1:12" x14ac:dyDescent="0.3">
      <c r="A333" s="1">
        <v>45258</v>
      </c>
      <c r="B333">
        <f t="shared" si="36"/>
        <v>2</v>
      </c>
      <c r="C333">
        <f t="shared" si="37"/>
        <v>28</v>
      </c>
      <c r="D333">
        <f t="shared" si="38"/>
        <v>11</v>
      </c>
      <c r="E333" t="s">
        <v>6</v>
      </c>
      <c r="G333">
        <f t="shared" si="39"/>
        <v>0</v>
      </c>
      <c r="H333">
        <f t="shared" si="40"/>
        <v>120</v>
      </c>
      <c r="I333">
        <v>10</v>
      </c>
      <c r="J333">
        <f t="shared" si="41"/>
        <v>4</v>
      </c>
      <c r="K333">
        <f>Tabela13[[#This Row],[WYDATKI]]+Tabela13[[#This Row],[SERWIS]]</f>
        <v>0</v>
      </c>
      <c r="L333">
        <f t="shared" si="42"/>
        <v>22060</v>
      </c>
    </row>
    <row r="334" spans="1:12" x14ac:dyDescent="0.3">
      <c r="A334" s="1">
        <v>45259</v>
      </c>
      <c r="B334">
        <f t="shared" si="36"/>
        <v>3</v>
      </c>
      <c r="C334">
        <f t="shared" si="37"/>
        <v>29</v>
      </c>
      <c r="D334">
        <f t="shared" si="38"/>
        <v>11</v>
      </c>
      <c r="E334" t="s">
        <v>6</v>
      </c>
      <c r="G334">
        <f t="shared" si="39"/>
        <v>0</v>
      </c>
      <c r="H334">
        <f t="shared" si="40"/>
        <v>120</v>
      </c>
      <c r="I334">
        <v>10</v>
      </c>
      <c r="J334">
        <f t="shared" si="41"/>
        <v>4</v>
      </c>
      <c r="K334">
        <f>Tabela13[[#This Row],[WYDATKI]]+Tabela13[[#This Row],[SERWIS]]</f>
        <v>0</v>
      </c>
      <c r="L334">
        <f t="shared" si="42"/>
        <v>22180</v>
      </c>
    </row>
    <row r="335" spans="1:12" x14ac:dyDescent="0.3">
      <c r="A335" s="1">
        <v>45260</v>
      </c>
      <c r="B335">
        <f t="shared" si="36"/>
        <v>4</v>
      </c>
      <c r="C335">
        <f t="shared" si="37"/>
        <v>30</v>
      </c>
      <c r="D335">
        <f t="shared" si="38"/>
        <v>11</v>
      </c>
      <c r="E335" t="s">
        <v>6</v>
      </c>
      <c r="G335">
        <f t="shared" si="39"/>
        <v>0</v>
      </c>
      <c r="H335">
        <f t="shared" si="40"/>
        <v>120</v>
      </c>
      <c r="I335">
        <v>10</v>
      </c>
      <c r="J335">
        <f t="shared" si="41"/>
        <v>4</v>
      </c>
      <c r="K335">
        <f>Tabela13[[#This Row],[WYDATKI]]+Tabela13[[#This Row],[SERWIS]]</f>
        <v>0</v>
      </c>
      <c r="L335">
        <f t="shared" si="42"/>
        <v>22300</v>
      </c>
    </row>
    <row r="336" spans="1:12" x14ac:dyDescent="0.3">
      <c r="A336" s="1">
        <v>45261</v>
      </c>
      <c r="B336">
        <f t="shared" si="36"/>
        <v>5</v>
      </c>
      <c r="C336">
        <f t="shared" si="37"/>
        <v>1</v>
      </c>
      <c r="D336">
        <f t="shared" si="38"/>
        <v>12</v>
      </c>
      <c r="E336" t="s">
        <v>6</v>
      </c>
      <c r="G336">
        <f t="shared" si="39"/>
        <v>0</v>
      </c>
      <c r="H336">
        <f t="shared" si="40"/>
        <v>120</v>
      </c>
      <c r="I336">
        <v>10</v>
      </c>
      <c r="J336">
        <f t="shared" si="41"/>
        <v>4</v>
      </c>
      <c r="K336">
        <f>Tabela13[[#This Row],[WYDATKI]]+Tabela13[[#This Row],[SERWIS]]</f>
        <v>0</v>
      </c>
      <c r="L336">
        <f t="shared" si="42"/>
        <v>22420</v>
      </c>
    </row>
    <row r="337" spans="1:12" x14ac:dyDescent="0.3">
      <c r="A337" s="1">
        <v>45262</v>
      </c>
      <c r="B337">
        <f t="shared" si="36"/>
        <v>6</v>
      </c>
      <c r="C337">
        <f t="shared" si="37"/>
        <v>2</v>
      </c>
      <c r="D337">
        <f t="shared" si="38"/>
        <v>12</v>
      </c>
      <c r="E337" t="s">
        <v>6</v>
      </c>
      <c r="G337">
        <f t="shared" si="39"/>
        <v>0</v>
      </c>
      <c r="H337">
        <f t="shared" si="40"/>
        <v>0</v>
      </c>
      <c r="I337">
        <v>10</v>
      </c>
      <c r="J337">
        <f t="shared" si="41"/>
        <v>4</v>
      </c>
      <c r="K337">
        <f>Tabela13[[#This Row],[WYDATKI]]+Tabela13[[#This Row],[SERWIS]]</f>
        <v>0</v>
      </c>
      <c r="L337">
        <f t="shared" si="42"/>
        <v>22420</v>
      </c>
    </row>
    <row r="338" spans="1:12" x14ac:dyDescent="0.3">
      <c r="A338" s="1">
        <v>45263</v>
      </c>
      <c r="B338">
        <f t="shared" si="36"/>
        <v>7</v>
      </c>
      <c r="C338">
        <f t="shared" si="37"/>
        <v>3</v>
      </c>
      <c r="D338">
        <f t="shared" si="38"/>
        <v>12</v>
      </c>
      <c r="E338" t="s">
        <v>6</v>
      </c>
      <c r="G338">
        <f t="shared" si="39"/>
        <v>150</v>
      </c>
      <c r="H338">
        <f t="shared" si="40"/>
        <v>0</v>
      </c>
      <c r="I338">
        <v>10</v>
      </c>
      <c r="J338">
        <f t="shared" si="41"/>
        <v>4</v>
      </c>
      <c r="K338">
        <f>Tabela13[[#This Row],[WYDATKI]]+Tabela13[[#This Row],[SERWIS]]</f>
        <v>150</v>
      </c>
      <c r="L338">
        <f t="shared" si="42"/>
        <v>22270</v>
      </c>
    </row>
    <row r="339" spans="1:12" x14ac:dyDescent="0.3">
      <c r="A339" s="1">
        <v>45264</v>
      </c>
      <c r="B339">
        <f t="shared" si="36"/>
        <v>1</v>
      </c>
      <c r="C339">
        <f t="shared" si="37"/>
        <v>4</v>
      </c>
      <c r="D339">
        <f t="shared" si="38"/>
        <v>12</v>
      </c>
      <c r="E339" t="s">
        <v>6</v>
      </c>
      <c r="G339">
        <f t="shared" si="39"/>
        <v>0</v>
      </c>
      <c r="H339">
        <f t="shared" si="40"/>
        <v>120</v>
      </c>
      <c r="I339">
        <v>10</v>
      </c>
      <c r="J339">
        <f t="shared" si="41"/>
        <v>4</v>
      </c>
      <c r="K339">
        <f>Tabela13[[#This Row],[WYDATKI]]+Tabela13[[#This Row],[SERWIS]]</f>
        <v>0</v>
      </c>
      <c r="L339">
        <f t="shared" si="42"/>
        <v>22390</v>
      </c>
    </row>
    <row r="340" spans="1:12" x14ac:dyDescent="0.3">
      <c r="A340" s="1">
        <v>45265</v>
      </c>
      <c r="B340">
        <f t="shared" si="36"/>
        <v>2</v>
      </c>
      <c r="C340">
        <f t="shared" si="37"/>
        <v>5</v>
      </c>
      <c r="D340">
        <f t="shared" si="38"/>
        <v>12</v>
      </c>
      <c r="E340" t="s">
        <v>6</v>
      </c>
      <c r="G340">
        <f t="shared" si="39"/>
        <v>0</v>
      </c>
      <c r="H340">
        <f t="shared" si="40"/>
        <v>120</v>
      </c>
      <c r="I340">
        <v>10</v>
      </c>
      <c r="J340">
        <f t="shared" si="41"/>
        <v>4</v>
      </c>
      <c r="K340">
        <f>Tabela13[[#This Row],[WYDATKI]]+Tabela13[[#This Row],[SERWIS]]</f>
        <v>0</v>
      </c>
      <c r="L340">
        <f t="shared" si="42"/>
        <v>22510</v>
      </c>
    </row>
    <row r="341" spans="1:12" x14ac:dyDescent="0.3">
      <c r="A341" s="1">
        <v>45266</v>
      </c>
      <c r="B341">
        <f t="shared" si="36"/>
        <v>3</v>
      </c>
      <c r="C341">
        <f t="shared" si="37"/>
        <v>6</v>
      </c>
      <c r="D341">
        <f t="shared" si="38"/>
        <v>12</v>
      </c>
      <c r="E341" t="s">
        <v>6</v>
      </c>
      <c r="G341">
        <f t="shared" si="39"/>
        <v>0</v>
      </c>
      <c r="H341">
        <f t="shared" si="40"/>
        <v>120</v>
      </c>
      <c r="I341">
        <v>10</v>
      </c>
      <c r="J341">
        <f t="shared" si="41"/>
        <v>4</v>
      </c>
      <c r="K341">
        <f>Tabela13[[#This Row],[WYDATKI]]+Tabela13[[#This Row],[SERWIS]]</f>
        <v>0</v>
      </c>
      <c r="L341">
        <f t="shared" si="42"/>
        <v>22630</v>
      </c>
    </row>
    <row r="342" spans="1:12" x14ac:dyDescent="0.3">
      <c r="A342" s="1">
        <v>45267</v>
      </c>
      <c r="B342">
        <f t="shared" si="36"/>
        <v>4</v>
      </c>
      <c r="C342">
        <f t="shared" si="37"/>
        <v>7</v>
      </c>
      <c r="D342">
        <f t="shared" si="38"/>
        <v>12</v>
      </c>
      <c r="E342" t="s">
        <v>6</v>
      </c>
      <c r="G342">
        <f t="shared" si="39"/>
        <v>0</v>
      </c>
      <c r="H342">
        <f t="shared" si="40"/>
        <v>120</v>
      </c>
      <c r="I342">
        <v>10</v>
      </c>
      <c r="J342">
        <f t="shared" si="41"/>
        <v>4</v>
      </c>
      <c r="K342">
        <f>Tabela13[[#This Row],[WYDATKI]]+Tabela13[[#This Row],[SERWIS]]</f>
        <v>0</v>
      </c>
      <c r="L342">
        <f t="shared" si="42"/>
        <v>22750</v>
      </c>
    </row>
    <row r="343" spans="1:12" x14ac:dyDescent="0.3">
      <c r="A343" s="1">
        <v>45268</v>
      </c>
      <c r="B343">
        <f t="shared" si="36"/>
        <v>5</v>
      </c>
      <c r="C343">
        <f t="shared" si="37"/>
        <v>8</v>
      </c>
      <c r="D343">
        <f t="shared" si="38"/>
        <v>12</v>
      </c>
      <c r="E343" t="s">
        <v>6</v>
      </c>
      <c r="G343">
        <f t="shared" si="39"/>
        <v>0</v>
      </c>
      <c r="H343">
        <f t="shared" si="40"/>
        <v>120</v>
      </c>
      <c r="I343">
        <v>10</v>
      </c>
      <c r="J343">
        <f t="shared" si="41"/>
        <v>4</v>
      </c>
      <c r="K343">
        <f>Tabela13[[#This Row],[WYDATKI]]+Tabela13[[#This Row],[SERWIS]]</f>
        <v>0</v>
      </c>
      <c r="L343">
        <f t="shared" si="42"/>
        <v>22870</v>
      </c>
    </row>
    <row r="344" spans="1:12" x14ac:dyDescent="0.3">
      <c r="A344" s="1">
        <v>45269</v>
      </c>
      <c r="B344">
        <f t="shared" si="36"/>
        <v>6</v>
      </c>
      <c r="C344">
        <f t="shared" si="37"/>
        <v>9</v>
      </c>
      <c r="D344">
        <f t="shared" si="38"/>
        <v>12</v>
      </c>
      <c r="E344" t="s">
        <v>6</v>
      </c>
      <c r="G344">
        <f t="shared" si="39"/>
        <v>0</v>
      </c>
      <c r="H344">
        <f t="shared" si="40"/>
        <v>0</v>
      </c>
      <c r="I344">
        <v>10</v>
      </c>
      <c r="J344">
        <f t="shared" si="41"/>
        <v>4</v>
      </c>
      <c r="K344">
        <f>Tabela13[[#This Row],[WYDATKI]]+Tabela13[[#This Row],[SERWIS]]</f>
        <v>0</v>
      </c>
      <c r="L344">
        <f t="shared" si="42"/>
        <v>22870</v>
      </c>
    </row>
    <row r="345" spans="1:12" x14ac:dyDescent="0.3">
      <c r="A345" s="1">
        <v>45270</v>
      </c>
      <c r="B345">
        <f t="shared" si="36"/>
        <v>7</v>
      </c>
      <c r="C345">
        <f t="shared" si="37"/>
        <v>10</v>
      </c>
      <c r="D345">
        <f t="shared" si="38"/>
        <v>12</v>
      </c>
      <c r="E345" t="s">
        <v>6</v>
      </c>
      <c r="G345">
        <f t="shared" si="39"/>
        <v>150</v>
      </c>
      <c r="H345">
        <f t="shared" si="40"/>
        <v>0</v>
      </c>
      <c r="I345">
        <v>10</v>
      </c>
      <c r="J345">
        <f t="shared" si="41"/>
        <v>4</v>
      </c>
      <c r="K345">
        <f>Tabela13[[#This Row],[WYDATKI]]+Tabela13[[#This Row],[SERWIS]]</f>
        <v>150</v>
      </c>
      <c r="L345">
        <f t="shared" si="42"/>
        <v>22720</v>
      </c>
    </row>
    <row r="346" spans="1:12" x14ac:dyDescent="0.3">
      <c r="A346" s="1">
        <v>45271</v>
      </c>
      <c r="B346">
        <f t="shared" si="36"/>
        <v>1</v>
      </c>
      <c r="C346">
        <f t="shared" si="37"/>
        <v>11</v>
      </c>
      <c r="D346">
        <f t="shared" si="38"/>
        <v>12</v>
      </c>
      <c r="E346" t="s">
        <v>6</v>
      </c>
      <c r="G346">
        <f t="shared" si="39"/>
        <v>0</v>
      </c>
      <c r="H346">
        <f t="shared" si="40"/>
        <v>120</v>
      </c>
      <c r="I346">
        <v>10</v>
      </c>
      <c r="J346">
        <f t="shared" si="41"/>
        <v>4</v>
      </c>
      <c r="K346">
        <f>Tabela13[[#This Row],[WYDATKI]]+Tabela13[[#This Row],[SERWIS]]</f>
        <v>0</v>
      </c>
      <c r="L346">
        <f t="shared" si="42"/>
        <v>22840</v>
      </c>
    </row>
    <row r="347" spans="1:12" x14ac:dyDescent="0.3">
      <c r="A347" s="1">
        <v>45272</v>
      </c>
      <c r="B347">
        <f t="shared" si="36"/>
        <v>2</v>
      </c>
      <c r="C347">
        <f t="shared" si="37"/>
        <v>12</v>
      </c>
      <c r="D347">
        <f t="shared" si="38"/>
        <v>12</v>
      </c>
      <c r="E347" t="s">
        <v>6</v>
      </c>
      <c r="G347">
        <f t="shared" si="39"/>
        <v>0</v>
      </c>
      <c r="H347">
        <f t="shared" si="40"/>
        <v>120</v>
      </c>
      <c r="I347">
        <v>10</v>
      </c>
      <c r="J347">
        <f t="shared" si="41"/>
        <v>4</v>
      </c>
      <c r="K347">
        <f>Tabela13[[#This Row],[WYDATKI]]+Tabela13[[#This Row],[SERWIS]]</f>
        <v>0</v>
      </c>
      <c r="L347">
        <f t="shared" si="42"/>
        <v>22960</v>
      </c>
    </row>
    <row r="348" spans="1:12" x14ac:dyDescent="0.3">
      <c r="A348" s="1">
        <v>45273</v>
      </c>
      <c r="B348">
        <f t="shared" si="36"/>
        <v>3</v>
      </c>
      <c r="C348">
        <f t="shared" si="37"/>
        <v>13</v>
      </c>
      <c r="D348">
        <f t="shared" si="38"/>
        <v>12</v>
      </c>
      <c r="E348" t="s">
        <v>6</v>
      </c>
      <c r="G348">
        <f t="shared" si="39"/>
        <v>0</v>
      </c>
      <c r="H348">
        <f t="shared" si="40"/>
        <v>120</v>
      </c>
      <c r="I348">
        <v>10</v>
      </c>
      <c r="J348">
        <f t="shared" si="41"/>
        <v>4</v>
      </c>
      <c r="K348">
        <f>Tabela13[[#This Row],[WYDATKI]]+Tabela13[[#This Row],[SERWIS]]</f>
        <v>0</v>
      </c>
      <c r="L348">
        <f t="shared" si="42"/>
        <v>23080</v>
      </c>
    </row>
    <row r="349" spans="1:12" x14ac:dyDescent="0.3">
      <c r="A349" s="1">
        <v>45274</v>
      </c>
      <c r="B349">
        <f t="shared" si="36"/>
        <v>4</v>
      </c>
      <c r="C349">
        <f t="shared" si="37"/>
        <v>14</v>
      </c>
      <c r="D349">
        <f t="shared" si="38"/>
        <v>12</v>
      </c>
      <c r="E349" t="s">
        <v>6</v>
      </c>
      <c r="G349">
        <f t="shared" si="39"/>
        <v>0</v>
      </c>
      <c r="H349">
        <f t="shared" si="40"/>
        <v>120</v>
      </c>
      <c r="I349">
        <v>10</v>
      </c>
      <c r="J349">
        <f t="shared" si="41"/>
        <v>4</v>
      </c>
      <c r="K349">
        <f>Tabela13[[#This Row],[WYDATKI]]+Tabela13[[#This Row],[SERWIS]]</f>
        <v>0</v>
      </c>
      <c r="L349">
        <f t="shared" si="42"/>
        <v>23200</v>
      </c>
    </row>
    <row r="350" spans="1:12" x14ac:dyDescent="0.3">
      <c r="A350" s="1">
        <v>45275</v>
      </c>
      <c r="B350">
        <f t="shared" si="36"/>
        <v>5</v>
      </c>
      <c r="C350">
        <f t="shared" si="37"/>
        <v>15</v>
      </c>
      <c r="D350">
        <f t="shared" si="38"/>
        <v>12</v>
      </c>
      <c r="E350" t="s">
        <v>6</v>
      </c>
      <c r="G350">
        <f t="shared" si="39"/>
        <v>0</v>
      </c>
      <c r="H350">
        <f t="shared" si="40"/>
        <v>120</v>
      </c>
      <c r="I350">
        <v>10</v>
      </c>
      <c r="J350">
        <f t="shared" si="41"/>
        <v>4</v>
      </c>
      <c r="K350">
        <f>Tabela13[[#This Row],[WYDATKI]]+Tabela13[[#This Row],[SERWIS]]</f>
        <v>0</v>
      </c>
      <c r="L350">
        <f t="shared" si="42"/>
        <v>23320</v>
      </c>
    </row>
    <row r="351" spans="1:12" x14ac:dyDescent="0.3">
      <c r="A351" s="1">
        <v>45276</v>
      </c>
      <c r="B351">
        <f t="shared" si="36"/>
        <v>6</v>
      </c>
      <c r="C351">
        <f t="shared" si="37"/>
        <v>16</v>
      </c>
      <c r="D351">
        <f t="shared" si="38"/>
        <v>12</v>
      </c>
      <c r="E351" t="s">
        <v>6</v>
      </c>
      <c r="G351">
        <f t="shared" si="39"/>
        <v>0</v>
      </c>
      <c r="H351">
        <f t="shared" si="40"/>
        <v>0</v>
      </c>
      <c r="I351">
        <v>10</v>
      </c>
      <c r="J351">
        <f t="shared" si="41"/>
        <v>4</v>
      </c>
      <c r="K351">
        <f>Tabela13[[#This Row],[WYDATKI]]+Tabela13[[#This Row],[SERWIS]]</f>
        <v>0</v>
      </c>
      <c r="L351">
        <f t="shared" si="42"/>
        <v>23320</v>
      </c>
    </row>
    <row r="352" spans="1:12" x14ac:dyDescent="0.3">
      <c r="A352" s="1">
        <v>45277</v>
      </c>
      <c r="B352">
        <f t="shared" si="36"/>
        <v>7</v>
      </c>
      <c r="C352">
        <f t="shared" si="37"/>
        <v>17</v>
      </c>
      <c r="D352">
        <f t="shared" si="38"/>
        <v>12</v>
      </c>
      <c r="E352" t="s">
        <v>6</v>
      </c>
      <c r="G352">
        <f t="shared" si="39"/>
        <v>150</v>
      </c>
      <c r="H352">
        <f t="shared" si="40"/>
        <v>0</v>
      </c>
      <c r="I352">
        <v>10</v>
      </c>
      <c r="J352">
        <f t="shared" si="41"/>
        <v>4</v>
      </c>
      <c r="K352">
        <f>Tabela13[[#This Row],[WYDATKI]]+Tabela13[[#This Row],[SERWIS]]</f>
        <v>150</v>
      </c>
      <c r="L352">
        <f t="shared" si="42"/>
        <v>23170</v>
      </c>
    </row>
    <row r="353" spans="1:12" x14ac:dyDescent="0.3">
      <c r="A353" s="1">
        <v>45278</v>
      </c>
      <c r="B353">
        <f t="shared" si="36"/>
        <v>1</v>
      </c>
      <c r="C353">
        <f t="shared" si="37"/>
        <v>18</v>
      </c>
      <c r="D353">
        <f t="shared" si="38"/>
        <v>12</v>
      </c>
      <c r="E353" t="s">
        <v>6</v>
      </c>
      <c r="G353">
        <f t="shared" si="39"/>
        <v>0</v>
      </c>
      <c r="H353">
        <f t="shared" si="40"/>
        <v>120</v>
      </c>
      <c r="I353">
        <v>10</v>
      </c>
      <c r="J353">
        <f t="shared" si="41"/>
        <v>4</v>
      </c>
      <c r="K353">
        <f>Tabela13[[#This Row],[WYDATKI]]+Tabela13[[#This Row],[SERWIS]]</f>
        <v>0</v>
      </c>
      <c r="L353">
        <f t="shared" si="42"/>
        <v>23290</v>
      </c>
    </row>
    <row r="354" spans="1:12" x14ac:dyDescent="0.3">
      <c r="A354" s="1">
        <v>45279</v>
      </c>
      <c r="B354">
        <f t="shared" si="36"/>
        <v>2</v>
      </c>
      <c r="C354">
        <f t="shared" si="37"/>
        <v>19</v>
      </c>
      <c r="D354">
        <f t="shared" si="38"/>
        <v>12</v>
      </c>
      <c r="E354" t="s">
        <v>6</v>
      </c>
      <c r="G354">
        <f t="shared" si="39"/>
        <v>0</v>
      </c>
      <c r="H354">
        <f t="shared" si="40"/>
        <v>120</v>
      </c>
      <c r="I354">
        <v>10</v>
      </c>
      <c r="J354">
        <f t="shared" si="41"/>
        <v>4</v>
      </c>
      <c r="K354">
        <f>Tabela13[[#This Row],[WYDATKI]]+Tabela13[[#This Row],[SERWIS]]</f>
        <v>0</v>
      </c>
      <c r="L354">
        <f t="shared" si="42"/>
        <v>23410</v>
      </c>
    </row>
    <row r="355" spans="1:12" x14ac:dyDescent="0.3">
      <c r="A355" s="1">
        <v>45280</v>
      </c>
      <c r="B355">
        <f t="shared" si="36"/>
        <v>3</v>
      </c>
      <c r="C355">
        <f t="shared" si="37"/>
        <v>20</v>
      </c>
      <c r="D355">
        <f t="shared" si="38"/>
        <v>12</v>
      </c>
      <c r="E355" t="s">
        <v>6</v>
      </c>
      <c r="G355">
        <f t="shared" si="39"/>
        <v>0</v>
      </c>
      <c r="H355">
        <f t="shared" si="40"/>
        <v>120</v>
      </c>
      <c r="I355">
        <v>10</v>
      </c>
      <c r="J355">
        <f t="shared" si="41"/>
        <v>4</v>
      </c>
      <c r="K355">
        <f>Tabela13[[#This Row],[WYDATKI]]+Tabela13[[#This Row],[SERWIS]]</f>
        <v>0</v>
      </c>
      <c r="L355">
        <f t="shared" si="42"/>
        <v>23530</v>
      </c>
    </row>
    <row r="356" spans="1:12" x14ac:dyDescent="0.3">
      <c r="A356" s="1">
        <v>45281</v>
      </c>
      <c r="B356">
        <f t="shared" si="36"/>
        <v>4</v>
      </c>
      <c r="C356">
        <f t="shared" si="37"/>
        <v>21</v>
      </c>
      <c r="D356">
        <f t="shared" si="38"/>
        <v>12</v>
      </c>
      <c r="E356" t="s">
        <v>4</v>
      </c>
      <c r="G356">
        <f t="shared" si="39"/>
        <v>0</v>
      </c>
      <c r="H356">
        <f t="shared" si="40"/>
        <v>60</v>
      </c>
      <c r="I356">
        <v>10</v>
      </c>
      <c r="J356">
        <f t="shared" si="41"/>
        <v>2</v>
      </c>
      <c r="K356">
        <f>Tabela13[[#This Row],[WYDATKI]]+Tabela13[[#This Row],[SERWIS]]</f>
        <v>0</v>
      </c>
      <c r="L356">
        <f t="shared" si="42"/>
        <v>23590</v>
      </c>
    </row>
    <row r="357" spans="1:12" x14ac:dyDescent="0.3">
      <c r="A357" s="1">
        <v>45282</v>
      </c>
      <c r="B357">
        <f t="shared" si="36"/>
        <v>5</v>
      </c>
      <c r="C357">
        <f t="shared" si="37"/>
        <v>22</v>
      </c>
      <c r="D357">
        <f t="shared" si="38"/>
        <v>12</v>
      </c>
      <c r="E357" t="s">
        <v>4</v>
      </c>
      <c r="G357">
        <f t="shared" si="39"/>
        <v>0</v>
      </c>
      <c r="H357">
        <f t="shared" si="40"/>
        <v>60</v>
      </c>
      <c r="I357">
        <v>10</v>
      </c>
      <c r="J357">
        <f t="shared" si="41"/>
        <v>2</v>
      </c>
      <c r="K357">
        <f>Tabela13[[#This Row],[WYDATKI]]+Tabela13[[#This Row],[SERWIS]]</f>
        <v>0</v>
      </c>
      <c r="L357">
        <f t="shared" si="42"/>
        <v>23650</v>
      </c>
    </row>
    <row r="358" spans="1:12" x14ac:dyDescent="0.3">
      <c r="A358" s="1">
        <v>45283</v>
      </c>
      <c r="B358">
        <f t="shared" si="36"/>
        <v>6</v>
      </c>
      <c r="C358">
        <f t="shared" si="37"/>
        <v>23</v>
      </c>
      <c r="D358">
        <f t="shared" si="38"/>
        <v>12</v>
      </c>
      <c r="E358" t="s">
        <v>4</v>
      </c>
      <c r="G358">
        <f t="shared" si="39"/>
        <v>0</v>
      </c>
      <c r="H358">
        <f t="shared" si="40"/>
        <v>0</v>
      </c>
      <c r="I358">
        <v>10</v>
      </c>
      <c r="J358">
        <f t="shared" si="41"/>
        <v>2</v>
      </c>
      <c r="K358">
        <f>Tabela13[[#This Row],[WYDATKI]]+Tabela13[[#This Row],[SERWIS]]</f>
        <v>0</v>
      </c>
      <c r="L358">
        <f t="shared" si="42"/>
        <v>23650</v>
      </c>
    </row>
    <row r="359" spans="1:12" x14ac:dyDescent="0.3">
      <c r="A359" s="1">
        <v>45284</v>
      </c>
      <c r="B359">
        <f t="shared" si="36"/>
        <v>7</v>
      </c>
      <c r="C359">
        <f t="shared" si="37"/>
        <v>24</v>
      </c>
      <c r="D359">
        <f t="shared" si="38"/>
        <v>12</v>
      </c>
      <c r="E359" t="s">
        <v>4</v>
      </c>
      <c r="G359">
        <f t="shared" si="39"/>
        <v>150</v>
      </c>
      <c r="H359">
        <f t="shared" si="40"/>
        <v>0</v>
      </c>
      <c r="I359">
        <v>10</v>
      </c>
      <c r="J359">
        <f t="shared" si="41"/>
        <v>2</v>
      </c>
      <c r="K359">
        <f>Tabela13[[#This Row],[WYDATKI]]+Tabela13[[#This Row],[SERWIS]]</f>
        <v>150</v>
      </c>
      <c r="L359">
        <f t="shared" si="42"/>
        <v>23500</v>
      </c>
    </row>
    <row r="360" spans="1:12" x14ac:dyDescent="0.3">
      <c r="A360" s="1">
        <v>45285</v>
      </c>
      <c r="B360">
        <f t="shared" si="36"/>
        <v>1</v>
      </c>
      <c r="C360">
        <f t="shared" si="37"/>
        <v>25</v>
      </c>
      <c r="D360">
        <f t="shared" si="38"/>
        <v>12</v>
      </c>
      <c r="E360" t="s">
        <v>4</v>
      </c>
      <c r="G360">
        <f t="shared" si="39"/>
        <v>0</v>
      </c>
      <c r="H360">
        <f t="shared" si="40"/>
        <v>60</v>
      </c>
      <c r="I360">
        <v>10</v>
      </c>
      <c r="J360">
        <f t="shared" si="41"/>
        <v>2</v>
      </c>
      <c r="K360">
        <f>Tabela13[[#This Row],[WYDATKI]]+Tabela13[[#This Row],[SERWIS]]</f>
        <v>0</v>
      </c>
      <c r="L360">
        <f t="shared" si="42"/>
        <v>23560</v>
      </c>
    </row>
    <row r="361" spans="1:12" x14ac:dyDescent="0.3">
      <c r="A361" s="1">
        <v>45286</v>
      </c>
      <c r="B361">
        <f t="shared" si="36"/>
        <v>2</v>
      </c>
      <c r="C361">
        <f t="shared" si="37"/>
        <v>26</v>
      </c>
      <c r="D361">
        <f t="shared" si="38"/>
        <v>12</v>
      </c>
      <c r="E361" t="s">
        <v>4</v>
      </c>
      <c r="G361">
        <f t="shared" si="39"/>
        <v>0</v>
      </c>
      <c r="H361">
        <f t="shared" si="40"/>
        <v>60</v>
      </c>
      <c r="I361">
        <v>10</v>
      </c>
      <c r="J361">
        <f t="shared" si="41"/>
        <v>2</v>
      </c>
      <c r="K361">
        <f>Tabela13[[#This Row],[WYDATKI]]+Tabela13[[#This Row],[SERWIS]]</f>
        <v>0</v>
      </c>
      <c r="L361">
        <f t="shared" si="42"/>
        <v>23620</v>
      </c>
    </row>
    <row r="362" spans="1:12" x14ac:dyDescent="0.3">
      <c r="A362" s="1">
        <v>45287</v>
      </c>
      <c r="B362">
        <f t="shared" si="36"/>
        <v>3</v>
      </c>
      <c r="C362">
        <f t="shared" si="37"/>
        <v>27</v>
      </c>
      <c r="D362">
        <f t="shared" si="38"/>
        <v>12</v>
      </c>
      <c r="E362" t="s">
        <v>4</v>
      </c>
      <c r="G362">
        <f t="shared" si="39"/>
        <v>0</v>
      </c>
      <c r="H362">
        <f t="shared" si="40"/>
        <v>60</v>
      </c>
      <c r="I362">
        <v>10</v>
      </c>
      <c r="J362">
        <f t="shared" si="41"/>
        <v>2</v>
      </c>
      <c r="K362">
        <f>Tabela13[[#This Row],[WYDATKI]]+Tabela13[[#This Row],[SERWIS]]</f>
        <v>0</v>
      </c>
      <c r="L362">
        <f t="shared" si="42"/>
        <v>23680</v>
      </c>
    </row>
    <row r="363" spans="1:12" x14ac:dyDescent="0.3">
      <c r="A363" s="1">
        <v>45288</v>
      </c>
      <c r="B363">
        <f t="shared" si="36"/>
        <v>4</v>
      </c>
      <c r="C363">
        <f t="shared" si="37"/>
        <v>28</v>
      </c>
      <c r="D363">
        <f t="shared" si="38"/>
        <v>12</v>
      </c>
      <c r="E363" t="s">
        <v>4</v>
      </c>
      <c r="G363">
        <f t="shared" si="39"/>
        <v>0</v>
      </c>
      <c r="H363">
        <f t="shared" si="40"/>
        <v>60</v>
      </c>
      <c r="I363">
        <v>10</v>
      </c>
      <c r="J363">
        <f t="shared" si="41"/>
        <v>2</v>
      </c>
      <c r="K363">
        <f>Tabela13[[#This Row],[WYDATKI]]+Tabela13[[#This Row],[SERWIS]]</f>
        <v>0</v>
      </c>
      <c r="L363">
        <f t="shared" si="42"/>
        <v>23740</v>
      </c>
    </row>
    <row r="364" spans="1:12" x14ac:dyDescent="0.3">
      <c r="A364" s="1">
        <v>45289</v>
      </c>
      <c r="B364">
        <f t="shared" si="36"/>
        <v>5</v>
      </c>
      <c r="C364">
        <f t="shared" si="37"/>
        <v>29</v>
      </c>
      <c r="D364">
        <f t="shared" si="38"/>
        <v>12</v>
      </c>
      <c r="E364" t="s">
        <v>4</v>
      </c>
      <c r="G364">
        <f t="shared" si="39"/>
        <v>0</v>
      </c>
      <c r="H364">
        <f t="shared" si="40"/>
        <v>60</v>
      </c>
      <c r="I364">
        <v>10</v>
      </c>
      <c r="J364">
        <f t="shared" si="41"/>
        <v>2</v>
      </c>
      <c r="K364">
        <f>Tabela13[[#This Row],[WYDATKI]]+Tabela13[[#This Row],[SERWIS]]</f>
        <v>0</v>
      </c>
      <c r="L364">
        <f t="shared" si="42"/>
        <v>23800</v>
      </c>
    </row>
    <row r="365" spans="1:12" x14ac:dyDescent="0.3">
      <c r="A365" s="1">
        <v>45290</v>
      </c>
      <c r="B365">
        <f t="shared" si="36"/>
        <v>6</v>
      </c>
      <c r="C365">
        <f t="shared" si="37"/>
        <v>30</v>
      </c>
      <c r="D365">
        <f t="shared" si="38"/>
        <v>12</v>
      </c>
      <c r="E365" t="s">
        <v>4</v>
      </c>
      <c r="G365">
        <f t="shared" si="39"/>
        <v>0</v>
      </c>
      <c r="H365">
        <f t="shared" si="40"/>
        <v>0</v>
      </c>
      <c r="I365">
        <v>10</v>
      </c>
      <c r="J365">
        <f t="shared" si="41"/>
        <v>2</v>
      </c>
      <c r="K365">
        <f>Tabela13[[#This Row],[WYDATKI]]+Tabela13[[#This Row],[SERWIS]]</f>
        <v>0</v>
      </c>
      <c r="L365">
        <f t="shared" si="42"/>
        <v>23800</v>
      </c>
    </row>
    <row r="366" spans="1:12" x14ac:dyDescent="0.3">
      <c r="A366" s="1">
        <v>45291</v>
      </c>
      <c r="B366">
        <f t="shared" si="36"/>
        <v>7</v>
      </c>
      <c r="C366">
        <f t="shared" si="37"/>
        <v>31</v>
      </c>
      <c r="D366">
        <f t="shared" si="38"/>
        <v>12</v>
      </c>
      <c r="E366" t="s">
        <v>4</v>
      </c>
      <c r="G366">
        <f t="shared" si="39"/>
        <v>150</v>
      </c>
      <c r="H366">
        <f t="shared" si="40"/>
        <v>0</v>
      </c>
      <c r="I366">
        <v>10</v>
      </c>
      <c r="J366">
        <f t="shared" si="41"/>
        <v>2</v>
      </c>
      <c r="K366">
        <f>Tabela13[[#This Row],[WYDATKI]]+Tabela13[[#This Row],[SERWIS]]</f>
        <v>150</v>
      </c>
      <c r="L366">
        <f t="shared" si="42"/>
        <v>23650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4D9F-49EB-40DE-AFDA-AE18CD1763C1}">
  <dimension ref="A3:B16"/>
  <sheetViews>
    <sheetView workbookViewId="0">
      <selection activeCell="B24" sqref="B24"/>
    </sheetView>
  </sheetViews>
  <sheetFormatPr defaultRowHeight="14.4" x14ac:dyDescent="0.3"/>
  <cols>
    <col min="1" max="1" width="16.6640625" bestFit="1" customWidth="1"/>
    <col min="2" max="2" width="13.6640625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4" t="s">
        <v>23</v>
      </c>
      <c r="B4">
        <v>-7430</v>
      </c>
    </row>
    <row r="5" spans="1:2" x14ac:dyDescent="0.3">
      <c r="A5" s="4" t="s">
        <v>24</v>
      </c>
      <c r="B5">
        <v>600</v>
      </c>
    </row>
    <row r="6" spans="1:2" x14ac:dyDescent="0.3">
      <c r="A6" s="4" t="s">
        <v>25</v>
      </c>
      <c r="B6">
        <v>1590</v>
      </c>
    </row>
    <row r="7" spans="1:2" x14ac:dyDescent="0.3">
      <c r="A7" s="4" t="s">
        <v>26</v>
      </c>
      <c r="B7">
        <v>2250</v>
      </c>
    </row>
    <row r="8" spans="1:2" x14ac:dyDescent="0.3">
      <c r="A8" s="4" t="s">
        <v>27</v>
      </c>
      <c r="B8">
        <v>2850</v>
      </c>
    </row>
    <row r="9" spans="1:2" x14ac:dyDescent="0.3">
      <c r="A9" s="4" t="s">
        <v>28</v>
      </c>
      <c r="B9">
        <v>3660</v>
      </c>
    </row>
    <row r="10" spans="1:2" x14ac:dyDescent="0.3">
      <c r="A10" s="4" t="s">
        <v>29</v>
      </c>
      <c r="B10">
        <v>4920</v>
      </c>
    </row>
    <row r="11" spans="1:2" x14ac:dyDescent="0.3">
      <c r="A11" s="4" t="s">
        <v>30</v>
      </c>
      <c r="B11">
        <v>5610</v>
      </c>
    </row>
    <row r="12" spans="1:2" x14ac:dyDescent="0.3">
      <c r="A12" s="4" t="s">
        <v>31</v>
      </c>
      <c r="B12">
        <v>4320</v>
      </c>
    </row>
    <row r="13" spans="1:2" x14ac:dyDescent="0.3">
      <c r="A13" s="4" t="s">
        <v>32</v>
      </c>
      <c r="B13">
        <v>1890</v>
      </c>
    </row>
    <row r="14" spans="1:2" x14ac:dyDescent="0.3">
      <c r="A14" s="4" t="s">
        <v>33</v>
      </c>
      <c r="B14">
        <v>2040</v>
      </c>
    </row>
    <row r="15" spans="1:2" x14ac:dyDescent="0.3">
      <c r="A15" s="4" t="s">
        <v>34</v>
      </c>
      <c r="B15">
        <v>1350</v>
      </c>
    </row>
    <row r="16" spans="1:2" x14ac:dyDescent="0.3">
      <c r="A16" s="4" t="s">
        <v>21</v>
      </c>
      <c r="B16">
        <v>23650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FD75-AE95-4440-97F0-3474589832A8}">
  <dimension ref="A1:R733"/>
  <sheetViews>
    <sheetView workbookViewId="0">
      <selection sqref="A1:L732"/>
    </sheetView>
  </sheetViews>
  <sheetFormatPr defaultRowHeight="14.4" x14ac:dyDescent="0.3"/>
  <cols>
    <col min="1" max="1" width="10.109375" bestFit="1" customWidth="1"/>
    <col min="2" max="2" width="12.109375" customWidth="1"/>
    <col min="3" max="3" width="9.109375" bestFit="1" customWidth="1"/>
    <col min="4" max="4" width="9.77734375" customWidth="1"/>
    <col min="5" max="5" width="12.6640625" customWidth="1"/>
    <col min="6" max="6" width="11.21875" customWidth="1"/>
    <col min="7" max="7" width="9.109375" customWidth="1"/>
    <col min="8" max="8" width="12.77734375" customWidth="1"/>
    <col min="9" max="9" width="13.88671875" customWidth="1"/>
    <col min="10" max="10" width="17.88671875" customWidth="1"/>
    <col min="11" max="11" width="11" customWidth="1"/>
    <col min="12" max="12" width="11.44140625" customWidth="1"/>
    <col min="18" max="18" width="10.5546875" bestFit="1" customWidth="1"/>
  </cols>
  <sheetData>
    <row r="1" spans="1:18" x14ac:dyDescent="0.3">
      <c r="A1" t="s">
        <v>0</v>
      </c>
      <c r="B1" t="s">
        <v>1</v>
      </c>
      <c r="C1" t="s">
        <v>14</v>
      </c>
      <c r="D1" t="s">
        <v>3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  <c r="L1" t="s">
        <v>13</v>
      </c>
      <c r="O1" t="s">
        <v>35</v>
      </c>
    </row>
    <row r="2" spans="1:18" x14ac:dyDescent="0.3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4</v>
      </c>
      <c r="F2">
        <v>8000</v>
      </c>
      <c r="G2">
        <f>IF(B2=7,I2*15,0)</f>
        <v>150</v>
      </c>
      <c r="H2">
        <f t="shared" ref="H2:H65" si="0">IF(OR(B2=7,B2=6),0,J2*$O$4)</f>
        <v>0</v>
      </c>
      <c r="I2">
        <v>10</v>
      </c>
      <c r="J2">
        <f>IF(E2="ZIMA",ROUNDDOWN(I2*20%,0),IF(E2="WIOSNA",ROUNDDOWN(I2*50%,0),IF(E2="LATO",ROUNDDOWN(I2*90%,0),IF(E2="JESIEŃ",ROUNDDOWN(I2*40%,0)))))</f>
        <v>2</v>
      </c>
      <c r="K2">
        <f>Tabela14[[#This Row],[WYDATKI]]+Tabela14[[#This Row],[SERWIS]]</f>
        <v>8150</v>
      </c>
      <c r="L2">
        <f>Tabela14[[#This Row],[PRZYCHODY]]-Tabela14[[#This Row],[KOSZTY]]</f>
        <v>-8150</v>
      </c>
      <c r="N2" s="5">
        <v>100000</v>
      </c>
      <c r="O2">
        <f>47</f>
        <v>47</v>
      </c>
    </row>
    <row r="3" spans="1:18" x14ac:dyDescent="0.3">
      <c r="A3" s="1">
        <v>44928</v>
      </c>
      <c r="B3">
        <f t="shared" ref="B3:B66" si="1">WEEKDAY(A3,2)</f>
        <v>1</v>
      </c>
      <c r="C3">
        <f t="shared" ref="C3:C66" si="2">DAY(A3)</f>
        <v>2</v>
      </c>
      <c r="D3">
        <f t="shared" ref="D3:D66" si="3">MONTH(A3)</f>
        <v>1</v>
      </c>
      <c r="E3" t="s">
        <v>4</v>
      </c>
      <c r="G3">
        <f t="shared" ref="G3:G66" si="4">IF(B3=7,I3*15,0)</f>
        <v>0</v>
      </c>
      <c r="H3">
        <f t="shared" si="0"/>
        <v>132</v>
      </c>
      <c r="I3">
        <v>10</v>
      </c>
      <c r="J3">
        <f t="shared" ref="J3:J66" si="5">IF(E3="ZIMA",ROUNDDOWN(I3*20%,0),IF(E3="WIOSNA",ROUNDDOWN(I3*50%,0),IF(E3="LATO",ROUNDDOWN(I3*90%,0),IF(E3="JESIEŃ",ROUNDDOWN(I3*40%,0)))))</f>
        <v>2</v>
      </c>
      <c r="K3">
        <f>Tabela14[[#This Row],[WYDATKI]]+Tabela14[[#This Row],[SERWIS]]</f>
        <v>0</v>
      </c>
      <c r="L3">
        <f>L2-F3-G3+H3</f>
        <v>-8018</v>
      </c>
      <c r="N3" s="5">
        <v>125000</v>
      </c>
      <c r="O3">
        <v>57</v>
      </c>
    </row>
    <row r="4" spans="1:18" x14ac:dyDescent="0.3">
      <c r="A4" s="1">
        <v>44929</v>
      </c>
      <c r="B4">
        <f t="shared" si="1"/>
        <v>2</v>
      </c>
      <c r="C4">
        <f t="shared" si="2"/>
        <v>3</v>
      </c>
      <c r="D4">
        <f t="shared" si="3"/>
        <v>1</v>
      </c>
      <c r="E4" t="s">
        <v>4</v>
      </c>
      <c r="G4">
        <f t="shared" si="4"/>
        <v>0</v>
      </c>
      <c r="H4">
        <f t="shared" si="0"/>
        <v>132</v>
      </c>
      <c r="I4">
        <v>10</v>
      </c>
      <c r="J4">
        <f t="shared" si="5"/>
        <v>2</v>
      </c>
      <c r="K4">
        <f>Tabela14[[#This Row],[WYDATKI]]+Tabela14[[#This Row],[SERWIS]]</f>
        <v>0</v>
      </c>
      <c r="L4">
        <f t="shared" ref="L4:L67" si="6">L3-F4-G4+H4</f>
        <v>-7886</v>
      </c>
      <c r="N4" s="5">
        <v>150000</v>
      </c>
      <c r="O4">
        <v>66</v>
      </c>
      <c r="R4" s="2"/>
    </row>
    <row r="5" spans="1:18" x14ac:dyDescent="0.3">
      <c r="A5" s="1">
        <v>44930</v>
      </c>
      <c r="B5">
        <f t="shared" si="1"/>
        <v>3</v>
      </c>
      <c r="C5">
        <f t="shared" si="2"/>
        <v>4</v>
      </c>
      <c r="D5">
        <f t="shared" si="3"/>
        <v>1</v>
      </c>
      <c r="E5" t="s">
        <v>4</v>
      </c>
      <c r="G5">
        <f t="shared" si="4"/>
        <v>0</v>
      </c>
      <c r="H5">
        <f t="shared" si="0"/>
        <v>132</v>
      </c>
      <c r="I5">
        <v>10</v>
      </c>
      <c r="J5">
        <f t="shared" si="5"/>
        <v>2</v>
      </c>
      <c r="K5">
        <f>Tabela14[[#This Row],[WYDATKI]]+Tabela14[[#This Row],[SERWIS]]</f>
        <v>0</v>
      </c>
      <c r="L5">
        <f t="shared" si="6"/>
        <v>-7754</v>
      </c>
      <c r="R5" s="2"/>
    </row>
    <row r="6" spans="1:18" x14ac:dyDescent="0.3">
      <c r="A6" s="1">
        <v>44931</v>
      </c>
      <c r="B6">
        <f t="shared" si="1"/>
        <v>4</v>
      </c>
      <c r="C6">
        <f t="shared" si="2"/>
        <v>5</v>
      </c>
      <c r="D6">
        <f t="shared" si="3"/>
        <v>1</v>
      </c>
      <c r="E6" t="s">
        <v>4</v>
      </c>
      <c r="G6">
        <f t="shared" si="4"/>
        <v>0</v>
      </c>
      <c r="H6">
        <f t="shared" si="0"/>
        <v>132</v>
      </c>
      <c r="I6">
        <v>10</v>
      </c>
      <c r="J6">
        <f t="shared" si="5"/>
        <v>2</v>
      </c>
      <c r="K6">
        <f>Tabela14[[#This Row],[WYDATKI]]+Tabela14[[#This Row],[SERWIS]]</f>
        <v>0</v>
      </c>
      <c r="L6">
        <f t="shared" si="6"/>
        <v>-7622</v>
      </c>
      <c r="N6" t="s">
        <v>36</v>
      </c>
    </row>
    <row r="7" spans="1:18" x14ac:dyDescent="0.3">
      <c r="A7" s="1">
        <v>44932</v>
      </c>
      <c r="B7">
        <f t="shared" si="1"/>
        <v>5</v>
      </c>
      <c r="C7">
        <f t="shared" si="2"/>
        <v>6</v>
      </c>
      <c r="D7">
        <f t="shared" si="3"/>
        <v>1</v>
      </c>
      <c r="E7" t="s">
        <v>4</v>
      </c>
      <c r="G7">
        <f t="shared" si="4"/>
        <v>0</v>
      </c>
      <c r="H7">
        <f t="shared" si="0"/>
        <v>132</v>
      </c>
      <c r="I7">
        <v>10</v>
      </c>
      <c r="J7">
        <f t="shared" si="5"/>
        <v>2</v>
      </c>
      <c r="K7">
        <f>Tabela14[[#This Row],[WYDATKI]]+Tabela14[[#This Row],[SERWIS]]</f>
        <v>0</v>
      </c>
      <c r="L7">
        <f t="shared" si="6"/>
        <v>-7490</v>
      </c>
    </row>
    <row r="8" spans="1:18" x14ac:dyDescent="0.3">
      <c r="A8" s="1">
        <v>44933</v>
      </c>
      <c r="B8">
        <f t="shared" si="1"/>
        <v>6</v>
      </c>
      <c r="C8">
        <f t="shared" si="2"/>
        <v>7</v>
      </c>
      <c r="D8">
        <f t="shared" si="3"/>
        <v>1</v>
      </c>
      <c r="E8" t="s">
        <v>4</v>
      </c>
      <c r="G8">
        <f t="shared" si="4"/>
        <v>0</v>
      </c>
      <c r="H8">
        <f t="shared" si="0"/>
        <v>0</v>
      </c>
      <c r="I8">
        <v>10</v>
      </c>
      <c r="J8">
        <f t="shared" si="5"/>
        <v>2</v>
      </c>
      <c r="K8">
        <f>Tabela14[[#This Row],[WYDATKI]]+Tabela14[[#This Row],[SERWIS]]</f>
        <v>0</v>
      </c>
      <c r="L8">
        <f t="shared" si="6"/>
        <v>-7490</v>
      </c>
    </row>
    <row r="9" spans="1:18" x14ac:dyDescent="0.3">
      <c r="A9" s="1">
        <v>44934</v>
      </c>
      <c r="B9">
        <f t="shared" si="1"/>
        <v>7</v>
      </c>
      <c r="C9">
        <f t="shared" si="2"/>
        <v>8</v>
      </c>
      <c r="D9">
        <f t="shared" si="3"/>
        <v>1</v>
      </c>
      <c r="E9" t="s">
        <v>4</v>
      </c>
      <c r="G9">
        <f t="shared" si="4"/>
        <v>150</v>
      </c>
      <c r="H9">
        <f t="shared" si="0"/>
        <v>0</v>
      </c>
      <c r="I9">
        <v>10</v>
      </c>
      <c r="J9">
        <f t="shared" si="5"/>
        <v>2</v>
      </c>
      <c r="K9">
        <f>Tabela14[[#This Row],[WYDATKI]]+Tabela14[[#This Row],[SERWIS]]</f>
        <v>150</v>
      </c>
      <c r="L9">
        <f t="shared" si="6"/>
        <v>-7640</v>
      </c>
    </row>
    <row r="10" spans="1:18" x14ac:dyDescent="0.3">
      <c r="A10" s="1">
        <v>44935</v>
      </c>
      <c r="B10">
        <f t="shared" si="1"/>
        <v>1</v>
      </c>
      <c r="C10">
        <f t="shared" si="2"/>
        <v>9</v>
      </c>
      <c r="D10">
        <f t="shared" si="3"/>
        <v>1</v>
      </c>
      <c r="E10" t="s">
        <v>4</v>
      </c>
      <c r="G10">
        <f t="shared" si="4"/>
        <v>0</v>
      </c>
      <c r="H10">
        <f t="shared" si="0"/>
        <v>132</v>
      </c>
      <c r="I10">
        <v>10</v>
      </c>
      <c r="J10">
        <f t="shared" si="5"/>
        <v>2</v>
      </c>
      <c r="K10">
        <f>Tabela14[[#This Row],[WYDATKI]]+Tabela14[[#This Row],[SERWIS]]</f>
        <v>0</v>
      </c>
      <c r="L10">
        <f t="shared" si="6"/>
        <v>-7508</v>
      </c>
    </row>
    <row r="11" spans="1:18" x14ac:dyDescent="0.3">
      <c r="A11" s="1">
        <v>44936</v>
      </c>
      <c r="B11">
        <f t="shared" si="1"/>
        <v>2</v>
      </c>
      <c r="C11">
        <f t="shared" si="2"/>
        <v>10</v>
      </c>
      <c r="D11">
        <f t="shared" si="3"/>
        <v>1</v>
      </c>
      <c r="E11" t="s">
        <v>4</v>
      </c>
      <c r="G11">
        <f t="shared" si="4"/>
        <v>0</v>
      </c>
      <c r="H11">
        <f t="shared" si="0"/>
        <v>132</v>
      </c>
      <c r="I11">
        <v>10</v>
      </c>
      <c r="J11">
        <f t="shared" si="5"/>
        <v>2</v>
      </c>
      <c r="K11">
        <f>Tabela14[[#This Row],[WYDATKI]]+Tabela14[[#This Row],[SERWIS]]</f>
        <v>0</v>
      </c>
      <c r="L11">
        <f t="shared" si="6"/>
        <v>-7376</v>
      </c>
    </row>
    <row r="12" spans="1:18" x14ac:dyDescent="0.3">
      <c r="A12" s="1">
        <v>44937</v>
      </c>
      <c r="B12">
        <f t="shared" si="1"/>
        <v>3</v>
      </c>
      <c r="C12">
        <f t="shared" si="2"/>
        <v>11</v>
      </c>
      <c r="D12">
        <f t="shared" si="3"/>
        <v>1</v>
      </c>
      <c r="E12" t="s">
        <v>4</v>
      </c>
      <c r="G12">
        <f t="shared" si="4"/>
        <v>0</v>
      </c>
      <c r="H12">
        <f t="shared" si="0"/>
        <v>132</v>
      </c>
      <c r="I12">
        <v>10</v>
      </c>
      <c r="J12">
        <f t="shared" si="5"/>
        <v>2</v>
      </c>
      <c r="K12">
        <f>Tabela14[[#This Row],[WYDATKI]]+Tabela14[[#This Row],[SERWIS]]</f>
        <v>0</v>
      </c>
      <c r="L12">
        <f t="shared" si="6"/>
        <v>-7244</v>
      </c>
    </row>
    <row r="13" spans="1:18" x14ac:dyDescent="0.3">
      <c r="A13" s="1">
        <v>44938</v>
      </c>
      <c r="B13">
        <f t="shared" si="1"/>
        <v>4</v>
      </c>
      <c r="C13">
        <f t="shared" si="2"/>
        <v>12</v>
      </c>
      <c r="D13">
        <f t="shared" si="3"/>
        <v>1</v>
      </c>
      <c r="E13" t="s">
        <v>4</v>
      </c>
      <c r="G13">
        <f t="shared" si="4"/>
        <v>0</v>
      </c>
      <c r="H13">
        <f t="shared" si="0"/>
        <v>132</v>
      </c>
      <c r="I13">
        <v>10</v>
      </c>
      <c r="J13">
        <f t="shared" si="5"/>
        <v>2</v>
      </c>
      <c r="K13">
        <f>Tabela14[[#This Row],[WYDATKI]]+Tabela14[[#This Row],[SERWIS]]</f>
        <v>0</v>
      </c>
      <c r="L13">
        <f t="shared" si="6"/>
        <v>-7112</v>
      </c>
    </row>
    <row r="14" spans="1:18" x14ac:dyDescent="0.3">
      <c r="A14" s="1">
        <v>44939</v>
      </c>
      <c r="B14">
        <f t="shared" si="1"/>
        <v>5</v>
      </c>
      <c r="C14">
        <f t="shared" si="2"/>
        <v>13</v>
      </c>
      <c r="D14">
        <f t="shared" si="3"/>
        <v>1</v>
      </c>
      <c r="E14" t="s">
        <v>4</v>
      </c>
      <c r="G14">
        <f t="shared" si="4"/>
        <v>0</v>
      </c>
      <c r="H14">
        <f t="shared" si="0"/>
        <v>132</v>
      </c>
      <c r="I14">
        <v>10</v>
      </c>
      <c r="J14">
        <f t="shared" si="5"/>
        <v>2</v>
      </c>
      <c r="K14">
        <f>Tabela14[[#This Row],[WYDATKI]]+Tabela14[[#This Row],[SERWIS]]</f>
        <v>0</v>
      </c>
      <c r="L14">
        <f t="shared" si="6"/>
        <v>-6980</v>
      </c>
    </row>
    <row r="15" spans="1:18" x14ac:dyDescent="0.3">
      <c r="A15" s="1">
        <v>44940</v>
      </c>
      <c r="B15">
        <f t="shared" si="1"/>
        <v>6</v>
      </c>
      <c r="C15">
        <f t="shared" si="2"/>
        <v>14</v>
      </c>
      <c r="D15">
        <f t="shared" si="3"/>
        <v>1</v>
      </c>
      <c r="E15" t="s">
        <v>4</v>
      </c>
      <c r="G15">
        <f t="shared" si="4"/>
        <v>0</v>
      </c>
      <c r="H15">
        <f t="shared" si="0"/>
        <v>0</v>
      </c>
      <c r="I15">
        <v>10</v>
      </c>
      <c r="J15">
        <f t="shared" si="5"/>
        <v>2</v>
      </c>
      <c r="K15">
        <f>Tabela14[[#This Row],[WYDATKI]]+Tabela14[[#This Row],[SERWIS]]</f>
        <v>0</v>
      </c>
      <c r="L15">
        <f t="shared" si="6"/>
        <v>-6980</v>
      </c>
    </row>
    <row r="16" spans="1:18" x14ac:dyDescent="0.3">
      <c r="A16" s="1">
        <v>44941</v>
      </c>
      <c r="B16">
        <f t="shared" si="1"/>
        <v>7</v>
      </c>
      <c r="C16">
        <f t="shared" si="2"/>
        <v>15</v>
      </c>
      <c r="D16">
        <f t="shared" si="3"/>
        <v>1</v>
      </c>
      <c r="E16" t="s">
        <v>4</v>
      </c>
      <c r="G16">
        <f t="shared" si="4"/>
        <v>150</v>
      </c>
      <c r="H16">
        <f t="shared" si="0"/>
        <v>0</v>
      </c>
      <c r="I16">
        <v>10</v>
      </c>
      <c r="J16">
        <f t="shared" si="5"/>
        <v>2</v>
      </c>
      <c r="K16">
        <f>Tabela14[[#This Row],[WYDATKI]]+Tabela14[[#This Row],[SERWIS]]</f>
        <v>150</v>
      </c>
      <c r="L16">
        <f t="shared" si="6"/>
        <v>-7130</v>
      </c>
    </row>
    <row r="17" spans="1:12" x14ac:dyDescent="0.3">
      <c r="A17" s="1">
        <v>44942</v>
      </c>
      <c r="B17">
        <f t="shared" si="1"/>
        <v>1</v>
      </c>
      <c r="C17">
        <f t="shared" si="2"/>
        <v>16</v>
      </c>
      <c r="D17">
        <f t="shared" si="3"/>
        <v>1</v>
      </c>
      <c r="E17" t="s">
        <v>4</v>
      </c>
      <c r="G17">
        <f t="shared" si="4"/>
        <v>0</v>
      </c>
      <c r="H17">
        <f t="shared" si="0"/>
        <v>132</v>
      </c>
      <c r="I17">
        <v>10</v>
      </c>
      <c r="J17">
        <f t="shared" si="5"/>
        <v>2</v>
      </c>
      <c r="K17">
        <f>Tabela14[[#This Row],[WYDATKI]]+Tabela14[[#This Row],[SERWIS]]</f>
        <v>0</v>
      </c>
      <c r="L17">
        <f t="shared" si="6"/>
        <v>-6998</v>
      </c>
    </row>
    <row r="18" spans="1:12" x14ac:dyDescent="0.3">
      <c r="A18" s="1">
        <v>44943</v>
      </c>
      <c r="B18">
        <f t="shared" si="1"/>
        <v>2</v>
      </c>
      <c r="C18">
        <f t="shared" si="2"/>
        <v>17</v>
      </c>
      <c r="D18">
        <f t="shared" si="3"/>
        <v>1</v>
      </c>
      <c r="E18" t="s">
        <v>4</v>
      </c>
      <c r="G18">
        <f t="shared" si="4"/>
        <v>0</v>
      </c>
      <c r="H18">
        <f t="shared" si="0"/>
        <v>132</v>
      </c>
      <c r="I18">
        <v>10</v>
      </c>
      <c r="J18">
        <f t="shared" si="5"/>
        <v>2</v>
      </c>
      <c r="K18">
        <f>Tabela14[[#This Row],[WYDATKI]]+Tabela14[[#This Row],[SERWIS]]</f>
        <v>0</v>
      </c>
      <c r="L18">
        <f t="shared" si="6"/>
        <v>-6866</v>
      </c>
    </row>
    <row r="19" spans="1:12" x14ac:dyDescent="0.3">
      <c r="A19" s="1">
        <v>44944</v>
      </c>
      <c r="B19">
        <f t="shared" si="1"/>
        <v>3</v>
      </c>
      <c r="C19">
        <f t="shared" si="2"/>
        <v>18</v>
      </c>
      <c r="D19">
        <f t="shared" si="3"/>
        <v>1</v>
      </c>
      <c r="E19" t="s">
        <v>4</v>
      </c>
      <c r="G19">
        <f t="shared" si="4"/>
        <v>0</v>
      </c>
      <c r="H19">
        <f t="shared" si="0"/>
        <v>132</v>
      </c>
      <c r="I19">
        <v>10</v>
      </c>
      <c r="J19">
        <f t="shared" si="5"/>
        <v>2</v>
      </c>
      <c r="K19">
        <f>Tabela14[[#This Row],[WYDATKI]]+Tabela14[[#This Row],[SERWIS]]</f>
        <v>0</v>
      </c>
      <c r="L19">
        <f t="shared" si="6"/>
        <v>-6734</v>
      </c>
    </row>
    <row r="20" spans="1:12" x14ac:dyDescent="0.3">
      <c r="A20" s="1">
        <v>44945</v>
      </c>
      <c r="B20">
        <f t="shared" si="1"/>
        <v>4</v>
      </c>
      <c r="C20">
        <f t="shared" si="2"/>
        <v>19</v>
      </c>
      <c r="D20">
        <f t="shared" si="3"/>
        <v>1</v>
      </c>
      <c r="E20" t="s">
        <v>4</v>
      </c>
      <c r="G20">
        <f t="shared" si="4"/>
        <v>0</v>
      </c>
      <c r="H20">
        <f t="shared" si="0"/>
        <v>132</v>
      </c>
      <c r="I20">
        <v>10</v>
      </c>
      <c r="J20">
        <f t="shared" si="5"/>
        <v>2</v>
      </c>
      <c r="K20">
        <f>Tabela14[[#This Row],[WYDATKI]]+Tabela14[[#This Row],[SERWIS]]</f>
        <v>0</v>
      </c>
      <c r="L20">
        <f t="shared" si="6"/>
        <v>-6602</v>
      </c>
    </row>
    <row r="21" spans="1:12" x14ac:dyDescent="0.3">
      <c r="A21" s="1">
        <v>44946</v>
      </c>
      <c r="B21">
        <f t="shared" si="1"/>
        <v>5</v>
      </c>
      <c r="C21">
        <f t="shared" si="2"/>
        <v>20</v>
      </c>
      <c r="D21">
        <f t="shared" si="3"/>
        <v>1</v>
      </c>
      <c r="E21" t="s">
        <v>4</v>
      </c>
      <c r="G21">
        <f t="shared" si="4"/>
        <v>0</v>
      </c>
      <c r="H21">
        <f t="shared" si="0"/>
        <v>132</v>
      </c>
      <c r="I21">
        <v>10</v>
      </c>
      <c r="J21">
        <f t="shared" si="5"/>
        <v>2</v>
      </c>
      <c r="K21">
        <f>Tabela14[[#This Row],[WYDATKI]]+Tabela14[[#This Row],[SERWIS]]</f>
        <v>0</v>
      </c>
      <c r="L21">
        <f t="shared" si="6"/>
        <v>-6470</v>
      </c>
    </row>
    <row r="22" spans="1:12" x14ac:dyDescent="0.3">
      <c r="A22" s="1">
        <v>44947</v>
      </c>
      <c r="B22">
        <f t="shared" si="1"/>
        <v>6</v>
      </c>
      <c r="C22">
        <f t="shared" si="2"/>
        <v>21</v>
      </c>
      <c r="D22">
        <f t="shared" si="3"/>
        <v>1</v>
      </c>
      <c r="E22" t="s">
        <v>4</v>
      </c>
      <c r="G22">
        <f t="shared" si="4"/>
        <v>0</v>
      </c>
      <c r="H22">
        <f t="shared" si="0"/>
        <v>0</v>
      </c>
      <c r="I22">
        <v>10</v>
      </c>
      <c r="J22">
        <f t="shared" si="5"/>
        <v>2</v>
      </c>
      <c r="K22">
        <f>Tabela14[[#This Row],[WYDATKI]]+Tabela14[[#This Row],[SERWIS]]</f>
        <v>0</v>
      </c>
      <c r="L22">
        <f t="shared" si="6"/>
        <v>-6470</v>
      </c>
    </row>
    <row r="23" spans="1:12" x14ac:dyDescent="0.3">
      <c r="A23" s="1">
        <v>44948</v>
      </c>
      <c r="B23">
        <f t="shared" si="1"/>
        <v>7</v>
      </c>
      <c r="C23">
        <f t="shared" si="2"/>
        <v>22</v>
      </c>
      <c r="D23">
        <f t="shared" si="3"/>
        <v>1</v>
      </c>
      <c r="E23" t="s">
        <v>4</v>
      </c>
      <c r="G23">
        <f t="shared" si="4"/>
        <v>150</v>
      </c>
      <c r="H23">
        <f t="shared" si="0"/>
        <v>0</v>
      </c>
      <c r="I23">
        <v>10</v>
      </c>
      <c r="J23">
        <f t="shared" si="5"/>
        <v>2</v>
      </c>
      <c r="K23">
        <f>Tabela14[[#This Row],[WYDATKI]]+Tabela14[[#This Row],[SERWIS]]</f>
        <v>150</v>
      </c>
      <c r="L23">
        <f t="shared" si="6"/>
        <v>-6620</v>
      </c>
    </row>
    <row r="24" spans="1:12" x14ac:dyDescent="0.3">
      <c r="A24" s="1">
        <v>44949</v>
      </c>
      <c r="B24">
        <f t="shared" si="1"/>
        <v>1</v>
      </c>
      <c r="C24">
        <f t="shared" si="2"/>
        <v>23</v>
      </c>
      <c r="D24">
        <f t="shared" si="3"/>
        <v>1</v>
      </c>
      <c r="E24" t="s">
        <v>4</v>
      </c>
      <c r="G24">
        <f t="shared" si="4"/>
        <v>0</v>
      </c>
      <c r="H24">
        <f t="shared" si="0"/>
        <v>132</v>
      </c>
      <c r="I24">
        <v>10</v>
      </c>
      <c r="J24">
        <f t="shared" si="5"/>
        <v>2</v>
      </c>
      <c r="K24">
        <f>Tabela14[[#This Row],[WYDATKI]]+Tabela14[[#This Row],[SERWIS]]</f>
        <v>0</v>
      </c>
      <c r="L24">
        <f t="shared" si="6"/>
        <v>-6488</v>
      </c>
    </row>
    <row r="25" spans="1:12" x14ac:dyDescent="0.3">
      <c r="A25" s="1">
        <v>44950</v>
      </c>
      <c r="B25">
        <f t="shared" si="1"/>
        <v>2</v>
      </c>
      <c r="C25">
        <f t="shared" si="2"/>
        <v>24</v>
      </c>
      <c r="D25">
        <f t="shared" si="3"/>
        <v>1</v>
      </c>
      <c r="E25" t="s">
        <v>4</v>
      </c>
      <c r="G25">
        <f t="shared" si="4"/>
        <v>0</v>
      </c>
      <c r="H25">
        <f t="shared" si="0"/>
        <v>132</v>
      </c>
      <c r="I25">
        <v>10</v>
      </c>
      <c r="J25">
        <f t="shared" si="5"/>
        <v>2</v>
      </c>
      <c r="K25">
        <f>Tabela14[[#This Row],[WYDATKI]]+Tabela14[[#This Row],[SERWIS]]</f>
        <v>0</v>
      </c>
      <c r="L25">
        <f t="shared" si="6"/>
        <v>-6356</v>
      </c>
    </row>
    <row r="26" spans="1:12" x14ac:dyDescent="0.3">
      <c r="A26" s="1">
        <v>44951</v>
      </c>
      <c r="B26">
        <f t="shared" si="1"/>
        <v>3</v>
      </c>
      <c r="C26">
        <f t="shared" si="2"/>
        <v>25</v>
      </c>
      <c r="D26">
        <f t="shared" si="3"/>
        <v>1</v>
      </c>
      <c r="E26" t="s">
        <v>4</v>
      </c>
      <c r="G26">
        <f t="shared" si="4"/>
        <v>0</v>
      </c>
      <c r="H26">
        <f t="shared" si="0"/>
        <v>132</v>
      </c>
      <c r="I26">
        <v>10</v>
      </c>
      <c r="J26">
        <f t="shared" si="5"/>
        <v>2</v>
      </c>
      <c r="K26">
        <f>Tabela14[[#This Row],[WYDATKI]]+Tabela14[[#This Row],[SERWIS]]</f>
        <v>0</v>
      </c>
      <c r="L26">
        <f t="shared" si="6"/>
        <v>-6224</v>
      </c>
    </row>
    <row r="27" spans="1:12" x14ac:dyDescent="0.3">
      <c r="A27" s="1">
        <v>44952</v>
      </c>
      <c r="B27">
        <f t="shared" si="1"/>
        <v>4</v>
      </c>
      <c r="C27">
        <f t="shared" si="2"/>
        <v>26</v>
      </c>
      <c r="D27">
        <f t="shared" si="3"/>
        <v>1</v>
      </c>
      <c r="E27" t="s">
        <v>4</v>
      </c>
      <c r="G27">
        <f t="shared" si="4"/>
        <v>0</v>
      </c>
      <c r="H27">
        <f t="shared" si="0"/>
        <v>132</v>
      </c>
      <c r="I27">
        <v>10</v>
      </c>
      <c r="J27">
        <f t="shared" si="5"/>
        <v>2</v>
      </c>
      <c r="K27">
        <f>Tabela14[[#This Row],[WYDATKI]]+Tabela14[[#This Row],[SERWIS]]</f>
        <v>0</v>
      </c>
      <c r="L27">
        <f t="shared" si="6"/>
        <v>-6092</v>
      </c>
    </row>
    <row r="28" spans="1:12" x14ac:dyDescent="0.3">
      <c r="A28" s="1">
        <v>44953</v>
      </c>
      <c r="B28">
        <f t="shared" si="1"/>
        <v>5</v>
      </c>
      <c r="C28">
        <f t="shared" si="2"/>
        <v>27</v>
      </c>
      <c r="D28">
        <f t="shared" si="3"/>
        <v>1</v>
      </c>
      <c r="E28" t="s">
        <v>4</v>
      </c>
      <c r="G28">
        <f t="shared" si="4"/>
        <v>0</v>
      </c>
      <c r="H28">
        <f t="shared" si="0"/>
        <v>132</v>
      </c>
      <c r="I28">
        <v>10</v>
      </c>
      <c r="J28">
        <f t="shared" si="5"/>
        <v>2</v>
      </c>
      <c r="K28">
        <f>Tabela14[[#This Row],[WYDATKI]]+Tabela14[[#This Row],[SERWIS]]</f>
        <v>0</v>
      </c>
      <c r="L28">
        <f t="shared" si="6"/>
        <v>-5960</v>
      </c>
    </row>
    <row r="29" spans="1:12" x14ac:dyDescent="0.3">
      <c r="A29" s="1">
        <v>44954</v>
      </c>
      <c r="B29">
        <f t="shared" si="1"/>
        <v>6</v>
      </c>
      <c r="C29">
        <f t="shared" si="2"/>
        <v>28</v>
      </c>
      <c r="D29">
        <f t="shared" si="3"/>
        <v>1</v>
      </c>
      <c r="E29" t="s">
        <v>4</v>
      </c>
      <c r="G29">
        <f t="shared" si="4"/>
        <v>0</v>
      </c>
      <c r="H29">
        <f t="shared" si="0"/>
        <v>0</v>
      </c>
      <c r="I29">
        <v>10</v>
      </c>
      <c r="J29">
        <f t="shared" si="5"/>
        <v>2</v>
      </c>
      <c r="K29">
        <f>Tabela14[[#This Row],[WYDATKI]]+Tabela14[[#This Row],[SERWIS]]</f>
        <v>0</v>
      </c>
      <c r="L29">
        <f t="shared" si="6"/>
        <v>-5960</v>
      </c>
    </row>
    <row r="30" spans="1:12" x14ac:dyDescent="0.3">
      <c r="A30" s="1">
        <v>44955</v>
      </c>
      <c r="B30">
        <f t="shared" si="1"/>
        <v>7</v>
      </c>
      <c r="C30">
        <f t="shared" si="2"/>
        <v>29</v>
      </c>
      <c r="D30">
        <f t="shared" si="3"/>
        <v>1</v>
      </c>
      <c r="E30" t="s">
        <v>4</v>
      </c>
      <c r="G30">
        <f t="shared" si="4"/>
        <v>150</v>
      </c>
      <c r="H30">
        <f t="shared" si="0"/>
        <v>0</v>
      </c>
      <c r="I30">
        <v>10</v>
      </c>
      <c r="J30">
        <f t="shared" si="5"/>
        <v>2</v>
      </c>
      <c r="K30">
        <f>Tabela14[[#This Row],[WYDATKI]]+Tabela14[[#This Row],[SERWIS]]</f>
        <v>150</v>
      </c>
      <c r="L30">
        <f t="shared" si="6"/>
        <v>-6110</v>
      </c>
    </row>
    <row r="31" spans="1:12" x14ac:dyDescent="0.3">
      <c r="A31" s="1">
        <v>44956</v>
      </c>
      <c r="B31">
        <f t="shared" si="1"/>
        <v>1</v>
      </c>
      <c r="C31">
        <f t="shared" si="2"/>
        <v>30</v>
      </c>
      <c r="D31">
        <f t="shared" si="3"/>
        <v>1</v>
      </c>
      <c r="E31" t="s">
        <v>4</v>
      </c>
      <c r="G31">
        <f t="shared" si="4"/>
        <v>0</v>
      </c>
      <c r="H31">
        <f t="shared" si="0"/>
        <v>132</v>
      </c>
      <c r="I31">
        <v>10</v>
      </c>
      <c r="J31">
        <f t="shared" si="5"/>
        <v>2</v>
      </c>
      <c r="K31">
        <f>Tabela14[[#This Row],[WYDATKI]]+Tabela14[[#This Row],[SERWIS]]</f>
        <v>0</v>
      </c>
      <c r="L31">
        <f t="shared" si="6"/>
        <v>-5978</v>
      </c>
    </row>
    <row r="32" spans="1:12" x14ac:dyDescent="0.3">
      <c r="A32" s="1">
        <v>44957</v>
      </c>
      <c r="B32">
        <f t="shared" si="1"/>
        <v>2</v>
      </c>
      <c r="C32">
        <f t="shared" si="2"/>
        <v>31</v>
      </c>
      <c r="D32">
        <f t="shared" si="3"/>
        <v>1</v>
      </c>
      <c r="E32" t="s">
        <v>4</v>
      </c>
      <c r="G32">
        <f t="shared" si="4"/>
        <v>0</v>
      </c>
      <c r="H32">
        <f t="shared" si="0"/>
        <v>132</v>
      </c>
      <c r="I32">
        <v>10</v>
      </c>
      <c r="J32">
        <f t="shared" si="5"/>
        <v>2</v>
      </c>
      <c r="K32">
        <f>Tabela14[[#This Row],[WYDATKI]]+Tabela14[[#This Row],[SERWIS]]</f>
        <v>0</v>
      </c>
      <c r="L32">
        <f t="shared" si="6"/>
        <v>-5846</v>
      </c>
    </row>
    <row r="33" spans="1:12" x14ac:dyDescent="0.3">
      <c r="A33" s="1">
        <v>44958</v>
      </c>
      <c r="B33">
        <f t="shared" si="1"/>
        <v>3</v>
      </c>
      <c r="C33">
        <f t="shared" si="2"/>
        <v>1</v>
      </c>
      <c r="D33">
        <f t="shared" si="3"/>
        <v>2</v>
      </c>
      <c r="E33" t="s">
        <v>4</v>
      </c>
      <c r="G33">
        <f t="shared" si="4"/>
        <v>0</v>
      </c>
      <c r="H33">
        <f t="shared" si="0"/>
        <v>132</v>
      </c>
      <c r="I33">
        <v>10</v>
      </c>
      <c r="J33">
        <f t="shared" si="5"/>
        <v>2</v>
      </c>
      <c r="K33">
        <f>Tabela14[[#This Row],[WYDATKI]]+Tabela14[[#This Row],[SERWIS]]</f>
        <v>0</v>
      </c>
      <c r="L33">
        <f t="shared" si="6"/>
        <v>-5714</v>
      </c>
    </row>
    <row r="34" spans="1:12" x14ac:dyDescent="0.3">
      <c r="A34" s="1">
        <v>44959</v>
      </c>
      <c r="B34">
        <f t="shared" si="1"/>
        <v>4</v>
      </c>
      <c r="C34">
        <f t="shared" si="2"/>
        <v>2</v>
      </c>
      <c r="D34">
        <f t="shared" si="3"/>
        <v>2</v>
      </c>
      <c r="E34" t="s">
        <v>4</v>
      </c>
      <c r="G34">
        <f t="shared" si="4"/>
        <v>0</v>
      </c>
      <c r="H34">
        <f t="shared" si="0"/>
        <v>132</v>
      </c>
      <c r="I34">
        <v>10</v>
      </c>
      <c r="J34">
        <f t="shared" si="5"/>
        <v>2</v>
      </c>
      <c r="K34">
        <f>Tabela14[[#This Row],[WYDATKI]]+Tabela14[[#This Row],[SERWIS]]</f>
        <v>0</v>
      </c>
      <c r="L34">
        <f t="shared" si="6"/>
        <v>-5582</v>
      </c>
    </row>
    <row r="35" spans="1:12" x14ac:dyDescent="0.3">
      <c r="A35" s="1">
        <v>44960</v>
      </c>
      <c r="B35">
        <f t="shared" si="1"/>
        <v>5</v>
      </c>
      <c r="C35">
        <f t="shared" si="2"/>
        <v>3</v>
      </c>
      <c r="D35">
        <f t="shared" si="3"/>
        <v>2</v>
      </c>
      <c r="E35" t="s">
        <v>4</v>
      </c>
      <c r="G35">
        <f t="shared" si="4"/>
        <v>0</v>
      </c>
      <c r="H35">
        <f t="shared" si="0"/>
        <v>132</v>
      </c>
      <c r="I35">
        <v>10</v>
      </c>
      <c r="J35">
        <f t="shared" si="5"/>
        <v>2</v>
      </c>
      <c r="K35">
        <f>Tabela14[[#This Row],[WYDATKI]]+Tabela14[[#This Row],[SERWIS]]</f>
        <v>0</v>
      </c>
      <c r="L35">
        <f t="shared" si="6"/>
        <v>-5450</v>
      </c>
    </row>
    <row r="36" spans="1:12" x14ac:dyDescent="0.3">
      <c r="A36" s="1">
        <v>44961</v>
      </c>
      <c r="B36">
        <f t="shared" si="1"/>
        <v>6</v>
      </c>
      <c r="C36">
        <f t="shared" si="2"/>
        <v>4</v>
      </c>
      <c r="D36">
        <f t="shared" si="3"/>
        <v>2</v>
      </c>
      <c r="E36" t="s">
        <v>4</v>
      </c>
      <c r="G36">
        <f t="shared" si="4"/>
        <v>0</v>
      </c>
      <c r="H36">
        <f t="shared" si="0"/>
        <v>0</v>
      </c>
      <c r="I36">
        <v>10</v>
      </c>
      <c r="J36">
        <f t="shared" si="5"/>
        <v>2</v>
      </c>
      <c r="K36">
        <f>Tabela14[[#This Row],[WYDATKI]]+Tabela14[[#This Row],[SERWIS]]</f>
        <v>0</v>
      </c>
      <c r="L36">
        <f t="shared" si="6"/>
        <v>-5450</v>
      </c>
    </row>
    <row r="37" spans="1:12" x14ac:dyDescent="0.3">
      <c r="A37" s="1">
        <v>44962</v>
      </c>
      <c r="B37">
        <f t="shared" si="1"/>
        <v>7</v>
      </c>
      <c r="C37">
        <f t="shared" si="2"/>
        <v>5</v>
      </c>
      <c r="D37">
        <f t="shared" si="3"/>
        <v>2</v>
      </c>
      <c r="E37" t="s">
        <v>4</v>
      </c>
      <c r="G37">
        <f t="shared" si="4"/>
        <v>150</v>
      </c>
      <c r="H37">
        <f t="shared" si="0"/>
        <v>0</v>
      </c>
      <c r="I37">
        <v>10</v>
      </c>
      <c r="J37">
        <f t="shared" si="5"/>
        <v>2</v>
      </c>
      <c r="K37">
        <f>Tabela14[[#This Row],[WYDATKI]]+Tabela14[[#This Row],[SERWIS]]</f>
        <v>150</v>
      </c>
      <c r="L37">
        <f t="shared" si="6"/>
        <v>-5600</v>
      </c>
    </row>
    <row r="38" spans="1:12" x14ac:dyDescent="0.3">
      <c r="A38" s="1">
        <v>44963</v>
      </c>
      <c r="B38">
        <f t="shared" si="1"/>
        <v>1</v>
      </c>
      <c r="C38">
        <f t="shared" si="2"/>
        <v>6</v>
      </c>
      <c r="D38">
        <f t="shared" si="3"/>
        <v>2</v>
      </c>
      <c r="E38" t="s">
        <v>4</v>
      </c>
      <c r="G38">
        <f t="shared" si="4"/>
        <v>0</v>
      </c>
      <c r="H38">
        <f t="shared" si="0"/>
        <v>132</v>
      </c>
      <c r="I38">
        <v>10</v>
      </c>
      <c r="J38">
        <f t="shared" si="5"/>
        <v>2</v>
      </c>
      <c r="K38">
        <f>Tabela14[[#This Row],[WYDATKI]]+Tabela14[[#This Row],[SERWIS]]</f>
        <v>0</v>
      </c>
      <c r="L38">
        <f t="shared" si="6"/>
        <v>-5468</v>
      </c>
    </row>
    <row r="39" spans="1:12" x14ac:dyDescent="0.3">
      <c r="A39" s="1">
        <v>44964</v>
      </c>
      <c r="B39">
        <f t="shared" si="1"/>
        <v>2</v>
      </c>
      <c r="C39">
        <f t="shared" si="2"/>
        <v>7</v>
      </c>
      <c r="D39">
        <f t="shared" si="3"/>
        <v>2</v>
      </c>
      <c r="E39" t="s">
        <v>4</v>
      </c>
      <c r="G39">
        <f t="shared" si="4"/>
        <v>0</v>
      </c>
      <c r="H39">
        <f t="shared" si="0"/>
        <v>132</v>
      </c>
      <c r="I39">
        <v>10</v>
      </c>
      <c r="J39">
        <f t="shared" si="5"/>
        <v>2</v>
      </c>
      <c r="K39">
        <f>Tabela14[[#This Row],[WYDATKI]]+Tabela14[[#This Row],[SERWIS]]</f>
        <v>0</v>
      </c>
      <c r="L39">
        <f t="shared" si="6"/>
        <v>-5336</v>
      </c>
    </row>
    <row r="40" spans="1:12" x14ac:dyDescent="0.3">
      <c r="A40" s="1">
        <v>44965</v>
      </c>
      <c r="B40">
        <f t="shared" si="1"/>
        <v>3</v>
      </c>
      <c r="C40">
        <f t="shared" si="2"/>
        <v>8</v>
      </c>
      <c r="D40">
        <f t="shared" si="3"/>
        <v>2</v>
      </c>
      <c r="E40" t="s">
        <v>4</v>
      </c>
      <c r="G40">
        <f t="shared" si="4"/>
        <v>0</v>
      </c>
      <c r="H40">
        <f t="shared" si="0"/>
        <v>132</v>
      </c>
      <c r="I40">
        <v>10</v>
      </c>
      <c r="J40">
        <f t="shared" si="5"/>
        <v>2</v>
      </c>
      <c r="K40">
        <f>Tabela14[[#This Row],[WYDATKI]]+Tabela14[[#This Row],[SERWIS]]</f>
        <v>0</v>
      </c>
      <c r="L40">
        <f t="shared" si="6"/>
        <v>-5204</v>
      </c>
    </row>
    <row r="41" spans="1:12" x14ac:dyDescent="0.3">
      <c r="A41" s="1">
        <v>44966</v>
      </c>
      <c r="B41">
        <f t="shared" si="1"/>
        <v>4</v>
      </c>
      <c r="C41">
        <f t="shared" si="2"/>
        <v>9</v>
      </c>
      <c r="D41">
        <f t="shared" si="3"/>
        <v>2</v>
      </c>
      <c r="E41" t="s">
        <v>4</v>
      </c>
      <c r="G41">
        <f t="shared" si="4"/>
        <v>0</v>
      </c>
      <c r="H41">
        <f t="shared" si="0"/>
        <v>132</v>
      </c>
      <c r="I41">
        <v>10</v>
      </c>
      <c r="J41">
        <f t="shared" si="5"/>
        <v>2</v>
      </c>
      <c r="K41">
        <f>Tabela14[[#This Row],[WYDATKI]]+Tabela14[[#This Row],[SERWIS]]</f>
        <v>0</v>
      </c>
      <c r="L41">
        <f t="shared" si="6"/>
        <v>-5072</v>
      </c>
    </row>
    <row r="42" spans="1:12" x14ac:dyDescent="0.3">
      <c r="A42" s="1">
        <v>44967</v>
      </c>
      <c r="B42">
        <f t="shared" si="1"/>
        <v>5</v>
      </c>
      <c r="C42">
        <f t="shared" si="2"/>
        <v>10</v>
      </c>
      <c r="D42">
        <f t="shared" si="3"/>
        <v>2</v>
      </c>
      <c r="E42" t="s">
        <v>4</v>
      </c>
      <c r="G42">
        <f t="shared" si="4"/>
        <v>0</v>
      </c>
      <c r="H42">
        <f t="shared" si="0"/>
        <v>132</v>
      </c>
      <c r="I42">
        <v>10</v>
      </c>
      <c r="J42">
        <f t="shared" si="5"/>
        <v>2</v>
      </c>
      <c r="K42">
        <f>Tabela14[[#This Row],[WYDATKI]]+Tabela14[[#This Row],[SERWIS]]</f>
        <v>0</v>
      </c>
      <c r="L42">
        <f t="shared" si="6"/>
        <v>-4940</v>
      </c>
    </row>
    <row r="43" spans="1:12" x14ac:dyDescent="0.3">
      <c r="A43" s="1">
        <v>44968</v>
      </c>
      <c r="B43">
        <f t="shared" si="1"/>
        <v>6</v>
      </c>
      <c r="C43">
        <f t="shared" si="2"/>
        <v>11</v>
      </c>
      <c r="D43">
        <f t="shared" si="3"/>
        <v>2</v>
      </c>
      <c r="E43" t="s">
        <v>4</v>
      </c>
      <c r="G43">
        <f t="shared" si="4"/>
        <v>0</v>
      </c>
      <c r="H43">
        <f t="shared" si="0"/>
        <v>0</v>
      </c>
      <c r="I43">
        <v>10</v>
      </c>
      <c r="J43">
        <f t="shared" si="5"/>
        <v>2</v>
      </c>
      <c r="K43">
        <f>Tabela14[[#This Row],[WYDATKI]]+Tabela14[[#This Row],[SERWIS]]</f>
        <v>0</v>
      </c>
      <c r="L43">
        <f t="shared" si="6"/>
        <v>-4940</v>
      </c>
    </row>
    <row r="44" spans="1:12" x14ac:dyDescent="0.3">
      <c r="A44" s="1">
        <v>44969</v>
      </c>
      <c r="B44">
        <f t="shared" si="1"/>
        <v>7</v>
      </c>
      <c r="C44">
        <f t="shared" si="2"/>
        <v>12</v>
      </c>
      <c r="D44">
        <f t="shared" si="3"/>
        <v>2</v>
      </c>
      <c r="E44" t="s">
        <v>4</v>
      </c>
      <c r="G44">
        <f t="shared" si="4"/>
        <v>150</v>
      </c>
      <c r="H44">
        <f t="shared" si="0"/>
        <v>0</v>
      </c>
      <c r="I44">
        <v>10</v>
      </c>
      <c r="J44">
        <f t="shared" si="5"/>
        <v>2</v>
      </c>
      <c r="K44">
        <f>Tabela14[[#This Row],[WYDATKI]]+Tabela14[[#This Row],[SERWIS]]</f>
        <v>150</v>
      </c>
      <c r="L44">
        <f t="shared" si="6"/>
        <v>-5090</v>
      </c>
    </row>
    <row r="45" spans="1:12" x14ac:dyDescent="0.3">
      <c r="A45" s="1">
        <v>44970</v>
      </c>
      <c r="B45">
        <f t="shared" si="1"/>
        <v>1</v>
      </c>
      <c r="C45">
        <f t="shared" si="2"/>
        <v>13</v>
      </c>
      <c r="D45">
        <f t="shared" si="3"/>
        <v>2</v>
      </c>
      <c r="E45" t="s">
        <v>4</v>
      </c>
      <c r="G45">
        <f t="shared" si="4"/>
        <v>0</v>
      </c>
      <c r="H45">
        <f t="shared" si="0"/>
        <v>132</v>
      </c>
      <c r="I45">
        <v>10</v>
      </c>
      <c r="J45">
        <f t="shared" si="5"/>
        <v>2</v>
      </c>
      <c r="K45">
        <f>Tabela14[[#This Row],[WYDATKI]]+Tabela14[[#This Row],[SERWIS]]</f>
        <v>0</v>
      </c>
      <c r="L45">
        <f t="shared" si="6"/>
        <v>-4958</v>
      </c>
    </row>
    <row r="46" spans="1:12" x14ac:dyDescent="0.3">
      <c r="A46" s="1">
        <v>44971</v>
      </c>
      <c r="B46">
        <f t="shared" si="1"/>
        <v>2</v>
      </c>
      <c r="C46">
        <f t="shared" si="2"/>
        <v>14</v>
      </c>
      <c r="D46">
        <f t="shared" si="3"/>
        <v>2</v>
      </c>
      <c r="E46" t="s">
        <v>4</v>
      </c>
      <c r="G46">
        <f t="shared" si="4"/>
        <v>0</v>
      </c>
      <c r="H46">
        <f t="shared" si="0"/>
        <v>132</v>
      </c>
      <c r="I46">
        <v>10</v>
      </c>
      <c r="J46">
        <f t="shared" si="5"/>
        <v>2</v>
      </c>
      <c r="K46">
        <f>Tabela14[[#This Row],[WYDATKI]]+Tabela14[[#This Row],[SERWIS]]</f>
        <v>0</v>
      </c>
      <c r="L46">
        <f t="shared" si="6"/>
        <v>-4826</v>
      </c>
    </row>
    <row r="47" spans="1:12" x14ac:dyDescent="0.3">
      <c r="A47" s="1">
        <v>44972</v>
      </c>
      <c r="B47">
        <f t="shared" si="1"/>
        <v>3</v>
      </c>
      <c r="C47">
        <f t="shared" si="2"/>
        <v>15</v>
      </c>
      <c r="D47">
        <f t="shared" si="3"/>
        <v>2</v>
      </c>
      <c r="E47" t="s">
        <v>4</v>
      </c>
      <c r="G47">
        <f t="shared" si="4"/>
        <v>0</v>
      </c>
      <c r="H47">
        <f t="shared" si="0"/>
        <v>132</v>
      </c>
      <c r="I47">
        <v>10</v>
      </c>
      <c r="J47">
        <f t="shared" si="5"/>
        <v>2</v>
      </c>
      <c r="K47">
        <f>Tabela14[[#This Row],[WYDATKI]]+Tabela14[[#This Row],[SERWIS]]</f>
        <v>0</v>
      </c>
      <c r="L47">
        <f t="shared" si="6"/>
        <v>-4694</v>
      </c>
    </row>
    <row r="48" spans="1:12" x14ac:dyDescent="0.3">
      <c r="A48" s="1">
        <v>44973</v>
      </c>
      <c r="B48">
        <f t="shared" si="1"/>
        <v>4</v>
      </c>
      <c r="C48">
        <f t="shared" si="2"/>
        <v>16</v>
      </c>
      <c r="D48">
        <f t="shared" si="3"/>
        <v>2</v>
      </c>
      <c r="E48" t="s">
        <v>4</v>
      </c>
      <c r="G48">
        <f t="shared" si="4"/>
        <v>0</v>
      </c>
      <c r="H48">
        <f t="shared" si="0"/>
        <v>132</v>
      </c>
      <c r="I48">
        <v>10</v>
      </c>
      <c r="J48">
        <f t="shared" si="5"/>
        <v>2</v>
      </c>
      <c r="K48">
        <f>Tabela14[[#This Row],[WYDATKI]]+Tabela14[[#This Row],[SERWIS]]</f>
        <v>0</v>
      </c>
      <c r="L48">
        <f t="shared" si="6"/>
        <v>-4562</v>
      </c>
    </row>
    <row r="49" spans="1:12" x14ac:dyDescent="0.3">
      <c r="A49" s="1">
        <v>44974</v>
      </c>
      <c r="B49">
        <f t="shared" si="1"/>
        <v>5</v>
      </c>
      <c r="C49">
        <f t="shared" si="2"/>
        <v>17</v>
      </c>
      <c r="D49">
        <f t="shared" si="3"/>
        <v>2</v>
      </c>
      <c r="E49" t="s">
        <v>4</v>
      </c>
      <c r="G49">
        <f t="shared" si="4"/>
        <v>0</v>
      </c>
      <c r="H49">
        <f t="shared" si="0"/>
        <v>132</v>
      </c>
      <c r="I49">
        <v>10</v>
      </c>
      <c r="J49">
        <f t="shared" si="5"/>
        <v>2</v>
      </c>
      <c r="K49">
        <f>Tabela14[[#This Row],[WYDATKI]]+Tabela14[[#This Row],[SERWIS]]</f>
        <v>0</v>
      </c>
      <c r="L49">
        <f t="shared" si="6"/>
        <v>-4430</v>
      </c>
    </row>
    <row r="50" spans="1:12" x14ac:dyDescent="0.3">
      <c r="A50" s="1">
        <v>44975</v>
      </c>
      <c r="B50">
        <f t="shared" si="1"/>
        <v>6</v>
      </c>
      <c r="C50">
        <f t="shared" si="2"/>
        <v>18</v>
      </c>
      <c r="D50">
        <f t="shared" si="3"/>
        <v>2</v>
      </c>
      <c r="E50" t="s">
        <v>4</v>
      </c>
      <c r="G50">
        <f t="shared" si="4"/>
        <v>0</v>
      </c>
      <c r="H50">
        <f t="shared" si="0"/>
        <v>0</v>
      </c>
      <c r="I50">
        <v>10</v>
      </c>
      <c r="J50">
        <f t="shared" si="5"/>
        <v>2</v>
      </c>
      <c r="K50">
        <f>Tabela14[[#This Row],[WYDATKI]]+Tabela14[[#This Row],[SERWIS]]</f>
        <v>0</v>
      </c>
      <c r="L50">
        <f t="shared" si="6"/>
        <v>-4430</v>
      </c>
    </row>
    <row r="51" spans="1:12" x14ac:dyDescent="0.3">
      <c r="A51" s="1">
        <v>44976</v>
      </c>
      <c r="B51">
        <f t="shared" si="1"/>
        <v>7</v>
      </c>
      <c r="C51">
        <f t="shared" si="2"/>
        <v>19</v>
      </c>
      <c r="D51">
        <f t="shared" si="3"/>
        <v>2</v>
      </c>
      <c r="E51" t="s">
        <v>4</v>
      </c>
      <c r="G51">
        <f t="shared" si="4"/>
        <v>150</v>
      </c>
      <c r="H51">
        <f t="shared" si="0"/>
        <v>0</v>
      </c>
      <c r="I51">
        <v>10</v>
      </c>
      <c r="J51">
        <f t="shared" si="5"/>
        <v>2</v>
      </c>
      <c r="K51">
        <f>Tabela14[[#This Row],[WYDATKI]]+Tabela14[[#This Row],[SERWIS]]</f>
        <v>150</v>
      </c>
      <c r="L51">
        <f t="shared" si="6"/>
        <v>-4580</v>
      </c>
    </row>
    <row r="52" spans="1:12" x14ac:dyDescent="0.3">
      <c r="A52" s="1">
        <v>44977</v>
      </c>
      <c r="B52">
        <f t="shared" si="1"/>
        <v>1</v>
      </c>
      <c r="C52">
        <f t="shared" si="2"/>
        <v>20</v>
      </c>
      <c r="D52">
        <f t="shared" si="3"/>
        <v>2</v>
      </c>
      <c r="E52" t="s">
        <v>4</v>
      </c>
      <c r="G52">
        <f t="shared" si="4"/>
        <v>0</v>
      </c>
      <c r="H52">
        <f t="shared" si="0"/>
        <v>132</v>
      </c>
      <c r="I52">
        <v>10</v>
      </c>
      <c r="J52">
        <f t="shared" si="5"/>
        <v>2</v>
      </c>
      <c r="K52">
        <f>Tabela14[[#This Row],[WYDATKI]]+Tabela14[[#This Row],[SERWIS]]</f>
        <v>0</v>
      </c>
      <c r="L52">
        <f t="shared" si="6"/>
        <v>-4448</v>
      </c>
    </row>
    <row r="53" spans="1:12" x14ac:dyDescent="0.3">
      <c r="A53" s="1">
        <v>44978</v>
      </c>
      <c r="B53">
        <f t="shared" si="1"/>
        <v>2</v>
      </c>
      <c r="C53">
        <f t="shared" si="2"/>
        <v>21</v>
      </c>
      <c r="D53">
        <f t="shared" si="3"/>
        <v>2</v>
      </c>
      <c r="E53" t="s">
        <v>4</v>
      </c>
      <c r="G53">
        <f t="shared" si="4"/>
        <v>0</v>
      </c>
      <c r="H53">
        <f t="shared" si="0"/>
        <v>132</v>
      </c>
      <c r="I53">
        <v>10</v>
      </c>
      <c r="J53">
        <f t="shared" si="5"/>
        <v>2</v>
      </c>
      <c r="K53">
        <f>Tabela14[[#This Row],[WYDATKI]]+Tabela14[[#This Row],[SERWIS]]</f>
        <v>0</v>
      </c>
      <c r="L53">
        <f t="shared" si="6"/>
        <v>-4316</v>
      </c>
    </row>
    <row r="54" spans="1:12" x14ac:dyDescent="0.3">
      <c r="A54" s="1">
        <v>44979</v>
      </c>
      <c r="B54">
        <f t="shared" si="1"/>
        <v>3</v>
      </c>
      <c r="C54">
        <f t="shared" si="2"/>
        <v>22</v>
      </c>
      <c r="D54">
        <f t="shared" si="3"/>
        <v>2</v>
      </c>
      <c r="E54" t="s">
        <v>4</v>
      </c>
      <c r="G54">
        <f t="shared" si="4"/>
        <v>0</v>
      </c>
      <c r="H54">
        <f t="shared" si="0"/>
        <v>132</v>
      </c>
      <c r="I54">
        <v>10</v>
      </c>
      <c r="J54">
        <f t="shared" si="5"/>
        <v>2</v>
      </c>
      <c r="K54">
        <f>Tabela14[[#This Row],[WYDATKI]]+Tabela14[[#This Row],[SERWIS]]</f>
        <v>0</v>
      </c>
      <c r="L54">
        <f t="shared" si="6"/>
        <v>-4184</v>
      </c>
    </row>
    <row r="55" spans="1:12" x14ac:dyDescent="0.3">
      <c r="A55" s="1">
        <v>44980</v>
      </c>
      <c r="B55">
        <f t="shared" si="1"/>
        <v>4</v>
      </c>
      <c r="C55">
        <f t="shared" si="2"/>
        <v>23</v>
      </c>
      <c r="D55">
        <f t="shared" si="3"/>
        <v>2</v>
      </c>
      <c r="E55" t="s">
        <v>4</v>
      </c>
      <c r="G55">
        <f t="shared" si="4"/>
        <v>0</v>
      </c>
      <c r="H55">
        <f t="shared" si="0"/>
        <v>132</v>
      </c>
      <c r="I55">
        <v>10</v>
      </c>
      <c r="J55">
        <f t="shared" si="5"/>
        <v>2</v>
      </c>
      <c r="K55">
        <f>Tabela14[[#This Row],[WYDATKI]]+Tabela14[[#This Row],[SERWIS]]</f>
        <v>0</v>
      </c>
      <c r="L55">
        <f t="shared" si="6"/>
        <v>-4052</v>
      </c>
    </row>
    <row r="56" spans="1:12" x14ac:dyDescent="0.3">
      <c r="A56" s="1">
        <v>44981</v>
      </c>
      <c r="B56">
        <f t="shared" si="1"/>
        <v>5</v>
      </c>
      <c r="C56">
        <f t="shared" si="2"/>
        <v>24</v>
      </c>
      <c r="D56">
        <f t="shared" si="3"/>
        <v>2</v>
      </c>
      <c r="E56" t="s">
        <v>4</v>
      </c>
      <c r="G56">
        <f t="shared" si="4"/>
        <v>0</v>
      </c>
      <c r="H56">
        <f t="shared" si="0"/>
        <v>132</v>
      </c>
      <c r="I56">
        <v>10</v>
      </c>
      <c r="J56">
        <f t="shared" si="5"/>
        <v>2</v>
      </c>
      <c r="K56">
        <f>Tabela14[[#This Row],[WYDATKI]]+Tabela14[[#This Row],[SERWIS]]</f>
        <v>0</v>
      </c>
      <c r="L56">
        <f t="shared" si="6"/>
        <v>-3920</v>
      </c>
    </row>
    <row r="57" spans="1:12" x14ac:dyDescent="0.3">
      <c r="A57" s="1">
        <v>44982</v>
      </c>
      <c r="B57">
        <f t="shared" si="1"/>
        <v>6</v>
      </c>
      <c r="C57">
        <f t="shared" si="2"/>
        <v>25</v>
      </c>
      <c r="D57">
        <f t="shared" si="3"/>
        <v>2</v>
      </c>
      <c r="E57" t="s">
        <v>4</v>
      </c>
      <c r="G57">
        <f t="shared" si="4"/>
        <v>0</v>
      </c>
      <c r="H57">
        <f t="shared" si="0"/>
        <v>0</v>
      </c>
      <c r="I57">
        <v>10</v>
      </c>
      <c r="J57">
        <f t="shared" si="5"/>
        <v>2</v>
      </c>
      <c r="K57">
        <f>Tabela14[[#This Row],[WYDATKI]]+Tabela14[[#This Row],[SERWIS]]</f>
        <v>0</v>
      </c>
      <c r="L57">
        <f t="shared" si="6"/>
        <v>-3920</v>
      </c>
    </row>
    <row r="58" spans="1:12" x14ac:dyDescent="0.3">
      <c r="A58" s="1">
        <v>44983</v>
      </c>
      <c r="B58">
        <f t="shared" si="1"/>
        <v>7</v>
      </c>
      <c r="C58">
        <f t="shared" si="2"/>
        <v>26</v>
      </c>
      <c r="D58">
        <f t="shared" si="3"/>
        <v>2</v>
      </c>
      <c r="E58" t="s">
        <v>4</v>
      </c>
      <c r="G58">
        <f t="shared" si="4"/>
        <v>150</v>
      </c>
      <c r="H58">
        <f t="shared" si="0"/>
        <v>0</v>
      </c>
      <c r="I58">
        <v>10</v>
      </c>
      <c r="J58">
        <f t="shared" si="5"/>
        <v>2</v>
      </c>
      <c r="K58">
        <f>Tabela14[[#This Row],[WYDATKI]]+Tabela14[[#This Row],[SERWIS]]</f>
        <v>150</v>
      </c>
      <c r="L58">
        <f t="shared" si="6"/>
        <v>-4070</v>
      </c>
    </row>
    <row r="59" spans="1:12" x14ac:dyDescent="0.3">
      <c r="A59" s="1">
        <v>44984</v>
      </c>
      <c r="B59">
        <f t="shared" si="1"/>
        <v>1</v>
      </c>
      <c r="C59">
        <f t="shared" si="2"/>
        <v>27</v>
      </c>
      <c r="D59">
        <f t="shared" si="3"/>
        <v>2</v>
      </c>
      <c r="E59" t="s">
        <v>4</v>
      </c>
      <c r="G59">
        <f t="shared" si="4"/>
        <v>0</v>
      </c>
      <c r="H59">
        <f t="shared" si="0"/>
        <v>132</v>
      </c>
      <c r="I59">
        <v>10</v>
      </c>
      <c r="J59">
        <f t="shared" si="5"/>
        <v>2</v>
      </c>
      <c r="K59">
        <f>Tabela14[[#This Row],[WYDATKI]]+Tabela14[[#This Row],[SERWIS]]</f>
        <v>0</v>
      </c>
      <c r="L59">
        <f t="shared" si="6"/>
        <v>-3938</v>
      </c>
    </row>
    <row r="60" spans="1:12" x14ac:dyDescent="0.3">
      <c r="A60" s="1">
        <v>44985</v>
      </c>
      <c r="B60">
        <f t="shared" si="1"/>
        <v>2</v>
      </c>
      <c r="C60">
        <f t="shared" si="2"/>
        <v>28</v>
      </c>
      <c r="D60">
        <f t="shared" si="3"/>
        <v>2</v>
      </c>
      <c r="E60" t="s">
        <v>4</v>
      </c>
      <c r="G60">
        <f t="shared" si="4"/>
        <v>0</v>
      </c>
      <c r="H60">
        <f t="shared" si="0"/>
        <v>132</v>
      </c>
      <c r="I60">
        <v>10</v>
      </c>
      <c r="J60">
        <f t="shared" si="5"/>
        <v>2</v>
      </c>
      <c r="K60">
        <f>Tabela14[[#This Row],[WYDATKI]]+Tabela14[[#This Row],[SERWIS]]</f>
        <v>0</v>
      </c>
      <c r="L60">
        <f t="shared" si="6"/>
        <v>-3806</v>
      </c>
    </row>
    <row r="61" spans="1:12" x14ac:dyDescent="0.3">
      <c r="A61" s="1">
        <v>44986</v>
      </c>
      <c r="B61">
        <f t="shared" si="1"/>
        <v>3</v>
      </c>
      <c r="C61">
        <f t="shared" si="2"/>
        <v>1</v>
      </c>
      <c r="D61">
        <f t="shared" si="3"/>
        <v>3</v>
      </c>
      <c r="E61" t="s">
        <v>4</v>
      </c>
      <c r="G61">
        <f t="shared" si="4"/>
        <v>0</v>
      </c>
      <c r="H61">
        <f t="shared" si="0"/>
        <v>132</v>
      </c>
      <c r="I61">
        <v>10</v>
      </c>
      <c r="J61">
        <f t="shared" si="5"/>
        <v>2</v>
      </c>
      <c r="K61">
        <f>Tabela14[[#This Row],[WYDATKI]]+Tabela14[[#This Row],[SERWIS]]</f>
        <v>0</v>
      </c>
      <c r="L61">
        <f t="shared" si="6"/>
        <v>-3674</v>
      </c>
    </row>
    <row r="62" spans="1:12" x14ac:dyDescent="0.3">
      <c r="A62" s="1">
        <v>44987</v>
      </c>
      <c r="B62">
        <f t="shared" si="1"/>
        <v>4</v>
      </c>
      <c r="C62">
        <f t="shared" si="2"/>
        <v>2</v>
      </c>
      <c r="D62">
        <f t="shared" si="3"/>
        <v>3</v>
      </c>
      <c r="E62" t="s">
        <v>4</v>
      </c>
      <c r="G62">
        <f t="shared" si="4"/>
        <v>0</v>
      </c>
      <c r="H62">
        <f t="shared" si="0"/>
        <v>132</v>
      </c>
      <c r="I62">
        <v>10</v>
      </c>
      <c r="J62">
        <f t="shared" si="5"/>
        <v>2</v>
      </c>
      <c r="K62">
        <f>Tabela14[[#This Row],[WYDATKI]]+Tabela14[[#This Row],[SERWIS]]</f>
        <v>0</v>
      </c>
      <c r="L62">
        <f t="shared" si="6"/>
        <v>-3542</v>
      </c>
    </row>
    <row r="63" spans="1:12" x14ac:dyDescent="0.3">
      <c r="A63" s="1">
        <v>44988</v>
      </c>
      <c r="B63">
        <f t="shared" si="1"/>
        <v>5</v>
      </c>
      <c r="C63">
        <f t="shared" si="2"/>
        <v>3</v>
      </c>
      <c r="D63">
        <f t="shared" si="3"/>
        <v>3</v>
      </c>
      <c r="E63" t="s">
        <v>4</v>
      </c>
      <c r="G63">
        <f t="shared" si="4"/>
        <v>0</v>
      </c>
      <c r="H63">
        <f t="shared" si="0"/>
        <v>132</v>
      </c>
      <c r="I63">
        <v>10</v>
      </c>
      <c r="J63">
        <f t="shared" si="5"/>
        <v>2</v>
      </c>
      <c r="K63">
        <f>Tabela14[[#This Row],[WYDATKI]]+Tabela14[[#This Row],[SERWIS]]</f>
        <v>0</v>
      </c>
      <c r="L63">
        <f t="shared" si="6"/>
        <v>-3410</v>
      </c>
    </row>
    <row r="64" spans="1:12" x14ac:dyDescent="0.3">
      <c r="A64" s="1">
        <v>44989</v>
      </c>
      <c r="B64">
        <f t="shared" si="1"/>
        <v>6</v>
      </c>
      <c r="C64">
        <f t="shared" si="2"/>
        <v>4</v>
      </c>
      <c r="D64">
        <f t="shared" si="3"/>
        <v>3</v>
      </c>
      <c r="E64" t="s">
        <v>4</v>
      </c>
      <c r="G64">
        <f t="shared" si="4"/>
        <v>0</v>
      </c>
      <c r="H64">
        <f t="shared" si="0"/>
        <v>0</v>
      </c>
      <c r="I64">
        <v>10</v>
      </c>
      <c r="J64">
        <f t="shared" si="5"/>
        <v>2</v>
      </c>
      <c r="K64">
        <f>Tabela14[[#This Row],[WYDATKI]]+Tabela14[[#This Row],[SERWIS]]</f>
        <v>0</v>
      </c>
      <c r="L64">
        <f t="shared" si="6"/>
        <v>-3410</v>
      </c>
    </row>
    <row r="65" spans="1:12" x14ac:dyDescent="0.3">
      <c r="A65" s="1">
        <v>44990</v>
      </c>
      <c r="B65">
        <f t="shared" si="1"/>
        <v>7</v>
      </c>
      <c r="C65">
        <f t="shared" si="2"/>
        <v>5</v>
      </c>
      <c r="D65">
        <f t="shared" si="3"/>
        <v>3</v>
      </c>
      <c r="E65" t="s">
        <v>4</v>
      </c>
      <c r="G65">
        <f t="shared" si="4"/>
        <v>150</v>
      </c>
      <c r="H65">
        <f t="shared" si="0"/>
        <v>0</v>
      </c>
      <c r="I65">
        <v>10</v>
      </c>
      <c r="J65">
        <f t="shared" si="5"/>
        <v>2</v>
      </c>
      <c r="K65">
        <f>Tabela14[[#This Row],[WYDATKI]]+Tabela14[[#This Row],[SERWIS]]</f>
        <v>150</v>
      </c>
      <c r="L65">
        <f t="shared" si="6"/>
        <v>-3560</v>
      </c>
    </row>
    <row r="66" spans="1:12" x14ac:dyDescent="0.3">
      <c r="A66" s="1">
        <v>44991</v>
      </c>
      <c r="B66">
        <f t="shared" si="1"/>
        <v>1</v>
      </c>
      <c r="C66">
        <f t="shared" si="2"/>
        <v>6</v>
      </c>
      <c r="D66">
        <f t="shared" si="3"/>
        <v>3</v>
      </c>
      <c r="E66" t="s">
        <v>4</v>
      </c>
      <c r="G66">
        <f t="shared" si="4"/>
        <v>0</v>
      </c>
      <c r="H66">
        <f t="shared" ref="H66:H129" si="7">IF(OR(B66=7,B66=6),0,J66*$O$4)</f>
        <v>132</v>
      </c>
      <c r="I66">
        <v>10</v>
      </c>
      <c r="J66">
        <f t="shared" si="5"/>
        <v>2</v>
      </c>
      <c r="K66">
        <f>Tabela14[[#This Row],[WYDATKI]]+Tabela14[[#This Row],[SERWIS]]</f>
        <v>0</v>
      </c>
      <c r="L66">
        <f t="shared" si="6"/>
        <v>-3428</v>
      </c>
    </row>
    <row r="67" spans="1:12" x14ac:dyDescent="0.3">
      <c r="A67" s="1">
        <v>44992</v>
      </c>
      <c r="B67">
        <f t="shared" ref="B67:B130" si="8">WEEKDAY(A67,2)</f>
        <v>2</v>
      </c>
      <c r="C67">
        <f t="shared" ref="C67:C130" si="9">DAY(A67)</f>
        <v>7</v>
      </c>
      <c r="D67">
        <f t="shared" ref="D67:D130" si="10">MONTH(A67)</f>
        <v>3</v>
      </c>
      <c r="E67" t="s">
        <v>4</v>
      </c>
      <c r="G67">
        <f t="shared" ref="G67:G130" si="11">IF(B67=7,I67*15,0)</f>
        <v>0</v>
      </c>
      <c r="H67">
        <f t="shared" si="7"/>
        <v>132</v>
      </c>
      <c r="I67">
        <v>10</v>
      </c>
      <c r="J67">
        <f t="shared" ref="J67:J130" si="12">IF(E67="ZIMA",ROUNDDOWN(I67*20%,0),IF(E67="WIOSNA",ROUNDDOWN(I67*50%,0),IF(E67="LATO",ROUNDDOWN(I67*90%,0),IF(E67="JESIEŃ",ROUNDDOWN(I67*40%,0)))))</f>
        <v>2</v>
      </c>
      <c r="K67">
        <f>Tabela14[[#This Row],[WYDATKI]]+Tabela14[[#This Row],[SERWIS]]</f>
        <v>0</v>
      </c>
      <c r="L67">
        <f t="shared" si="6"/>
        <v>-3296</v>
      </c>
    </row>
    <row r="68" spans="1:12" x14ac:dyDescent="0.3">
      <c r="A68" s="1">
        <v>44993</v>
      </c>
      <c r="B68">
        <f t="shared" si="8"/>
        <v>3</v>
      </c>
      <c r="C68">
        <f t="shared" si="9"/>
        <v>8</v>
      </c>
      <c r="D68">
        <f t="shared" si="10"/>
        <v>3</v>
      </c>
      <c r="E68" t="s">
        <v>4</v>
      </c>
      <c r="G68">
        <f t="shared" si="11"/>
        <v>0</v>
      </c>
      <c r="H68">
        <f t="shared" si="7"/>
        <v>132</v>
      </c>
      <c r="I68">
        <v>10</v>
      </c>
      <c r="J68">
        <f t="shared" si="12"/>
        <v>2</v>
      </c>
      <c r="K68">
        <f>Tabela14[[#This Row],[WYDATKI]]+Tabela14[[#This Row],[SERWIS]]</f>
        <v>0</v>
      </c>
      <c r="L68">
        <f t="shared" ref="L68:L131" si="13">L67-F68-G68+H68</f>
        <v>-3164</v>
      </c>
    </row>
    <row r="69" spans="1:12" x14ac:dyDescent="0.3">
      <c r="A69" s="1">
        <v>44994</v>
      </c>
      <c r="B69">
        <f t="shared" si="8"/>
        <v>4</v>
      </c>
      <c r="C69">
        <f t="shared" si="9"/>
        <v>9</v>
      </c>
      <c r="D69">
        <f t="shared" si="10"/>
        <v>3</v>
      </c>
      <c r="E69" t="s">
        <v>4</v>
      </c>
      <c r="G69">
        <f t="shared" si="11"/>
        <v>0</v>
      </c>
      <c r="H69">
        <f t="shared" si="7"/>
        <v>132</v>
      </c>
      <c r="I69">
        <v>10</v>
      </c>
      <c r="J69">
        <f t="shared" si="12"/>
        <v>2</v>
      </c>
      <c r="K69">
        <f>Tabela14[[#This Row],[WYDATKI]]+Tabela14[[#This Row],[SERWIS]]</f>
        <v>0</v>
      </c>
      <c r="L69">
        <f t="shared" si="13"/>
        <v>-3032</v>
      </c>
    </row>
    <row r="70" spans="1:12" x14ac:dyDescent="0.3">
      <c r="A70" s="1">
        <v>44995</v>
      </c>
      <c r="B70">
        <f t="shared" si="8"/>
        <v>5</v>
      </c>
      <c r="C70">
        <f t="shared" si="9"/>
        <v>10</v>
      </c>
      <c r="D70">
        <f t="shared" si="10"/>
        <v>3</v>
      </c>
      <c r="E70" t="s">
        <v>4</v>
      </c>
      <c r="G70">
        <f t="shared" si="11"/>
        <v>0</v>
      </c>
      <c r="H70">
        <f t="shared" si="7"/>
        <v>132</v>
      </c>
      <c r="I70">
        <v>10</v>
      </c>
      <c r="J70">
        <f t="shared" si="12"/>
        <v>2</v>
      </c>
      <c r="K70">
        <f>Tabela14[[#This Row],[WYDATKI]]+Tabela14[[#This Row],[SERWIS]]</f>
        <v>0</v>
      </c>
      <c r="L70">
        <f t="shared" si="13"/>
        <v>-2900</v>
      </c>
    </row>
    <row r="71" spans="1:12" x14ac:dyDescent="0.3">
      <c r="A71" s="1">
        <v>44996</v>
      </c>
      <c r="B71">
        <f t="shared" si="8"/>
        <v>6</v>
      </c>
      <c r="C71">
        <f t="shared" si="9"/>
        <v>11</v>
      </c>
      <c r="D71">
        <f t="shared" si="10"/>
        <v>3</v>
      </c>
      <c r="E71" t="s">
        <v>4</v>
      </c>
      <c r="G71">
        <f t="shared" si="11"/>
        <v>0</v>
      </c>
      <c r="H71">
        <f t="shared" si="7"/>
        <v>0</v>
      </c>
      <c r="I71">
        <v>10</v>
      </c>
      <c r="J71">
        <f t="shared" si="12"/>
        <v>2</v>
      </c>
      <c r="K71">
        <f>Tabela14[[#This Row],[WYDATKI]]+Tabela14[[#This Row],[SERWIS]]</f>
        <v>0</v>
      </c>
      <c r="L71">
        <f t="shared" si="13"/>
        <v>-2900</v>
      </c>
    </row>
    <row r="72" spans="1:12" x14ac:dyDescent="0.3">
      <c r="A72" s="1">
        <v>44997</v>
      </c>
      <c r="B72">
        <f t="shared" si="8"/>
        <v>7</v>
      </c>
      <c r="C72">
        <f t="shared" si="9"/>
        <v>12</v>
      </c>
      <c r="D72">
        <f t="shared" si="10"/>
        <v>3</v>
      </c>
      <c r="E72" t="s">
        <v>4</v>
      </c>
      <c r="G72">
        <f t="shared" si="11"/>
        <v>150</v>
      </c>
      <c r="H72">
        <f t="shared" si="7"/>
        <v>0</v>
      </c>
      <c r="I72">
        <v>10</v>
      </c>
      <c r="J72">
        <f t="shared" si="12"/>
        <v>2</v>
      </c>
      <c r="K72">
        <f>Tabela14[[#This Row],[WYDATKI]]+Tabela14[[#This Row],[SERWIS]]</f>
        <v>150</v>
      </c>
      <c r="L72">
        <f t="shared" si="13"/>
        <v>-3050</v>
      </c>
    </row>
    <row r="73" spans="1:12" x14ac:dyDescent="0.3">
      <c r="A73" s="1">
        <v>44998</v>
      </c>
      <c r="B73">
        <f t="shared" si="8"/>
        <v>1</v>
      </c>
      <c r="C73">
        <f t="shared" si="9"/>
        <v>13</v>
      </c>
      <c r="D73">
        <f t="shared" si="10"/>
        <v>3</v>
      </c>
      <c r="E73" t="s">
        <v>4</v>
      </c>
      <c r="G73">
        <f t="shared" si="11"/>
        <v>0</v>
      </c>
      <c r="H73">
        <f t="shared" si="7"/>
        <v>132</v>
      </c>
      <c r="I73">
        <v>10</v>
      </c>
      <c r="J73">
        <f t="shared" si="12"/>
        <v>2</v>
      </c>
      <c r="K73">
        <f>Tabela14[[#This Row],[WYDATKI]]+Tabela14[[#This Row],[SERWIS]]</f>
        <v>0</v>
      </c>
      <c r="L73">
        <f t="shared" si="13"/>
        <v>-2918</v>
      </c>
    </row>
    <row r="74" spans="1:12" x14ac:dyDescent="0.3">
      <c r="A74" s="1">
        <v>44999</v>
      </c>
      <c r="B74">
        <f t="shared" si="8"/>
        <v>2</v>
      </c>
      <c r="C74">
        <f t="shared" si="9"/>
        <v>14</v>
      </c>
      <c r="D74">
        <f t="shared" si="10"/>
        <v>3</v>
      </c>
      <c r="E74" t="s">
        <v>4</v>
      </c>
      <c r="G74">
        <f t="shared" si="11"/>
        <v>0</v>
      </c>
      <c r="H74">
        <f t="shared" si="7"/>
        <v>132</v>
      </c>
      <c r="I74">
        <v>10</v>
      </c>
      <c r="J74">
        <f t="shared" si="12"/>
        <v>2</v>
      </c>
      <c r="K74">
        <f>Tabela14[[#This Row],[WYDATKI]]+Tabela14[[#This Row],[SERWIS]]</f>
        <v>0</v>
      </c>
      <c r="L74">
        <f t="shared" si="13"/>
        <v>-2786</v>
      </c>
    </row>
    <row r="75" spans="1:12" x14ac:dyDescent="0.3">
      <c r="A75" s="1">
        <v>45000</v>
      </c>
      <c r="B75">
        <f t="shared" si="8"/>
        <v>3</v>
      </c>
      <c r="C75">
        <f t="shared" si="9"/>
        <v>15</v>
      </c>
      <c r="D75">
        <f t="shared" si="10"/>
        <v>3</v>
      </c>
      <c r="E75" t="s">
        <v>4</v>
      </c>
      <c r="G75">
        <f t="shared" si="11"/>
        <v>0</v>
      </c>
      <c r="H75">
        <f t="shared" si="7"/>
        <v>132</v>
      </c>
      <c r="I75">
        <v>10</v>
      </c>
      <c r="J75">
        <f t="shared" si="12"/>
        <v>2</v>
      </c>
      <c r="K75">
        <f>Tabela14[[#This Row],[WYDATKI]]+Tabela14[[#This Row],[SERWIS]]</f>
        <v>0</v>
      </c>
      <c r="L75">
        <f t="shared" si="13"/>
        <v>-2654</v>
      </c>
    </row>
    <row r="76" spans="1:12" x14ac:dyDescent="0.3">
      <c r="A76" s="1">
        <v>45001</v>
      </c>
      <c r="B76">
        <f t="shared" si="8"/>
        <v>4</v>
      </c>
      <c r="C76">
        <f t="shared" si="9"/>
        <v>16</v>
      </c>
      <c r="D76">
        <f t="shared" si="10"/>
        <v>3</v>
      </c>
      <c r="E76" t="s">
        <v>4</v>
      </c>
      <c r="G76">
        <f t="shared" si="11"/>
        <v>0</v>
      </c>
      <c r="H76">
        <f t="shared" si="7"/>
        <v>132</v>
      </c>
      <c r="I76">
        <v>10</v>
      </c>
      <c r="J76">
        <f t="shared" si="12"/>
        <v>2</v>
      </c>
      <c r="K76">
        <f>Tabela14[[#This Row],[WYDATKI]]+Tabela14[[#This Row],[SERWIS]]</f>
        <v>0</v>
      </c>
      <c r="L76">
        <f t="shared" si="13"/>
        <v>-2522</v>
      </c>
    </row>
    <row r="77" spans="1:12" x14ac:dyDescent="0.3">
      <c r="A77" s="1">
        <v>45002</v>
      </c>
      <c r="B77">
        <f t="shared" si="8"/>
        <v>5</v>
      </c>
      <c r="C77">
        <f t="shared" si="9"/>
        <v>17</v>
      </c>
      <c r="D77">
        <f t="shared" si="10"/>
        <v>3</v>
      </c>
      <c r="E77" t="s">
        <v>4</v>
      </c>
      <c r="G77">
        <f t="shared" si="11"/>
        <v>0</v>
      </c>
      <c r="H77">
        <f t="shared" si="7"/>
        <v>132</v>
      </c>
      <c r="I77">
        <v>10</v>
      </c>
      <c r="J77">
        <f t="shared" si="12"/>
        <v>2</v>
      </c>
      <c r="K77">
        <f>Tabela14[[#This Row],[WYDATKI]]+Tabela14[[#This Row],[SERWIS]]</f>
        <v>0</v>
      </c>
      <c r="L77">
        <f t="shared" si="13"/>
        <v>-2390</v>
      </c>
    </row>
    <row r="78" spans="1:12" x14ac:dyDescent="0.3">
      <c r="A78" s="1">
        <v>45003</v>
      </c>
      <c r="B78">
        <f t="shared" si="8"/>
        <v>6</v>
      </c>
      <c r="C78">
        <f t="shared" si="9"/>
        <v>18</v>
      </c>
      <c r="D78">
        <f t="shared" si="10"/>
        <v>3</v>
      </c>
      <c r="E78" t="s">
        <v>4</v>
      </c>
      <c r="G78">
        <f t="shared" si="11"/>
        <v>0</v>
      </c>
      <c r="H78">
        <f t="shared" si="7"/>
        <v>0</v>
      </c>
      <c r="I78">
        <v>10</v>
      </c>
      <c r="J78">
        <f t="shared" si="12"/>
        <v>2</v>
      </c>
      <c r="K78">
        <f>Tabela14[[#This Row],[WYDATKI]]+Tabela14[[#This Row],[SERWIS]]</f>
        <v>0</v>
      </c>
      <c r="L78">
        <f t="shared" si="13"/>
        <v>-2390</v>
      </c>
    </row>
    <row r="79" spans="1:12" x14ac:dyDescent="0.3">
      <c r="A79" s="1">
        <v>45004</v>
      </c>
      <c r="B79">
        <f t="shared" si="8"/>
        <v>7</v>
      </c>
      <c r="C79">
        <f t="shared" si="9"/>
        <v>19</v>
      </c>
      <c r="D79">
        <f t="shared" si="10"/>
        <v>3</v>
      </c>
      <c r="E79" t="s">
        <v>4</v>
      </c>
      <c r="G79">
        <f t="shared" si="11"/>
        <v>150</v>
      </c>
      <c r="H79">
        <f t="shared" si="7"/>
        <v>0</v>
      </c>
      <c r="I79">
        <v>10</v>
      </c>
      <c r="J79">
        <f t="shared" si="12"/>
        <v>2</v>
      </c>
      <c r="K79">
        <f>Tabela14[[#This Row],[WYDATKI]]+Tabela14[[#This Row],[SERWIS]]</f>
        <v>150</v>
      </c>
      <c r="L79">
        <f t="shared" si="13"/>
        <v>-2540</v>
      </c>
    </row>
    <row r="80" spans="1:12" x14ac:dyDescent="0.3">
      <c r="A80" s="1">
        <v>45005</v>
      </c>
      <c r="B80">
        <f t="shared" si="8"/>
        <v>1</v>
      </c>
      <c r="C80">
        <f t="shared" si="9"/>
        <v>20</v>
      </c>
      <c r="D80">
        <f t="shared" si="10"/>
        <v>3</v>
      </c>
      <c r="E80" t="s">
        <v>4</v>
      </c>
      <c r="G80">
        <f t="shared" si="11"/>
        <v>0</v>
      </c>
      <c r="H80">
        <f t="shared" si="7"/>
        <v>132</v>
      </c>
      <c r="I80">
        <v>10</v>
      </c>
      <c r="J80">
        <f t="shared" si="12"/>
        <v>2</v>
      </c>
      <c r="K80">
        <f>Tabela14[[#This Row],[WYDATKI]]+Tabela14[[#This Row],[SERWIS]]</f>
        <v>0</v>
      </c>
      <c r="L80">
        <f t="shared" si="13"/>
        <v>-2408</v>
      </c>
    </row>
    <row r="81" spans="1:12" x14ac:dyDescent="0.3">
      <c r="A81" s="1">
        <v>45006</v>
      </c>
      <c r="B81">
        <f t="shared" si="8"/>
        <v>2</v>
      </c>
      <c r="C81">
        <f t="shared" si="9"/>
        <v>21</v>
      </c>
      <c r="D81">
        <f t="shared" si="10"/>
        <v>3</v>
      </c>
      <c r="E81" t="s">
        <v>5</v>
      </c>
      <c r="G81">
        <f t="shared" si="11"/>
        <v>0</v>
      </c>
      <c r="H81">
        <f t="shared" si="7"/>
        <v>330</v>
      </c>
      <c r="I81">
        <v>10</v>
      </c>
      <c r="J81">
        <f t="shared" si="12"/>
        <v>5</v>
      </c>
      <c r="K81">
        <f>Tabela14[[#This Row],[WYDATKI]]+Tabela14[[#This Row],[SERWIS]]</f>
        <v>0</v>
      </c>
      <c r="L81">
        <f t="shared" si="13"/>
        <v>-2078</v>
      </c>
    </row>
    <row r="82" spans="1:12" x14ac:dyDescent="0.3">
      <c r="A82" s="1">
        <v>45007</v>
      </c>
      <c r="B82">
        <f t="shared" si="8"/>
        <v>3</v>
      </c>
      <c r="C82">
        <f t="shared" si="9"/>
        <v>22</v>
      </c>
      <c r="D82">
        <f t="shared" si="10"/>
        <v>3</v>
      </c>
      <c r="E82" t="s">
        <v>5</v>
      </c>
      <c r="G82">
        <f t="shared" si="11"/>
        <v>0</v>
      </c>
      <c r="H82">
        <f t="shared" si="7"/>
        <v>330</v>
      </c>
      <c r="I82">
        <v>10</v>
      </c>
      <c r="J82">
        <f t="shared" si="12"/>
        <v>5</v>
      </c>
      <c r="K82">
        <f>Tabela14[[#This Row],[WYDATKI]]+Tabela14[[#This Row],[SERWIS]]</f>
        <v>0</v>
      </c>
      <c r="L82">
        <f t="shared" si="13"/>
        <v>-1748</v>
      </c>
    </row>
    <row r="83" spans="1:12" x14ac:dyDescent="0.3">
      <c r="A83" s="1">
        <v>45008</v>
      </c>
      <c r="B83">
        <f t="shared" si="8"/>
        <v>4</v>
      </c>
      <c r="C83">
        <f t="shared" si="9"/>
        <v>23</v>
      </c>
      <c r="D83">
        <f t="shared" si="10"/>
        <v>3</v>
      </c>
      <c r="E83" t="s">
        <v>5</v>
      </c>
      <c r="G83">
        <f t="shared" si="11"/>
        <v>0</v>
      </c>
      <c r="H83">
        <f t="shared" si="7"/>
        <v>330</v>
      </c>
      <c r="I83">
        <v>10</v>
      </c>
      <c r="J83">
        <f t="shared" si="12"/>
        <v>5</v>
      </c>
      <c r="K83">
        <f>Tabela14[[#This Row],[WYDATKI]]+Tabela14[[#This Row],[SERWIS]]</f>
        <v>0</v>
      </c>
      <c r="L83">
        <f t="shared" si="13"/>
        <v>-1418</v>
      </c>
    </row>
    <row r="84" spans="1:12" x14ac:dyDescent="0.3">
      <c r="A84" s="1">
        <v>45009</v>
      </c>
      <c r="B84">
        <f t="shared" si="8"/>
        <v>5</v>
      </c>
      <c r="C84">
        <f t="shared" si="9"/>
        <v>24</v>
      </c>
      <c r="D84">
        <f t="shared" si="10"/>
        <v>3</v>
      </c>
      <c r="E84" t="s">
        <v>5</v>
      </c>
      <c r="G84">
        <f t="shared" si="11"/>
        <v>0</v>
      </c>
      <c r="H84">
        <f t="shared" si="7"/>
        <v>330</v>
      </c>
      <c r="I84">
        <v>10</v>
      </c>
      <c r="J84">
        <f t="shared" si="12"/>
        <v>5</v>
      </c>
      <c r="K84">
        <f>Tabela14[[#This Row],[WYDATKI]]+Tabela14[[#This Row],[SERWIS]]</f>
        <v>0</v>
      </c>
      <c r="L84">
        <f t="shared" si="13"/>
        <v>-1088</v>
      </c>
    </row>
    <row r="85" spans="1:12" x14ac:dyDescent="0.3">
      <c r="A85" s="1">
        <v>45010</v>
      </c>
      <c r="B85">
        <f t="shared" si="8"/>
        <v>6</v>
      </c>
      <c r="C85">
        <f t="shared" si="9"/>
        <v>25</v>
      </c>
      <c r="D85">
        <f t="shared" si="10"/>
        <v>3</v>
      </c>
      <c r="E85" t="s">
        <v>5</v>
      </c>
      <c r="G85">
        <f t="shared" si="11"/>
        <v>0</v>
      </c>
      <c r="H85">
        <f t="shared" si="7"/>
        <v>0</v>
      </c>
      <c r="I85">
        <v>10</v>
      </c>
      <c r="J85">
        <f t="shared" si="12"/>
        <v>5</v>
      </c>
      <c r="K85">
        <f>Tabela14[[#This Row],[WYDATKI]]+Tabela14[[#This Row],[SERWIS]]</f>
        <v>0</v>
      </c>
      <c r="L85">
        <f t="shared" si="13"/>
        <v>-1088</v>
      </c>
    </row>
    <row r="86" spans="1:12" x14ac:dyDescent="0.3">
      <c r="A86" s="1">
        <v>45011</v>
      </c>
      <c r="B86">
        <f t="shared" si="8"/>
        <v>7</v>
      </c>
      <c r="C86">
        <f t="shared" si="9"/>
        <v>26</v>
      </c>
      <c r="D86">
        <f t="shared" si="10"/>
        <v>3</v>
      </c>
      <c r="E86" t="s">
        <v>5</v>
      </c>
      <c r="G86">
        <f t="shared" si="11"/>
        <v>150</v>
      </c>
      <c r="H86">
        <f t="shared" si="7"/>
        <v>0</v>
      </c>
      <c r="I86">
        <v>10</v>
      </c>
      <c r="J86">
        <f t="shared" si="12"/>
        <v>5</v>
      </c>
      <c r="K86">
        <f>Tabela14[[#This Row],[WYDATKI]]+Tabela14[[#This Row],[SERWIS]]</f>
        <v>150</v>
      </c>
      <c r="L86">
        <f t="shared" si="13"/>
        <v>-1238</v>
      </c>
    </row>
    <row r="87" spans="1:12" x14ac:dyDescent="0.3">
      <c r="A87" s="1">
        <v>45012</v>
      </c>
      <c r="B87">
        <f t="shared" si="8"/>
        <v>1</v>
      </c>
      <c r="C87">
        <f t="shared" si="9"/>
        <v>27</v>
      </c>
      <c r="D87">
        <f t="shared" si="10"/>
        <v>3</v>
      </c>
      <c r="E87" t="s">
        <v>5</v>
      </c>
      <c r="G87">
        <f t="shared" si="11"/>
        <v>0</v>
      </c>
      <c r="H87">
        <f t="shared" si="7"/>
        <v>330</v>
      </c>
      <c r="I87">
        <v>10</v>
      </c>
      <c r="J87">
        <f t="shared" si="12"/>
        <v>5</v>
      </c>
      <c r="K87">
        <f>Tabela14[[#This Row],[WYDATKI]]+Tabela14[[#This Row],[SERWIS]]</f>
        <v>0</v>
      </c>
      <c r="L87">
        <f t="shared" si="13"/>
        <v>-908</v>
      </c>
    </row>
    <row r="88" spans="1:12" x14ac:dyDescent="0.3">
      <c r="A88" s="1">
        <v>45013</v>
      </c>
      <c r="B88">
        <f t="shared" si="8"/>
        <v>2</v>
      </c>
      <c r="C88">
        <f t="shared" si="9"/>
        <v>28</v>
      </c>
      <c r="D88">
        <f t="shared" si="10"/>
        <v>3</v>
      </c>
      <c r="E88" t="s">
        <v>5</v>
      </c>
      <c r="G88">
        <f t="shared" si="11"/>
        <v>0</v>
      </c>
      <c r="H88">
        <f t="shared" si="7"/>
        <v>330</v>
      </c>
      <c r="I88">
        <v>10</v>
      </c>
      <c r="J88">
        <f t="shared" si="12"/>
        <v>5</v>
      </c>
      <c r="K88">
        <f>Tabela14[[#This Row],[WYDATKI]]+Tabela14[[#This Row],[SERWIS]]</f>
        <v>0</v>
      </c>
      <c r="L88">
        <f t="shared" si="13"/>
        <v>-578</v>
      </c>
    </row>
    <row r="89" spans="1:12" x14ac:dyDescent="0.3">
      <c r="A89" s="1">
        <v>45014</v>
      </c>
      <c r="B89">
        <f t="shared" si="8"/>
        <v>3</v>
      </c>
      <c r="C89">
        <f t="shared" si="9"/>
        <v>29</v>
      </c>
      <c r="D89">
        <f t="shared" si="10"/>
        <v>3</v>
      </c>
      <c r="E89" t="s">
        <v>5</v>
      </c>
      <c r="G89">
        <f t="shared" si="11"/>
        <v>0</v>
      </c>
      <c r="H89">
        <f t="shared" si="7"/>
        <v>330</v>
      </c>
      <c r="I89">
        <v>10</v>
      </c>
      <c r="J89">
        <f t="shared" si="12"/>
        <v>5</v>
      </c>
      <c r="K89">
        <f>Tabela14[[#This Row],[WYDATKI]]+Tabela14[[#This Row],[SERWIS]]</f>
        <v>0</v>
      </c>
      <c r="L89">
        <f t="shared" si="13"/>
        <v>-248</v>
      </c>
    </row>
    <row r="90" spans="1:12" x14ac:dyDescent="0.3">
      <c r="A90" s="1">
        <v>45015</v>
      </c>
      <c r="B90">
        <f t="shared" si="8"/>
        <v>4</v>
      </c>
      <c r="C90">
        <f t="shared" si="9"/>
        <v>30</v>
      </c>
      <c r="D90">
        <f t="shared" si="10"/>
        <v>3</v>
      </c>
      <c r="E90" t="s">
        <v>5</v>
      </c>
      <c r="G90">
        <f t="shared" si="11"/>
        <v>0</v>
      </c>
      <c r="H90">
        <f t="shared" si="7"/>
        <v>330</v>
      </c>
      <c r="I90">
        <v>10</v>
      </c>
      <c r="J90">
        <f t="shared" si="12"/>
        <v>5</v>
      </c>
      <c r="K90">
        <f>Tabela14[[#This Row],[WYDATKI]]+Tabela14[[#This Row],[SERWIS]]</f>
        <v>0</v>
      </c>
      <c r="L90">
        <f t="shared" si="13"/>
        <v>82</v>
      </c>
    </row>
    <row r="91" spans="1:12" x14ac:dyDescent="0.3">
      <c r="A91" s="1">
        <v>45016</v>
      </c>
      <c r="B91">
        <f t="shared" si="8"/>
        <v>5</v>
      </c>
      <c r="C91">
        <f t="shared" si="9"/>
        <v>31</v>
      </c>
      <c r="D91">
        <f t="shared" si="10"/>
        <v>3</v>
      </c>
      <c r="E91" t="s">
        <v>5</v>
      </c>
      <c r="G91">
        <f t="shared" si="11"/>
        <v>0</v>
      </c>
      <c r="H91">
        <f t="shared" si="7"/>
        <v>330</v>
      </c>
      <c r="I91">
        <v>10</v>
      </c>
      <c r="J91">
        <f t="shared" si="12"/>
        <v>5</v>
      </c>
      <c r="K91">
        <f>Tabela14[[#This Row],[WYDATKI]]+Tabela14[[#This Row],[SERWIS]]</f>
        <v>0</v>
      </c>
      <c r="L91">
        <f t="shared" si="13"/>
        <v>412</v>
      </c>
    </row>
    <row r="92" spans="1:12" x14ac:dyDescent="0.3">
      <c r="A92" s="1">
        <v>45017</v>
      </c>
      <c r="B92">
        <f t="shared" si="8"/>
        <v>6</v>
      </c>
      <c r="C92">
        <f t="shared" si="9"/>
        <v>1</v>
      </c>
      <c r="D92">
        <f t="shared" si="10"/>
        <v>4</v>
      </c>
      <c r="E92" t="s">
        <v>5</v>
      </c>
      <c r="G92">
        <f t="shared" si="11"/>
        <v>0</v>
      </c>
      <c r="H92">
        <f t="shared" si="7"/>
        <v>0</v>
      </c>
      <c r="I92">
        <v>10</v>
      </c>
      <c r="J92">
        <f t="shared" si="12"/>
        <v>5</v>
      </c>
      <c r="K92">
        <f>Tabela14[[#This Row],[WYDATKI]]+Tabela14[[#This Row],[SERWIS]]</f>
        <v>0</v>
      </c>
      <c r="L92">
        <f t="shared" si="13"/>
        <v>412</v>
      </c>
    </row>
    <row r="93" spans="1:12" x14ac:dyDescent="0.3">
      <c r="A93" s="1">
        <v>45018</v>
      </c>
      <c r="B93">
        <f t="shared" si="8"/>
        <v>7</v>
      </c>
      <c r="C93">
        <f t="shared" si="9"/>
        <v>2</v>
      </c>
      <c r="D93">
        <f t="shared" si="10"/>
        <v>4</v>
      </c>
      <c r="E93" t="s">
        <v>5</v>
      </c>
      <c r="G93">
        <f t="shared" si="11"/>
        <v>150</v>
      </c>
      <c r="H93">
        <f t="shared" si="7"/>
        <v>0</v>
      </c>
      <c r="I93">
        <v>10</v>
      </c>
      <c r="J93">
        <f t="shared" si="12"/>
        <v>5</v>
      </c>
      <c r="K93">
        <f>Tabela14[[#This Row],[WYDATKI]]+Tabela14[[#This Row],[SERWIS]]</f>
        <v>150</v>
      </c>
      <c r="L93">
        <f t="shared" si="13"/>
        <v>262</v>
      </c>
    </row>
    <row r="94" spans="1:12" x14ac:dyDescent="0.3">
      <c r="A94" s="1">
        <v>45019</v>
      </c>
      <c r="B94">
        <f t="shared" si="8"/>
        <v>1</v>
      </c>
      <c r="C94">
        <f t="shared" si="9"/>
        <v>3</v>
      </c>
      <c r="D94">
        <f t="shared" si="10"/>
        <v>4</v>
      </c>
      <c r="E94" t="s">
        <v>5</v>
      </c>
      <c r="G94">
        <f t="shared" si="11"/>
        <v>0</v>
      </c>
      <c r="H94">
        <f t="shared" si="7"/>
        <v>330</v>
      </c>
      <c r="I94">
        <v>10</v>
      </c>
      <c r="J94">
        <f t="shared" si="12"/>
        <v>5</v>
      </c>
      <c r="K94">
        <f>Tabela14[[#This Row],[WYDATKI]]+Tabela14[[#This Row],[SERWIS]]</f>
        <v>0</v>
      </c>
      <c r="L94">
        <f t="shared" si="13"/>
        <v>592</v>
      </c>
    </row>
    <row r="95" spans="1:12" x14ac:dyDescent="0.3">
      <c r="A95" s="1">
        <v>45020</v>
      </c>
      <c r="B95">
        <f t="shared" si="8"/>
        <v>2</v>
      </c>
      <c r="C95">
        <f t="shared" si="9"/>
        <v>4</v>
      </c>
      <c r="D95">
        <f t="shared" si="10"/>
        <v>4</v>
      </c>
      <c r="E95" t="s">
        <v>5</v>
      </c>
      <c r="G95">
        <f t="shared" si="11"/>
        <v>0</v>
      </c>
      <c r="H95">
        <f t="shared" si="7"/>
        <v>330</v>
      </c>
      <c r="I95">
        <v>10</v>
      </c>
      <c r="J95">
        <f t="shared" si="12"/>
        <v>5</v>
      </c>
      <c r="K95">
        <f>Tabela14[[#This Row],[WYDATKI]]+Tabela14[[#This Row],[SERWIS]]</f>
        <v>0</v>
      </c>
      <c r="L95">
        <f t="shared" si="13"/>
        <v>922</v>
      </c>
    </row>
    <row r="96" spans="1:12" x14ac:dyDescent="0.3">
      <c r="A96" s="1">
        <v>45021</v>
      </c>
      <c r="B96">
        <f t="shared" si="8"/>
        <v>3</v>
      </c>
      <c r="C96">
        <f t="shared" si="9"/>
        <v>5</v>
      </c>
      <c r="D96">
        <f t="shared" si="10"/>
        <v>4</v>
      </c>
      <c r="E96" t="s">
        <v>5</v>
      </c>
      <c r="G96">
        <f t="shared" si="11"/>
        <v>0</v>
      </c>
      <c r="H96">
        <f t="shared" si="7"/>
        <v>330</v>
      </c>
      <c r="I96">
        <v>10</v>
      </c>
      <c r="J96">
        <f t="shared" si="12"/>
        <v>5</v>
      </c>
      <c r="K96">
        <f>Tabela14[[#This Row],[WYDATKI]]+Tabela14[[#This Row],[SERWIS]]</f>
        <v>0</v>
      </c>
      <c r="L96">
        <f t="shared" si="13"/>
        <v>1252</v>
      </c>
    </row>
    <row r="97" spans="1:12" x14ac:dyDescent="0.3">
      <c r="A97" s="1">
        <v>45022</v>
      </c>
      <c r="B97">
        <f t="shared" si="8"/>
        <v>4</v>
      </c>
      <c r="C97">
        <f t="shared" si="9"/>
        <v>6</v>
      </c>
      <c r="D97">
        <f t="shared" si="10"/>
        <v>4</v>
      </c>
      <c r="E97" t="s">
        <v>5</v>
      </c>
      <c r="G97">
        <f t="shared" si="11"/>
        <v>0</v>
      </c>
      <c r="H97">
        <f t="shared" si="7"/>
        <v>330</v>
      </c>
      <c r="I97">
        <v>10</v>
      </c>
      <c r="J97">
        <f t="shared" si="12"/>
        <v>5</v>
      </c>
      <c r="K97">
        <f>Tabela14[[#This Row],[WYDATKI]]+Tabela14[[#This Row],[SERWIS]]</f>
        <v>0</v>
      </c>
      <c r="L97">
        <f t="shared" si="13"/>
        <v>1582</v>
      </c>
    </row>
    <row r="98" spans="1:12" x14ac:dyDescent="0.3">
      <c r="A98" s="1">
        <v>45023</v>
      </c>
      <c r="B98">
        <f t="shared" si="8"/>
        <v>5</v>
      </c>
      <c r="C98">
        <f t="shared" si="9"/>
        <v>7</v>
      </c>
      <c r="D98">
        <f t="shared" si="10"/>
        <v>4</v>
      </c>
      <c r="E98" t="s">
        <v>5</v>
      </c>
      <c r="G98">
        <f t="shared" si="11"/>
        <v>0</v>
      </c>
      <c r="H98">
        <f t="shared" si="7"/>
        <v>330</v>
      </c>
      <c r="I98">
        <v>10</v>
      </c>
      <c r="J98">
        <f t="shared" si="12"/>
        <v>5</v>
      </c>
      <c r="K98">
        <f>Tabela14[[#This Row],[WYDATKI]]+Tabela14[[#This Row],[SERWIS]]</f>
        <v>0</v>
      </c>
      <c r="L98">
        <f t="shared" si="13"/>
        <v>1912</v>
      </c>
    </row>
    <row r="99" spans="1:12" x14ac:dyDescent="0.3">
      <c r="A99" s="1">
        <v>45024</v>
      </c>
      <c r="B99">
        <f t="shared" si="8"/>
        <v>6</v>
      </c>
      <c r="C99">
        <f t="shared" si="9"/>
        <v>8</v>
      </c>
      <c r="D99">
        <f t="shared" si="10"/>
        <v>4</v>
      </c>
      <c r="E99" t="s">
        <v>5</v>
      </c>
      <c r="G99">
        <f t="shared" si="11"/>
        <v>0</v>
      </c>
      <c r="H99">
        <f t="shared" si="7"/>
        <v>0</v>
      </c>
      <c r="I99">
        <v>10</v>
      </c>
      <c r="J99">
        <f t="shared" si="12"/>
        <v>5</v>
      </c>
      <c r="K99">
        <f>Tabela14[[#This Row],[WYDATKI]]+Tabela14[[#This Row],[SERWIS]]</f>
        <v>0</v>
      </c>
      <c r="L99">
        <f t="shared" si="13"/>
        <v>1912</v>
      </c>
    </row>
    <row r="100" spans="1:12" x14ac:dyDescent="0.3">
      <c r="A100" s="1">
        <v>45025</v>
      </c>
      <c r="B100">
        <f t="shared" si="8"/>
        <v>7</v>
      </c>
      <c r="C100">
        <f t="shared" si="9"/>
        <v>9</v>
      </c>
      <c r="D100">
        <f t="shared" si="10"/>
        <v>4</v>
      </c>
      <c r="E100" t="s">
        <v>5</v>
      </c>
      <c r="G100">
        <f t="shared" si="11"/>
        <v>150</v>
      </c>
      <c r="H100">
        <f t="shared" si="7"/>
        <v>0</v>
      </c>
      <c r="I100">
        <v>10</v>
      </c>
      <c r="J100">
        <f t="shared" si="12"/>
        <v>5</v>
      </c>
      <c r="K100">
        <f>Tabela14[[#This Row],[WYDATKI]]+Tabela14[[#This Row],[SERWIS]]</f>
        <v>150</v>
      </c>
      <c r="L100">
        <f t="shared" si="13"/>
        <v>1762</v>
      </c>
    </row>
    <row r="101" spans="1:12" x14ac:dyDescent="0.3">
      <c r="A101" s="1">
        <v>45026</v>
      </c>
      <c r="B101">
        <f t="shared" si="8"/>
        <v>1</v>
      </c>
      <c r="C101">
        <f t="shared" si="9"/>
        <v>10</v>
      </c>
      <c r="D101">
        <f t="shared" si="10"/>
        <v>4</v>
      </c>
      <c r="E101" t="s">
        <v>5</v>
      </c>
      <c r="G101">
        <f t="shared" si="11"/>
        <v>0</v>
      </c>
      <c r="H101">
        <f t="shared" si="7"/>
        <v>330</v>
      </c>
      <c r="I101">
        <v>10</v>
      </c>
      <c r="J101">
        <f t="shared" si="12"/>
        <v>5</v>
      </c>
      <c r="K101">
        <f>Tabela14[[#This Row],[WYDATKI]]+Tabela14[[#This Row],[SERWIS]]</f>
        <v>0</v>
      </c>
      <c r="L101">
        <f t="shared" si="13"/>
        <v>2092</v>
      </c>
    </row>
    <row r="102" spans="1:12" x14ac:dyDescent="0.3">
      <c r="A102" s="1">
        <v>45027</v>
      </c>
      <c r="B102">
        <f t="shared" si="8"/>
        <v>2</v>
      </c>
      <c r="C102">
        <f t="shared" si="9"/>
        <v>11</v>
      </c>
      <c r="D102">
        <f t="shared" si="10"/>
        <v>4</v>
      </c>
      <c r="E102" t="s">
        <v>5</v>
      </c>
      <c r="G102">
        <f t="shared" si="11"/>
        <v>0</v>
      </c>
      <c r="H102">
        <f t="shared" si="7"/>
        <v>330</v>
      </c>
      <c r="I102">
        <v>10</v>
      </c>
      <c r="J102">
        <f t="shared" si="12"/>
        <v>5</v>
      </c>
      <c r="K102">
        <f>Tabela14[[#This Row],[WYDATKI]]+Tabela14[[#This Row],[SERWIS]]</f>
        <v>0</v>
      </c>
      <c r="L102">
        <f t="shared" si="13"/>
        <v>2422</v>
      </c>
    </row>
    <row r="103" spans="1:12" x14ac:dyDescent="0.3">
      <c r="A103" s="1">
        <v>45028</v>
      </c>
      <c r="B103">
        <f t="shared" si="8"/>
        <v>3</v>
      </c>
      <c r="C103">
        <f t="shared" si="9"/>
        <v>12</v>
      </c>
      <c r="D103">
        <f t="shared" si="10"/>
        <v>4</v>
      </c>
      <c r="E103" t="s">
        <v>5</v>
      </c>
      <c r="G103">
        <f t="shared" si="11"/>
        <v>0</v>
      </c>
      <c r="H103">
        <f t="shared" si="7"/>
        <v>330</v>
      </c>
      <c r="I103">
        <v>10</v>
      </c>
      <c r="J103">
        <f t="shared" si="12"/>
        <v>5</v>
      </c>
      <c r="K103">
        <f>Tabela14[[#This Row],[WYDATKI]]+Tabela14[[#This Row],[SERWIS]]</f>
        <v>0</v>
      </c>
      <c r="L103">
        <f t="shared" si="13"/>
        <v>2752</v>
      </c>
    </row>
    <row r="104" spans="1:12" x14ac:dyDescent="0.3">
      <c r="A104" s="1">
        <v>45029</v>
      </c>
      <c r="B104">
        <f t="shared" si="8"/>
        <v>4</v>
      </c>
      <c r="C104">
        <f t="shared" si="9"/>
        <v>13</v>
      </c>
      <c r="D104">
        <f t="shared" si="10"/>
        <v>4</v>
      </c>
      <c r="E104" t="s">
        <v>5</v>
      </c>
      <c r="G104">
        <f t="shared" si="11"/>
        <v>0</v>
      </c>
      <c r="H104">
        <f t="shared" si="7"/>
        <v>330</v>
      </c>
      <c r="I104">
        <v>10</v>
      </c>
      <c r="J104">
        <f t="shared" si="12"/>
        <v>5</v>
      </c>
      <c r="K104">
        <f>Tabela14[[#This Row],[WYDATKI]]+Tabela14[[#This Row],[SERWIS]]</f>
        <v>0</v>
      </c>
      <c r="L104">
        <f t="shared" si="13"/>
        <v>3082</v>
      </c>
    </row>
    <row r="105" spans="1:12" x14ac:dyDescent="0.3">
      <c r="A105" s="1">
        <v>45030</v>
      </c>
      <c r="B105">
        <f t="shared" si="8"/>
        <v>5</v>
      </c>
      <c r="C105">
        <f t="shared" si="9"/>
        <v>14</v>
      </c>
      <c r="D105">
        <f t="shared" si="10"/>
        <v>4</v>
      </c>
      <c r="E105" t="s">
        <v>5</v>
      </c>
      <c r="G105">
        <f t="shared" si="11"/>
        <v>0</v>
      </c>
      <c r="H105">
        <f t="shared" si="7"/>
        <v>330</v>
      </c>
      <c r="I105">
        <v>10</v>
      </c>
      <c r="J105">
        <f t="shared" si="12"/>
        <v>5</v>
      </c>
      <c r="K105">
        <f>Tabela14[[#This Row],[WYDATKI]]+Tabela14[[#This Row],[SERWIS]]</f>
        <v>0</v>
      </c>
      <c r="L105">
        <f t="shared" si="13"/>
        <v>3412</v>
      </c>
    </row>
    <row r="106" spans="1:12" x14ac:dyDescent="0.3">
      <c r="A106" s="1">
        <v>45031</v>
      </c>
      <c r="B106">
        <f t="shared" si="8"/>
        <v>6</v>
      </c>
      <c r="C106">
        <f t="shared" si="9"/>
        <v>15</v>
      </c>
      <c r="D106">
        <f t="shared" si="10"/>
        <v>4</v>
      </c>
      <c r="E106" t="s">
        <v>5</v>
      </c>
      <c r="G106">
        <f t="shared" si="11"/>
        <v>0</v>
      </c>
      <c r="H106">
        <f t="shared" si="7"/>
        <v>0</v>
      </c>
      <c r="I106">
        <v>10</v>
      </c>
      <c r="J106">
        <f t="shared" si="12"/>
        <v>5</v>
      </c>
      <c r="K106">
        <f>Tabela14[[#This Row],[WYDATKI]]+Tabela14[[#This Row],[SERWIS]]</f>
        <v>0</v>
      </c>
      <c r="L106">
        <f t="shared" si="13"/>
        <v>3412</v>
      </c>
    </row>
    <row r="107" spans="1:12" x14ac:dyDescent="0.3">
      <c r="A107" s="1">
        <v>45032</v>
      </c>
      <c r="B107">
        <f t="shared" si="8"/>
        <v>7</v>
      </c>
      <c r="C107">
        <f t="shared" si="9"/>
        <v>16</v>
      </c>
      <c r="D107">
        <f t="shared" si="10"/>
        <v>4</v>
      </c>
      <c r="E107" t="s">
        <v>5</v>
      </c>
      <c r="G107">
        <f t="shared" si="11"/>
        <v>150</v>
      </c>
      <c r="H107">
        <f t="shared" si="7"/>
        <v>0</v>
      </c>
      <c r="I107">
        <v>10</v>
      </c>
      <c r="J107">
        <f t="shared" si="12"/>
        <v>5</v>
      </c>
      <c r="K107">
        <f>Tabela14[[#This Row],[WYDATKI]]+Tabela14[[#This Row],[SERWIS]]</f>
        <v>150</v>
      </c>
      <c r="L107">
        <f t="shared" si="13"/>
        <v>3262</v>
      </c>
    </row>
    <row r="108" spans="1:12" x14ac:dyDescent="0.3">
      <c r="A108" s="1">
        <v>45033</v>
      </c>
      <c r="B108">
        <f t="shared" si="8"/>
        <v>1</v>
      </c>
      <c r="C108">
        <f t="shared" si="9"/>
        <v>17</v>
      </c>
      <c r="D108">
        <f t="shared" si="10"/>
        <v>4</v>
      </c>
      <c r="E108" t="s">
        <v>5</v>
      </c>
      <c r="G108">
        <f t="shared" si="11"/>
        <v>0</v>
      </c>
      <c r="H108">
        <f t="shared" si="7"/>
        <v>330</v>
      </c>
      <c r="I108">
        <v>10</v>
      </c>
      <c r="J108">
        <f t="shared" si="12"/>
        <v>5</v>
      </c>
      <c r="K108">
        <f>Tabela14[[#This Row],[WYDATKI]]+Tabela14[[#This Row],[SERWIS]]</f>
        <v>0</v>
      </c>
      <c r="L108">
        <f t="shared" si="13"/>
        <v>3592</v>
      </c>
    </row>
    <row r="109" spans="1:12" x14ac:dyDescent="0.3">
      <c r="A109" s="1">
        <v>45034</v>
      </c>
      <c r="B109">
        <f t="shared" si="8"/>
        <v>2</v>
      </c>
      <c r="C109">
        <f t="shared" si="9"/>
        <v>18</v>
      </c>
      <c r="D109">
        <f t="shared" si="10"/>
        <v>4</v>
      </c>
      <c r="E109" t="s">
        <v>5</v>
      </c>
      <c r="G109">
        <f t="shared" si="11"/>
        <v>0</v>
      </c>
      <c r="H109">
        <f t="shared" si="7"/>
        <v>330</v>
      </c>
      <c r="I109">
        <v>10</v>
      </c>
      <c r="J109">
        <f t="shared" si="12"/>
        <v>5</v>
      </c>
      <c r="K109">
        <f>Tabela14[[#This Row],[WYDATKI]]+Tabela14[[#This Row],[SERWIS]]</f>
        <v>0</v>
      </c>
      <c r="L109">
        <f t="shared" si="13"/>
        <v>3922</v>
      </c>
    </row>
    <row r="110" spans="1:12" x14ac:dyDescent="0.3">
      <c r="A110" s="1">
        <v>45035</v>
      </c>
      <c r="B110">
        <f t="shared" si="8"/>
        <v>3</v>
      </c>
      <c r="C110">
        <f t="shared" si="9"/>
        <v>19</v>
      </c>
      <c r="D110">
        <f t="shared" si="10"/>
        <v>4</v>
      </c>
      <c r="E110" t="s">
        <v>5</v>
      </c>
      <c r="G110">
        <f t="shared" si="11"/>
        <v>0</v>
      </c>
      <c r="H110">
        <f t="shared" si="7"/>
        <v>330</v>
      </c>
      <c r="I110">
        <v>10</v>
      </c>
      <c r="J110">
        <f t="shared" si="12"/>
        <v>5</v>
      </c>
      <c r="K110">
        <f>Tabela14[[#This Row],[WYDATKI]]+Tabela14[[#This Row],[SERWIS]]</f>
        <v>0</v>
      </c>
      <c r="L110">
        <f t="shared" si="13"/>
        <v>4252</v>
      </c>
    </row>
    <row r="111" spans="1:12" x14ac:dyDescent="0.3">
      <c r="A111" s="1">
        <v>45036</v>
      </c>
      <c r="B111">
        <f t="shared" si="8"/>
        <v>4</v>
      </c>
      <c r="C111">
        <f t="shared" si="9"/>
        <v>20</v>
      </c>
      <c r="D111">
        <f t="shared" si="10"/>
        <v>4</v>
      </c>
      <c r="E111" t="s">
        <v>5</v>
      </c>
      <c r="G111">
        <f t="shared" si="11"/>
        <v>0</v>
      </c>
      <c r="H111">
        <f t="shared" si="7"/>
        <v>330</v>
      </c>
      <c r="I111">
        <v>10</v>
      </c>
      <c r="J111">
        <f t="shared" si="12"/>
        <v>5</v>
      </c>
      <c r="K111">
        <f>Tabela14[[#This Row],[WYDATKI]]+Tabela14[[#This Row],[SERWIS]]</f>
        <v>0</v>
      </c>
      <c r="L111">
        <f t="shared" si="13"/>
        <v>4582</v>
      </c>
    </row>
    <row r="112" spans="1:12" x14ac:dyDescent="0.3">
      <c r="A112" s="1">
        <v>45037</v>
      </c>
      <c r="B112">
        <f t="shared" si="8"/>
        <v>5</v>
      </c>
      <c r="C112">
        <f t="shared" si="9"/>
        <v>21</v>
      </c>
      <c r="D112">
        <f t="shared" si="10"/>
        <v>4</v>
      </c>
      <c r="E112" t="s">
        <v>5</v>
      </c>
      <c r="G112">
        <f t="shared" si="11"/>
        <v>0</v>
      </c>
      <c r="H112">
        <f t="shared" si="7"/>
        <v>330</v>
      </c>
      <c r="I112">
        <v>10</v>
      </c>
      <c r="J112">
        <f t="shared" si="12"/>
        <v>5</v>
      </c>
      <c r="K112">
        <f>Tabela14[[#This Row],[WYDATKI]]+Tabela14[[#This Row],[SERWIS]]</f>
        <v>0</v>
      </c>
      <c r="L112">
        <f t="shared" si="13"/>
        <v>4912</v>
      </c>
    </row>
    <row r="113" spans="1:12" x14ac:dyDescent="0.3">
      <c r="A113" s="1">
        <v>45038</v>
      </c>
      <c r="B113">
        <f t="shared" si="8"/>
        <v>6</v>
      </c>
      <c r="C113">
        <f t="shared" si="9"/>
        <v>22</v>
      </c>
      <c r="D113">
        <f t="shared" si="10"/>
        <v>4</v>
      </c>
      <c r="E113" t="s">
        <v>5</v>
      </c>
      <c r="G113">
        <f t="shared" si="11"/>
        <v>0</v>
      </c>
      <c r="H113">
        <f t="shared" si="7"/>
        <v>0</v>
      </c>
      <c r="I113">
        <v>10</v>
      </c>
      <c r="J113">
        <f t="shared" si="12"/>
        <v>5</v>
      </c>
      <c r="K113">
        <f>Tabela14[[#This Row],[WYDATKI]]+Tabela14[[#This Row],[SERWIS]]</f>
        <v>0</v>
      </c>
      <c r="L113">
        <f t="shared" si="13"/>
        <v>4912</v>
      </c>
    </row>
    <row r="114" spans="1:12" x14ac:dyDescent="0.3">
      <c r="A114" s="1">
        <v>45039</v>
      </c>
      <c r="B114">
        <f t="shared" si="8"/>
        <v>7</v>
      </c>
      <c r="C114">
        <f t="shared" si="9"/>
        <v>23</v>
      </c>
      <c r="D114">
        <f t="shared" si="10"/>
        <v>4</v>
      </c>
      <c r="E114" t="s">
        <v>5</v>
      </c>
      <c r="G114">
        <f t="shared" si="11"/>
        <v>150</v>
      </c>
      <c r="H114">
        <f t="shared" si="7"/>
        <v>0</v>
      </c>
      <c r="I114">
        <v>10</v>
      </c>
      <c r="J114">
        <f t="shared" si="12"/>
        <v>5</v>
      </c>
      <c r="K114">
        <f>Tabela14[[#This Row],[WYDATKI]]+Tabela14[[#This Row],[SERWIS]]</f>
        <v>150</v>
      </c>
      <c r="L114">
        <f t="shared" si="13"/>
        <v>4762</v>
      </c>
    </row>
    <row r="115" spans="1:12" x14ac:dyDescent="0.3">
      <c r="A115" s="1">
        <v>45040</v>
      </c>
      <c r="B115">
        <f t="shared" si="8"/>
        <v>1</v>
      </c>
      <c r="C115">
        <f t="shared" si="9"/>
        <v>24</v>
      </c>
      <c r="D115">
        <f t="shared" si="10"/>
        <v>4</v>
      </c>
      <c r="E115" t="s">
        <v>5</v>
      </c>
      <c r="G115">
        <f t="shared" si="11"/>
        <v>0</v>
      </c>
      <c r="H115">
        <f t="shared" si="7"/>
        <v>330</v>
      </c>
      <c r="I115">
        <v>10</v>
      </c>
      <c r="J115">
        <f t="shared" si="12"/>
        <v>5</v>
      </c>
      <c r="K115">
        <f>Tabela14[[#This Row],[WYDATKI]]+Tabela14[[#This Row],[SERWIS]]</f>
        <v>0</v>
      </c>
      <c r="L115">
        <f t="shared" si="13"/>
        <v>5092</v>
      </c>
    </row>
    <row r="116" spans="1:12" x14ac:dyDescent="0.3">
      <c r="A116" s="1">
        <v>45041</v>
      </c>
      <c r="B116">
        <f t="shared" si="8"/>
        <v>2</v>
      </c>
      <c r="C116">
        <f t="shared" si="9"/>
        <v>25</v>
      </c>
      <c r="D116">
        <f t="shared" si="10"/>
        <v>4</v>
      </c>
      <c r="E116" t="s">
        <v>5</v>
      </c>
      <c r="G116">
        <f t="shared" si="11"/>
        <v>0</v>
      </c>
      <c r="H116">
        <f t="shared" si="7"/>
        <v>330</v>
      </c>
      <c r="I116">
        <v>10</v>
      </c>
      <c r="J116">
        <f t="shared" si="12"/>
        <v>5</v>
      </c>
      <c r="K116">
        <f>Tabela14[[#This Row],[WYDATKI]]+Tabela14[[#This Row],[SERWIS]]</f>
        <v>0</v>
      </c>
      <c r="L116">
        <f t="shared" si="13"/>
        <v>5422</v>
      </c>
    </row>
    <row r="117" spans="1:12" x14ac:dyDescent="0.3">
      <c r="A117" s="1">
        <v>45042</v>
      </c>
      <c r="B117">
        <f t="shared" si="8"/>
        <v>3</v>
      </c>
      <c r="C117">
        <f t="shared" si="9"/>
        <v>26</v>
      </c>
      <c r="D117">
        <f t="shared" si="10"/>
        <v>4</v>
      </c>
      <c r="E117" t="s">
        <v>5</v>
      </c>
      <c r="G117">
        <f t="shared" si="11"/>
        <v>0</v>
      </c>
      <c r="H117">
        <f t="shared" si="7"/>
        <v>330</v>
      </c>
      <c r="I117">
        <v>10</v>
      </c>
      <c r="J117">
        <f t="shared" si="12"/>
        <v>5</v>
      </c>
      <c r="K117">
        <f>Tabela14[[#This Row],[WYDATKI]]+Tabela14[[#This Row],[SERWIS]]</f>
        <v>0</v>
      </c>
      <c r="L117">
        <f t="shared" si="13"/>
        <v>5752</v>
      </c>
    </row>
    <row r="118" spans="1:12" x14ac:dyDescent="0.3">
      <c r="A118" s="1">
        <v>45043</v>
      </c>
      <c r="B118">
        <f t="shared" si="8"/>
        <v>4</v>
      </c>
      <c r="C118">
        <f t="shared" si="9"/>
        <v>27</v>
      </c>
      <c r="D118">
        <f t="shared" si="10"/>
        <v>4</v>
      </c>
      <c r="E118" t="s">
        <v>5</v>
      </c>
      <c r="G118">
        <f t="shared" si="11"/>
        <v>0</v>
      </c>
      <c r="H118">
        <f t="shared" si="7"/>
        <v>330</v>
      </c>
      <c r="I118">
        <v>10</v>
      </c>
      <c r="J118">
        <f t="shared" si="12"/>
        <v>5</v>
      </c>
      <c r="K118">
        <f>Tabela14[[#This Row],[WYDATKI]]+Tabela14[[#This Row],[SERWIS]]</f>
        <v>0</v>
      </c>
      <c r="L118">
        <f t="shared" si="13"/>
        <v>6082</v>
      </c>
    </row>
    <row r="119" spans="1:12" x14ac:dyDescent="0.3">
      <c r="A119" s="1">
        <v>45044</v>
      </c>
      <c r="B119">
        <f t="shared" si="8"/>
        <v>5</v>
      </c>
      <c r="C119">
        <f t="shared" si="9"/>
        <v>28</v>
      </c>
      <c r="D119">
        <f t="shared" si="10"/>
        <v>4</v>
      </c>
      <c r="E119" t="s">
        <v>5</v>
      </c>
      <c r="G119">
        <f t="shared" si="11"/>
        <v>0</v>
      </c>
      <c r="H119">
        <f t="shared" si="7"/>
        <v>330</v>
      </c>
      <c r="I119">
        <v>10</v>
      </c>
      <c r="J119">
        <f t="shared" si="12"/>
        <v>5</v>
      </c>
      <c r="K119">
        <f>Tabela14[[#This Row],[WYDATKI]]+Tabela14[[#This Row],[SERWIS]]</f>
        <v>0</v>
      </c>
      <c r="L119">
        <f t="shared" si="13"/>
        <v>6412</v>
      </c>
    </row>
    <row r="120" spans="1:12" x14ac:dyDescent="0.3">
      <c r="A120" s="1">
        <v>45045</v>
      </c>
      <c r="B120">
        <f t="shared" si="8"/>
        <v>6</v>
      </c>
      <c r="C120">
        <f t="shared" si="9"/>
        <v>29</v>
      </c>
      <c r="D120">
        <f t="shared" si="10"/>
        <v>4</v>
      </c>
      <c r="E120" t="s">
        <v>5</v>
      </c>
      <c r="G120">
        <f t="shared" si="11"/>
        <v>0</v>
      </c>
      <c r="H120">
        <f t="shared" si="7"/>
        <v>0</v>
      </c>
      <c r="I120">
        <v>10</v>
      </c>
      <c r="J120">
        <f t="shared" si="12"/>
        <v>5</v>
      </c>
      <c r="K120">
        <f>Tabela14[[#This Row],[WYDATKI]]+Tabela14[[#This Row],[SERWIS]]</f>
        <v>0</v>
      </c>
      <c r="L120">
        <f t="shared" si="13"/>
        <v>6412</v>
      </c>
    </row>
    <row r="121" spans="1:12" x14ac:dyDescent="0.3">
      <c r="A121" s="1">
        <v>45046</v>
      </c>
      <c r="B121">
        <f t="shared" si="8"/>
        <v>7</v>
      </c>
      <c r="C121">
        <f t="shared" si="9"/>
        <v>30</v>
      </c>
      <c r="D121">
        <f t="shared" si="10"/>
        <v>4</v>
      </c>
      <c r="E121" t="s">
        <v>5</v>
      </c>
      <c r="G121">
        <f t="shared" si="11"/>
        <v>150</v>
      </c>
      <c r="H121">
        <f t="shared" si="7"/>
        <v>0</v>
      </c>
      <c r="I121">
        <v>10</v>
      </c>
      <c r="J121">
        <f t="shared" si="12"/>
        <v>5</v>
      </c>
      <c r="K121">
        <f>Tabela14[[#This Row],[WYDATKI]]+Tabela14[[#This Row],[SERWIS]]</f>
        <v>150</v>
      </c>
      <c r="L121">
        <f t="shared" si="13"/>
        <v>6262</v>
      </c>
    </row>
    <row r="122" spans="1:12" x14ac:dyDescent="0.3">
      <c r="A122" s="1">
        <v>45047</v>
      </c>
      <c r="B122">
        <f t="shared" si="8"/>
        <v>1</v>
      </c>
      <c r="C122">
        <f t="shared" si="9"/>
        <v>1</v>
      </c>
      <c r="D122">
        <f t="shared" si="10"/>
        <v>5</v>
      </c>
      <c r="E122" t="s">
        <v>5</v>
      </c>
      <c r="G122">
        <f t="shared" si="11"/>
        <v>0</v>
      </c>
      <c r="H122">
        <f t="shared" si="7"/>
        <v>330</v>
      </c>
      <c r="I122">
        <v>10</v>
      </c>
      <c r="J122">
        <f t="shared" si="12"/>
        <v>5</v>
      </c>
      <c r="K122">
        <f>Tabela14[[#This Row],[WYDATKI]]+Tabela14[[#This Row],[SERWIS]]</f>
        <v>0</v>
      </c>
      <c r="L122">
        <f t="shared" si="13"/>
        <v>6592</v>
      </c>
    </row>
    <row r="123" spans="1:12" x14ac:dyDescent="0.3">
      <c r="A123" s="1">
        <v>45048</v>
      </c>
      <c r="B123">
        <f t="shared" si="8"/>
        <v>2</v>
      </c>
      <c r="C123">
        <f t="shared" si="9"/>
        <v>2</v>
      </c>
      <c r="D123">
        <f t="shared" si="10"/>
        <v>5</v>
      </c>
      <c r="E123" t="s">
        <v>5</v>
      </c>
      <c r="G123">
        <f t="shared" si="11"/>
        <v>0</v>
      </c>
      <c r="H123">
        <f t="shared" si="7"/>
        <v>330</v>
      </c>
      <c r="I123">
        <v>10</v>
      </c>
      <c r="J123">
        <f t="shared" si="12"/>
        <v>5</v>
      </c>
      <c r="K123">
        <f>Tabela14[[#This Row],[WYDATKI]]+Tabela14[[#This Row],[SERWIS]]</f>
        <v>0</v>
      </c>
      <c r="L123">
        <f t="shared" si="13"/>
        <v>6922</v>
      </c>
    </row>
    <row r="124" spans="1:12" x14ac:dyDescent="0.3">
      <c r="A124" s="1">
        <v>45049</v>
      </c>
      <c r="B124">
        <f t="shared" si="8"/>
        <v>3</v>
      </c>
      <c r="C124">
        <f t="shared" si="9"/>
        <v>3</v>
      </c>
      <c r="D124">
        <f t="shared" si="10"/>
        <v>5</v>
      </c>
      <c r="E124" t="s">
        <v>5</v>
      </c>
      <c r="G124">
        <f t="shared" si="11"/>
        <v>0</v>
      </c>
      <c r="H124">
        <f t="shared" si="7"/>
        <v>330</v>
      </c>
      <c r="I124">
        <v>10</v>
      </c>
      <c r="J124">
        <f t="shared" si="12"/>
        <v>5</v>
      </c>
      <c r="K124">
        <f>Tabela14[[#This Row],[WYDATKI]]+Tabela14[[#This Row],[SERWIS]]</f>
        <v>0</v>
      </c>
      <c r="L124">
        <f t="shared" si="13"/>
        <v>7252</v>
      </c>
    </row>
    <row r="125" spans="1:12" x14ac:dyDescent="0.3">
      <c r="A125" s="1">
        <v>45050</v>
      </c>
      <c r="B125">
        <f t="shared" si="8"/>
        <v>4</v>
      </c>
      <c r="C125">
        <f t="shared" si="9"/>
        <v>4</v>
      </c>
      <c r="D125">
        <f t="shared" si="10"/>
        <v>5</v>
      </c>
      <c r="E125" t="s">
        <v>5</v>
      </c>
      <c r="G125">
        <f t="shared" si="11"/>
        <v>0</v>
      </c>
      <c r="H125">
        <f t="shared" si="7"/>
        <v>330</v>
      </c>
      <c r="I125">
        <v>10</v>
      </c>
      <c r="J125">
        <f t="shared" si="12"/>
        <v>5</v>
      </c>
      <c r="K125">
        <f>Tabela14[[#This Row],[WYDATKI]]+Tabela14[[#This Row],[SERWIS]]</f>
        <v>0</v>
      </c>
      <c r="L125">
        <f t="shared" si="13"/>
        <v>7582</v>
      </c>
    </row>
    <row r="126" spans="1:12" x14ac:dyDescent="0.3">
      <c r="A126" s="1">
        <v>45051</v>
      </c>
      <c r="B126">
        <f t="shared" si="8"/>
        <v>5</v>
      </c>
      <c r="C126">
        <f t="shared" si="9"/>
        <v>5</v>
      </c>
      <c r="D126">
        <f t="shared" si="10"/>
        <v>5</v>
      </c>
      <c r="E126" t="s">
        <v>5</v>
      </c>
      <c r="G126">
        <f t="shared" si="11"/>
        <v>0</v>
      </c>
      <c r="H126">
        <f t="shared" si="7"/>
        <v>330</v>
      </c>
      <c r="I126">
        <v>10</v>
      </c>
      <c r="J126">
        <f t="shared" si="12"/>
        <v>5</v>
      </c>
      <c r="K126">
        <f>Tabela14[[#This Row],[WYDATKI]]+Tabela14[[#This Row],[SERWIS]]</f>
        <v>0</v>
      </c>
      <c r="L126">
        <f t="shared" si="13"/>
        <v>7912</v>
      </c>
    </row>
    <row r="127" spans="1:12" x14ac:dyDescent="0.3">
      <c r="A127" s="1">
        <v>45052</v>
      </c>
      <c r="B127">
        <f t="shared" si="8"/>
        <v>6</v>
      </c>
      <c r="C127">
        <f t="shared" si="9"/>
        <v>6</v>
      </c>
      <c r="D127">
        <f t="shared" si="10"/>
        <v>5</v>
      </c>
      <c r="E127" t="s">
        <v>5</v>
      </c>
      <c r="G127">
        <f t="shared" si="11"/>
        <v>0</v>
      </c>
      <c r="H127">
        <f t="shared" si="7"/>
        <v>0</v>
      </c>
      <c r="I127">
        <v>10</v>
      </c>
      <c r="J127">
        <f t="shared" si="12"/>
        <v>5</v>
      </c>
      <c r="K127">
        <f>Tabela14[[#This Row],[WYDATKI]]+Tabela14[[#This Row],[SERWIS]]</f>
        <v>0</v>
      </c>
      <c r="L127">
        <f t="shared" si="13"/>
        <v>7912</v>
      </c>
    </row>
    <row r="128" spans="1:12" x14ac:dyDescent="0.3">
      <c r="A128" s="1">
        <v>45053</v>
      </c>
      <c r="B128">
        <f t="shared" si="8"/>
        <v>7</v>
      </c>
      <c r="C128">
        <f t="shared" si="9"/>
        <v>7</v>
      </c>
      <c r="D128">
        <f t="shared" si="10"/>
        <v>5</v>
      </c>
      <c r="E128" t="s">
        <v>5</v>
      </c>
      <c r="G128">
        <f t="shared" si="11"/>
        <v>150</v>
      </c>
      <c r="H128">
        <f t="shared" si="7"/>
        <v>0</v>
      </c>
      <c r="I128">
        <v>10</v>
      </c>
      <c r="J128">
        <f t="shared" si="12"/>
        <v>5</v>
      </c>
      <c r="K128">
        <f>Tabela14[[#This Row],[WYDATKI]]+Tabela14[[#This Row],[SERWIS]]</f>
        <v>150</v>
      </c>
      <c r="L128">
        <f t="shared" si="13"/>
        <v>7762</v>
      </c>
    </row>
    <row r="129" spans="1:12" x14ac:dyDescent="0.3">
      <c r="A129" s="1">
        <v>45054</v>
      </c>
      <c r="B129">
        <f t="shared" si="8"/>
        <v>1</v>
      </c>
      <c r="C129">
        <f t="shared" si="9"/>
        <v>8</v>
      </c>
      <c r="D129">
        <f t="shared" si="10"/>
        <v>5</v>
      </c>
      <c r="E129" t="s">
        <v>5</v>
      </c>
      <c r="G129">
        <f t="shared" si="11"/>
        <v>0</v>
      </c>
      <c r="H129">
        <f t="shared" si="7"/>
        <v>330</v>
      </c>
      <c r="I129">
        <v>10</v>
      </c>
      <c r="J129">
        <f t="shared" si="12"/>
        <v>5</v>
      </c>
      <c r="K129">
        <f>Tabela14[[#This Row],[WYDATKI]]+Tabela14[[#This Row],[SERWIS]]</f>
        <v>0</v>
      </c>
      <c r="L129">
        <f t="shared" si="13"/>
        <v>8092</v>
      </c>
    </row>
    <row r="130" spans="1:12" x14ac:dyDescent="0.3">
      <c r="A130" s="1">
        <v>45055</v>
      </c>
      <c r="B130">
        <f t="shared" si="8"/>
        <v>2</v>
      </c>
      <c r="C130">
        <f t="shared" si="9"/>
        <v>9</v>
      </c>
      <c r="D130">
        <f t="shared" si="10"/>
        <v>5</v>
      </c>
      <c r="E130" t="s">
        <v>5</v>
      </c>
      <c r="G130">
        <f t="shared" si="11"/>
        <v>0</v>
      </c>
      <c r="H130">
        <f t="shared" ref="H130:H193" si="14">IF(OR(B130=7,B130=6),0,J130*$O$4)</f>
        <v>330</v>
      </c>
      <c r="I130">
        <v>10</v>
      </c>
      <c r="J130">
        <f t="shared" si="12"/>
        <v>5</v>
      </c>
      <c r="K130">
        <f>Tabela14[[#This Row],[WYDATKI]]+Tabela14[[#This Row],[SERWIS]]</f>
        <v>0</v>
      </c>
      <c r="L130">
        <f t="shared" si="13"/>
        <v>8422</v>
      </c>
    </row>
    <row r="131" spans="1:12" x14ac:dyDescent="0.3">
      <c r="A131" s="1">
        <v>45056</v>
      </c>
      <c r="B131">
        <f t="shared" ref="B131:B194" si="15">WEEKDAY(A131,2)</f>
        <v>3</v>
      </c>
      <c r="C131">
        <f t="shared" ref="C131:C194" si="16">DAY(A131)</f>
        <v>10</v>
      </c>
      <c r="D131">
        <f t="shared" ref="D131:D194" si="17">MONTH(A131)</f>
        <v>5</v>
      </c>
      <c r="E131" t="s">
        <v>5</v>
      </c>
      <c r="G131">
        <f t="shared" ref="G131:G194" si="18">IF(B131=7,I131*15,0)</f>
        <v>0</v>
      </c>
      <c r="H131">
        <f t="shared" si="14"/>
        <v>330</v>
      </c>
      <c r="I131">
        <v>10</v>
      </c>
      <c r="J131">
        <f t="shared" ref="J131:J194" si="19">IF(E131="ZIMA",ROUNDDOWN(I131*20%,0),IF(E131="WIOSNA",ROUNDDOWN(I131*50%,0),IF(E131="LATO",ROUNDDOWN(I131*90%,0),IF(E131="JESIEŃ",ROUNDDOWN(I131*40%,0)))))</f>
        <v>5</v>
      </c>
      <c r="K131">
        <f>Tabela14[[#This Row],[WYDATKI]]+Tabela14[[#This Row],[SERWIS]]</f>
        <v>0</v>
      </c>
      <c r="L131">
        <f t="shared" si="13"/>
        <v>8752</v>
      </c>
    </row>
    <row r="132" spans="1:12" x14ac:dyDescent="0.3">
      <c r="A132" s="1">
        <v>45057</v>
      </c>
      <c r="B132">
        <f t="shared" si="15"/>
        <v>4</v>
      </c>
      <c r="C132">
        <f t="shared" si="16"/>
        <v>11</v>
      </c>
      <c r="D132">
        <f t="shared" si="17"/>
        <v>5</v>
      </c>
      <c r="E132" t="s">
        <v>5</v>
      </c>
      <c r="G132">
        <f t="shared" si="18"/>
        <v>0</v>
      </c>
      <c r="H132">
        <f t="shared" si="14"/>
        <v>330</v>
      </c>
      <c r="I132">
        <v>10</v>
      </c>
      <c r="J132">
        <f t="shared" si="19"/>
        <v>5</v>
      </c>
      <c r="K132">
        <f>Tabela14[[#This Row],[WYDATKI]]+Tabela14[[#This Row],[SERWIS]]</f>
        <v>0</v>
      </c>
      <c r="L132">
        <f t="shared" ref="L132:L195" si="20">L131-F132-G132+H132</f>
        <v>9082</v>
      </c>
    </row>
    <row r="133" spans="1:12" x14ac:dyDescent="0.3">
      <c r="A133" s="1">
        <v>45058</v>
      </c>
      <c r="B133">
        <f t="shared" si="15"/>
        <v>5</v>
      </c>
      <c r="C133">
        <f t="shared" si="16"/>
        <v>12</v>
      </c>
      <c r="D133">
        <f t="shared" si="17"/>
        <v>5</v>
      </c>
      <c r="E133" t="s">
        <v>5</v>
      </c>
      <c r="G133">
        <f t="shared" si="18"/>
        <v>0</v>
      </c>
      <c r="H133">
        <f t="shared" si="14"/>
        <v>330</v>
      </c>
      <c r="I133">
        <v>10</v>
      </c>
      <c r="J133">
        <f t="shared" si="19"/>
        <v>5</v>
      </c>
      <c r="K133">
        <f>Tabela14[[#This Row],[WYDATKI]]+Tabela14[[#This Row],[SERWIS]]</f>
        <v>0</v>
      </c>
      <c r="L133">
        <f t="shared" si="20"/>
        <v>9412</v>
      </c>
    </row>
    <row r="134" spans="1:12" x14ac:dyDescent="0.3">
      <c r="A134" s="1">
        <v>45059</v>
      </c>
      <c r="B134">
        <f t="shared" si="15"/>
        <v>6</v>
      </c>
      <c r="C134">
        <f t="shared" si="16"/>
        <v>13</v>
      </c>
      <c r="D134">
        <f t="shared" si="17"/>
        <v>5</v>
      </c>
      <c r="E134" t="s">
        <v>5</v>
      </c>
      <c r="G134">
        <f t="shared" si="18"/>
        <v>0</v>
      </c>
      <c r="H134">
        <f t="shared" si="14"/>
        <v>0</v>
      </c>
      <c r="I134">
        <v>10</v>
      </c>
      <c r="J134">
        <f t="shared" si="19"/>
        <v>5</v>
      </c>
      <c r="K134">
        <f>Tabela14[[#This Row],[WYDATKI]]+Tabela14[[#This Row],[SERWIS]]</f>
        <v>0</v>
      </c>
      <c r="L134">
        <f t="shared" si="20"/>
        <v>9412</v>
      </c>
    </row>
    <row r="135" spans="1:12" x14ac:dyDescent="0.3">
      <c r="A135" s="1">
        <v>45060</v>
      </c>
      <c r="B135">
        <f t="shared" si="15"/>
        <v>7</v>
      </c>
      <c r="C135">
        <f t="shared" si="16"/>
        <v>14</v>
      </c>
      <c r="D135">
        <f t="shared" si="17"/>
        <v>5</v>
      </c>
      <c r="E135" t="s">
        <v>5</v>
      </c>
      <c r="G135">
        <f t="shared" si="18"/>
        <v>150</v>
      </c>
      <c r="H135">
        <f t="shared" si="14"/>
        <v>0</v>
      </c>
      <c r="I135">
        <v>10</v>
      </c>
      <c r="J135">
        <f t="shared" si="19"/>
        <v>5</v>
      </c>
      <c r="K135">
        <f>Tabela14[[#This Row],[WYDATKI]]+Tabela14[[#This Row],[SERWIS]]</f>
        <v>150</v>
      </c>
      <c r="L135">
        <f t="shared" si="20"/>
        <v>9262</v>
      </c>
    </row>
    <row r="136" spans="1:12" x14ac:dyDescent="0.3">
      <c r="A136" s="1">
        <v>45061</v>
      </c>
      <c r="B136">
        <f t="shared" si="15"/>
        <v>1</v>
      </c>
      <c r="C136">
        <f t="shared" si="16"/>
        <v>15</v>
      </c>
      <c r="D136">
        <f t="shared" si="17"/>
        <v>5</v>
      </c>
      <c r="E136" t="s">
        <v>5</v>
      </c>
      <c r="G136">
        <f t="shared" si="18"/>
        <v>0</v>
      </c>
      <c r="H136">
        <f t="shared" si="14"/>
        <v>330</v>
      </c>
      <c r="I136">
        <v>10</v>
      </c>
      <c r="J136">
        <f t="shared" si="19"/>
        <v>5</v>
      </c>
      <c r="K136">
        <f>Tabela14[[#This Row],[WYDATKI]]+Tabela14[[#This Row],[SERWIS]]</f>
        <v>0</v>
      </c>
      <c r="L136">
        <f t="shared" si="20"/>
        <v>9592</v>
      </c>
    </row>
    <row r="137" spans="1:12" x14ac:dyDescent="0.3">
      <c r="A137" s="1">
        <v>45062</v>
      </c>
      <c r="B137">
        <f t="shared" si="15"/>
        <v>2</v>
      </c>
      <c r="C137">
        <f t="shared" si="16"/>
        <v>16</v>
      </c>
      <c r="D137">
        <f t="shared" si="17"/>
        <v>5</v>
      </c>
      <c r="E137" t="s">
        <v>5</v>
      </c>
      <c r="G137">
        <f t="shared" si="18"/>
        <v>0</v>
      </c>
      <c r="H137">
        <f t="shared" si="14"/>
        <v>330</v>
      </c>
      <c r="I137">
        <v>10</v>
      </c>
      <c r="J137">
        <f t="shared" si="19"/>
        <v>5</v>
      </c>
      <c r="K137">
        <f>Tabela14[[#This Row],[WYDATKI]]+Tabela14[[#This Row],[SERWIS]]</f>
        <v>0</v>
      </c>
      <c r="L137">
        <f t="shared" si="20"/>
        <v>9922</v>
      </c>
    </row>
    <row r="138" spans="1:12" x14ac:dyDescent="0.3">
      <c r="A138" s="1">
        <v>45063</v>
      </c>
      <c r="B138">
        <f t="shared" si="15"/>
        <v>3</v>
      </c>
      <c r="C138">
        <f t="shared" si="16"/>
        <v>17</v>
      </c>
      <c r="D138">
        <f t="shared" si="17"/>
        <v>5</v>
      </c>
      <c r="E138" t="s">
        <v>5</v>
      </c>
      <c r="G138">
        <f t="shared" si="18"/>
        <v>0</v>
      </c>
      <c r="H138">
        <f t="shared" si="14"/>
        <v>330</v>
      </c>
      <c r="I138">
        <v>10</v>
      </c>
      <c r="J138">
        <f t="shared" si="19"/>
        <v>5</v>
      </c>
      <c r="K138">
        <f>Tabela14[[#This Row],[WYDATKI]]+Tabela14[[#This Row],[SERWIS]]</f>
        <v>0</v>
      </c>
      <c r="L138">
        <f t="shared" si="20"/>
        <v>10252</v>
      </c>
    </row>
    <row r="139" spans="1:12" x14ac:dyDescent="0.3">
      <c r="A139" s="1">
        <v>45064</v>
      </c>
      <c r="B139">
        <f t="shared" si="15"/>
        <v>4</v>
      </c>
      <c r="C139">
        <f t="shared" si="16"/>
        <v>18</v>
      </c>
      <c r="D139">
        <f t="shared" si="17"/>
        <v>5</v>
      </c>
      <c r="E139" t="s">
        <v>5</v>
      </c>
      <c r="G139">
        <f t="shared" si="18"/>
        <v>0</v>
      </c>
      <c r="H139">
        <f t="shared" si="14"/>
        <v>330</v>
      </c>
      <c r="I139">
        <v>10</v>
      </c>
      <c r="J139">
        <f t="shared" si="19"/>
        <v>5</v>
      </c>
      <c r="K139">
        <f>Tabela14[[#This Row],[WYDATKI]]+Tabela14[[#This Row],[SERWIS]]</f>
        <v>0</v>
      </c>
      <c r="L139">
        <f t="shared" si="20"/>
        <v>10582</v>
      </c>
    </row>
    <row r="140" spans="1:12" x14ac:dyDescent="0.3">
      <c r="A140" s="1">
        <v>45065</v>
      </c>
      <c r="B140">
        <f t="shared" si="15"/>
        <v>5</v>
      </c>
      <c r="C140">
        <f t="shared" si="16"/>
        <v>19</v>
      </c>
      <c r="D140">
        <f t="shared" si="17"/>
        <v>5</v>
      </c>
      <c r="E140" t="s">
        <v>5</v>
      </c>
      <c r="G140">
        <f t="shared" si="18"/>
        <v>0</v>
      </c>
      <c r="H140">
        <f t="shared" si="14"/>
        <v>330</v>
      </c>
      <c r="I140">
        <v>10</v>
      </c>
      <c r="J140">
        <f t="shared" si="19"/>
        <v>5</v>
      </c>
      <c r="K140">
        <f>Tabela14[[#This Row],[WYDATKI]]+Tabela14[[#This Row],[SERWIS]]</f>
        <v>0</v>
      </c>
      <c r="L140">
        <f t="shared" si="20"/>
        <v>10912</v>
      </c>
    </row>
    <row r="141" spans="1:12" x14ac:dyDescent="0.3">
      <c r="A141" s="1">
        <v>45066</v>
      </c>
      <c r="B141">
        <f t="shared" si="15"/>
        <v>6</v>
      </c>
      <c r="C141">
        <f t="shared" si="16"/>
        <v>20</v>
      </c>
      <c r="D141">
        <f t="shared" si="17"/>
        <v>5</v>
      </c>
      <c r="E141" t="s">
        <v>5</v>
      </c>
      <c r="G141">
        <f t="shared" si="18"/>
        <v>0</v>
      </c>
      <c r="H141">
        <f t="shared" si="14"/>
        <v>0</v>
      </c>
      <c r="I141">
        <v>10</v>
      </c>
      <c r="J141">
        <f t="shared" si="19"/>
        <v>5</v>
      </c>
      <c r="K141">
        <f>Tabela14[[#This Row],[WYDATKI]]+Tabela14[[#This Row],[SERWIS]]</f>
        <v>0</v>
      </c>
      <c r="L141">
        <f t="shared" si="20"/>
        <v>10912</v>
      </c>
    </row>
    <row r="142" spans="1:12" x14ac:dyDescent="0.3">
      <c r="A142" s="1">
        <v>45067</v>
      </c>
      <c r="B142">
        <f t="shared" si="15"/>
        <v>7</v>
      </c>
      <c r="C142">
        <f t="shared" si="16"/>
        <v>21</v>
      </c>
      <c r="D142">
        <f t="shared" si="17"/>
        <v>5</v>
      </c>
      <c r="E142" t="s">
        <v>5</v>
      </c>
      <c r="G142">
        <f t="shared" si="18"/>
        <v>150</v>
      </c>
      <c r="H142">
        <f t="shared" si="14"/>
        <v>0</v>
      </c>
      <c r="I142">
        <v>10</v>
      </c>
      <c r="J142">
        <f t="shared" si="19"/>
        <v>5</v>
      </c>
      <c r="K142">
        <f>Tabela14[[#This Row],[WYDATKI]]+Tabela14[[#This Row],[SERWIS]]</f>
        <v>150</v>
      </c>
      <c r="L142">
        <f t="shared" si="20"/>
        <v>10762</v>
      </c>
    </row>
    <row r="143" spans="1:12" x14ac:dyDescent="0.3">
      <c r="A143" s="1">
        <v>45068</v>
      </c>
      <c r="B143">
        <f t="shared" si="15"/>
        <v>1</v>
      </c>
      <c r="C143">
        <f t="shared" si="16"/>
        <v>22</v>
      </c>
      <c r="D143">
        <f t="shared" si="17"/>
        <v>5</v>
      </c>
      <c r="E143" t="s">
        <v>5</v>
      </c>
      <c r="G143">
        <f t="shared" si="18"/>
        <v>0</v>
      </c>
      <c r="H143">
        <f t="shared" si="14"/>
        <v>330</v>
      </c>
      <c r="I143">
        <v>10</v>
      </c>
      <c r="J143">
        <f t="shared" si="19"/>
        <v>5</v>
      </c>
      <c r="K143">
        <f>Tabela14[[#This Row],[WYDATKI]]+Tabela14[[#This Row],[SERWIS]]</f>
        <v>0</v>
      </c>
      <c r="L143">
        <f t="shared" si="20"/>
        <v>11092</v>
      </c>
    </row>
    <row r="144" spans="1:12" x14ac:dyDescent="0.3">
      <c r="A144" s="1">
        <v>45069</v>
      </c>
      <c r="B144">
        <f t="shared" si="15"/>
        <v>2</v>
      </c>
      <c r="C144">
        <f t="shared" si="16"/>
        <v>23</v>
      </c>
      <c r="D144">
        <f t="shared" si="17"/>
        <v>5</v>
      </c>
      <c r="E144" t="s">
        <v>5</v>
      </c>
      <c r="G144">
        <f t="shared" si="18"/>
        <v>0</v>
      </c>
      <c r="H144">
        <f t="shared" si="14"/>
        <v>330</v>
      </c>
      <c r="I144">
        <v>10</v>
      </c>
      <c r="J144">
        <f t="shared" si="19"/>
        <v>5</v>
      </c>
      <c r="K144">
        <f>Tabela14[[#This Row],[WYDATKI]]+Tabela14[[#This Row],[SERWIS]]</f>
        <v>0</v>
      </c>
      <c r="L144">
        <f t="shared" si="20"/>
        <v>11422</v>
      </c>
    </row>
    <row r="145" spans="1:12" x14ac:dyDescent="0.3">
      <c r="A145" s="1">
        <v>45070</v>
      </c>
      <c r="B145">
        <f t="shared" si="15"/>
        <v>3</v>
      </c>
      <c r="C145">
        <f t="shared" si="16"/>
        <v>24</v>
      </c>
      <c r="D145">
        <f t="shared" si="17"/>
        <v>5</v>
      </c>
      <c r="E145" t="s">
        <v>5</v>
      </c>
      <c r="G145">
        <f t="shared" si="18"/>
        <v>0</v>
      </c>
      <c r="H145">
        <f t="shared" si="14"/>
        <v>330</v>
      </c>
      <c r="I145">
        <v>10</v>
      </c>
      <c r="J145">
        <f t="shared" si="19"/>
        <v>5</v>
      </c>
      <c r="K145">
        <f>Tabela14[[#This Row],[WYDATKI]]+Tabela14[[#This Row],[SERWIS]]</f>
        <v>0</v>
      </c>
      <c r="L145">
        <f t="shared" si="20"/>
        <v>11752</v>
      </c>
    </row>
    <row r="146" spans="1:12" x14ac:dyDescent="0.3">
      <c r="A146" s="1">
        <v>45071</v>
      </c>
      <c r="B146">
        <f t="shared" si="15"/>
        <v>4</v>
      </c>
      <c r="C146">
        <f t="shared" si="16"/>
        <v>25</v>
      </c>
      <c r="D146">
        <f t="shared" si="17"/>
        <v>5</v>
      </c>
      <c r="E146" t="s">
        <v>5</v>
      </c>
      <c r="G146">
        <f t="shared" si="18"/>
        <v>0</v>
      </c>
      <c r="H146">
        <f t="shared" si="14"/>
        <v>330</v>
      </c>
      <c r="I146">
        <v>10</v>
      </c>
      <c r="J146">
        <f t="shared" si="19"/>
        <v>5</v>
      </c>
      <c r="K146">
        <f>Tabela14[[#This Row],[WYDATKI]]+Tabela14[[#This Row],[SERWIS]]</f>
        <v>0</v>
      </c>
      <c r="L146">
        <f t="shared" si="20"/>
        <v>12082</v>
      </c>
    </row>
    <row r="147" spans="1:12" x14ac:dyDescent="0.3">
      <c r="A147" s="1">
        <v>45072</v>
      </c>
      <c r="B147">
        <f t="shared" si="15"/>
        <v>5</v>
      </c>
      <c r="C147">
        <f t="shared" si="16"/>
        <v>26</v>
      </c>
      <c r="D147">
        <f t="shared" si="17"/>
        <v>5</v>
      </c>
      <c r="E147" t="s">
        <v>5</v>
      </c>
      <c r="G147">
        <f t="shared" si="18"/>
        <v>0</v>
      </c>
      <c r="H147">
        <f t="shared" si="14"/>
        <v>330</v>
      </c>
      <c r="I147">
        <v>10</v>
      </c>
      <c r="J147">
        <f t="shared" si="19"/>
        <v>5</v>
      </c>
      <c r="K147">
        <f>Tabela14[[#This Row],[WYDATKI]]+Tabela14[[#This Row],[SERWIS]]</f>
        <v>0</v>
      </c>
      <c r="L147">
        <f t="shared" si="20"/>
        <v>12412</v>
      </c>
    </row>
    <row r="148" spans="1:12" x14ac:dyDescent="0.3">
      <c r="A148" s="1">
        <v>45073</v>
      </c>
      <c r="B148">
        <f t="shared" si="15"/>
        <v>6</v>
      </c>
      <c r="C148">
        <f t="shared" si="16"/>
        <v>27</v>
      </c>
      <c r="D148">
        <f t="shared" si="17"/>
        <v>5</v>
      </c>
      <c r="E148" t="s">
        <v>5</v>
      </c>
      <c r="G148">
        <f t="shared" si="18"/>
        <v>0</v>
      </c>
      <c r="H148">
        <f t="shared" si="14"/>
        <v>0</v>
      </c>
      <c r="I148">
        <v>10</v>
      </c>
      <c r="J148">
        <f t="shared" si="19"/>
        <v>5</v>
      </c>
      <c r="K148">
        <f>Tabela14[[#This Row],[WYDATKI]]+Tabela14[[#This Row],[SERWIS]]</f>
        <v>0</v>
      </c>
      <c r="L148">
        <f t="shared" si="20"/>
        <v>12412</v>
      </c>
    </row>
    <row r="149" spans="1:12" x14ac:dyDescent="0.3">
      <c r="A149" s="1">
        <v>45074</v>
      </c>
      <c r="B149">
        <f t="shared" si="15"/>
        <v>7</v>
      </c>
      <c r="C149">
        <f t="shared" si="16"/>
        <v>28</v>
      </c>
      <c r="D149">
        <f t="shared" si="17"/>
        <v>5</v>
      </c>
      <c r="E149" t="s">
        <v>5</v>
      </c>
      <c r="G149">
        <f t="shared" si="18"/>
        <v>150</v>
      </c>
      <c r="H149">
        <f t="shared" si="14"/>
        <v>0</v>
      </c>
      <c r="I149">
        <v>10</v>
      </c>
      <c r="J149">
        <f t="shared" si="19"/>
        <v>5</v>
      </c>
      <c r="K149">
        <f>Tabela14[[#This Row],[WYDATKI]]+Tabela14[[#This Row],[SERWIS]]</f>
        <v>150</v>
      </c>
      <c r="L149">
        <f t="shared" si="20"/>
        <v>12262</v>
      </c>
    </row>
    <row r="150" spans="1:12" x14ac:dyDescent="0.3">
      <c r="A150" s="1">
        <v>45075</v>
      </c>
      <c r="B150">
        <f t="shared" si="15"/>
        <v>1</v>
      </c>
      <c r="C150">
        <f t="shared" si="16"/>
        <v>29</v>
      </c>
      <c r="D150">
        <f t="shared" si="17"/>
        <v>5</v>
      </c>
      <c r="E150" t="s">
        <v>5</v>
      </c>
      <c r="G150">
        <f t="shared" si="18"/>
        <v>0</v>
      </c>
      <c r="H150">
        <f t="shared" si="14"/>
        <v>330</v>
      </c>
      <c r="I150">
        <v>10</v>
      </c>
      <c r="J150">
        <f t="shared" si="19"/>
        <v>5</v>
      </c>
      <c r="K150">
        <f>Tabela14[[#This Row],[WYDATKI]]+Tabela14[[#This Row],[SERWIS]]</f>
        <v>0</v>
      </c>
      <c r="L150">
        <f t="shared" si="20"/>
        <v>12592</v>
      </c>
    </row>
    <row r="151" spans="1:12" x14ac:dyDescent="0.3">
      <c r="A151" s="1">
        <v>45076</v>
      </c>
      <c r="B151">
        <f t="shared" si="15"/>
        <v>2</v>
      </c>
      <c r="C151">
        <f t="shared" si="16"/>
        <v>30</v>
      </c>
      <c r="D151">
        <f t="shared" si="17"/>
        <v>5</v>
      </c>
      <c r="E151" t="s">
        <v>5</v>
      </c>
      <c r="G151">
        <f t="shared" si="18"/>
        <v>0</v>
      </c>
      <c r="H151">
        <f t="shared" si="14"/>
        <v>330</v>
      </c>
      <c r="I151">
        <v>10</v>
      </c>
      <c r="J151">
        <f t="shared" si="19"/>
        <v>5</v>
      </c>
      <c r="K151">
        <f>Tabela14[[#This Row],[WYDATKI]]+Tabela14[[#This Row],[SERWIS]]</f>
        <v>0</v>
      </c>
      <c r="L151">
        <f t="shared" si="20"/>
        <v>12922</v>
      </c>
    </row>
    <row r="152" spans="1:12" x14ac:dyDescent="0.3">
      <c r="A152" s="1">
        <v>45077</v>
      </c>
      <c r="B152">
        <f t="shared" si="15"/>
        <v>3</v>
      </c>
      <c r="C152">
        <f t="shared" si="16"/>
        <v>31</v>
      </c>
      <c r="D152">
        <f t="shared" si="17"/>
        <v>5</v>
      </c>
      <c r="E152" t="s">
        <v>5</v>
      </c>
      <c r="G152">
        <f t="shared" si="18"/>
        <v>0</v>
      </c>
      <c r="H152">
        <f t="shared" si="14"/>
        <v>330</v>
      </c>
      <c r="I152">
        <v>10</v>
      </c>
      <c r="J152">
        <f t="shared" si="19"/>
        <v>5</v>
      </c>
      <c r="K152">
        <f>Tabela14[[#This Row],[WYDATKI]]+Tabela14[[#This Row],[SERWIS]]</f>
        <v>0</v>
      </c>
      <c r="L152">
        <f t="shared" si="20"/>
        <v>13252</v>
      </c>
    </row>
    <row r="153" spans="1:12" x14ac:dyDescent="0.3">
      <c r="A153" s="1">
        <v>45078</v>
      </c>
      <c r="B153">
        <f t="shared" si="15"/>
        <v>4</v>
      </c>
      <c r="C153">
        <f t="shared" si="16"/>
        <v>1</v>
      </c>
      <c r="D153">
        <f t="shared" si="17"/>
        <v>6</v>
      </c>
      <c r="E153" t="s">
        <v>5</v>
      </c>
      <c r="G153">
        <f t="shared" si="18"/>
        <v>0</v>
      </c>
      <c r="H153">
        <f t="shared" si="14"/>
        <v>330</v>
      </c>
      <c r="I153">
        <v>10</v>
      </c>
      <c r="J153">
        <f t="shared" si="19"/>
        <v>5</v>
      </c>
      <c r="K153">
        <f>Tabela14[[#This Row],[WYDATKI]]+Tabela14[[#This Row],[SERWIS]]</f>
        <v>0</v>
      </c>
      <c r="L153">
        <f t="shared" si="20"/>
        <v>13582</v>
      </c>
    </row>
    <row r="154" spans="1:12" x14ac:dyDescent="0.3">
      <c r="A154" s="1">
        <v>45079</v>
      </c>
      <c r="B154">
        <f t="shared" si="15"/>
        <v>5</v>
      </c>
      <c r="C154">
        <f t="shared" si="16"/>
        <v>2</v>
      </c>
      <c r="D154">
        <f t="shared" si="17"/>
        <v>6</v>
      </c>
      <c r="E154" t="s">
        <v>5</v>
      </c>
      <c r="G154">
        <f t="shared" si="18"/>
        <v>0</v>
      </c>
      <c r="H154">
        <f t="shared" si="14"/>
        <v>330</v>
      </c>
      <c r="I154">
        <v>10</v>
      </c>
      <c r="J154">
        <f t="shared" si="19"/>
        <v>5</v>
      </c>
      <c r="K154">
        <f>Tabela14[[#This Row],[WYDATKI]]+Tabela14[[#This Row],[SERWIS]]</f>
        <v>0</v>
      </c>
      <c r="L154">
        <f t="shared" si="20"/>
        <v>13912</v>
      </c>
    </row>
    <row r="155" spans="1:12" x14ac:dyDescent="0.3">
      <c r="A155" s="1">
        <v>45080</v>
      </c>
      <c r="B155">
        <f t="shared" si="15"/>
        <v>6</v>
      </c>
      <c r="C155">
        <f t="shared" si="16"/>
        <v>3</v>
      </c>
      <c r="D155">
        <f t="shared" si="17"/>
        <v>6</v>
      </c>
      <c r="E155" t="s">
        <v>5</v>
      </c>
      <c r="G155">
        <f t="shared" si="18"/>
        <v>0</v>
      </c>
      <c r="H155">
        <f t="shared" si="14"/>
        <v>0</v>
      </c>
      <c r="I155">
        <v>10</v>
      </c>
      <c r="J155">
        <f t="shared" si="19"/>
        <v>5</v>
      </c>
      <c r="K155">
        <f>Tabela14[[#This Row],[WYDATKI]]+Tabela14[[#This Row],[SERWIS]]</f>
        <v>0</v>
      </c>
      <c r="L155">
        <f t="shared" si="20"/>
        <v>13912</v>
      </c>
    </row>
    <row r="156" spans="1:12" x14ac:dyDescent="0.3">
      <c r="A156" s="1">
        <v>45081</v>
      </c>
      <c r="B156">
        <f t="shared" si="15"/>
        <v>7</v>
      </c>
      <c r="C156">
        <f t="shared" si="16"/>
        <v>4</v>
      </c>
      <c r="D156">
        <f t="shared" si="17"/>
        <v>6</v>
      </c>
      <c r="E156" t="s">
        <v>5</v>
      </c>
      <c r="G156">
        <f t="shared" si="18"/>
        <v>150</v>
      </c>
      <c r="H156">
        <f t="shared" si="14"/>
        <v>0</v>
      </c>
      <c r="I156">
        <v>10</v>
      </c>
      <c r="J156">
        <f t="shared" si="19"/>
        <v>5</v>
      </c>
      <c r="K156">
        <f>Tabela14[[#This Row],[WYDATKI]]+Tabela14[[#This Row],[SERWIS]]</f>
        <v>150</v>
      </c>
      <c r="L156">
        <f t="shared" si="20"/>
        <v>13762</v>
      </c>
    </row>
    <row r="157" spans="1:12" x14ac:dyDescent="0.3">
      <c r="A157" s="1">
        <v>45082</v>
      </c>
      <c r="B157">
        <f t="shared" si="15"/>
        <v>1</v>
      </c>
      <c r="C157">
        <f t="shared" si="16"/>
        <v>5</v>
      </c>
      <c r="D157">
        <f t="shared" si="17"/>
        <v>6</v>
      </c>
      <c r="E157" t="s">
        <v>5</v>
      </c>
      <c r="G157">
        <f t="shared" si="18"/>
        <v>0</v>
      </c>
      <c r="H157">
        <f t="shared" si="14"/>
        <v>330</v>
      </c>
      <c r="I157">
        <v>10</v>
      </c>
      <c r="J157">
        <f t="shared" si="19"/>
        <v>5</v>
      </c>
      <c r="K157">
        <f>Tabela14[[#This Row],[WYDATKI]]+Tabela14[[#This Row],[SERWIS]]</f>
        <v>0</v>
      </c>
      <c r="L157">
        <f t="shared" si="20"/>
        <v>14092</v>
      </c>
    </row>
    <row r="158" spans="1:12" x14ac:dyDescent="0.3">
      <c r="A158" s="1">
        <v>45083</v>
      </c>
      <c r="B158">
        <f t="shared" si="15"/>
        <v>2</v>
      </c>
      <c r="C158">
        <f t="shared" si="16"/>
        <v>6</v>
      </c>
      <c r="D158">
        <f t="shared" si="17"/>
        <v>6</v>
      </c>
      <c r="E158" t="s">
        <v>5</v>
      </c>
      <c r="G158">
        <f t="shared" si="18"/>
        <v>0</v>
      </c>
      <c r="H158">
        <f t="shared" si="14"/>
        <v>330</v>
      </c>
      <c r="I158">
        <v>10</v>
      </c>
      <c r="J158">
        <f t="shared" si="19"/>
        <v>5</v>
      </c>
      <c r="K158">
        <f>Tabela14[[#This Row],[WYDATKI]]+Tabela14[[#This Row],[SERWIS]]</f>
        <v>0</v>
      </c>
      <c r="L158">
        <f t="shared" si="20"/>
        <v>14422</v>
      </c>
    </row>
    <row r="159" spans="1:12" x14ac:dyDescent="0.3">
      <c r="A159" s="1">
        <v>45084</v>
      </c>
      <c r="B159">
        <f t="shared" si="15"/>
        <v>3</v>
      </c>
      <c r="C159">
        <f t="shared" si="16"/>
        <v>7</v>
      </c>
      <c r="D159">
        <f t="shared" si="17"/>
        <v>6</v>
      </c>
      <c r="E159" t="s">
        <v>5</v>
      </c>
      <c r="G159">
        <f t="shared" si="18"/>
        <v>0</v>
      </c>
      <c r="H159">
        <f t="shared" si="14"/>
        <v>330</v>
      </c>
      <c r="I159">
        <v>10</v>
      </c>
      <c r="J159">
        <f t="shared" si="19"/>
        <v>5</v>
      </c>
      <c r="K159">
        <f>Tabela14[[#This Row],[WYDATKI]]+Tabela14[[#This Row],[SERWIS]]</f>
        <v>0</v>
      </c>
      <c r="L159">
        <f t="shared" si="20"/>
        <v>14752</v>
      </c>
    </row>
    <row r="160" spans="1:12" x14ac:dyDescent="0.3">
      <c r="A160" s="1">
        <v>45085</v>
      </c>
      <c r="B160">
        <f t="shared" si="15"/>
        <v>4</v>
      </c>
      <c r="C160">
        <f t="shared" si="16"/>
        <v>8</v>
      </c>
      <c r="D160">
        <f t="shared" si="17"/>
        <v>6</v>
      </c>
      <c r="E160" t="s">
        <v>5</v>
      </c>
      <c r="G160">
        <f t="shared" si="18"/>
        <v>0</v>
      </c>
      <c r="H160">
        <f t="shared" si="14"/>
        <v>330</v>
      </c>
      <c r="I160">
        <v>10</v>
      </c>
      <c r="J160">
        <f t="shared" si="19"/>
        <v>5</v>
      </c>
      <c r="K160">
        <f>Tabela14[[#This Row],[WYDATKI]]+Tabela14[[#This Row],[SERWIS]]</f>
        <v>0</v>
      </c>
      <c r="L160">
        <f t="shared" si="20"/>
        <v>15082</v>
      </c>
    </row>
    <row r="161" spans="1:12" x14ac:dyDescent="0.3">
      <c r="A161" s="1">
        <v>45086</v>
      </c>
      <c r="B161">
        <f t="shared" si="15"/>
        <v>5</v>
      </c>
      <c r="C161">
        <f t="shared" si="16"/>
        <v>9</v>
      </c>
      <c r="D161">
        <f t="shared" si="17"/>
        <v>6</v>
      </c>
      <c r="E161" t="s">
        <v>5</v>
      </c>
      <c r="G161">
        <f t="shared" si="18"/>
        <v>0</v>
      </c>
      <c r="H161">
        <f t="shared" si="14"/>
        <v>330</v>
      </c>
      <c r="I161">
        <v>10</v>
      </c>
      <c r="J161">
        <f t="shared" si="19"/>
        <v>5</v>
      </c>
      <c r="K161">
        <f>Tabela14[[#This Row],[WYDATKI]]+Tabela14[[#This Row],[SERWIS]]</f>
        <v>0</v>
      </c>
      <c r="L161">
        <f t="shared" si="20"/>
        <v>15412</v>
      </c>
    </row>
    <row r="162" spans="1:12" x14ac:dyDescent="0.3">
      <c r="A162" s="1">
        <v>45087</v>
      </c>
      <c r="B162">
        <f t="shared" si="15"/>
        <v>6</v>
      </c>
      <c r="C162">
        <f t="shared" si="16"/>
        <v>10</v>
      </c>
      <c r="D162">
        <f t="shared" si="17"/>
        <v>6</v>
      </c>
      <c r="E162" t="s">
        <v>5</v>
      </c>
      <c r="G162">
        <f t="shared" si="18"/>
        <v>0</v>
      </c>
      <c r="H162">
        <f t="shared" si="14"/>
        <v>0</v>
      </c>
      <c r="I162">
        <v>10</v>
      </c>
      <c r="J162">
        <f t="shared" si="19"/>
        <v>5</v>
      </c>
      <c r="K162">
        <f>Tabela14[[#This Row],[WYDATKI]]+Tabela14[[#This Row],[SERWIS]]</f>
        <v>0</v>
      </c>
      <c r="L162">
        <f t="shared" si="20"/>
        <v>15412</v>
      </c>
    </row>
    <row r="163" spans="1:12" x14ac:dyDescent="0.3">
      <c r="A163" s="1">
        <v>45088</v>
      </c>
      <c r="B163">
        <f t="shared" si="15"/>
        <v>7</v>
      </c>
      <c r="C163">
        <f t="shared" si="16"/>
        <v>11</v>
      </c>
      <c r="D163">
        <f t="shared" si="17"/>
        <v>6</v>
      </c>
      <c r="E163" t="s">
        <v>5</v>
      </c>
      <c r="G163">
        <f t="shared" si="18"/>
        <v>150</v>
      </c>
      <c r="H163">
        <f t="shared" si="14"/>
        <v>0</v>
      </c>
      <c r="I163">
        <v>10</v>
      </c>
      <c r="J163">
        <f t="shared" si="19"/>
        <v>5</v>
      </c>
      <c r="K163">
        <f>Tabela14[[#This Row],[WYDATKI]]+Tabela14[[#This Row],[SERWIS]]</f>
        <v>150</v>
      </c>
      <c r="L163">
        <f t="shared" si="20"/>
        <v>15262</v>
      </c>
    </row>
    <row r="164" spans="1:12" x14ac:dyDescent="0.3">
      <c r="A164" s="1">
        <v>45089</v>
      </c>
      <c r="B164">
        <f t="shared" si="15"/>
        <v>1</v>
      </c>
      <c r="C164">
        <f t="shared" si="16"/>
        <v>12</v>
      </c>
      <c r="D164">
        <f t="shared" si="17"/>
        <v>6</v>
      </c>
      <c r="E164" t="s">
        <v>5</v>
      </c>
      <c r="G164">
        <f t="shared" si="18"/>
        <v>0</v>
      </c>
      <c r="H164">
        <f t="shared" si="14"/>
        <v>330</v>
      </c>
      <c r="I164">
        <v>10</v>
      </c>
      <c r="J164">
        <f t="shared" si="19"/>
        <v>5</v>
      </c>
      <c r="K164">
        <f>Tabela14[[#This Row],[WYDATKI]]+Tabela14[[#This Row],[SERWIS]]</f>
        <v>0</v>
      </c>
      <c r="L164">
        <f t="shared" si="20"/>
        <v>15592</v>
      </c>
    </row>
    <row r="165" spans="1:12" x14ac:dyDescent="0.3">
      <c r="A165" s="1">
        <v>45090</v>
      </c>
      <c r="B165">
        <f t="shared" si="15"/>
        <v>2</v>
      </c>
      <c r="C165">
        <f t="shared" si="16"/>
        <v>13</v>
      </c>
      <c r="D165">
        <f t="shared" si="17"/>
        <v>6</v>
      </c>
      <c r="E165" t="s">
        <v>5</v>
      </c>
      <c r="G165">
        <f t="shared" si="18"/>
        <v>0</v>
      </c>
      <c r="H165">
        <f t="shared" si="14"/>
        <v>330</v>
      </c>
      <c r="I165">
        <v>10</v>
      </c>
      <c r="J165">
        <f t="shared" si="19"/>
        <v>5</v>
      </c>
      <c r="K165">
        <f>Tabela14[[#This Row],[WYDATKI]]+Tabela14[[#This Row],[SERWIS]]</f>
        <v>0</v>
      </c>
      <c r="L165">
        <f t="shared" si="20"/>
        <v>15922</v>
      </c>
    </row>
    <row r="166" spans="1:12" x14ac:dyDescent="0.3">
      <c r="A166" s="1">
        <v>45091</v>
      </c>
      <c r="B166">
        <f t="shared" si="15"/>
        <v>3</v>
      </c>
      <c r="C166">
        <f t="shared" si="16"/>
        <v>14</v>
      </c>
      <c r="D166">
        <f t="shared" si="17"/>
        <v>6</v>
      </c>
      <c r="E166" t="s">
        <v>5</v>
      </c>
      <c r="G166">
        <f t="shared" si="18"/>
        <v>0</v>
      </c>
      <c r="H166">
        <f t="shared" si="14"/>
        <v>330</v>
      </c>
      <c r="I166">
        <v>10</v>
      </c>
      <c r="J166">
        <f t="shared" si="19"/>
        <v>5</v>
      </c>
      <c r="K166">
        <f>Tabela14[[#This Row],[WYDATKI]]+Tabela14[[#This Row],[SERWIS]]</f>
        <v>0</v>
      </c>
      <c r="L166">
        <f t="shared" si="20"/>
        <v>16252</v>
      </c>
    </row>
    <row r="167" spans="1:12" x14ac:dyDescent="0.3">
      <c r="A167" s="1">
        <v>45092</v>
      </c>
      <c r="B167">
        <f t="shared" si="15"/>
        <v>4</v>
      </c>
      <c r="C167">
        <f t="shared" si="16"/>
        <v>15</v>
      </c>
      <c r="D167">
        <f t="shared" si="17"/>
        <v>6</v>
      </c>
      <c r="E167" t="s">
        <v>5</v>
      </c>
      <c r="G167">
        <f t="shared" si="18"/>
        <v>0</v>
      </c>
      <c r="H167">
        <f t="shared" si="14"/>
        <v>330</v>
      </c>
      <c r="I167">
        <v>10</v>
      </c>
      <c r="J167">
        <f t="shared" si="19"/>
        <v>5</v>
      </c>
      <c r="K167">
        <f>Tabela14[[#This Row],[WYDATKI]]+Tabela14[[#This Row],[SERWIS]]</f>
        <v>0</v>
      </c>
      <c r="L167">
        <f t="shared" si="20"/>
        <v>16582</v>
      </c>
    </row>
    <row r="168" spans="1:12" x14ac:dyDescent="0.3">
      <c r="A168" s="1">
        <v>45093</v>
      </c>
      <c r="B168">
        <f t="shared" si="15"/>
        <v>5</v>
      </c>
      <c r="C168">
        <f t="shared" si="16"/>
        <v>16</v>
      </c>
      <c r="D168">
        <f t="shared" si="17"/>
        <v>6</v>
      </c>
      <c r="E168" t="s">
        <v>5</v>
      </c>
      <c r="G168">
        <f t="shared" si="18"/>
        <v>0</v>
      </c>
      <c r="H168">
        <f t="shared" si="14"/>
        <v>330</v>
      </c>
      <c r="I168">
        <v>10</v>
      </c>
      <c r="J168">
        <f t="shared" si="19"/>
        <v>5</v>
      </c>
      <c r="K168">
        <f>Tabela14[[#This Row],[WYDATKI]]+Tabela14[[#This Row],[SERWIS]]</f>
        <v>0</v>
      </c>
      <c r="L168">
        <f t="shared" si="20"/>
        <v>16912</v>
      </c>
    </row>
    <row r="169" spans="1:12" x14ac:dyDescent="0.3">
      <c r="A169" s="1">
        <v>45094</v>
      </c>
      <c r="B169">
        <f t="shared" si="15"/>
        <v>6</v>
      </c>
      <c r="C169">
        <f t="shared" si="16"/>
        <v>17</v>
      </c>
      <c r="D169">
        <f t="shared" si="17"/>
        <v>6</v>
      </c>
      <c r="E169" t="s">
        <v>5</v>
      </c>
      <c r="G169">
        <f t="shared" si="18"/>
        <v>0</v>
      </c>
      <c r="H169">
        <f t="shared" si="14"/>
        <v>0</v>
      </c>
      <c r="I169">
        <v>10</v>
      </c>
      <c r="J169">
        <f t="shared" si="19"/>
        <v>5</v>
      </c>
      <c r="K169">
        <f>Tabela14[[#This Row],[WYDATKI]]+Tabela14[[#This Row],[SERWIS]]</f>
        <v>0</v>
      </c>
      <c r="L169">
        <f t="shared" si="20"/>
        <v>16912</v>
      </c>
    </row>
    <row r="170" spans="1:12" x14ac:dyDescent="0.3">
      <c r="A170" s="1">
        <v>45095</v>
      </c>
      <c r="B170">
        <f t="shared" si="15"/>
        <v>7</v>
      </c>
      <c r="C170">
        <f t="shared" si="16"/>
        <v>18</v>
      </c>
      <c r="D170">
        <f t="shared" si="17"/>
        <v>6</v>
      </c>
      <c r="E170" t="s">
        <v>5</v>
      </c>
      <c r="G170">
        <f t="shared" si="18"/>
        <v>150</v>
      </c>
      <c r="H170">
        <f t="shared" si="14"/>
        <v>0</v>
      </c>
      <c r="I170">
        <v>10</v>
      </c>
      <c r="J170">
        <f t="shared" si="19"/>
        <v>5</v>
      </c>
      <c r="K170">
        <f>Tabela14[[#This Row],[WYDATKI]]+Tabela14[[#This Row],[SERWIS]]</f>
        <v>150</v>
      </c>
      <c r="L170">
        <f t="shared" si="20"/>
        <v>16762</v>
      </c>
    </row>
    <row r="171" spans="1:12" x14ac:dyDescent="0.3">
      <c r="A171" s="1">
        <v>45096</v>
      </c>
      <c r="B171">
        <f t="shared" si="15"/>
        <v>1</v>
      </c>
      <c r="C171">
        <f t="shared" si="16"/>
        <v>19</v>
      </c>
      <c r="D171">
        <f t="shared" si="17"/>
        <v>6</v>
      </c>
      <c r="E171" t="s">
        <v>5</v>
      </c>
      <c r="G171">
        <f t="shared" si="18"/>
        <v>0</v>
      </c>
      <c r="H171">
        <f t="shared" si="14"/>
        <v>330</v>
      </c>
      <c r="I171">
        <v>10</v>
      </c>
      <c r="J171">
        <f t="shared" si="19"/>
        <v>5</v>
      </c>
      <c r="K171">
        <f>Tabela14[[#This Row],[WYDATKI]]+Tabela14[[#This Row],[SERWIS]]</f>
        <v>0</v>
      </c>
      <c r="L171">
        <f t="shared" si="20"/>
        <v>17092</v>
      </c>
    </row>
    <row r="172" spans="1:12" x14ac:dyDescent="0.3">
      <c r="A172" s="1">
        <v>45097</v>
      </c>
      <c r="B172">
        <f t="shared" si="15"/>
        <v>2</v>
      </c>
      <c r="C172">
        <f t="shared" si="16"/>
        <v>20</v>
      </c>
      <c r="D172">
        <f t="shared" si="17"/>
        <v>6</v>
      </c>
      <c r="E172" t="s">
        <v>5</v>
      </c>
      <c r="G172">
        <f t="shared" si="18"/>
        <v>0</v>
      </c>
      <c r="H172">
        <f t="shared" si="14"/>
        <v>330</v>
      </c>
      <c r="I172">
        <v>10</v>
      </c>
      <c r="J172">
        <f t="shared" si="19"/>
        <v>5</v>
      </c>
      <c r="K172">
        <f>Tabela14[[#This Row],[WYDATKI]]+Tabela14[[#This Row],[SERWIS]]</f>
        <v>0</v>
      </c>
      <c r="L172">
        <f t="shared" si="20"/>
        <v>17422</v>
      </c>
    </row>
    <row r="173" spans="1:12" x14ac:dyDescent="0.3">
      <c r="A173" s="1">
        <v>45098</v>
      </c>
      <c r="B173">
        <f t="shared" si="15"/>
        <v>3</v>
      </c>
      <c r="C173">
        <f t="shared" si="16"/>
        <v>21</v>
      </c>
      <c r="D173">
        <f t="shared" si="17"/>
        <v>6</v>
      </c>
      <c r="E173" t="s">
        <v>7</v>
      </c>
      <c r="G173">
        <f t="shared" si="18"/>
        <v>0</v>
      </c>
      <c r="H173">
        <f t="shared" si="14"/>
        <v>594</v>
      </c>
      <c r="I173">
        <v>10</v>
      </c>
      <c r="J173">
        <f t="shared" si="19"/>
        <v>9</v>
      </c>
      <c r="K173">
        <f>Tabela14[[#This Row],[WYDATKI]]+Tabela14[[#This Row],[SERWIS]]</f>
        <v>0</v>
      </c>
      <c r="L173">
        <f t="shared" si="20"/>
        <v>18016</v>
      </c>
    </row>
    <row r="174" spans="1:12" x14ac:dyDescent="0.3">
      <c r="A174" s="1">
        <v>45099</v>
      </c>
      <c r="B174">
        <f t="shared" si="15"/>
        <v>4</v>
      </c>
      <c r="C174">
        <f t="shared" si="16"/>
        <v>22</v>
      </c>
      <c r="D174">
        <f t="shared" si="17"/>
        <v>6</v>
      </c>
      <c r="E174" t="s">
        <v>7</v>
      </c>
      <c r="G174">
        <f t="shared" si="18"/>
        <v>0</v>
      </c>
      <c r="H174">
        <f t="shared" si="14"/>
        <v>594</v>
      </c>
      <c r="I174">
        <v>10</v>
      </c>
      <c r="J174">
        <f t="shared" si="19"/>
        <v>9</v>
      </c>
      <c r="K174">
        <f>Tabela14[[#This Row],[WYDATKI]]+Tabela14[[#This Row],[SERWIS]]</f>
        <v>0</v>
      </c>
      <c r="L174">
        <f t="shared" si="20"/>
        <v>18610</v>
      </c>
    </row>
    <row r="175" spans="1:12" x14ac:dyDescent="0.3">
      <c r="A175" s="1">
        <v>45100</v>
      </c>
      <c r="B175">
        <f t="shared" si="15"/>
        <v>5</v>
      </c>
      <c r="C175">
        <f t="shared" si="16"/>
        <v>23</v>
      </c>
      <c r="D175">
        <f t="shared" si="17"/>
        <v>6</v>
      </c>
      <c r="E175" t="s">
        <v>7</v>
      </c>
      <c r="G175">
        <f t="shared" si="18"/>
        <v>0</v>
      </c>
      <c r="H175">
        <f t="shared" si="14"/>
        <v>594</v>
      </c>
      <c r="I175">
        <v>10</v>
      </c>
      <c r="J175">
        <f t="shared" si="19"/>
        <v>9</v>
      </c>
      <c r="K175">
        <f>Tabela14[[#This Row],[WYDATKI]]+Tabela14[[#This Row],[SERWIS]]</f>
        <v>0</v>
      </c>
      <c r="L175">
        <f t="shared" si="20"/>
        <v>19204</v>
      </c>
    </row>
    <row r="176" spans="1:12" x14ac:dyDescent="0.3">
      <c r="A176" s="1">
        <v>45101</v>
      </c>
      <c r="B176">
        <f t="shared" si="15"/>
        <v>6</v>
      </c>
      <c r="C176">
        <f t="shared" si="16"/>
        <v>24</v>
      </c>
      <c r="D176">
        <f t="shared" si="17"/>
        <v>6</v>
      </c>
      <c r="E176" t="s">
        <v>7</v>
      </c>
      <c r="G176">
        <f t="shared" si="18"/>
        <v>0</v>
      </c>
      <c r="H176">
        <f t="shared" si="14"/>
        <v>0</v>
      </c>
      <c r="I176">
        <v>10</v>
      </c>
      <c r="J176">
        <f t="shared" si="19"/>
        <v>9</v>
      </c>
      <c r="K176">
        <f>Tabela14[[#This Row],[WYDATKI]]+Tabela14[[#This Row],[SERWIS]]</f>
        <v>0</v>
      </c>
      <c r="L176">
        <f t="shared" si="20"/>
        <v>19204</v>
      </c>
    </row>
    <row r="177" spans="1:12" x14ac:dyDescent="0.3">
      <c r="A177" s="1">
        <v>45102</v>
      </c>
      <c r="B177">
        <f t="shared" si="15"/>
        <v>7</v>
      </c>
      <c r="C177">
        <f t="shared" si="16"/>
        <v>25</v>
      </c>
      <c r="D177">
        <f t="shared" si="17"/>
        <v>6</v>
      </c>
      <c r="E177" t="s">
        <v>7</v>
      </c>
      <c r="G177">
        <f t="shared" si="18"/>
        <v>150</v>
      </c>
      <c r="H177">
        <f t="shared" si="14"/>
        <v>0</v>
      </c>
      <c r="I177">
        <v>10</v>
      </c>
      <c r="J177">
        <f t="shared" si="19"/>
        <v>9</v>
      </c>
      <c r="K177">
        <f>Tabela14[[#This Row],[WYDATKI]]+Tabela14[[#This Row],[SERWIS]]</f>
        <v>150</v>
      </c>
      <c r="L177">
        <f t="shared" si="20"/>
        <v>19054</v>
      </c>
    </row>
    <row r="178" spans="1:12" x14ac:dyDescent="0.3">
      <c r="A178" s="1">
        <v>45103</v>
      </c>
      <c r="B178">
        <f t="shared" si="15"/>
        <v>1</v>
      </c>
      <c r="C178">
        <f t="shared" si="16"/>
        <v>26</v>
      </c>
      <c r="D178">
        <f t="shared" si="17"/>
        <v>6</v>
      </c>
      <c r="E178" t="s">
        <v>7</v>
      </c>
      <c r="G178">
        <f t="shared" si="18"/>
        <v>0</v>
      </c>
      <c r="H178">
        <f t="shared" si="14"/>
        <v>594</v>
      </c>
      <c r="I178">
        <v>10</v>
      </c>
      <c r="J178">
        <f t="shared" si="19"/>
        <v>9</v>
      </c>
      <c r="K178">
        <f>Tabela14[[#This Row],[WYDATKI]]+Tabela14[[#This Row],[SERWIS]]</f>
        <v>0</v>
      </c>
      <c r="L178">
        <f t="shared" si="20"/>
        <v>19648</v>
      </c>
    </row>
    <row r="179" spans="1:12" x14ac:dyDescent="0.3">
      <c r="A179" s="1">
        <v>45104</v>
      </c>
      <c r="B179">
        <f t="shared" si="15"/>
        <v>2</v>
      </c>
      <c r="C179">
        <f t="shared" si="16"/>
        <v>27</v>
      </c>
      <c r="D179">
        <f t="shared" si="17"/>
        <v>6</v>
      </c>
      <c r="E179" t="s">
        <v>7</v>
      </c>
      <c r="G179">
        <f t="shared" si="18"/>
        <v>0</v>
      </c>
      <c r="H179">
        <f t="shared" si="14"/>
        <v>594</v>
      </c>
      <c r="I179">
        <v>10</v>
      </c>
      <c r="J179">
        <f t="shared" si="19"/>
        <v>9</v>
      </c>
      <c r="K179">
        <f>Tabela14[[#This Row],[WYDATKI]]+Tabela14[[#This Row],[SERWIS]]</f>
        <v>0</v>
      </c>
      <c r="L179">
        <f t="shared" si="20"/>
        <v>20242</v>
      </c>
    </row>
    <row r="180" spans="1:12" x14ac:dyDescent="0.3">
      <c r="A180" s="1">
        <v>45105</v>
      </c>
      <c r="B180">
        <f t="shared" si="15"/>
        <v>3</v>
      </c>
      <c r="C180">
        <f t="shared" si="16"/>
        <v>28</v>
      </c>
      <c r="D180">
        <f t="shared" si="17"/>
        <v>6</v>
      </c>
      <c r="E180" t="s">
        <v>7</v>
      </c>
      <c r="G180">
        <f t="shared" si="18"/>
        <v>0</v>
      </c>
      <c r="H180">
        <f t="shared" si="14"/>
        <v>594</v>
      </c>
      <c r="I180">
        <v>10</v>
      </c>
      <c r="J180">
        <f t="shared" si="19"/>
        <v>9</v>
      </c>
      <c r="K180">
        <f>Tabela14[[#This Row],[WYDATKI]]+Tabela14[[#This Row],[SERWIS]]</f>
        <v>0</v>
      </c>
      <c r="L180">
        <f t="shared" si="20"/>
        <v>20836</v>
      </c>
    </row>
    <row r="181" spans="1:12" x14ac:dyDescent="0.3">
      <c r="A181" s="1">
        <v>45106</v>
      </c>
      <c r="B181">
        <f t="shared" si="15"/>
        <v>4</v>
      </c>
      <c r="C181">
        <f t="shared" si="16"/>
        <v>29</v>
      </c>
      <c r="D181">
        <f t="shared" si="17"/>
        <v>6</v>
      </c>
      <c r="E181" t="s">
        <v>7</v>
      </c>
      <c r="G181">
        <f t="shared" si="18"/>
        <v>0</v>
      </c>
      <c r="H181">
        <f t="shared" si="14"/>
        <v>594</v>
      </c>
      <c r="I181">
        <v>10</v>
      </c>
      <c r="J181">
        <f t="shared" si="19"/>
        <v>9</v>
      </c>
      <c r="K181">
        <f>Tabela14[[#This Row],[WYDATKI]]+Tabela14[[#This Row],[SERWIS]]</f>
        <v>0</v>
      </c>
      <c r="L181">
        <f t="shared" si="20"/>
        <v>21430</v>
      </c>
    </row>
    <row r="182" spans="1:12" x14ac:dyDescent="0.3">
      <c r="A182" s="1">
        <v>45107</v>
      </c>
      <c r="B182">
        <f t="shared" si="15"/>
        <v>5</v>
      </c>
      <c r="C182">
        <f t="shared" si="16"/>
        <v>30</v>
      </c>
      <c r="D182">
        <f t="shared" si="17"/>
        <v>6</v>
      </c>
      <c r="E182" t="s">
        <v>7</v>
      </c>
      <c r="G182">
        <f t="shared" si="18"/>
        <v>0</v>
      </c>
      <c r="H182">
        <f t="shared" si="14"/>
        <v>594</v>
      </c>
      <c r="I182">
        <v>10</v>
      </c>
      <c r="J182">
        <f t="shared" si="19"/>
        <v>9</v>
      </c>
      <c r="K182">
        <f>Tabela14[[#This Row],[WYDATKI]]+Tabela14[[#This Row],[SERWIS]]</f>
        <v>0</v>
      </c>
      <c r="L182">
        <f t="shared" si="20"/>
        <v>22024</v>
      </c>
    </row>
    <row r="183" spans="1:12" x14ac:dyDescent="0.3">
      <c r="A183" s="1">
        <v>45108</v>
      </c>
      <c r="B183">
        <f t="shared" si="15"/>
        <v>6</v>
      </c>
      <c r="C183">
        <f t="shared" si="16"/>
        <v>1</v>
      </c>
      <c r="D183">
        <f t="shared" si="17"/>
        <v>7</v>
      </c>
      <c r="E183" t="s">
        <v>7</v>
      </c>
      <c r="G183">
        <f t="shared" si="18"/>
        <v>0</v>
      </c>
      <c r="H183">
        <f t="shared" si="14"/>
        <v>0</v>
      </c>
      <c r="I183">
        <v>10</v>
      </c>
      <c r="J183">
        <f t="shared" si="19"/>
        <v>9</v>
      </c>
      <c r="K183">
        <f>Tabela14[[#This Row],[WYDATKI]]+Tabela14[[#This Row],[SERWIS]]</f>
        <v>0</v>
      </c>
      <c r="L183">
        <f t="shared" si="20"/>
        <v>22024</v>
      </c>
    </row>
    <row r="184" spans="1:12" x14ac:dyDescent="0.3">
      <c r="A184" s="1">
        <v>45109</v>
      </c>
      <c r="B184">
        <f t="shared" si="15"/>
        <v>7</v>
      </c>
      <c r="C184">
        <f t="shared" si="16"/>
        <v>2</v>
      </c>
      <c r="D184">
        <f t="shared" si="17"/>
        <v>7</v>
      </c>
      <c r="E184" t="s">
        <v>7</v>
      </c>
      <c r="G184">
        <f t="shared" si="18"/>
        <v>150</v>
      </c>
      <c r="H184">
        <f t="shared" si="14"/>
        <v>0</v>
      </c>
      <c r="I184">
        <v>10</v>
      </c>
      <c r="J184">
        <f t="shared" si="19"/>
        <v>9</v>
      </c>
      <c r="K184">
        <f>Tabela14[[#This Row],[WYDATKI]]+Tabela14[[#This Row],[SERWIS]]</f>
        <v>150</v>
      </c>
      <c r="L184">
        <f t="shared" si="20"/>
        <v>21874</v>
      </c>
    </row>
    <row r="185" spans="1:12" x14ac:dyDescent="0.3">
      <c r="A185" s="1">
        <v>45110</v>
      </c>
      <c r="B185">
        <f t="shared" si="15"/>
        <v>1</v>
      </c>
      <c r="C185">
        <f t="shared" si="16"/>
        <v>3</v>
      </c>
      <c r="D185">
        <f t="shared" si="17"/>
        <v>7</v>
      </c>
      <c r="E185" t="s">
        <v>7</v>
      </c>
      <c r="G185">
        <f t="shared" si="18"/>
        <v>0</v>
      </c>
      <c r="H185">
        <f t="shared" si="14"/>
        <v>594</v>
      </c>
      <c r="I185">
        <v>10</v>
      </c>
      <c r="J185">
        <f t="shared" si="19"/>
        <v>9</v>
      </c>
      <c r="K185">
        <f>Tabela14[[#This Row],[WYDATKI]]+Tabela14[[#This Row],[SERWIS]]</f>
        <v>0</v>
      </c>
      <c r="L185">
        <f t="shared" si="20"/>
        <v>22468</v>
      </c>
    </row>
    <row r="186" spans="1:12" x14ac:dyDescent="0.3">
      <c r="A186" s="1">
        <v>45111</v>
      </c>
      <c r="B186">
        <f t="shared" si="15"/>
        <v>2</v>
      </c>
      <c r="C186">
        <f t="shared" si="16"/>
        <v>4</v>
      </c>
      <c r="D186">
        <f t="shared" si="17"/>
        <v>7</v>
      </c>
      <c r="E186" t="s">
        <v>7</v>
      </c>
      <c r="G186">
        <f t="shared" si="18"/>
        <v>0</v>
      </c>
      <c r="H186">
        <f t="shared" si="14"/>
        <v>594</v>
      </c>
      <c r="I186">
        <v>10</v>
      </c>
      <c r="J186">
        <f t="shared" si="19"/>
        <v>9</v>
      </c>
      <c r="K186">
        <f>Tabela14[[#This Row],[WYDATKI]]+Tabela14[[#This Row],[SERWIS]]</f>
        <v>0</v>
      </c>
      <c r="L186">
        <f t="shared" si="20"/>
        <v>23062</v>
      </c>
    </row>
    <row r="187" spans="1:12" x14ac:dyDescent="0.3">
      <c r="A187" s="1">
        <v>45112</v>
      </c>
      <c r="B187">
        <f t="shared" si="15"/>
        <v>3</v>
      </c>
      <c r="C187">
        <f t="shared" si="16"/>
        <v>5</v>
      </c>
      <c r="D187">
        <f t="shared" si="17"/>
        <v>7</v>
      </c>
      <c r="E187" t="s">
        <v>7</v>
      </c>
      <c r="G187">
        <f t="shared" si="18"/>
        <v>0</v>
      </c>
      <c r="H187">
        <f t="shared" si="14"/>
        <v>594</v>
      </c>
      <c r="I187">
        <v>10</v>
      </c>
      <c r="J187">
        <f t="shared" si="19"/>
        <v>9</v>
      </c>
      <c r="K187">
        <f>Tabela14[[#This Row],[WYDATKI]]+Tabela14[[#This Row],[SERWIS]]</f>
        <v>0</v>
      </c>
      <c r="L187">
        <f t="shared" si="20"/>
        <v>23656</v>
      </c>
    </row>
    <row r="188" spans="1:12" x14ac:dyDescent="0.3">
      <c r="A188" s="1">
        <v>45113</v>
      </c>
      <c r="B188">
        <f t="shared" si="15"/>
        <v>4</v>
      </c>
      <c r="C188">
        <f t="shared" si="16"/>
        <v>6</v>
      </c>
      <c r="D188">
        <f t="shared" si="17"/>
        <v>7</v>
      </c>
      <c r="E188" t="s">
        <v>7</v>
      </c>
      <c r="G188">
        <f t="shared" si="18"/>
        <v>0</v>
      </c>
      <c r="H188">
        <f t="shared" si="14"/>
        <v>594</v>
      </c>
      <c r="I188">
        <v>10</v>
      </c>
      <c r="J188">
        <f t="shared" si="19"/>
        <v>9</v>
      </c>
      <c r="K188">
        <f>Tabela14[[#This Row],[WYDATKI]]+Tabela14[[#This Row],[SERWIS]]</f>
        <v>0</v>
      </c>
      <c r="L188">
        <f t="shared" si="20"/>
        <v>24250</v>
      </c>
    </row>
    <row r="189" spans="1:12" x14ac:dyDescent="0.3">
      <c r="A189" s="1">
        <v>45114</v>
      </c>
      <c r="B189">
        <f t="shared" si="15"/>
        <v>5</v>
      </c>
      <c r="C189">
        <f t="shared" si="16"/>
        <v>7</v>
      </c>
      <c r="D189">
        <f t="shared" si="17"/>
        <v>7</v>
      </c>
      <c r="E189" t="s">
        <v>7</v>
      </c>
      <c r="G189">
        <f t="shared" si="18"/>
        <v>0</v>
      </c>
      <c r="H189">
        <f t="shared" si="14"/>
        <v>594</v>
      </c>
      <c r="I189">
        <v>10</v>
      </c>
      <c r="J189">
        <f t="shared" si="19"/>
        <v>9</v>
      </c>
      <c r="K189">
        <f>Tabela14[[#This Row],[WYDATKI]]+Tabela14[[#This Row],[SERWIS]]</f>
        <v>0</v>
      </c>
      <c r="L189">
        <f t="shared" si="20"/>
        <v>24844</v>
      </c>
    </row>
    <row r="190" spans="1:12" x14ac:dyDescent="0.3">
      <c r="A190" s="1">
        <v>45115</v>
      </c>
      <c r="B190">
        <f t="shared" si="15"/>
        <v>6</v>
      </c>
      <c r="C190">
        <f t="shared" si="16"/>
        <v>8</v>
      </c>
      <c r="D190">
        <f t="shared" si="17"/>
        <v>7</v>
      </c>
      <c r="E190" t="s">
        <v>7</v>
      </c>
      <c r="G190">
        <f t="shared" si="18"/>
        <v>0</v>
      </c>
      <c r="H190">
        <f t="shared" si="14"/>
        <v>0</v>
      </c>
      <c r="I190">
        <v>10</v>
      </c>
      <c r="J190">
        <f t="shared" si="19"/>
        <v>9</v>
      </c>
      <c r="K190">
        <f>Tabela14[[#This Row],[WYDATKI]]+Tabela14[[#This Row],[SERWIS]]</f>
        <v>0</v>
      </c>
      <c r="L190">
        <f t="shared" si="20"/>
        <v>24844</v>
      </c>
    </row>
    <row r="191" spans="1:12" x14ac:dyDescent="0.3">
      <c r="A191" s="1">
        <v>45116</v>
      </c>
      <c r="B191">
        <f t="shared" si="15"/>
        <v>7</v>
      </c>
      <c r="C191">
        <f t="shared" si="16"/>
        <v>9</v>
      </c>
      <c r="D191">
        <f t="shared" si="17"/>
        <v>7</v>
      </c>
      <c r="E191" t="s">
        <v>7</v>
      </c>
      <c r="G191">
        <f t="shared" si="18"/>
        <v>150</v>
      </c>
      <c r="H191">
        <f t="shared" si="14"/>
        <v>0</v>
      </c>
      <c r="I191">
        <v>10</v>
      </c>
      <c r="J191">
        <f t="shared" si="19"/>
        <v>9</v>
      </c>
      <c r="K191">
        <f>Tabela14[[#This Row],[WYDATKI]]+Tabela14[[#This Row],[SERWIS]]</f>
        <v>150</v>
      </c>
      <c r="L191">
        <f t="shared" si="20"/>
        <v>24694</v>
      </c>
    </row>
    <row r="192" spans="1:12" x14ac:dyDescent="0.3">
      <c r="A192" s="1">
        <v>45117</v>
      </c>
      <c r="B192">
        <f t="shared" si="15"/>
        <v>1</v>
      </c>
      <c r="C192">
        <f t="shared" si="16"/>
        <v>10</v>
      </c>
      <c r="D192">
        <f t="shared" si="17"/>
        <v>7</v>
      </c>
      <c r="E192" t="s">
        <v>7</v>
      </c>
      <c r="G192">
        <f t="shared" si="18"/>
        <v>0</v>
      </c>
      <c r="H192">
        <f t="shared" si="14"/>
        <v>594</v>
      </c>
      <c r="I192">
        <v>10</v>
      </c>
      <c r="J192">
        <f t="shared" si="19"/>
        <v>9</v>
      </c>
      <c r="K192">
        <f>Tabela14[[#This Row],[WYDATKI]]+Tabela14[[#This Row],[SERWIS]]</f>
        <v>0</v>
      </c>
      <c r="L192">
        <f t="shared" si="20"/>
        <v>25288</v>
      </c>
    </row>
    <row r="193" spans="1:12" x14ac:dyDescent="0.3">
      <c r="A193" s="1">
        <v>45118</v>
      </c>
      <c r="B193">
        <f t="shared" si="15"/>
        <v>2</v>
      </c>
      <c r="C193">
        <f t="shared" si="16"/>
        <v>11</v>
      </c>
      <c r="D193">
        <f t="shared" si="17"/>
        <v>7</v>
      </c>
      <c r="E193" t="s">
        <v>7</v>
      </c>
      <c r="G193">
        <f t="shared" si="18"/>
        <v>0</v>
      </c>
      <c r="H193">
        <f t="shared" si="14"/>
        <v>594</v>
      </c>
      <c r="I193">
        <v>10</v>
      </c>
      <c r="J193">
        <f t="shared" si="19"/>
        <v>9</v>
      </c>
      <c r="K193">
        <f>Tabela14[[#This Row],[WYDATKI]]+Tabela14[[#This Row],[SERWIS]]</f>
        <v>0</v>
      </c>
      <c r="L193">
        <f t="shared" si="20"/>
        <v>25882</v>
      </c>
    </row>
    <row r="194" spans="1:12" x14ac:dyDescent="0.3">
      <c r="A194" s="1">
        <v>45119</v>
      </c>
      <c r="B194">
        <f t="shared" si="15"/>
        <v>3</v>
      </c>
      <c r="C194">
        <f t="shared" si="16"/>
        <v>12</v>
      </c>
      <c r="D194">
        <f t="shared" si="17"/>
        <v>7</v>
      </c>
      <c r="E194" t="s">
        <v>7</v>
      </c>
      <c r="G194">
        <f t="shared" si="18"/>
        <v>0</v>
      </c>
      <c r="H194">
        <f t="shared" ref="H194:H257" si="21">IF(OR(B194=7,B194=6),0,J194*$O$4)</f>
        <v>594</v>
      </c>
      <c r="I194">
        <v>10</v>
      </c>
      <c r="J194">
        <f t="shared" si="19"/>
        <v>9</v>
      </c>
      <c r="K194">
        <f>Tabela14[[#This Row],[WYDATKI]]+Tabela14[[#This Row],[SERWIS]]</f>
        <v>0</v>
      </c>
      <c r="L194">
        <f t="shared" si="20"/>
        <v>26476</v>
      </c>
    </row>
    <row r="195" spans="1:12" x14ac:dyDescent="0.3">
      <c r="A195" s="1">
        <v>45120</v>
      </c>
      <c r="B195">
        <f t="shared" ref="B195:B258" si="22">WEEKDAY(A195,2)</f>
        <v>4</v>
      </c>
      <c r="C195">
        <f t="shared" ref="C195:C258" si="23">DAY(A195)</f>
        <v>13</v>
      </c>
      <c r="D195">
        <f t="shared" ref="D195:D258" si="24">MONTH(A195)</f>
        <v>7</v>
      </c>
      <c r="E195" t="s">
        <v>7</v>
      </c>
      <c r="G195">
        <f t="shared" ref="G195:G258" si="25">IF(B195=7,I195*15,0)</f>
        <v>0</v>
      </c>
      <c r="H195">
        <f t="shared" si="21"/>
        <v>594</v>
      </c>
      <c r="I195">
        <v>10</v>
      </c>
      <c r="J195">
        <f t="shared" ref="J195:J258" si="26">IF(E195="ZIMA",ROUNDDOWN(I195*20%,0),IF(E195="WIOSNA",ROUNDDOWN(I195*50%,0),IF(E195="LATO",ROUNDDOWN(I195*90%,0),IF(E195="JESIEŃ",ROUNDDOWN(I195*40%,0)))))</f>
        <v>9</v>
      </c>
      <c r="K195">
        <f>Tabela14[[#This Row],[WYDATKI]]+Tabela14[[#This Row],[SERWIS]]</f>
        <v>0</v>
      </c>
      <c r="L195">
        <f t="shared" si="20"/>
        <v>27070</v>
      </c>
    </row>
    <row r="196" spans="1:12" x14ac:dyDescent="0.3">
      <c r="A196" s="1">
        <v>45121</v>
      </c>
      <c r="B196">
        <f t="shared" si="22"/>
        <v>5</v>
      </c>
      <c r="C196">
        <f t="shared" si="23"/>
        <v>14</v>
      </c>
      <c r="D196">
        <f t="shared" si="24"/>
        <v>7</v>
      </c>
      <c r="E196" t="s">
        <v>7</v>
      </c>
      <c r="G196">
        <f t="shared" si="25"/>
        <v>0</v>
      </c>
      <c r="H196">
        <f t="shared" si="21"/>
        <v>594</v>
      </c>
      <c r="I196">
        <v>10</v>
      </c>
      <c r="J196">
        <f t="shared" si="26"/>
        <v>9</v>
      </c>
      <c r="K196">
        <f>Tabela14[[#This Row],[WYDATKI]]+Tabela14[[#This Row],[SERWIS]]</f>
        <v>0</v>
      </c>
      <c r="L196">
        <f t="shared" ref="L196:L259" si="27">L195-F196-G196+H196</f>
        <v>27664</v>
      </c>
    </row>
    <row r="197" spans="1:12" x14ac:dyDescent="0.3">
      <c r="A197" s="1">
        <v>45122</v>
      </c>
      <c r="B197">
        <f t="shared" si="22"/>
        <v>6</v>
      </c>
      <c r="C197">
        <f t="shared" si="23"/>
        <v>15</v>
      </c>
      <c r="D197">
        <f t="shared" si="24"/>
        <v>7</v>
      </c>
      <c r="E197" t="s">
        <v>7</v>
      </c>
      <c r="G197">
        <f t="shared" si="25"/>
        <v>0</v>
      </c>
      <c r="H197">
        <f t="shared" si="21"/>
        <v>0</v>
      </c>
      <c r="I197">
        <v>10</v>
      </c>
      <c r="J197">
        <f t="shared" si="26"/>
        <v>9</v>
      </c>
      <c r="K197">
        <f>Tabela14[[#This Row],[WYDATKI]]+Tabela14[[#This Row],[SERWIS]]</f>
        <v>0</v>
      </c>
      <c r="L197">
        <f t="shared" si="27"/>
        <v>27664</v>
      </c>
    </row>
    <row r="198" spans="1:12" x14ac:dyDescent="0.3">
      <c r="A198" s="1">
        <v>45123</v>
      </c>
      <c r="B198">
        <f t="shared" si="22"/>
        <v>7</v>
      </c>
      <c r="C198">
        <f t="shared" si="23"/>
        <v>16</v>
      </c>
      <c r="D198">
        <f t="shared" si="24"/>
        <v>7</v>
      </c>
      <c r="E198" t="s">
        <v>7</v>
      </c>
      <c r="G198">
        <f t="shared" si="25"/>
        <v>150</v>
      </c>
      <c r="H198">
        <f t="shared" si="21"/>
        <v>0</v>
      </c>
      <c r="I198">
        <v>10</v>
      </c>
      <c r="J198">
        <f t="shared" si="26"/>
        <v>9</v>
      </c>
      <c r="K198">
        <f>Tabela14[[#This Row],[WYDATKI]]+Tabela14[[#This Row],[SERWIS]]</f>
        <v>150</v>
      </c>
      <c r="L198">
        <f t="shared" si="27"/>
        <v>27514</v>
      </c>
    </row>
    <row r="199" spans="1:12" x14ac:dyDescent="0.3">
      <c r="A199" s="1">
        <v>45124</v>
      </c>
      <c r="B199">
        <f t="shared" si="22"/>
        <v>1</v>
      </c>
      <c r="C199">
        <f t="shared" si="23"/>
        <v>17</v>
      </c>
      <c r="D199">
        <f t="shared" si="24"/>
        <v>7</v>
      </c>
      <c r="E199" t="s">
        <v>7</v>
      </c>
      <c r="G199">
        <f t="shared" si="25"/>
        <v>0</v>
      </c>
      <c r="H199">
        <f t="shared" si="21"/>
        <v>594</v>
      </c>
      <c r="I199">
        <v>10</v>
      </c>
      <c r="J199">
        <f t="shared" si="26"/>
        <v>9</v>
      </c>
      <c r="K199">
        <f>Tabela14[[#This Row],[WYDATKI]]+Tabela14[[#This Row],[SERWIS]]</f>
        <v>0</v>
      </c>
      <c r="L199">
        <f t="shared" si="27"/>
        <v>28108</v>
      </c>
    </row>
    <row r="200" spans="1:12" x14ac:dyDescent="0.3">
      <c r="A200" s="1">
        <v>45125</v>
      </c>
      <c r="B200">
        <f t="shared" si="22"/>
        <v>2</v>
      </c>
      <c r="C200">
        <f t="shared" si="23"/>
        <v>18</v>
      </c>
      <c r="D200">
        <f t="shared" si="24"/>
        <v>7</v>
      </c>
      <c r="E200" t="s">
        <v>7</v>
      </c>
      <c r="G200">
        <f t="shared" si="25"/>
        <v>0</v>
      </c>
      <c r="H200">
        <f t="shared" si="21"/>
        <v>594</v>
      </c>
      <c r="I200">
        <v>10</v>
      </c>
      <c r="J200">
        <f t="shared" si="26"/>
        <v>9</v>
      </c>
      <c r="K200">
        <f>Tabela14[[#This Row],[WYDATKI]]+Tabela14[[#This Row],[SERWIS]]</f>
        <v>0</v>
      </c>
      <c r="L200">
        <f t="shared" si="27"/>
        <v>28702</v>
      </c>
    </row>
    <row r="201" spans="1:12" x14ac:dyDescent="0.3">
      <c r="A201" s="1">
        <v>45126</v>
      </c>
      <c r="B201">
        <f t="shared" si="22"/>
        <v>3</v>
      </c>
      <c r="C201">
        <f t="shared" si="23"/>
        <v>19</v>
      </c>
      <c r="D201">
        <f t="shared" si="24"/>
        <v>7</v>
      </c>
      <c r="E201" t="s">
        <v>7</v>
      </c>
      <c r="G201">
        <f t="shared" si="25"/>
        <v>0</v>
      </c>
      <c r="H201">
        <f t="shared" si="21"/>
        <v>594</v>
      </c>
      <c r="I201">
        <v>10</v>
      </c>
      <c r="J201">
        <f t="shared" si="26"/>
        <v>9</v>
      </c>
      <c r="K201">
        <f>Tabela14[[#This Row],[WYDATKI]]+Tabela14[[#This Row],[SERWIS]]</f>
        <v>0</v>
      </c>
      <c r="L201">
        <f t="shared" si="27"/>
        <v>29296</v>
      </c>
    </row>
    <row r="202" spans="1:12" x14ac:dyDescent="0.3">
      <c r="A202" s="1">
        <v>45127</v>
      </c>
      <c r="B202">
        <f t="shared" si="22"/>
        <v>4</v>
      </c>
      <c r="C202">
        <f t="shared" si="23"/>
        <v>20</v>
      </c>
      <c r="D202">
        <f t="shared" si="24"/>
        <v>7</v>
      </c>
      <c r="E202" t="s">
        <v>7</v>
      </c>
      <c r="G202">
        <f t="shared" si="25"/>
        <v>0</v>
      </c>
      <c r="H202">
        <f t="shared" si="21"/>
        <v>594</v>
      </c>
      <c r="I202">
        <v>10</v>
      </c>
      <c r="J202">
        <f t="shared" si="26"/>
        <v>9</v>
      </c>
      <c r="K202">
        <f>Tabela14[[#This Row],[WYDATKI]]+Tabela14[[#This Row],[SERWIS]]</f>
        <v>0</v>
      </c>
      <c r="L202">
        <f t="shared" si="27"/>
        <v>29890</v>
      </c>
    </row>
    <row r="203" spans="1:12" x14ac:dyDescent="0.3">
      <c r="A203" s="1">
        <v>45128</v>
      </c>
      <c r="B203">
        <f t="shared" si="22"/>
        <v>5</v>
      </c>
      <c r="C203">
        <f t="shared" si="23"/>
        <v>21</v>
      </c>
      <c r="D203">
        <f t="shared" si="24"/>
        <v>7</v>
      </c>
      <c r="E203" t="s">
        <v>7</v>
      </c>
      <c r="G203">
        <f t="shared" si="25"/>
        <v>0</v>
      </c>
      <c r="H203">
        <f t="shared" si="21"/>
        <v>594</v>
      </c>
      <c r="I203">
        <v>10</v>
      </c>
      <c r="J203">
        <f t="shared" si="26"/>
        <v>9</v>
      </c>
      <c r="K203">
        <f>Tabela14[[#This Row],[WYDATKI]]+Tabela14[[#This Row],[SERWIS]]</f>
        <v>0</v>
      </c>
      <c r="L203">
        <f t="shared" si="27"/>
        <v>30484</v>
      </c>
    </row>
    <row r="204" spans="1:12" x14ac:dyDescent="0.3">
      <c r="A204" s="1">
        <v>45129</v>
      </c>
      <c r="B204">
        <f t="shared" si="22"/>
        <v>6</v>
      </c>
      <c r="C204">
        <f t="shared" si="23"/>
        <v>22</v>
      </c>
      <c r="D204">
        <f t="shared" si="24"/>
        <v>7</v>
      </c>
      <c r="E204" t="s">
        <v>7</v>
      </c>
      <c r="G204">
        <f t="shared" si="25"/>
        <v>0</v>
      </c>
      <c r="H204">
        <f t="shared" si="21"/>
        <v>0</v>
      </c>
      <c r="I204">
        <v>10</v>
      </c>
      <c r="J204">
        <f t="shared" si="26"/>
        <v>9</v>
      </c>
      <c r="K204">
        <f>Tabela14[[#This Row],[WYDATKI]]+Tabela14[[#This Row],[SERWIS]]</f>
        <v>0</v>
      </c>
      <c r="L204">
        <f t="shared" si="27"/>
        <v>30484</v>
      </c>
    </row>
    <row r="205" spans="1:12" x14ac:dyDescent="0.3">
      <c r="A205" s="1">
        <v>45130</v>
      </c>
      <c r="B205">
        <f t="shared" si="22"/>
        <v>7</v>
      </c>
      <c r="C205">
        <f t="shared" si="23"/>
        <v>23</v>
      </c>
      <c r="D205">
        <f t="shared" si="24"/>
        <v>7</v>
      </c>
      <c r="E205" t="s">
        <v>7</v>
      </c>
      <c r="G205">
        <f t="shared" si="25"/>
        <v>150</v>
      </c>
      <c r="H205">
        <f t="shared" si="21"/>
        <v>0</v>
      </c>
      <c r="I205">
        <v>10</v>
      </c>
      <c r="J205">
        <f t="shared" si="26"/>
        <v>9</v>
      </c>
      <c r="K205">
        <f>Tabela14[[#This Row],[WYDATKI]]+Tabela14[[#This Row],[SERWIS]]</f>
        <v>150</v>
      </c>
      <c r="L205">
        <f t="shared" si="27"/>
        <v>30334</v>
      </c>
    </row>
    <row r="206" spans="1:12" x14ac:dyDescent="0.3">
      <c r="A206" s="1">
        <v>45131</v>
      </c>
      <c r="B206">
        <f t="shared" si="22"/>
        <v>1</v>
      </c>
      <c r="C206">
        <f t="shared" si="23"/>
        <v>24</v>
      </c>
      <c r="D206">
        <f t="shared" si="24"/>
        <v>7</v>
      </c>
      <c r="E206" t="s">
        <v>7</v>
      </c>
      <c r="G206">
        <f t="shared" si="25"/>
        <v>0</v>
      </c>
      <c r="H206">
        <f t="shared" si="21"/>
        <v>594</v>
      </c>
      <c r="I206">
        <v>10</v>
      </c>
      <c r="J206">
        <f t="shared" si="26"/>
        <v>9</v>
      </c>
      <c r="K206">
        <f>Tabela14[[#This Row],[WYDATKI]]+Tabela14[[#This Row],[SERWIS]]</f>
        <v>0</v>
      </c>
      <c r="L206">
        <f t="shared" si="27"/>
        <v>30928</v>
      </c>
    </row>
    <row r="207" spans="1:12" x14ac:dyDescent="0.3">
      <c r="A207" s="1">
        <v>45132</v>
      </c>
      <c r="B207">
        <f t="shared" si="22"/>
        <v>2</v>
      </c>
      <c r="C207">
        <f t="shared" si="23"/>
        <v>25</v>
      </c>
      <c r="D207">
        <f t="shared" si="24"/>
        <v>7</v>
      </c>
      <c r="E207" t="s">
        <v>7</v>
      </c>
      <c r="G207">
        <f t="shared" si="25"/>
        <v>0</v>
      </c>
      <c r="H207">
        <f t="shared" si="21"/>
        <v>594</v>
      </c>
      <c r="I207">
        <v>10</v>
      </c>
      <c r="J207">
        <f t="shared" si="26"/>
        <v>9</v>
      </c>
      <c r="K207">
        <f>Tabela14[[#This Row],[WYDATKI]]+Tabela14[[#This Row],[SERWIS]]</f>
        <v>0</v>
      </c>
      <c r="L207">
        <f t="shared" si="27"/>
        <v>31522</v>
      </c>
    </row>
    <row r="208" spans="1:12" x14ac:dyDescent="0.3">
      <c r="A208" s="1">
        <v>45133</v>
      </c>
      <c r="B208">
        <f t="shared" si="22"/>
        <v>3</v>
      </c>
      <c r="C208">
        <f t="shared" si="23"/>
        <v>26</v>
      </c>
      <c r="D208">
        <f t="shared" si="24"/>
        <v>7</v>
      </c>
      <c r="E208" t="s">
        <v>7</v>
      </c>
      <c r="G208">
        <f t="shared" si="25"/>
        <v>0</v>
      </c>
      <c r="H208">
        <f t="shared" si="21"/>
        <v>594</v>
      </c>
      <c r="I208">
        <v>10</v>
      </c>
      <c r="J208">
        <f t="shared" si="26"/>
        <v>9</v>
      </c>
      <c r="K208">
        <f>Tabela14[[#This Row],[WYDATKI]]+Tabela14[[#This Row],[SERWIS]]</f>
        <v>0</v>
      </c>
      <c r="L208">
        <f t="shared" si="27"/>
        <v>32116</v>
      </c>
    </row>
    <row r="209" spans="1:12" x14ac:dyDescent="0.3">
      <c r="A209" s="1">
        <v>45134</v>
      </c>
      <c r="B209">
        <f t="shared" si="22"/>
        <v>4</v>
      </c>
      <c r="C209">
        <f t="shared" si="23"/>
        <v>27</v>
      </c>
      <c r="D209">
        <f t="shared" si="24"/>
        <v>7</v>
      </c>
      <c r="E209" t="s">
        <v>7</v>
      </c>
      <c r="G209">
        <f t="shared" si="25"/>
        <v>0</v>
      </c>
      <c r="H209">
        <f t="shared" si="21"/>
        <v>594</v>
      </c>
      <c r="I209">
        <v>10</v>
      </c>
      <c r="J209">
        <f t="shared" si="26"/>
        <v>9</v>
      </c>
      <c r="K209">
        <f>Tabela14[[#This Row],[WYDATKI]]+Tabela14[[#This Row],[SERWIS]]</f>
        <v>0</v>
      </c>
      <c r="L209">
        <f t="shared" si="27"/>
        <v>32710</v>
      </c>
    </row>
    <row r="210" spans="1:12" x14ac:dyDescent="0.3">
      <c r="A210" s="1">
        <v>45135</v>
      </c>
      <c r="B210">
        <f t="shared" si="22"/>
        <v>5</v>
      </c>
      <c r="C210">
        <f t="shared" si="23"/>
        <v>28</v>
      </c>
      <c r="D210">
        <f t="shared" si="24"/>
        <v>7</v>
      </c>
      <c r="E210" t="s">
        <v>7</v>
      </c>
      <c r="G210">
        <f t="shared" si="25"/>
        <v>0</v>
      </c>
      <c r="H210">
        <f t="shared" si="21"/>
        <v>594</v>
      </c>
      <c r="I210">
        <v>10</v>
      </c>
      <c r="J210">
        <f t="shared" si="26"/>
        <v>9</v>
      </c>
      <c r="K210">
        <f>Tabela14[[#This Row],[WYDATKI]]+Tabela14[[#This Row],[SERWIS]]</f>
        <v>0</v>
      </c>
      <c r="L210">
        <f t="shared" si="27"/>
        <v>33304</v>
      </c>
    </row>
    <row r="211" spans="1:12" x14ac:dyDescent="0.3">
      <c r="A211" s="1">
        <v>45136</v>
      </c>
      <c r="B211">
        <f t="shared" si="22"/>
        <v>6</v>
      </c>
      <c r="C211">
        <f t="shared" si="23"/>
        <v>29</v>
      </c>
      <c r="D211">
        <f t="shared" si="24"/>
        <v>7</v>
      </c>
      <c r="E211" t="s">
        <v>7</v>
      </c>
      <c r="G211">
        <f t="shared" si="25"/>
        <v>0</v>
      </c>
      <c r="H211">
        <f t="shared" si="21"/>
        <v>0</v>
      </c>
      <c r="I211">
        <v>10</v>
      </c>
      <c r="J211">
        <f t="shared" si="26"/>
        <v>9</v>
      </c>
      <c r="K211">
        <f>Tabela14[[#This Row],[WYDATKI]]+Tabela14[[#This Row],[SERWIS]]</f>
        <v>0</v>
      </c>
      <c r="L211">
        <f t="shared" si="27"/>
        <v>33304</v>
      </c>
    </row>
    <row r="212" spans="1:12" x14ac:dyDescent="0.3">
      <c r="A212" s="1">
        <v>45137</v>
      </c>
      <c r="B212">
        <f t="shared" si="22"/>
        <v>7</v>
      </c>
      <c r="C212">
        <f t="shared" si="23"/>
        <v>30</v>
      </c>
      <c r="D212">
        <f t="shared" si="24"/>
        <v>7</v>
      </c>
      <c r="E212" t="s">
        <v>7</v>
      </c>
      <c r="G212">
        <f t="shared" si="25"/>
        <v>150</v>
      </c>
      <c r="H212">
        <f t="shared" si="21"/>
        <v>0</v>
      </c>
      <c r="I212">
        <v>10</v>
      </c>
      <c r="J212">
        <f t="shared" si="26"/>
        <v>9</v>
      </c>
      <c r="K212">
        <f>Tabela14[[#This Row],[WYDATKI]]+Tabela14[[#This Row],[SERWIS]]</f>
        <v>150</v>
      </c>
      <c r="L212">
        <f t="shared" si="27"/>
        <v>33154</v>
      </c>
    </row>
    <row r="213" spans="1:12" x14ac:dyDescent="0.3">
      <c r="A213" s="1">
        <v>45138</v>
      </c>
      <c r="B213">
        <f t="shared" si="22"/>
        <v>1</v>
      </c>
      <c r="C213">
        <f t="shared" si="23"/>
        <v>31</v>
      </c>
      <c r="D213">
        <f t="shared" si="24"/>
        <v>7</v>
      </c>
      <c r="E213" t="s">
        <v>7</v>
      </c>
      <c r="G213">
        <f t="shared" si="25"/>
        <v>0</v>
      </c>
      <c r="H213">
        <f t="shared" si="21"/>
        <v>594</v>
      </c>
      <c r="I213">
        <v>10</v>
      </c>
      <c r="J213">
        <f t="shared" si="26"/>
        <v>9</v>
      </c>
      <c r="K213">
        <f>Tabela14[[#This Row],[WYDATKI]]+Tabela14[[#This Row],[SERWIS]]</f>
        <v>0</v>
      </c>
      <c r="L213">
        <f t="shared" si="27"/>
        <v>33748</v>
      </c>
    </row>
    <row r="214" spans="1:12" x14ac:dyDescent="0.3">
      <c r="A214" s="1">
        <v>45139</v>
      </c>
      <c r="B214">
        <f t="shared" si="22"/>
        <v>2</v>
      </c>
      <c r="C214">
        <f t="shared" si="23"/>
        <v>1</v>
      </c>
      <c r="D214">
        <f t="shared" si="24"/>
        <v>8</v>
      </c>
      <c r="E214" t="s">
        <v>7</v>
      </c>
      <c r="G214">
        <f t="shared" si="25"/>
        <v>0</v>
      </c>
      <c r="H214">
        <f t="shared" si="21"/>
        <v>594</v>
      </c>
      <c r="I214">
        <v>10</v>
      </c>
      <c r="J214">
        <f t="shared" si="26"/>
        <v>9</v>
      </c>
      <c r="K214">
        <f>Tabela14[[#This Row],[WYDATKI]]+Tabela14[[#This Row],[SERWIS]]</f>
        <v>0</v>
      </c>
      <c r="L214">
        <f t="shared" si="27"/>
        <v>34342</v>
      </c>
    </row>
    <row r="215" spans="1:12" x14ac:dyDescent="0.3">
      <c r="A215" s="1">
        <v>45140</v>
      </c>
      <c r="B215">
        <f t="shared" si="22"/>
        <v>3</v>
      </c>
      <c r="C215">
        <f t="shared" si="23"/>
        <v>2</v>
      </c>
      <c r="D215">
        <f t="shared" si="24"/>
        <v>8</v>
      </c>
      <c r="E215" t="s">
        <v>7</v>
      </c>
      <c r="G215">
        <f t="shared" si="25"/>
        <v>0</v>
      </c>
      <c r="H215">
        <f t="shared" si="21"/>
        <v>594</v>
      </c>
      <c r="I215">
        <v>10</v>
      </c>
      <c r="J215">
        <f t="shared" si="26"/>
        <v>9</v>
      </c>
      <c r="K215">
        <f>Tabela14[[#This Row],[WYDATKI]]+Tabela14[[#This Row],[SERWIS]]</f>
        <v>0</v>
      </c>
      <c r="L215">
        <f t="shared" si="27"/>
        <v>34936</v>
      </c>
    </row>
    <row r="216" spans="1:12" x14ac:dyDescent="0.3">
      <c r="A216" s="1">
        <v>45141</v>
      </c>
      <c r="B216">
        <f t="shared" si="22"/>
        <v>4</v>
      </c>
      <c r="C216">
        <f t="shared" si="23"/>
        <v>3</v>
      </c>
      <c r="D216">
        <f t="shared" si="24"/>
        <v>8</v>
      </c>
      <c r="E216" t="s">
        <v>7</v>
      </c>
      <c r="G216">
        <f t="shared" si="25"/>
        <v>0</v>
      </c>
      <c r="H216">
        <f t="shared" si="21"/>
        <v>594</v>
      </c>
      <c r="I216">
        <v>10</v>
      </c>
      <c r="J216">
        <f t="shared" si="26"/>
        <v>9</v>
      </c>
      <c r="K216">
        <f>Tabela14[[#This Row],[WYDATKI]]+Tabela14[[#This Row],[SERWIS]]</f>
        <v>0</v>
      </c>
      <c r="L216">
        <f t="shared" si="27"/>
        <v>35530</v>
      </c>
    </row>
    <row r="217" spans="1:12" x14ac:dyDescent="0.3">
      <c r="A217" s="1">
        <v>45142</v>
      </c>
      <c r="B217">
        <f t="shared" si="22"/>
        <v>5</v>
      </c>
      <c r="C217">
        <f t="shared" si="23"/>
        <v>4</v>
      </c>
      <c r="D217">
        <f t="shared" si="24"/>
        <v>8</v>
      </c>
      <c r="E217" t="s">
        <v>7</v>
      </c>
      <c r="G217">
        <f t="shared" si="25"/>
        <v>0</v>
      </c>
      <c r="H217">
        <f t="shared" si="21"/>
        <v>594</v>
      </c>
      <c r="I217">
        <v>10</v>
      </c>
      <c r="J217">
        <f t="shared" si="26"/>
        <v>9</v>
      </c>
      <c r="K217">
        <f>Tabela14[[#This Row],[WYDATKI]]+Tabela14[[#This Row],[SERWIS]]</f>
        <v>0</v>
      </c>
      <c r="L217">
        <f t="shared" si="27"/>
        <v>36124</v>
      </c>
    </row>
    <row r="218" spans="1:12" x14ac:dyDescent="0.3">
      <c r="A218" s="1">
        <v>45143</v>
      </c>
      <c r="B218">
        <f t="shared" si="22"/>
        <v>6</v>
      </c>
      <c r="C218">
        <f t="shared" si="23"/>
        <v>5</v>
      </c>
      <c r="D218">
        <f t="shared" si="24"/>
        <v>8</v>
      </c>
      <c r="E218" t="s">
        <v>7</v>
      </c>
      <c r="G218">
        <f t="shared" si="25"/>
        <v>0</v>
      </c>
      <c r="H218">
        <f t="shared" si="21"/>
        <v>0</v>
      </c>
      <c r="I218">
        <v>10</v>
      </c>
      <c r="J218">
        <f t="shared" si="26"/>
        <v>9</v>
      </c>
      <c r="K218">
        <f>Tabela14[[#This Row],[WYDATKI]]+Tabela14[[#This Row],[SERWIS]]</f>
        <v>0</v>
      </c>
      <c r="L218">
        <f t="shared" si="27"/>
        <v>36124</v>
      </c>
    </row>
    <row r="219" spans="1:12" x14ac:dyDescent="0.3">
      <c r="A219" s="1">
        <v>45144</v>
      </c>
      <c r="B219">
        <f t="shared" si="22"/>
        <v>7</v>
      </c>
      <c r="C219">
        <f t="shared" si="23"/>
        <v>6</v>
      </c>
      <c r="D219">
        <f t="shared" si="24"/>
        <v>8</v>
      </c>
      <c r="E219" t="s">
        <v>7</v>
      </c>
      <c r="G219">
        <f t="shared" si="25"/>
        <v>150</v>
      </c>
      <c r="H219">
        <f t="shared" si="21"/>
        <v>0</v>
      </c>
      <c r="I219">
        <v>10</v>
      </c>
      <c r="J219">
        <f t="shared" si="26"/>
        <v>9</v>
      </c>
      <c r="K219">
        <f>Tabela14[[#This Row],[WYDATKI]]+Tabela14[[#This Row],[SERWIS]]</f>
        <v>150</v>
      </c>
      <c r="L219">
        <f t="shared" si="27"/>
        <v>35974</v>
      </c>
    </row>
    <row r="220" spans="1:12" x14ac:dyDescent="0.3">
      <c r="A220" s="1">
        <v>45145</v>
      </c>
      <c r="B220">
        <f t="shared" si="22"/>
        <v>1</v>
      </c>
      <c r="C220">
        <f t="shared" si="23"/>
        <v>7</v>
      </c>
      <c r="D220">
        <f t="shared" si="24"/>
        <v>8</v>
      </c>
      <c r="E220" t="s">
        <v>7</v>
      </c>
      <c r="G220">
        <f t="shared" si="25"/>
        <v>0</v>
      </c>
      <c r="H220">
        <f t="shared" si="21"/>
        <v>594</v>
      </c>
      <c r="I220">
        <v>10</v>
      </c>
      <c r="J220">
        <f t="shared" si="26"/>
        <v>9</v>
      </c>
      <c r="K220">
        <f>Tabela14[[#This Row],[WYDATKI]]+Tabela14[[#This Row],[SERWIS]]</f>
        <v>0</v>
      </c>
      <c r="L220">
        <f t="shared" si="27"/>
        <v>36568</v>
      </c>
    </row>
    <row r="221" spans="1:12" x14ac:dyDescent="0.3">
      <c r="A221" s="1">
        <v>45146</v>
      </c>
      <c r="B221">
        <f t="shared" si="22"/>
        <v>2</v>
      </c>
      <c r="C221">
        <f t="shared" si="23"/>
        <v>8</v>
      </c>
      <c r="D221">
        <f t="shared" si="24"/>
        <v>8</v>
      </c>
      <c r="E221" t="s">
        <v>7</v>
      </c>
      <c r="G221">
        <f t="shared" si="25"/>
        <v>0</v>
      </c>
      <c r="H221">
        <f t="shared" si="21"/>
        <v>594</v>
      </c>
      <c r="I221">
        <v>10</v>
      </c>
      <c r="J221">
        <f t="shared" si="26"/>
        <v>9</v>
      </c>
      <c r="K221">
        <f>Tabela14[[#This Row],[WYDATKI]]+Tabela14[[#This Row],[SERWIS]]</f>
        <v>0</v>
      </c>
      <c r="L221">
        <f t="shared" si="27"/>
        <v>37162</v>
      </c>
    </row>
    <row r="222" spans="1:12" x14ac:dyDescent="0.3">
      <c r="A222" s="1">
        <v>45147</v>
      </c>
      <c r="B222">
        <f t="shared" si="22"/>
        <v>3</v>
      </c>
      <c r="C222">
        <f t="shared" si="23"/>
        <v>9</v>
      </c>
      <c r="D222">
        <f t="shared" si="24"/>
        <v>8</v>
      </c>
      <c r="E222" t="s">
        <v>7</v>
      </c>
      <c r="G222">
        <f t="shared" si="25"/>
        <v>0</v>
      </c>
      <c r="H222">
        <f t="shared" si="21"/>
        <v>594</v>
      </c>
      <c r="I222">
        <v>10</v>
      </c>
      <c r="J222">
        <f t="shared" si="26"/>
        <v>9</v>
      </c>
      <c r="K222">
        <f>Tabela14[[#This Row],[WYDATKI]]+Tabela14[[#This Row],[SERWIS]]</f>
        <v>0</v>
      </c>
      <c r="L222">
        <f t="shared" si="27"/>
        <v>37756</v>
      </c>
    </row>
    <row r="223" spans="1:12" x14ac:dyDescent="0.3">
      <c r="A223" s="1">
        <v>45148</v>
      </c>
      <c r="B223">
        <f t="shared" si="22"/>
        <v>4</v>
      </c>
      <c r="C223">
        <f t="shared" si="23"/>
        <v>10</v>
      </c>
      <c r="D223">
        <f t="shared" si="24"/>
        <v>8</v>
      </c>
      <c r="E223" t="s">
        <v>7</v>
      </c>
      <c r="G223">
        <f t="shared" si="25"/>
        <v>0</v>
      </c>
      <c r="H223">
        <f t="shared" si="21"/>
        <v>594</v>
      </c>
      <c r="I223">
        <v>10</v>
      </c>
      <c r="J223">
        <f t="shared" si="26"/>
        <v>9</v>
      </c>
      <c r="K223">
        <f>Tabela14[[#This Row],[WYDATKI]]+Tabela14[[#This Row],[SERWIS]]</f>
        <v>0</v>
      </c>
      <c r="L223">
        <f t="shared" si="27"/>
        <v>38350</v>
      </c>
    </row>
    <row r="224" spans="1:12" x14ac:dyDescent="0.3">
      <c r="A224" s="1">
        <v>45149</v>
      </c>
      <c r="B224">
        <f t="shared" si="22"/>
        <v>5</v>
      </c>
      <c r="C224">
        <f t="shared" si="23"/>
        <v>11</v>
      </c>
      <c r="D224">
        <f t="shared" si="24"/>
        <v>8</v>
      </c>
      <c r="E224" t="s">
        <v>7</v>
      </c>
      <c r="G224">
        <f t="shared" si="25"/>
        <v>0</v>
      </c>
      <c r="H224">
        <f t="shared" si="21"/>
        <v>594</v>
      </c>
      <c r="I224">
        <v>10</v>
      </c>
      <c r="J224">
        <f t="shared" si="26"/>
        <v>9</v>
      </c>
      <c r="K224">
        <f>Tabela14[[#This Row],[WYDATKI]]+Tabela14[[#This Row],[SERWIS]]</f>
        <v>0</v>
      </c>
      <c r="L224">
        <f t="shared" si="27"/>
        <v>38944</v>
      </c>
    </row>
    <row r="225" spans="1:12" x14ac:dyDescent="0.3">
      <c r="A225" s="1">
        <v>45150</v>
      </c>
      <c r="B225">
        <f t="shared" si="22"/>
        <v>6</v>
      </c>
      <c r="C225">
        <f t="shared" si="23"/>
        <v>12</v>
      </c>
      <c r="D225">
        <f t="shared" si="24"/>
        <v>8</v>
      </c>
      <c r="E225" t="s">
        <v>7</v>
      </c>
      <c r="G225">
        <f t="shared" si="25"/>
        <v>0</v>
      </c>
      <c r="H225">
        <f t="shared" si="21"/>
        <v>0</v>
      </c>
      <c r="I225">
        <v>10</v>
      </c>
      <c r="J225">
        <f t="shared" si="26"/>
        <v>9</v>
      </c>
      <c r="K225">
        <f>Tabela14[[#This Row],[WYDATKI]]+Tabela14[[#This Row],[SERWIS]]</f>
        <v>0</v>
      </c>
      <c r="L225">
        <f t="shared" si="27"/>
        <v>38944</v>
      </c>
    </row>
    <row r="226" spans="1:12" x14ac:dyDescent="0.3">
      <c r="A226" s="1">
        <v>45151</v>
      </c>
      <c r="B226">
        <f t="shared" si="22"/>
        <v>7</v>
      </c>
      <c r="C226">
        <f t="shared" si="23"/>
        <v>13</v>
      </c>
      <c r="D226">
        <f t="shared" si="24"/>
        <v>8</v>
      </c>
      <c r="E226" t="s">
        <v>7</v>
      </c>
      <c r="G226">
        <f t="shared" si="25"/>
        <v>150</v>
      </c>
      <c r="H226">
        <f t="shared" si="21"/>
        <v>0</v>
      </c>
      <c r="I226">
        <v>10</v>
      </c>
      <c r="J226">
        <f t="shared" si="26"/>
        <v>9</v>
      </c>
      <c r="K226">
        <f>Tabela14[[#This Row],[WYDATKI]]+Tabela14[[#This Row],[SERWIS]]</f>
        <v>150</v>
      </c>
      <c r="L226">
        <f t="shared" si="27"/>
        <v>38794</v>
      </c>
    </row>
    <row r="227" spans="1:12" x14ac:dyDescent="0.3">
      <c r="A227" s="1">
        <v>45152</v>
      </c>
      <c r="B227">
        <f t="shared" si="22"/>
        <v>1</v>
      </c>
      <c r="C227">
        <f t="shared" si="23"/>
        <v>14</v>
      </c>
      <c r="D227">
        <f t="shared" si="24"/>
        <v>8</v>
      </c>
      <c r="E227" t="s">
        <v>7</v>
      </c>
      <c r="G227">
        <f t="shared" si="25"/>
        <v>0</v>
      </c>
      <c r="H227">
        <f t="shared" si="21"/>
        <v>594</v>
      </c>
      <c r="I227">
        <v>10</v>
      </c>
      <c r="J227">
        <f t="shared" si="26"/>
        <v>9</v>
      </c>
      <c r="K227">
        <f>Tabela14[[#This Row],[WYDATKI]]+Tabela14[[#This Row],[SERWIS]]</f>
        <v>0</v>
      </c>
      <c r="L227">
        <f t="shared" si="27"/>
        <v>39388</v>
      </c>
    </row>
    <row r="228" spans="1:12" x14ac:dyDescent="0.3">
      <c r="A228" s="1">
        <v>45153</v>
      </c>
      <c r="B228">
        <f t="shared" si="22"/>
        <v>2</v>
      </c>
      <c r="C228">
        <f t="shared" si="23"/>
        <v>15</v>
      </c>
      <c r="D228">
        <f t="shared" si="24"/>
        <v>8</v>
      </c>
      <c r="E228" t="s">
        <v>7</v>
      </c>
      <c r="G228">
        <f t="shared" si="25"/>
        <v>0</v>
      </c>
      <c r="H228">
        <f t="shared" si="21"/>
        <v>594</v>
      </c>
      <c r="I228">
        <v>10</v>
      </c>
      <c r="J228">
        <f t="shared" si="26"/>
        <v>9</v>
      </c>
      <c r="K228">
        <f>Tabela14[[#This Row],[WYDATKI]]+Tabela14[[#This Row],[SERWIS]]</f>
        <v>0</v>
      </c>
      <c r="L228">
        <f t="shared" si="27"/>
        <v>39982</v>
      </c>
    </row>
    <row r="229" spans="1:12" x14ac:dyDescent="0.3">
      <c r="A229" s="1">
        <v>45154</v>
      </c>
      <c r="B229">
        <f t="shared" si="22"/>
        <v>3</v>
      </c>
      <c r="C229">
        <f t="shared" si="23"/>
        <v>16</v>
      </c>
      <c r="D229">
        <f t="shared" si="24"/>
        <v>8</v>
      </c>
      <c r="E229" t="s">
        <v>7</v>
      </c>
      <c r="G229">
        <f t="shared" si="25"/>
        <v>0</v>
      </c>
      <c r="H229">
        <f t="shared" si="21"/>
        <v>594</v>
      </c>
      <c r="I229">
        <v>10</v>
      </c>
      <c r="J229">
        <f t="shared" si="26"/>
        <v>9</v>
      </c>
      <c r="K229">
        <f>Tabela14[[#This Row],[WYDATKI]]+Tabela14[[#This Row],[SERWIS]]</f>
        <v>0</v>
      </c>
      <c r="L229">
        <f t="shared" si="27"/>
        <v>40576</v>
      </c>
    </row>
    <row r="230" spans="1:12" x14ac:dyDescent="0.3">
      <c r="A230" s="1">
        <v>45155</v>
      </c>
      <c r="B230">
        <f t="shared" si="22"/>
        <v>4</v>
      </c>
      <c r="C230">
        <f t="shared" si="23"/>
        <v>17</v>
      </c>
      <c r="D230">
        <f t="shared" si="24"/>
        <v>8</v>
      </c>
      <c r="E230" t="s">
        <v>7</v>
      </c>
      <c r="G230">
        <f t="shared" si="25"/>
        <v>0</v>
      </c>
      <c r="H230">
        <f t="shared" si="21"/>
        <v>594</v>
      </c>
      <c r="I230">
        <v>10</v>
      </c>
      <c r="J230">
        <f t="shared" si="26"/>
        <v>9</v>
      </c>
      <c r="K230">
        <f>Tabela14[[#This Row],[WYDATKI]]+Tabela14[[#This Row],[SERWIS]]</f>
        <v>0</v>
      </c>
      <c r="L230">
        <f t="shared" si="27"/>
        <v>41170</v>
      </c>
    </row>
    <row r="231" spans="1:12" x14ac:dyDescent="0.3">
      <c r="A231" s="1">
        <v>45156</v>
      </c>
      <c r="B231">
        <f t="shared" si="22"/>
        <v>5</v>
      </c>
      <c r="C231">
        <f t="shared" si="23"/>
        <v>18</v>
      </c>
      <c r="D231">
        <f t="shared" si="24"/>
        <v>8</v>
      </c>
      <c r="E231" t="s">
        <v>7</v>
      </c>
      <c r="G231">
        <f t="shared" si="25"/>
        <v>0</v>
      </c>
      <c r="H231">
        <f t="shared" si="21"/>
        <v>594</v>
      </c>
      <c r="I231">
        <v>10</v>
      </c>
      <c r="J231">
        <f t="shared" si="26"/>
        <v>9</v>
      </c>
      <c r="K231">
        <f>Tabela14[[#This Row],[WYDATKI]]+Tabela14[[#This Row],[SERWIS]]</f>
        <v>0</v>
      </c>
      <c r="L231">
        <f t="shared" si="27"/>
        <v>41764</v>
      </c>
    </row>
    <row r="232" spans="1:12" x14ac:dyDescent="0.3">
      <c r="A232" s="1">
        <v>45157</v>
      </c>
      <c r="B232">
        <f t="shared" si="22"/>
        <v>6</v>
      </c>
      <c r="C232">
        <f t="shared" si="23"/>
        <v>19</v>
      </c>
      <c r="D232">
        <f t="shared" si="24"/>
        <v>8</v>
      </c>
      <c r="E232" t="s">
        <v>7</v>
      </c>
      <c r="G232">
        <f t="shared" si="25"/>
        <v>0</v>
      </c>
      <c r="H232">
        <f t="shared" si="21"/>
        <v>0</v>
      </c>
      <c r="I232">
        <v>10</v>
      </c>
      <c r="J232">
        <f t="shared" si="26"/>
        <v>9</v>
      </c>
      <c r="K232">
        <f>Tabela14[[#This Row],[WYDATKI]]+Tabela14[[#This Row],[SERWIS]]</f>
        <v>0</v>
      </c>
      <c r="L232">
        <f t="shared" si="27"/>
        <v>41764</v>
      </c>
    </row>
    <row r="233" spans="1:12" x14ac:dyDescent="0.3">
      <c r="A233" s="1">
        <v>45158</v>
      </c>
      <c r="B233">
        <f t="shared" si="22"/>
        <v>7</v>
      </c>
      <c r="C233">
        <f t="shared" si="23"/>
        <v>20</v>
      </c>
      <c r="D233">
        <f t="shared" si="24"/>
        <v>8</v>
      </c>
      <c r="E233" t="s">
        <v>7</v>
      </c>
      <c r="G233">
        <f t="shared" si="25"/>
        <v>150</v>
      </c>
      <c r="H233">
        <f t="shared" si="21"/>
        <v>0</v>
      </c>
      <c r="I233">
        <v>10</v>
      </c>
      <c r="J233">
        <f t="shared" si="26"/>
        <v>9</v>
      </c>
      <c r="K233">
        <f>Tabela14[[#This Row],[WYDATKI]]+Tabela14[[#This Row],[SERWIS]]</f>
        <v>150</v>
      </c>
      <c r="L233">
        <f t="shared" si="27"/>
        <v>41614</v>
      </c>
    </row>
    <row r="234" spans="1:12" x14ac:dyDescent="0.3">
      <c r="A234" s="1">
        <v>45159</v>
      </c>
      <c r="B234">
        <f t="shared" si="22"/>
        <v>1</v>
      </c>
      <c r="C234">
        <f t="shared" si="23"/>
        <v>21</v>
      </c>
      <c r="D234">
        <f t="shared" si="24"/>
        <v>8</v>
      </c>
      <c r="E234" t="s">
        <v>7</v>
      </c>
      <c r="G234">
        <f t="shared" si="25"/>
        <v>0</v>
      </c>
      <c r="H234">
        <f t="shared" si="21"/>
        <v>594</v>
      </c>
      <c r="I234">
        <v>10</v>
      </c>
      <c r="J234">
        <f t="shared" si="26"/>
        <v>9</v>
      </c>
      <c r="K234">
        <f>Tabela14[[#This Row],[WYDATKI]]+Tabela14[[#This Row],[SERWIS]]</f>
        <v>0</v>
      </c>
      <c r="L234">
        <f t="shared" si="27"/>
        <v>42208</v>
      </c>
    </row>
    <row r="235" spans="1:12" x14ac:dyDescent="0.3">
      <c r="A235" s="1">
        <v>45160</v>
      </c>
      <c r="B235">
        <f t="shared" si="22"/>
        <v>2</v>
      </c>
      <c r="C235">
        <f t="shared" si="23"/>
        <v>22</v>
      </c>
      <c r="D235">
        <f t="shared" si="24"/>
        <v>8</v>
      </c>
      <c r="E235" t="s">
        <v>7</v>
      </c>
      <c r="G235">
        <f t="shared" si="25"/>
        <v>0</v>
      </c>
      <c r="H235">
        <f t="shared" si="21"/>
        <v>594</v>
      </c>
      <c r="I235">
        <v>10</v>
      </c>
      <c r="J235">
        <f t="shared" si="26"/>
        <v>9</v>
      </c>
      <c r="K235">
        <f>Tabela14[[#This Row],[WYDATKI]]+Tabela14[[#This Row],[SERWIS]]</f>
        <v>0</v>
      </c>
      <c r="L235">
        <f t="shared" si="27"/>
        <v>42802</v>
      </c>
    </row>
    <row r="236" spans="1:12" x14ac:dyDescent="0.3">
      <c r="A236" s="1">
        <v>45161</v>
      </c>
      <c r="B236">
        <f t="shared" si="22"/>
        <v>3</v>
      </c>
      <c r="C236">
        <f t="shared" si="23"/>
        <v>23</v>
      </c>
      <c r="D236">
        <f t="shared" si="24"/>
        <v>8</v>
      </c>
      <c r="E236" t="s">
        <v>7</v>
      </c>
      <c r="G236">
        <f t="shared" si="25"/>
        <v>0</v>
      </c>
      <c r="H236">
        <f t="shared" si="21"/>
        <v>594</v>
      </c>
      <c r="I236">
        <v>10</v>
      </c>
      <c r="J236">
        <f t="shared" si="26"/>
        <v>9</v>
      </c>
      <c r="K236">
        <f>Tabela14[[#This Row],[WYDATKI]]+Tabela14[[#This Row],[SERWIS]]</f>
        <v>0</v>
      </c>
      <c r="L236">
        <f t="shared" si="27"/>
        <v>43396</v>
      </c>
    </row>
    <row r="237" spans="1:12" x14ac:dyDescent="0.3">
      <c r="A237" s="1">
        <v>45162</v>
      </c>
      <c r="B237">
        <f t="shared" si="22"/>
        <v>4</v>
      </c>
      <c r="C237">
        <f t="shared" si="23"/>
        <v>24</v>
      </c>
      <c r="D237">
        <f t="shared" si="24"/>
        <v>8</v>
      </c>
      <c r="E237" t="s">
        <v>7</v>
      </c>
      <c r="G237">
        <f t="shared" si="25"/>
        <v>0</v>
      </c>
      <c r="H237">
        <f t="shared" si="21"/>
        <v>594</v>
      </c>
      <c r="I237">
        <v>10</v>
      </c>
      <c r="J237">
        <f t="shared" si="26"/>
        <v>9</v>
      </c>
      <c r="K237">
        <f>Tabela14[[#This Row],[WYDATKI]]+Tabela14[[#This Row],[SERWIS]]</f>
        <v>0</v>
      </c>
      <c r="L237">
        <f t="shared" si="27"/>
        <v>43990</v>
      </c>
    </row>
    <row r="238" spans="1:12" x14ac:dyDescent="0.3">
      <c r="A238" s="1">
        <v>45163</v>
      </c>
      <c r="B238">
        <f t="shared" si="22"/>
        <v>5</v>
      </c>
      <c r="C238">
        <f t="shared" si="23"/>
        <v>25</v>
      </c>
      <c r="D238">
        <f t="shared" si="24"/>
        <v>8</v>
      </c>
      <c r="E238" t="s">
        <v>7</v>
      </c>
      <c r="G238">
        <f t="shared" si="25"/>
        <v>0</v>
      </c>
      <c r="H238">
        <f t="shared" si="21"/>
        <v>594</v>
      </c>
      <c r="I238">
        <v>10</v>
      </c>
      <c r="J238">
        <f t="shared" si="26"/>
        <v>9</v>
      </c>
      <c r="K238">
        <f>Tabela14[[#This Row],[WYDATKI]]+Tabela14[[#This Row],[SERWIS]]</f>
        <v>0</v>
      </c>
      <c r="L238">
        <f t="shared" si="27"/>
        <v>44584</v>
      </c>
    </row>
    <row r="239" spans="1:12" x14ac:dyDescent="0.3">
      <c r="A239" s="1">
        <v>45164</v>
      </c>
      <c r="B239">
        <f t="shared" si="22"/>
        <v>6</v>
      </c>
      <c r="C239">
        <f t="shared" si="23"/>
        <v>26</v>
      </c>
      <c r="D239">
        <f t="shared" si="24"/>
        <v>8</v>
      </c>
      <c r="E239" t="s">
        <v>7</v>
      </c>
      <c r="G239">
        <f t="shared" si="25"/>
        <v>0</v>
      </c>
      <c r="H239">
        <f t="shared" si="21"/>
        <v>0</v>
      </c>
      <c r="I239">
        <v>10</v>
      </c>
      <c r="J239">
        <f t="shared" si="26"/>
        <v>9</v>
      </c>
      <c r="K239">
        <f>Tabela14[[#This Row],[WYDATKI]]+Tabela14[[#This Row],[SERWIS]]</f>
        <v>0</v>
      </c>
      <c r="L239">
        <f t="shared" si="27"/>
        <v>44584</v>
      </c>
    </row>
    <row r="240" spans="1:12" x14ac:dyDescent="0.3">
      <c r="A240" s="1">
        <v>45165</v>
      </c>
      <c r="B240">
        <f t="shared" si="22"/>
        <v>7</v>
      </c>
      <c r="C240">
        <f t="shared" si="23"/>
        <v>27</v>
      </c>
      <c r="D240">
        <f t="shared" si="24"/>
        <v>8</v>
      </c>
      <c r="E240" t="s">
        <v>7</v>
      </c>
      <c r="G240">
        <f t="shared" si="25"/>
        <v>150</v>
      </c>
      <c r="H240">
        <f t="shared" si="21"/>
        <v>0</v>
      </c>
      <c r="I240">
        <v>10</v>
      </c>
      <c r="J240">
        <f t="shared" si="26"/>
        <v>9</v>
      </c>
      <c r="K240">
        <f>Tabela14[[#This Row],[WYDATKI]]+Tabela14[[#This Row],[SERWIS]]</f>
        <v>150</v>
      </c>
      <c r="L240">
        <f t="shared" si="27"/>
        <v>44434</v>
      </c>
    </row>
    <row r="241" spans="1:12" x14ac:dyDescent="0.3">
      <c r="A241" s="1">
        <v>45166</v>
      </c>
      <c r="B241">
        <f t="shared" si="22"/>
        <v>1</v>
      </c>
      <c r="C241">
        <f t="shared" si="23"/>
        <v>28</v>
      </c>
      <c r="D241">
        <f t="shared" si="24"/>
        <v>8</v>
      </c>
      <c r="E241" t="s">
        <v>7</v>
      </c>
      <c r="G241">
        <f t="shared" si="25"/>
        <v>0</v>
      </c>
      <c r="H241">
        <f t="shared" si="21"/>
        <v>594</v>
      </c>
      <c r="I241">
        <v>10</v>
      </c>
      <c r="J241">
        <f t="shared" si="26"/>
        <v>9</v>
      </c>
      <c r="K241">
        <f>Tabela14[[#This Row],[WYDATKI]]+Tabela14[[#This Row],[SERWIS]]</f>
        <v>0</v>
      </c>
      <c r="L241">
        <f t="shared" si="27"/>
        <v>45028</v>
      </c>
    </row>
    <row r="242" spans="1:12" x14ac:dyDescent="0.3">
      <c r="A242" s="1">
        <v>45167</v>
      </c>
      <c r="B242">
        <f t="shared" si="22"/>
        <v>2</v>
      </c>
      <c r="C242">
        <f t="shared" si="23"/>
        <v>29</v>
      </c>
      <c r="D242">
        <f t="shared" si="24"/>
        <v>8</v>
      </c>
      <c r="E242" t="s">
        <v>7</v>
      </c>
      <c r="G242">
        <f t="shared" si="25"/>
        <v>0</v>
      </c>
      <c r="H242">
        <f t="shared" si="21"/>
        <v>594</v>
      </c>
      <c r="I242">
        <v>10</v>
      </c>
      <c r="J242">
        <f t="shared" si="26"/>
        <v>9</v>
      </c>
      <c r="K242">
        <f>Tabela14[[#This Row],[WYDATKI]]+Tabela14[[#This Row],[SERWIS]]</f>
        <v>0</v>
      </c>
      <c r="L242">
        <f t="shared" si="27"/>
        <v>45622</v>
      </c>
    </row>
    <row r="243" spans="1:12" x14ac:dyDescent="0.3">
      <c r="A243" s="1">
        <v>45168</v>
      </c>
      <c r="B243">
        <f t="shared" si="22"/>
        <v>3</v>
      </c>
      <c r="C243">
        <f t="shared" si="23"/>
        <v>30</v>
      </c>
      <c r="D243">
        <f t="shared" si="24"/>
        <v>8</v>
      </c>
      <c r="E243" t="s">
        <v>7</v>
      </c>
      <c r="G243">
        <f t="shared" si="25"/>
        <v>0</v>
      </c>
      <c r="H243">
        <f t="shared" si="21"/>
        <v>594</v>
      </c>
      <c r="I243">
        <v>10</v>
      </c>
      <c r="J243">
        <f t="shared" si="26"/>
        <v>9</v>
      </c>
      <c r="K243">
        <f>Tabela14[[#This Row],[WYDATKI]]+Tabela14[[#This Row],[SERWIS]]</f>
        <v>0</v>
      </c>
      <c r="L243">
        <f t="shared" si="27"/>
        <v>46216</v>
      </c>
    </row>
    <row r="244" spans="1:12" x14ac:dyDescent="0.3">
      <c r="A244" s="1">
        <v>45169</v>
      </c>
      <c r="B244">
        <f t="shared" si="22"/>
        <v>4</v>
      </c>
      <c r="C244">
        <f t="shared" si="23"/>
        <v>31</v>
      </c>
      <c r="D244">
        <f t="shared" si="24"/>
        <v>8</v>
      </c>
      <c r="E244" t="s">
        <v>7</v>
      </c>
      <c r="G244">
        <f t="shared" si="25"/>
        <v>0</v>
      </c>
      <c r="H244">
        <f t="shared" si="21"/>
        <v>594</v>
      </c>
      <c r="I244">
        <v>10</v>
      </c>
      <c r="J244">
        <f t="shared" si="26"/>
        <v>9</v>
      </c>
      <c r="K244">
        <f>Tabela14[[#This Row],[WYDATKI]]+Tabela14[[#This Row],[SERWIS]]</f>
        <v>0</v>
      </c>
      <c r="L244">
        <f t="shared" si="27"/>
        <v>46810</v>
      </c>
    </row>
    <row r="245" spans="1:12" x14ac:dyDescent="0.3">
      <c r="A245" s="1">
        <v>45170</v>
      </c>
      <c r="B245">
        <f t="shared" si="22"/>
        <v>5</v>
      </c>
      <c r="C245">
        <f t="shared" si="23"/>
        <v>1</v>
      </c>
      <c r="D245">
        <f t="shared" si="24"/>
        <v>9</v>
      </c>
      <c r="E245" t="s">
        <v>7</v>
      </c>
      <c r="G245">
        <f t="shared" si="25"/>
        <v>0</v>
      </c>
      <c r="H245">
        <f t="shared" si="21"/>
        <v>594</v>
      </c>
      <c r="I245">
        <v>10</v>
      </c>
      <c r="J245">
        <f t="shared" si="26"/>
        <v>9</v>
      </c>
      <c r="K245">
        <f>Tabela14[[#This Row],[WYDATKI]]+Tabela14[[#This Row],[SERWIS]]</f>
        <v>0</v>
      </c>
      <c r="L245">
        <f t="shared" si="27"/>
        <v>47404</v>
      </c>
    </row>
    <row r="246" spans="1:12" x14ac:dyDescent="0.3">
      <c r="A246" s="1">
        <v>45171</v>
      </c>
      <c r="B246">
        <f t="shared" si="22"/>
        <v>6</v>
      </c>
      <c r="C246">
        <f t="shared" si="23"/>
        <v>2</v>
      </c>
      <c r="D246">
        <f t="shared" si="24"/>
        <v>9</v>
      </c>
      <c r="E246" t="s">
        <v>7</v>
      </c>
      <c r="G246">
        <f t="shared" si="25"/>
        <v>0</v>
      </c>
      <c r="H246">
        <f t="shared" si="21"/>
        <v>0</v>
      </c>
      <c r="I246">
        <v>10</v>
      </c>
      <c r="J246">
        <f t="shared" si="26"/>
        <v>9</v>
      </c>
      <c r="K246">
        <f>Tabela14[[#This Row],[WYDATKI]]+Tabela14[[#This Row],[SERWIS]]</f>
        <v>0</v>
      </c>
      <c r="L246">
        <f t="shared" si="27"/>
        <v>47404</v>
      </c>
    </row>
    <row r="247" spans="1:12" x14ac:dyDescent="0.3">
      <c r="A247" s="1">
        <v>45172</v>
      </c>
      <c r="B247">
        <f t="shared" si="22"/>
        <v>7</v>
      </c>
      <c r="C247">
        <f t="shared" si="23"/>
        <v>3</v>
      </c>
      <c r="D247">
        <f t="shared" si="24"/>
        <v>9</v>
      </c>
      <c r="E247" t="s">
        <v>7</v>
      </c>
      <c r="G247">
        <f t="shared" si="25"/>
        <v>150</v>
      </c>
      <c r="H247">
        <f t="shared" si="21"/>
        <v>0</v>
      </c>
      <c r="I247">
        <v>10</v>
      </c>
      <c r="J247">
        <f t="shared" si="26"/>
        <v>9</v>
      </c>
      <c r="K247">
        <f>Tabela14[[#This Row],[WYDATKI]]+Tabela14[[#This Row],[SERWIS]]</f>
        <v>150</v>
      </c>
      <c r="L247">
        <f t="shared" si="27"/>
        <v>47254</v>
      </c>
    </row>
    <row r="248" spans="1:12" x14ac:dyDescent="0.3">
      <c r="A248" s="1">
        <v>45173</v>
      </c>
      <c r="B248">
        <f t="shared" si="22"/>
        <v>1</v>
      </c>
      <c r="C248">
        <f t="shared" si="23"/>
        <v>4</v>
      </c>
      <c r="D248">
        <f t="shared" si="24"/>
        <v>9</v>
      </c>
      <c r="E248" t="s">
        <v>7</v>
      </c>
      <c r="G248">
        <f t="shared" si="25"/>
        <v>0</v>
      </c>
      <c r="H248">
        <f t="shared" si="21"/>
        <v>594</v>
      </c>
      <c r="I248">
        <v>10</v>
      </c>
      <c r="J248">
        <f t="shared" si="26"/>
        <v>9</v>
      </c>
      <c r="K248">
        <f>Tabela14[[#This Row],[WYDATKI]]+Tabela14[[#This Row],[SERWIS]]</f>
        <v>0</v>
      </c>
      <c r="L248">
        <f t="shared" si="27"/>
        <v>47848</v>
      </c>
    </row>
    <row r="249" spans="1:12" x14ac:dyDescent="0.3">
      <c r="A249" s="1">
        <v>45174</v>
      </c>
      <c r="B249">
        <f t="shared" si="22"/>
        <v>2</v>
      </c>
      <c r="C249">
        <f t="shared" si="23"/>
        <v>5</v>
      </c>
      <c r="D249">
        <f t="shared" si="24"/>
        <v>9</v>
      </c>
      <c r="E249" t="s">
        <v>7</v>
      </c>
      <c r="G249">
        <f t="shared" si="25"/>
        <v>0</v>
      </c>
      <c r="H249">
        <f t="shared" si="21"/>
        <v>594</v>
      </c>
      <c r="I249">
        <v>10</v>
      </c>
      <c r="J249">
        <f t="shared" si="26"/>
        <v>9</v>
      </c>
      <c r="K249">
        <f>Tabela14[[#This Row],[WYDATKI]]+Tabela14[[#This Row],[SERWIS]]</f>
        <v>0</v>
      </c>
      <c r="L249">
        <f t="shared" si="27"/>
        <v>48442</v>
      </c>
    </row>
    <row r="250" spans="1:12" x14ac:dyDescent="0.3">
      <c r="A250" s="1">
        <v>45175</v>
      </c>
      <c r="B250">
        <f t="shared" si="22"/>
        <v>3</v>
      </c>
      <c r="C250">
        <f t="shared" si="23"/>
        <v>6</v>
      </c>
      <c r="D250">
        <f t="shared" si="24"/>
        <v>9</v>
      </c>
      <c r="E250" t="s">
        <v>7</v>
      </c>
      <c r="G250">
        <f t="shared" si="25"/>
        <v>0</v>
      </c>
      <c r="H250">
        <f t="shared" si="21"/>
        <v>594</v>
      </c>
      <c r="I250">
        <v>10</v>
      </c>
      <c r="J250">
        <f t="shared" si="26"/>
        <v>9</v>
      </c>
      <c r="K250">
        <f>Tabela14[[#This Row],[WYDATKI]]+Tabela14[[#This Row],[SERWIS]]</f>
        <v>0</v>
      </c>
      <c r="L250">
        <f t="shared" si="27"/>
        <v>49036</v>
      </c>
    </row>
    <row r="251" spans="1:12" x14ac:dyDescent="0.3">
      <c r="A251" s="1">
        <v>45176</v>
      </c>
      <c r="B251">
        <f t="shared" si="22"/>
        <v>4</v>
      </c>
      <c r="C251">
        <f t="shared" si="23"/>
        <v>7</v>
      </c>
      <c r="D251">
        <f t="shared" si="24"/>
        <v>9</v>
      </c>
      <c r="E251" t="s">
        <v>7</v>
      </c>
      <c r="G251">
        <f t="shared" si="25"/>
        <v>0</v>
      </c>
      <c r="H251">
        <f t="shared" si="21"/>
        <v>594</v>
      </c>
      <c r="I251">
        <v>10</v>
      </c>
      <c r="J251">
        <f t="shared" si="26"/>
        <v>9</v>
      </c>
      <c r="K251">
        <f>Tabela14[[#This Row],[WYDATKI]]+Tabela14[[#This Row],[SERWIS]]</f>
        <v>0</v>
      </c>
      <c r="L251">
        <f t="shared" si="27"/>
        <v>49630</v>
      </c>
    </row>
    <row r="252" spans="1:12" x14ac:dyDescent="0.3">
      <c r="A252" s="1">
        <v>45177</v>
      </c>
      <c r="B252">
        <f t="shared" si="22"/>
        <v>5</v>
      </c>
      <c r="C252">
        <f t="shared" si="23"/>
        <v>8</v>
      </c>
      <c r="D252">
        <f t="shared" si="24"/>
        <v>9</v>
      </c>
      <c r="E252" t="s">
        <v>7</v>
      </c>
      <c r="G252">
        <f t="shared" si="25"/>
        <v>0</v>
      </c>
      <c r="H252">
        <f t="shared" si="21"/>
        <v>594</v>
      </c>
      <c r="I252">
        <v>10</v>
      </c>
      <c r="J252">
        <f t="shared" si="26"/>
        <v>9</v>
      </c>
      <c r="K252">
        <f>Tabela14[[#This Row],[WYDATKI]]+Tabela14[[#This Row],[SERWIS]]</f>
        <v>0</v>
      </c>
      <c r="L252">
        <f t="shared" si="27"/>
        <v>50224</v>
      </c>
    </row>
    <row r="253" spans="1:12" x14ac:dyDescent="0.3">
      <c r="A253" s="1">
        <v>45178</v>
      </c>
      <c r="B253">
        <f t="shared" si="22"/>
        <v>6</v>
      </c>
      <c r="C253">
        <f t="shared" si="23"/>
        <v>9</v>
      </c>
      <c r="D253">
        <f t="shared" si="24"/>
        <v>9</v>
      </c>
      <c r="E253" t="s">
        <v>7</v>
      </c>
      <c r="G253">
        <f t="shared" si="25"/>
        <v>0</v>
      </c>
      <c r="H253">
        <f t="shared" si="21"/>
        <v>0</v>
      </c>
      <c r="I253">
        <v>10</v>
      </c>
      <c r="J253">
        <f t="shared" si="26"/>
        <v>9</v>
      </c>
      <c r="K253">
        <f>Tabela14[[#This Row],[WYDATKI]]+Tabela14[[#This Row],[SERWIS]]</f>
        <v>0</v>
      </c>
      <c r="L253">
        <f t="shared" si="27"/>
        <v>50224</v>
      </c>
    </row>
    <row r="254" spans="1:12" x14ac:dyDescent="0.3">
      <c r="A254" s="1">
        <v>45179</v>
      </c>
      <c r="B254">
        <f t="shared" si="22"/>
        <v>7</v>
      </c>
      <c r="C254">
        <f t="shared" si="23"/>
        <v>10</v>
      </c>
      <c r="D254">
        <f t="shared" si="24"/>
        <v>9</v>
      </c>
      <c r="E254" t="s">
        <v>7</v>
      </c>
      <c r="G254">
        <f t="shared" si="25"/>
        <v>150</v>
      </c>
      <c r="H254">
        <f t="shared" si="21"/>
        <v>0</v>
      </c>
      <c r="I254">
        <v>10</v>
      </c>
      <c r="J254">
        <f t="shared" si="26"/>
        <v>9</v>
      </c>
      <c r="K254">
        <f>Tabela14[[#This Row],[WYDATKI]]+Tabela14[[#This Row],[SERWIS]]</f>
        <v>150</v>
      </c>
      <c r="L254">
        <f t="shared" si="27"/>
        <v>50074</v>
      </c>
    </row>
    <row r="255" spans="1:12" x14ac:dyDescent="0.3">
      <c r="A255" s="1">
        <v>45180</v>
      </c>
      <c r="B255">
        <f t="shared" si="22"/>
        <v>1</v>
      </c>
      <c r="C255">
        <f t="shared" si="23"/>
        <v>11</v>
      </c>
      <c r="D255">
        <f t="shared" si="24"/>
        <v>9</v>
      </c>
      <c r="E255" t="s">
        <v>7</v>
      </c>
      <c r="G255">
        <f t="shared" si="25"/>
        <v>0</v>
      </c>
      <c r="H255">
        <f t="shared" si="21"/>
        <v>594</v>
      </c>
      <c r="I255">
        <v>10</v>
      </c>
      <c r="J255">
        <f t="shared" si="26"/>
        <v>9</v>
      </c>
      <c r="K255">
        <f>Tabela14[[#This Row],[WYDATKI]]+Tabela14[[#This Row],[SERWIS]]</f>
        <v>0</v>
      </c>
      <c r="L255">
        <f t="shared" si="27"/>
        <v>50668</v>
      </c>
    </row>
    <row r="256" spans="1:12" x14ac:dyDescent="0.3">
      <c r="A256" s="1">
        <v>45181</v>
      </c>
      <c r="B256">
        <f t="shared" si="22"/>
        <v>2</v>
      </c>
      <c r="C256">
        <f t="shared" si="23"/>
        <v>12</v>
      </c>
      <c r="D256">
        <f t="shared" si="24"/>
        <v>9</v>
      </c>
      <c r="E256" t="s">
        <v>7</v>
      </c>
      <c r="G256">
        <f t="shared" si="25"/>
        <v>0</v>
      </c>
      <c r="H256">
        <f t="shared" si="21"/>
        <v>594</v>
      </c>
      <c r="I256">
        <v>10</v>
      </c>
      <c r="J256">
        <f t="shared" si="26"/>
        <v>9</v>
      </c>
      <c r="K256">
        <f>Tabela14[[#This Row],[WYDATKI]]+Tabela14[[#This Row],[SERWIS]]</f>
        <v>0</v>
      </c>
      <c r="L256">
        <f t="shared" si="27"/>
        <v>51262</v>
      </c>
    </row>
    <row r="257" spans="1:12" x14ac:dyDescent="0.3">
      <c r="A257" s="1">
        <v>45182</v>
      </c>
      <c r="B257">
        <f t="shared" si="22"/>
        <v>3</v>
      </c>
      <c r="C257">
        <f t="shared" si="23"/>
        <v>13</v>
      </c>
      <c r="D257">
        <f t="shared" si="24"/>
        <v>9</v>
      </c>
      <c r="E257" t="s">
        <v>7</v>
      </c>
      <c r="G257">
        <f t="shared" si="25"/>
        <v>0</v>
      </c>
      <c r="H257">
        <f t="shared" si="21"/>
        <v>594</v>
      </c>
      <c r="I257">
        <v>10</v>
      </c>
      <c r="J257">
        <f t="shared" si="26"/>
        <v>9</v>
      </c>
      <c r="K257">
        <f>Tabela14[[#This Row],[WYDATKI]]+Tabela14[[#This Row],[SERWIS]]</f>
        <v>0</v>
      </c>
      <c r="L257">
        <f t="shared" si="27"/>
        <v>51856</v>
      </c>
    </row>
    <row r="258" spans="1:12" x14ac:dyDescent="0.3">
      <c r="A258" s="1">
        <v>45183</v>
      </c>
      <c r="B258">
        <f t="shared" si="22"/>
        <v>4</v>
      </c>
      <c r="C258">
        <f t="shared" si="23"/>
        <v>14</v>
      </c>
      <c r="D258">
        <f t="shared" si="24"/>
        <v>9</v>
      </c>
      <c r="E258" t="s">
        <v>7</v>
      </c>
      <c r="G258">
        <f t="shared" si="25"/>
        <v>0</v>
      </c>
      <c r="H258">
        <f t="shared" ref="H258:H321" si="28">IF(OR(B258=7,B258=6),0,J258*$O$4)</f>
        <v>594</v>
      </c>
      <c r="I258">
        <v>10</v>
      </c>
      <c r="J258">
        <f t="shared" si="26"/>
        <v>9</v>
      </c>
      <c r="K258">
        <f>Tabela14[[#This Row],[WYDATKI]]+Tabela14[[#This Row],[SERWIS]]</f>
        <v>0</v>
      </c>
      <c r="L258">
        <f t="shared" si="27"/>
        <v>52450</v>
      </c>
    </row>
    <row r="259" spans="1:12" x14ac:dyDescent="0.3">
      <c r="A259" s="1">
        <v>45184</v>
      </c>
      <c r="B259">
        <f t="shared" ref="B259:B322" si="29">WEEKDAY(A259,2)</f>
        <v>5</v>
      </c>
      <c r="C259">
        <f t="shared" ref="C259:C322" si="30">DAY(A259)</f>
        <v>15</v>
      </c>
      <c r="D259">
        <f t="shared" ref="D259:D322" si="31">MONTH(A259)</f>
        <v>9</v>
      </c>
      <c r="E259" t="s">
        <v>7</v>
      </c>
      <c r="G259">
        <f t="shared" ref="G259:G322" si="32">IF(B259=7,I259*15,0)</f>
        <v>0</v>
      </c>
      <c r="H259">
        <f t="shared" si="28"/>
        <v>594</v>
      </c>
      <c r="I259">
        <v>10</v>
      </c>
      <c r="J259">
        <f t="shared" ref="J259:J322" si="33">IF(E259="ZIMA",ROUNDDOWN(I259*20%,0),IF(E259="WIOSNA",ROUNDDOWN(I259*50%,0),IF(E259="LATO",ROUNDDOWN(I259*90%,0),IF(E259="JESIEŃ",ROUNDDOWN(I259*40%,0)))))</f>
        <v>9</v>
      </c>
      <c r="K259">
        <f>Tabela14[[#This Row],[WYDATKI]]+Tabela14[[#This Row],[SERWIS]]</f>
        <v>0</v>
      </c>
      <c r="L259">
        <f t="shared" si="27"/>
        <v>53044</v>
      </c>
    </row>
    <row r="260" spans="1:12" x14ac:dyDescent="0.3">
      <c r="A260" s="1">
        <v>45185</v>
      </c>
      <c r="B260">
        <f t="shared" si="29"/>
        <v>6</v>
      </c>
      <c r="C260">
        <f t="shared" si="30"/>
        <v>16</v>
      </c>
      <c r="D260">
        <f t="shared" si="31"/>
        <v>9</v>
      </c>
      <c r="E260" t="s">
        <v>7</v>
      </c>
      <c r="G260">
        <f t="shared" si="32"/>
        <v>0</v>
      </c>
      <c r="H260">
        <f t="shared" si="28"/>
        <v>0</v>
      </c>
      <c r="I260">
        <v>10</v>
      </c>
      <c r="J260">
        <f t="shared" si="33"/>
        <v>9</v>
      </c>
      <c r="K260">
        <f>Tabela14[[#This Row],[WYDATKI]]+Tabela14[[#This Row],[SERWIS]]</f>
        <v>0</v>
      </c>
      <c r="L260">
        <f t="shared" ref="L260:L323" si="34">L259-F260-G260+H260</f>
        <v>53044</v>
      </c>
    </row>
    <row r="261" spans="1:12" x14ac:dyDescent="0.3">
      <c r="A261" s="1">
        <v>45186</v>
      </c>
      <c r="B261">
        <f t="shared" si="29"/>
        <v>7</v>
      </c>
      <c r="C261">
        <f t="shared" si="30"/>
        <v>17</v>
      </c>
      <c r="D261">
        <f t="shared" si="31"/>
        <v>9</v>
      </c>
      <c r="E261" t="s">
        <v>7</v>
      </c>
      <c r="G261">
        <f t="shared" si="32"/>
        <v>150</v>
      </c>
      <c r="H261">
        <f t="shared" si="28"/>
        <v>0</v>
      </c>
      <c r="I261">
        <v>10</v>
      </c>
      <c r="J261">
        <f t="shared" si="33"/>
        <v>9</v>
      </c>
      <c r="K261">
        <f>Tabela14[[#This Row],[WYDATKI]]+Tabela14[[#This Row],[SERWIS]]</f>
        <v>150</v>
      </c>
      <c r="L261">
        <f t="shared" si="34"/>
        <v>52894</v>
      </c>
    </row>
    <row r="262" spans="1:12" x14ac:dyDescent="0.3">
      <c r="A262" s="1">
        <v>45187</v>
      </c>
      <c r="B262">
        <f t="shared" si="29"/>
        <v>1</v>
      </c>
      <c r="C262">
        <f t="shared" si="30"/>
        <v>18</v>
      </c>
      <c r="D262">
        <f t="shared" si="31"/>
        <v>9</v>
      </c>
      <c r="E262" t="s">
        <v>7</v>
      </c>
      <c r="G262">
        <f t="shared" si="32"/>
        <v>0</v>
      </c>
      <c r="H262">
        <f t="shared" si="28"/>
        <v>594</v>
      </c>
      <c r="I262">
        <v>10</v>
      </c>
      <c r="J262">
        <f t="shared" si="33"/>
        <v>9</v>
      </c>
      <c r="K262">
        <f>Tabela14[[#This Row],[WYDATKI]]+Tabela14[[#This Row],[SERWIS]]</f>
        <v>0</v>
      </c>
      <c r="L262">
        <f t="shared" si="34"/>
        <v>53488</v>
      </c>
    </row>
    <row r="263" spans="1:12" x14ac:dyDescent="0.3">
      <c r="A263" s="1">
        <v>45188</v>
      </c>
      <c r="B263">
        <f t="shared" si="29"/>
        <v>2</v>
      </c>
      <c r="C263">
        <f t="shared" si="30"/>
        <v>19</v>
      </c>
      <c r="D263">
        <f t="shared" si="31"/>
        <v>9</v>
      </c>
      <c r="E263" t="s">
        <v>7</v>
      </c>
      <c r="G263">
        <f t="shared" si="32"/>
        <v>0</v>
      </c>
      <c r="H263">
        <f t="shared" si="28"/>
        <v>594</v>
      </c>
      <c r="I263">
        <v>10</v>
      </c>
      <c r="J263">
        <f t="shared" si="33"/>
        <v>9</v>
      </c>
      <c r="K263">
        <f>Tabela14[[#This Row],[WYDATKI]]+Tabela14[[#This Row],[SERWIS]]</f>
        <v>0</v>
      </c>
      <c r="L263">
        <f t="shared" si="34"/>
        <v>54082</v>
      </c>
    </row>
    <row r="264" spans="1:12" x14ac:dyDescent="0.3">
      <c r="A264" s="1">
        <v>45189</v>
      </c>
      <c r="B264">
        <f t="shared" si="29"/>
        <v>3</v>
      </c>
      <c r="C264">
        <f t="shared" si="30"/>
        <v>20</v>
      </c>
      <c r="D264">
        <f t="shared" si="31"/>
        <v>9</v>
      </c>
      <c r="E264" t="s">
        <v>7</v>
      </c>
      <c r="G264">
        <f t="shared" si="32"/>
        <v>0</v>
      </c>
      <c r="H264">
        <f t="shared" si="28"/>
        <v>594</v>
      </c>
      <c r="I264">
        <v>10</v>
      </c>
      <c r="J264">
        <f t="shared" si="33"/>
        <v>9</v>
      </c>
      <c r="K264">
        <f>Tabela14[[#This Row],[WYDATKI]]+Tabela14[[#This Row],[SERWIS]]</f>
        <v>0</v>
      </c>
      <c r="L264">
        <f t="shared" si="34"/>
        <v>54676</v>
      </c>
    </row>
    <row r="265" spans="1:12" x14ac:dyDescent="0.3">
      <c r="A265" s="1">
        <v>45190</v>
      </c>
      <c r="B265">
        <f t="shared" si="29"/>
        <v>4</v>
      </c>
      <c r="C265">
        <f t="shared" si="30"/>
        <v>21</v>
      </c>
      <c r="D265">
        <f t="shared" si="31"/>
        <v>9</v>
      </c>
      <c r="E265" t="s">
        <v>7</v>
      </c>
      <c r="G265">
        <f t="shared" si="32"/>
        <v>0</v>
      </c>
      <c r="H265">
        <f t="shared" si="28"/>
        <v>594</v>
      </c>
      <c r="I265">
        <v>10</v>
      </c>
      <c r="J265">
        <f t="shared" si="33"/>
        <v>9</v>
      </c>
      <c r="K265">
        <f>Tabela14[[#This Row],[WYDATKI]]+Tabela14[[#This Row],[SERWIS]]</f>
        <v>0</v>
      </c>
      <c r="L265">
        <f t="shared" si="34"/>
        <v>55270</v>
      </c>
    </row>
    <row r="266" spans="1:12" x14ac:dyDescent="0.3">
      <c r="A266" s="1">
        <v>45191</v>
      </c>
      <c r="B266">
        <f t="shared" si="29"/>
        <v>5</v>
      </c>
      <c r="C266">
        <f t="shared" si="30"/>
        <v>22</v>
      </c>
      <c r="D266">
        <f t="shared" si="31"/>
        <v>9</v>
      </c>
      <c r="E266" t="s">
        <v>7</v>
      </c>
      <c r="G266">
        <f t="shared" si="32"/>
        <v>0</v>
      </c>
      <c r="H266">
        <f t="shared" si="28"/>
        <v>594</v>
      </c>
      <c r="I266">
        <v>10</v>
      </c>
      <c r="J266">
        <f t="shared" si="33"/>
        <v>9</v>
      </c>
      <c r="K266">
        <f>Tabela14[[#This Row],[WYDATKI]]+Tabela14[[#This Row],[SERWIS]]</f>
        <v>0</v>
      </c>
      <c r="L266">
        <f t="shared" si="34"/>
        <v>55864</v>
      </c>
    </row>
    <row r="267" spans="1:12" x14ac:dyDescent="0.3">
      <c r="A267" s="1">
        <v>45192</v>
      </c>
      <c r="B267">
        <f t="shared" si="29"/>
        <v>6</v>
      </c>
      <c r="C267">
        <f t="shared" si="30"/>
        <v>23</v>
      </c>
      <c r="D267">
        <f t="shared" si="31"/>
        <v>9</v>
      </c>
      <c r="E267" t="s">
        <v>6</v>
      </c>
      <c r="G267">
        <f t="shared" si="32"/>
        <v>0</v>
      </c>
      <c r="H267">
        <f t="shared" si="28"/>
        <v>0</v>
      </c>
      <c r="I267">
        <v>10</v>
      </c>
      <c r="J267">
        <f t="shared" si="33"/>
        <v>4</v>
      </c>
      <c r="K267">
        <f>Tabela14[[#This Row],[WYDATKI]]+Tabela14[[#This Row],[SERWIS]]</f>
        <v>0</v>
      </c>
      <c r="L267">
        <f t="shared" si="34"/>
        <v>55864</v>
      </c>
    </row>
    <row r="268" spans="1:12" x14ac:dyDescent="0.3">
      <c r="A268" s="1">
        <v>45193</v>
      </c>
      <c r="B268">
        <f t="shared" si="29"/>
        <v>7</v>
      </c>
      <c r="C268">
        <f t="shared" si="30"/>
        <v>24</v>
      </c>
      <c r="D268">
        <f t="shared" si="31"/>
        <v>9</v>
      </c>
      <c r="E268" t="s">
        <v>6</v>
      </c>
      <c r="G268">
        <f t="shared" si="32"/>
        <v>150</v>
      </c>
      <c r="H268">
        <f t="shared" si="28"/>
        <v>0</v>
      </c>
      <c r="I268">
        <v>10</v>
      </c>
      <c r="J268">
        <f t="shared" si="33"/>
        <v>4</v>
      </c>
      <c r="K268">
        <f>Tabela14[[#This Row],[WYDATKI]]+Tabela14[[#This Row],[SERWIS]]</f>
        <v>150</v>
      </c>
      <c r="L268">
        <f t="shared" si="34"/>
        <v>55714</v>
      </c>
    </row>
    <row r="269" spans="1:12" x14ac:dyDescent="0.3">
      <c r="A269" s="1">
        <v>45194</v>
      </c>
      <c r="B269">
        <f t="shared" si="29"/>
        <v>1</v>
      </c>
      <c r="C269">
        <f t="shared" si="30"/>
        <v>25</v>
      </c>
      <c r="D269">
        <f t="shared" si="31"/>
        <v>9</v>
      </c>
      <c r="E269" t="s">
        <v>6</v>
      </c>
      <c r="G269">
        <f t="shared" si="32"/>
        <v>0</v>
      </c>
      <c r="H269">
        <f t="shared" si="28"/>
        <v>264</v>
      </c>
      <c r="I269">
        <v>10</v>
      </c>
      <c r="J269">
        <f t="shared" si="33"/>
        <v>4</v>
      </c>
      <c r="K269">
        <f>Tabela14[[#This Row],[WYDATKI]]+Tabela14[[#This Row],[SERWIS]]</f>
        <v>0</v>
      </c>
      <c r="L269">
        <f t="shared" si="34"/>
        <v>55978</v>
      </c>
    </row>
    <row r="270" spans="1:12" x14ac:dyDescent="0.3">
      <c r="A270" s="1">
        <v>45195</v>
      </c>
      <c r="B270">
        <f t="shared" si="29"/>
        <v>2</v>
      </c>
      <c r="C270">
        <f t="shared" si="30"/>
        <v>26</v>
      </c>
      <c r="D270">
        <f t="shared" si="31"/>
        <v>9</v>
      </c>
      <c r="E270" t="s">
        <v>6</v>
      </c>
      <c r="G270">
        <f t="shared" si="32"/>
        <v>0</v>
      </c>
      <c r="H270">
        <f t="shared" si="28"/>
        <v>264</v>
      </c>
      <c r="I270">
        <v>10</v>
      </c>
      <c r="J270">
        <f t="shared" si="33"/>
        <v>4</v>
      </c>
      <c r="K270">
        <f>Tabela14[[#This Row],[WYDATKI]]+Tabela14[[#This Row],[SERWIS]]</f>
        <v>0</v>
      </c>
      <c r="L270">
        <f t="shared" si="34"/>
        <v>56242</v>
      </c>
    </row>
    <row r="271" spans="1:12" x14ac:dyDescent="0.3">
      <c r="A271" s="1">
        <v>45196</v>
      </c>
      <c r="B271">
        <f t="shared" si="29"/>
        <v>3</v>
      </c>
      <c r="C271">
        <f t="shared" si="30"/>
        <v>27</v>
      </c>
      <c r="D271">
        <f t="shared" si="31"/>
        <v>9</v>
      </c>
      <c r="E271" t="s">
        <v>6</v>
      </c>
      <c r="G271">
        <f t="shared" si="32"/>
        <v>0</v>
      </c>
      <c r="H271">
        <f t="shared" si="28"/>
        <v>264</v>
      </c>
      <c r="I271">
        <v>10</v>
      </c>
      <c r="J271">
        <f t="shared" si="33"/>
        <v>4</v>
      </c>
      <c r="K271">
        <f>Tabela14[[#This Row],[WYDATKI]]+Tabela14[[#This Row],[SERWIS]]</f>
        <v>0</v>
      </c>
      <c r="L271">
        <f t="shared" si="34"/>
        <v>56506</v>
      </c>
    </row>
    <row r="272" spans="1:12" x14ac:dyDescent="0.3">
      <c r="A272" s="1">
        <v>45197</v>
      </c>
      <c r="B272">
        <f t="shared" si="29"/>
        <v>4</v>
      </c>
      <c r="C272">
        <f t="shared" si="30"/>
        <v>28</v>
      </c>
      <c r="D272">
        <f t="shared" si="31"/>
        <v>9</v>
      </c>
      <c r="E272" t="s">
        <v>6</v>
      </c>
      <c r="G272">
        <f t="shared" si="32"/>
        <v>0</v>
      </c>
      <c r="H272">
        <f t="shared" si="28"/>
        <v>264</v>
      </c>
      <c r="I272">
        <v>10</v>
      </c>
      <c r="J272">
        <f t="shared" si="33"/>
        <v>4</v>
      </c>
      <c r="K272">
        <f>Tabela14[[#This Row],[WYDATKI]]+Tabela14[[#This Row],[SERWIS]]</f>
        <v>0</v>
      </c>
      <c r="L272">
        <f t="shared" si="34"/>
        <v>56770</v>
      </c>
    </row>
    <row r="273" spans="1:12" x14ac:dyDescent="0.3">
      <c r="A273" s="1">
        <v>45198</v>
      </c>
      <c r="B273">
        <f t="shared" si="29"/>
        <v>5</v>
      </c>
      <c r="C273">
        <f t="shared" si="30"/>
        <v>29</v>
      </c>
      <c r="D273">
        <f t="shared" si="31"/>
        <v>9</v>
      </c>
      <c r="E273" t="s">
        <v>6</v>
      </c>
      <c r="G273">
        <f t="shared" si="32"/>
        <v>0</v>
      </c>
      <c r="H273">
        <f t="shared" si="28"/>
        <v>264</v>
      </c>
      <c r="I273">
        <v>10</v>
      </c>
      <c r="J273">
        <f t="shared" si="33"/>
        <v>4</v>
      </c>
      <c r="K273">
        <f>Tabela14[[#This Row],[WYDATKI]]+Tabela14[[#This Row],[SERWIS]]</f>
        <v>0</v>
      </c>
      <c r="L273">
        <f t="shared" si="34"/>
        <v>57034</v>
      </c>
    </row>
    <row r="274" spans="1:12" x14ac:dyDescent="0.3">
      <c r="A274" s="1">
        <v>45199</v>
      </c>
      <c r="B274">
        <f t="shared" si="29"/>
        <v>6</v>
      </c>
      <c r="C274">
        <f t="shared" si="30"/>
        <v>30</v>
      </c>
      <c r="D274">
        <f t="shared" si="31"/>
        <v>9</v>
      </c>
      <c r="E274" t="s">
        <v>6</v>
      </c>
      <c r="G274">
        <f t="shared" si="32"/>
        <v>0</v>
      </c>
      <c r="H274">
        <f t="shared" si="28"/>
        <v>0</v>
      </c>
      <c r="I274">
        <v>10</v>
      </c>
      <c r="J274">
        <f t="shared" si="33"/>
        <v>4</v>
      </c>
      <c r="K274">
        <f>Tabela14[[#This Row],[WYDATKI]]+Tabela14[[#This Row],[SERWIS]]</f>
        <v>0</v>
      </c>
      <c r="L274">
        <f t="shared" si="34"/>
        <v>57034</v>
      </c>
    </row>
    <row r="275" spans="1:12" x14ac:dyDescent="0.3">
      <c r="A275" s="1">
        <v>45200</v>
      </c>
      <c r="B275">
        <f t="shared" si="29"/>
        <v>7</v>
      </c>
      <c r="C275">
        <f t="shared" si="30"/>
        <v>1</v>
      </c>
      <c r="D275">
        <f t="shared" si="31"/>
        <v>10</v>
      </c>
      <c r="E275" t="s">
        <v>6</v>
      </c>
      <c r="G275">
        <f t="shared" si="32"/>
        <v>150</v>
      </c>
      <c r="H275">
        <f t="shared" si="28"/>
        <v>0</v>
      </c>
      <c r="I275">
        <v>10</v>
      </c>
      <c r="J275">
        <f t="shared" si="33"/>
        <v>4</v>
      </c>
      <c r="K275">
        <f>Tabela14[[#This Row],[WYDATKI]]+Tabela14[[#This Row],[SERWIS]]</f>
        <v>150</v>
      </c>
      <c r="L275">
        <f t="shared" si="34"/>
        <v>56884</v>
      </c>
    </row>
    <row r="276" spans="1:12" x14ac:dyDescent="0.3">
      <c r="A276" s="1">
        <v>45201</v>
      </c>
      <c r="B276">
        <f t="shared" si="29"/>
        <v>1</v>
      </c>
      <c r="C276">
        <f t="shared" si="30"/>
        <v>2</v>
      </c>
      <c r="D276">
        <f t="shared" si="31"/>
        <v>10</v>
      </c>
      <c r="E276" t="s">
        <v>6</v>
      </c>
      <c r="G276">
        <f t="shared" si="32"/>
        <v>0</v>
      </c>
      <c r="H276">
        <f t="shared" si="28"/>
        <v>264</v>
      </c>
      <c r="I276">
        <v>10</v>
      </c>
      <c r="J276">
        <f t="shared" si="33"/>
        <v>4</v>
      </c>
      <c r="K276">
        <f>Tabela14[[#This Row],[WYDATKI]]+Tabela14[[#This Row],[SERWIS]]</f>
        <v>0</v>
      </c>
      <c r="L276">
        <f t="shared" si="34"/>
        <v>57148</v>
      </c>
    </row>
    <row r="277" spans="1:12" x14ac:dyDescent="0.3">
      <c r="A277" s="1">
        <v>45202</v>
      </c>
      <c r="B277">
        <f t="shared" si="29"/>
        <v>2</v>
      </c>
      <c r="C277">
        <f t="shared" si="30"/>
        <v>3</v>
      </c>
      <c r="D277">
        <f t="shared" si="31"/>
        <v>10</v>
      </c>
      <c r="E277" t="s">
        <v>6</v>
      </c>
      <c r="G277">
        <f t="shared" si="32"/>
        <v>0</v>
      </c>
      <c r="H277">
        <f t="shared" si="28"/>
        <v>264</v>
      </c>
      <c r="I277">
        <v>10</v>
      </c>
      <c r="J277">
        <f t="shared" si="33"/>
        <v>4</v>
      </c>
      <c r="K277">
        <f>Tabela14[[#This Row],[WYDATKI]]+Tabela14[[#This Row],[SERWIS]]</f>
        <v>0</v>
      </c>
      <c r="L277">
        <f t="shared" si="34"/>
        <v>57412</v>
      </c>
    </row>
    <row r="278" spans="1:12" x14ac:dyDescent="0.3">
      <c r="A278" s="1">
        <v>45203</v>
      </c>
      <c r="B278">
        <f t="shared" si="29"/>
        <v>3</v>
      </c>
      <c r="C278">
        <f t="shared" si="30"/>
        <v>4</v>
      </c>
      <c r="D278">
        <f t="shared" si="31"/>
        <v>10</v>
      </c>
      <c r="E278" t="s">
        <v>6</v>
      </c>
      <c r="G278">
        <f t="shared" si="32"/>
        <v>0</v>
      </c>
      <c r="H278">
        <f t="shared" si="28"/>
        <v>264</v>
      </c>
      <c r="I278">
        <v>10</v>
      </c>
      <c r="J278">
        <f t="shared" si="33"/>
        <v>4</v>
      </c>
      <c r="K278">
        <f>Tabela14[[#This Row],[WYDATKI]]+Tabela14[[#This Row],[SERWIS]]</f>
        <v>0</v>
      </c>
      <c r="L278">
        <f t="shared" si="34"/>
        <v>57676</v>
      </c>
    </row>
    <row r="279" spans="1:12" x14ac:dyDescent="0.3">
      <c r="A279" s="1">
        <v>45204</v>
      </c>
      <c r="B279">
        <f t="shared" si="29"/>
        <v>4</v>
      </c>
      <c r="C279">
        <f t="shared" si="30"/>
        <v>5</v>
      </c>
      <c r="D279">
        <f t="shared" si="31"/>
        <v>10</v>
      </c>
      <c r="E279" t="s">
        <v>6</v>
      </c>
      <c r="G279">
        <f t="shared" si="32"/>
        <v>0</v>
      </c>
      <c r="H279">
        <f t="shared" si="28"/>
        <v>264</v>
      </c>
      <c r="I279">
        <v>10</v>
      </c>
      <c r="J279">
        <f t="shared" si="33"/>
        <v>4</v>
      </c>
      <c r="K279">
        <f>Tabela14[[#This Row],[WYDATKI]]+Tabela14[[#This Row],[SERWIS]]</f>
        <v>0</v>
      </c>
      <c r="L279">
        <f t="shared" si="34"/>
        <v>57940</v>
      </c>
    </row>
    <row r="280" spans="1:12" x14ac:dyDescent="0.3">
      <c r="A280" s="1">
        <v>45205</v>
      </c>
      <c r="B280">
        <f t="shared" si="29"/>
        <v>5</v>
      </c>
      <c r="C280">
        <f t="shared" si="30"/>
        <v>6</v>
      </c>
      <c r="D280">
        <f t="shared" si="31"/>
        <v>10</v>
      </c>
      <c r="E280" t="s">
        <v>6</v>
      </c>
      <c r="G280">
        <f t="shared" si="32"/>
        <v>0</v>
      </c>
      <c r="H280">
        <f t="shared" si="28"/>
        <v>264</v>
      </c>
      <c r="I280">
        <v>10</v>
      </c>
      <c r="J280">
        <f t="shared" si="33"/>
        <v>4</v>
      </c>
      <c r="K280">
        <f>Tabela14[[#This Row],[WYDATKI]]+Tabela14[[#This Row],[SERWIS]]</f>
        <v>0</v>
      </c>
      <c r="L280">
        <f t="shared" si="34"/>
        <v>58204</v>
      </c>
    </row>
    <row r="281" spans="1:12" x14ac:dyDescent="0.3">
      <c r="A281" s="1">
        <v>45206</v>
      </c>
      <c r="B281">
        <f t="shared" si="29"/>
        <v>6</v>
      </c>
      <c r="C281">
        <f t="shared" si="30"/>
        <v>7</v>
      </c>
      <c r="D281">
        <f t="shared" si="31"/>
        <v>10</v>
      </c>
      <c r="E281" t="s">
        <v>6</v>
      </c>
      <c r="G281">
        <f t="shared" si="32"/>
        <v>0</v>
      </c>
      <c r="H281">
        <f t="shared" si="28"/>
        <v>0</v>
      </c>
      <c r="I281">
        <v>10</v>
      </c>
      <c r="J281">
        <f t="shared" si="33"/>
        <v>4</v>
      </c>
      <c r="K281">
        <f>Tabela14[[#This Row],[WYDATKI]]+Tabela14[[#This Row],[SERWIS]]</f>
        <v>0</v>
      </c>
      <c r="L281">
        <f t="shared" si="34"/>
        <v>58204</v>
      </c>
    </row>
    <row r="282" spans="1:12" x14ac:dyDescent="0.3">
      <c r="A282" s="1">
        <v>45207</v>
      </c>
      <c r="B282">
        <f t="shared" si="29"/>
        <v>7</v>
      </c>
      <c r="C282">
        <f t="shared" si="30"/>
        <v>8</v>
      </c>
      <c r="D282">
        <f t="shared" si="31"/>
        <v>10</v>
      </c>
      <c r="E282" t="s">
        <v>6</v>
      </c>
      <c r="G282">
        <f t="shared" si="32"/>
        <v>150</v>
      </c>
      <c r="H282">
        <f t="shared" si="28"/>
        <v>0</v>
      </c>
      <c r="I282">
        <v>10</v>
      </c>
      <c r="J282">
        <f t="shared" si="33"/>
        <v>4</v>
      </c>
      <c r="K282">
        <f>Tabela14[[#This Row],[WYDATKI]]+Tabela14[[#This Row],[SERWIS]]</f>
        <v>150</v>
      </c>
      <c r="L282">
        <f t="shared" si="34"/>
        <v>58054</v>
      </c>
    </row>
    <row r="283" spans="1:12" x14ac:dyDescent="0.3">
      <c r="A283" s="1">
        <v>45208</v>
      </c>
      <c r="B283">
        <f t="shared" si="29"/>
        <v>1</v>
      </c>
      <c r="C283">
        <f t="shared" si="30"/>
        <v>9</v>
      </c>
      <c r="D283">
        <f t="shared" si="31"/>
        <v>10</v>
      </c>
      <c r="E283" t="s">
        <v>6</v>
      </c>
      <c r="G283">
        <f t="shared" si="32"/>
        <v>0</v>
      </c>
      <c r="H283">
        <f t="shared" si="28"/>
        <v>264</v>
      </c>
      <c r="I283">
        <v>10</v>
      </c>
      <c r="J283">
        <f t="shared" si="33"/>
        <v>4</v>
      </c>
      <c r="K283">
        <f>Tabela14[[#This Row],[WYDATKI]]+Tabela14[[#This Row],[SERWIS]]</f>
        <v>0</v>
      </c>
      <c r="L283">
        <f t="shared" si="34"/>
        <v>58318</v>
      </c>
    </row>
    <row r="284" spans="1:12" x14ac:dyDescent="0.3">
      <c r="A284" s="1">
        <v>45209</v>
      </c>
      <c r="B284">
        <f t="shared" si="29"/>
        <v>2</v>
      </c>
      <c r="C284">
        <f t="shared" si="30"/>
        <v>10</v>
      </c>
      <c r="D284">
        <f t="shared" si="31"/>
        <v>10</v>
      </c>
      <c r="E284" t="s">
        <v>6</v>
      </c>
      <c r="G284">
        <f t="shared" si="32"/>
        <v>0</v>
      </c>
      <c r="H284">
        <f t="shared" si="28"/>
        <v>264</v>
      </c>
      <c r="I284">
        <v>10</v>
      </c>
      <c r="J284">
        <f t="shared" si="33"/>
        <v>4</v>
      </c>
      <c r="K284">
        <f>Tabela14[[#This Row],[WYDATKI]]+Tabela14[[#This Row],[SERWIS]]</f>
        <v>0</v>
      </c>
      <c r="L284">
        <f t="shared" si="34"/>
        <v>58582</v>
      </c>
    </row>
    <row r="285" spans="1:12" x14ac:dyDescent="0.3">
      <c r="A285" s="1">
        <v>45210</v>
      </c>
      <c r="B285">
        <f t="shared" si="29"/>
        <v>3</v>
      </c>
      <c r="C285">
        <f t="shared" si="30"/>
        <v>11</v>
      </c>
      <c r="D285">
        <f t="shared" si="31"/>
        <v>10</v>
      </c>
      <c r="E285" t="s">
        <v>6</v>
      </c>
      <c r="G285">
        <f t="shared" si="32"/>
        <v>0</v>
      </c>
      <c r="H285">
        <f t="shared" si="28"/>
        <v>264</v>
      </c>
      <c r="I285">
        <v>10</v>
      </c>
      <c r="J285">
        <f t="shared" si="33"/>
        <v>4</v>
      </c>
      <c r="K285">
        <f>Tabela14[[#This Row],[WYDATKI]]+Tabela14[[#This Row],[SERWIS]]</f>
        <v>0</v>
      </c>
      <c r="L285">
        <f t="shared" si="34"/>
        <v>58846</v>
      </c>
    </row>
    <row r="286" spans="1:12" x14ac:dyDescent="0.3">
      <c r="A286" s="1">
        <v>45211</v>
      </c>
      <c r="B286">
        <f t="shared" si="29"/>
        <v>4</v>
      </c>
      <c r="C286">
        <f t="shared" si="30"/>
        <v>12</v>
      </c>
      <c r="D286">
        <f t="shared" si="31"/>
        <v>10</v>
      </c>
      <c r="E286" t="s">
        <v>6</v>
      </c>
      <c r="G286">
        <f t="shared" si="32"/>
        <v>0</v>
      </c>
      <c r="H286">
        <f t="shared" si="28"/>
        <v>264</v>
      </c>
      <c r="I286">
        <v>10</v>
      </c>
      <c r="J286">
        <f t="shared" si="33"/>
        <v>4</v>
      </c>
      <c r="K286">
        <f>Tabela14[[#This Row],[WYDATKI]]+Tabela14[[#This Row],[SERWIS]]</f>
        <v>0</v>
      </c>
      <c r="L286">
        <f t="shared" si="34"/>
        <v>59110</v>
      </c>
    </row>
    <row r="287" spans="1:12" x14ac:dyDescent="0.3">
      <c r="A287" s="1">
        <v>45212</v>
      </c>
      <c r="B287">
        <f t="shared" si="29"/>
        <v>5</v>
      </c>
      <c r="C287">
        <f t="shared" si="30"/>
        <v>13</v>
      </c>
      <c r="D287">
        <f t="shared" si="31"/>
        <v>10</v>
      </c>
      <c r="E287" t="s">
        <v>6</v>
      </c>
      <c r="G287">
        <f t="shared" si="32"/>
        <v>0</v>
      </c>
      <c r="H287">
        <f t="shared" si="28"/>
        <v>264</v>
      </c>
      <c r="I287">
        <v>10</v>
      </c>
      <c r="J287">
        <f t="shared" si="33"/>
        <v>4</v>
      </c>
      <c r="K287">
        <f>Tabela14[[#This Row],[WYDATKI]]+Tabela14[[#This Row],[SERWIS]]</f>
        <v>0</v>
      </c>
      <c r="L287">
        <f t="shared" si="34"/>
        <v>59374</v>
      </c>
    </row>
    <row r="288" spans="1:12" x14ac:dyDescent="0.3">
      <c r="A288" s="1">
        <v>45213</v>
      </c>
      <c r="B288">
        <f t="shared" si="29"/>
        <v>6</v>
      </c>
      <c r="C288">
        <f t="shared" si="30"/>
        <v>14</v>
      </c>
      <c r="D288">
        <f t="shared" si="31"/>
        <v>10</v>
      </c>
      <c r="E288" t="s">
        <v>6</v>
      </c>
      <c r="G288">
        <f t="shared" si="32"/>
        <v>0</v>
      </c>
      <c r="H288">
        <f t="shared" si="28"/>
        <v>0</v>
      </c>
      <c r="I288">
        <v>10</v>
      </c>
      <c r="J288">
        <f t="shared" si="33"/>
        <v>4</v>
      </c>
      <c r="K288">
        <f>Tabela14[[#This Row],[WYDATKI]]+Tabela14[[#This Row],[SERWIS]]</f>
        <v>0</v>
      </c>
      <c r="L288">
        <f t="shared" si="34"/>
        <v>59374</v>
      </c>
    </row>
    <row r="289" spans="1:12" x14ac:dyDescent="0.3">
      <c r="A289" s="1">
        <v>45214</v>
      </c>
      <c r="B289">
        <f t="shared" si="29"/>
        <v>7</v>
      </c>
      <c r="C289">
        <f t="shared" si="30"/>
        <v>15</v>
      </c>
      <c r="D289">
        <f t="shared" si="31"/>
        <v>10</v>
      </c>
      <c r="E289" t="s">
        <v>6</v>
      </c>
      <c r="G289">
        <f t="shared" si="32"/>
        <v>150</v>
      </c>
      <c r="H289">
        <f t="shared" si="28"/>
        <v>0</v>
      </c>
      <c r="I289">
        <v>10</v>
      </c>
      <c r="J289">
        <f t="shared" si="33"/>
        <v>4</v>
      </c>
      <c r="K289">
        <f>Tabela14[[#This Row],[WYDATKI]]+Tabela14[[#This Row],[SERWIS]]</f>
        <v>150</v>
      </c>
      <c r="L289">
        <f t="shared" si="34"/>
        <v>59224</v>
      </c>
    </row>
    <row r="290" spans="1:12" x14ac:dyDescent="0.3">
      <c r="A290" s="1">
        <v>45215</v>
      </c>
      <c r="B290">
        <f t="shared" si="29"/>
        <v>1</v>
      </c>
      <c r="C290">
        <f t="shared" si="30"/>
        <v>16</v>
      </c>
      <c r="D290">
        <f t="shared" si="31"/>
        <v>10</v>
      </c>
      <c r="E290" t="s">
        <v>6</v>
      </c>
      <c r="G290">
        <f t="shared" si="32"/>
        <v>0</v>
      </c>
      <c r="H290">
        <f t="shared" si="28"/>
        <v>264</v>
      </c>
      <c r="I290">
        <v>10</v>
      </c>
      <c r="J290">
        <f t="shared" si="33"/>
        <v>4</v>
      </c>
      <c r="K290">
        <f>Tabela14[[#This Row],[WYDATKI]]+Tabela14[[#This Row],[SERWIS]]</f>
        <v>0</v>
      </c>
      <c r="L290">
        <f t="shared" si="34"/>
        <v>59488</v>
      </c>
    </row>
    <row r="291" spans="1:12" x14ac:dyDescent="0.3">
      <c r="A291" s="1">
        <v>45216</v>
      </c>
      <c r="B291">
        <f t="shared" si="29"/>
        <v>2</v>
      </c>
      <c r="C291">
        <f t="shared" si="30"/>
        <v>17</v>
      </c>
      <c r="D291">
        <f t="shared" si="31"/>
        <v>10</v>
      </c>
      <c r="E291" t="s">
        <v>6</v>
      </c>
      <c r="G291">
        <f t="shared" si="32"/>
        <v>0</v>
      </c>
      <c r="H291">
        <f t="shared" si="28"/>
        <v>264</v>
      </c>
      <c r="I291">
        <v>10</v>
      </c>
      <c r="J291">
        <f t="shared" si="33"/>
        <v>4</v>
      </c>
      <c r="K291">
        <f>Tabela14[[#This Row],[WYDATKI]]+Tabela14[[#This Row],[SERWIS]]</f>
        <v>0</v>
      </c>
      <c r="L291">
        <f t="shared" si="34"/>
        <v>59752</v>
      </c>
    </row>
    <row r="292" spans="1:12" x14ac:dyDescent="0.3">
      <c r="A292" s="1">
        <v>45217</v>
      </c>
      <c r="B292">
        <f t="shared" si="29"/>
        <v>3</v>
      </c>
      <c r="C292">
        <f t="shared" si="30"/>
        <v>18</v>
      </c>
      <c r="D292">
        <f t="shared" si="31"/>
        <v>10</v>
      </c>
      <c r="E292" t="s">
        <v>6</v>
      </c>
      <c r="G292">
        <f t="shared" si="32"/>
        <v>0</v>
      </c>
      <c r="H292">
        <f t="shared" si="28"/>
        <v>264</v>
      </c>
      <c r="I292">
        <v>10</v>
      </c>
      <c r="J292">
        <f t="shared" si="33"/>
        <v>4</v>
      </c>
      <c r="K292">
        <f>Tabela14[[#This Row],[WYDATKI]]+Tabela14[[#This Row],[SERWIS]]</f>
        <v>0</v>
      </c>
      <c r="L292">
        <f t="shared" si="34"/>
        <v>60016</v>
      </c>
    </row>
    <row r="293" spans="1:12" x14ac:dyDescent="0.3">
      <c r="A293" s="1">
        <v>45218</v>
      </c>
      <c r="B293">
        <f t="shared" si="29"/>
        <v>4</v>
      </c>
      <c r="C293">
        <f t="shared" si="30"/>
        <v>19</v>
      </c>
      <c r="D293">
        <f t="shared" si="31"/>
        <v>10</v>
      </c>
      <c r="E293" t="s">
        <v>6</v>
      </c>
      <c r="G293">
        <f t="shared" si="32"/>
        <v>0</v>
      </c>
      <c r="H293">
        <f t="shared" si="28"/>
        <v>264</v>
      </c>
      <c r="I293">
        <v>10</v>
      </c>
      <c r="J293">
        <f t="shared" si="33"/>
        <v>4</v>
      </c>
      <c r="K293">
        <f>Tabela14[[#This Row],[WYDATKI]]+Tabela14[[#This Row],[SERWIS]]</f>
        <v>0</v>
      </c>
      <c r="L293">
        <f t="shared" si="34"/>
        <v>60280</v>
      </c>
    </row>
    <row r="294" spans="1:12" x14ac:dyDescent="0.3">
      <c r="A294" s="1">
        <v>45219</v>
      </c>
      <c r="B294">
        <f t="shared" si="29"/>
        <v>5</v>
      </c>
      <c r="C294">
        <f t="shared" si="30"/>
        <v>20</v>
      </c>
      <c r="D294">
        <f t="shared" si="31"/>
        <v>10</v>
      </c>
      <c r="E294" t="s">
        <v>6</v>
      </c>
      <c r="G294">
        <f t="shared" si="32"/>
        <v>0</v>
      </c>
      <c r="H294">
        <f t="shared" si="28"/>
        <v>264</v>
      </c>
      <c r="I294">
        <v>10</v>
      </c>
      <c r="J294">
        <f t="shared" si="33"/>
        <v>4</v>
      </c>
      <c r="K294">
        <f>Tabela14[[#This Row],[WYDATKI]]+Tabela14[[#This Row],[SERWIS]]</f>
        <v>0</v>
      </c>
      <c r="L294">
        <f t="shared" si="34"/>
        <v>60544</v>
      </c>
    </row>
    <row r="295" spans="1:12" x14ac:dyDescent="0.3">
      <c r="A295" s="1">
        <v>45220</v>
      </c>
      <c r="B295">
        <f t="shared" si="29"/>
        <v>6</v>
      </c>
      <c r="C295">
        <f t="shared" si="30"/>
        <v>21</v>
      </c>
      <c r="D295">
        <f t="shared" si="31"/>
        <v>10</v>
      </c>
      <c r="E295" t="s">
        <v>6</v>
      </c>
      <c r="G295">
        <f t="shared" si="32"/>
        <v>0</v>
      </c>
      <c r="H295">
        <f t="shared" si="28"/>
        <v>0</v>
      </c>
      <c r="I295">
        <v>10</v>
      </c>
      <c r="J295">
        <f t="shared" si="33"/>
        <v>4</v>
      </c>
      <c r="K295">
        <f>Tabela14[[#This Row],[WYDATKI]]+Tabela14[[#This Row],[SERWIS]]</f>
        <v>0</v>
      </c>
      <c r="L295">
        <f t="shared" si="34"/>
        <v>60544</v>
      </c>
    </row>
    <row r="296" spans="1:12" x14ac:dyDescent="0.3">
      <c r="A296" s="1">
        <v>45221</v>
      </c>
      <c r="B296">
        <f t="shared" si="29"/>
        <v>7</v>
      </c>
      <c r="C296">
        <f t="shared" si="30"/>
        <v>22</v>
      </c>
      <c r="D296">
        <f t="shared" si="31"/>
        <v>10</v>
      </c>
      <c r="E296" t="s">
        <v>6</v>
      </c>
      <c r="G296">
        <f t="shared" si="32"/>
        <v>150</v>
      </c>
      <c r="H296">
        <f t="shared" si="28"/>
        <v>0</v>
      </c>
      <c r="I296">
        <v>10</v>
      </c>
      <c r="J296">
        <f t="shared" si="33"/>
        <v>4</v>
      </c>
      <c r="K296">
        <f>Tabela14[[#This Row],[WYDATKI]]+Tabela14[[#This Row],[SERWIS]]</f>
        <v>150</v>
      </c>
      <c r="L296">
        <f t="shared" si="34"/>
        <v>60394</v>
      </c>
    </row>
    <row r="297" spans="1:12" x14ac:dyDescent="0.3">
      <c r="A297" s="1">
        <v>45222</v>
      </c>
      <c r="B297">
        <f t="shared" si="29"/>
        <v>1</v>
      </c>
      <c r="C297">
        <f t="shared" si="30"/>
        <v>23</v>
      </c>
      <c r="D297">
        <f t="shared" si="31"/>
        <v>10</v>
      </c>
      <c r="E297" t="s">
        <v>6</v>
      </c>
      <c r="G297">
        <f t="shared" si="32"/>
        <v>0</v>
      </c>
      <c r="H297">
        <f t="shared" si="28"/>
        <v>264</v>
      </c>
      <c r="I297">
        <v>10</v>
      </c>
      <c r="J297">
        <f t="shared" si="33"/>
        <v>4</v>
      </c>
      <c r="K297">
        <f>Tabela14[[#This Row],[WYDATKI]]+Tabela14[[#This Row],[SERWIS]]</f>
        <v>0</v>
      </c>
      <c r="L297">
        <f t="shared" si="34"/>
        <v>60658</v>
      </c>
    </row>
    <row r="298" spans="1:12" x14ac:dyDescent="0.3">
      <c r="A298" s="1">
        <v>45223</v>
      </c>
      <c r="B298">
        <f t="shared" si="29"/>
        <v>2</v>
      </c>
      <c r="C298">
        <f t="shared" si="30"/>
        <v>24</v>
      </c>
      <c r="D298">
        <f t="shared" si="31"/>
        <v>10</v>
      </c>
      <c r="E298" t="s">
        <v>6</v>
      </c>
      <c r="G298">
        <f t="shared" si="32"/>
        <v>0</v>
      </c>
      <c r="H298">
        <f t="shared" si="28"/>
        <v>264</v>
      </c>
      <c r="I298">
        <v>10</v>
      </c>
      <c r="J298">
        <f t="shared" si="33"/>
        <v>4</v>
      </c>
      <c r="K298">
        <f>Tabela14[[#This Row],[WYDATKI]]+Tabela14[[#This Row],[SERWIS]]</f>
        <v>0</v>
      </c>
      <c r="L298">
        <f t="shared" si="34"/>
        <v>60922</v>
      </c>
    </row>
    <row r="299" spans="1:12" x14ac:dyDescent="0.3">
      <c r="A299" s="1">
        <v>45224</v>
      </c>
      <c r="B299">
        <f t="shared" si="29"/>
        <v>3</v>
      </c>
      <c r="C299">
        <f t="shared" si="30"/>
        <v>25</v>
      </c>
      <c r="D299">
        <f t="shared" si="31"/>
        <v>10</v>
      </c>
      <c r="E299" t="s">
        <v>6</v>
      </c>
      <c r="G299">
        <f t="shared" si="32"/>
        <v>0</v>
      </c>
      <c r="H299">
        <f t="shared" si="28"/>
        <v>264</v>
      </c>
      <c r="I299">
        <v>10</v>
      </c>
      <c r="J299">
        <f t="shared" si="33"/>
        <v>4</v>
      </c>
      <c r="K299">
        <f>Tabela14[[#This Row],[WYDATKI]]+Tabela14[[#This Row],[SERWIS]]</f>
        <v>0</v>
      </c>
      <c r="L299">
        <f t="shared" si="34"/>
        <v>61186</v>
      </c>
    </row>
    <row r="300" spans="1:12" x14ac:dyDescent="0.3">
      <c r="A300" s="1">
        <v>45225</v>
      </c>
      <c r="B300">
        <f t="shared" si="29"/>
        <v>4</v>
      </c>
      <c r="C300">
        <f t="shared" si="30"/>
        <v>26</v>
      </c>
      <c r="D300">
        <f t="shared" si="31"/>
        <v>10</v>
      </c>
      <c r="E300" t="s">
        <v>6</v>
      </c>
      <c r="G300">
        <f t="shared" si="32"/>
        <v>0</v>
      </c>
      <c r="H300">
        <f t="shared" si="28"/>
        <v>264</v>
      </c>
      <c r="I300">
        <v>10</v>
      </c>
      <c r="J300">
        <f t="shared" si="33"/>
        <v>4</v>
      </c>
      <c r="K300">
        <f>Tabela14[[#This Row],[WYDATKI]]+Tabela14[[#This Row],[SERWIS]]</f>
        <v>0</v>
      </c>
      <c r="L300">
        <f t="shared" si="34"/>
        <v>61450</v>
      </c>
    </row>
    <row r="301" spans="1:12" x14ac:dyDescent="0.3">
      <c r="A301" s="1">
        <v>45226</v>
      </c>
      <c r="B301">
        <f t="shared" si="29"/>
        <v>5</v>
      </c>
      <c r="C301">
        <f t="shared" si="30"/>
        <v>27</v>
      </c>
      <c r="D301">
        <f t="shared" si="31"/>
        <v>10</v>
      </c>
      <c r="E301" t="s">
        <v>6</v>
      </c>
      <c r="G301">
        <f t="shared" si="32"/>
        <v>0</v>
      </c>
      <c r="H301">
        <f t="shared" si="28"/>
        <v>264</v>
      </c>
      <c r="I301">
        <v>10</v>
      </c>
      <c r="J301">
        <f t="shared" si="33"/>
        <v>4</v>
      </c>
      <c r="K301">
        <f>Tabela14[[#This Row],[WYDATKI]]+Tabela14[[#This Row],[SERWIS]]</f>
        <v>0</v>
      </c>
      <c r="L301">
        <f t="shared" si="34"/>
        <v>61714</v>
      </c>
    </row>
    <row r="302" spans="1:12" x14ac:dyDescent="0.3">
      <c r="A302" s="1">
        <v>45227</v>
      </c>
      <c r="B302">
        <f t="shared" si="29"/>
        <v>6</v>
      </c>
      <c r="C302">
        <f t="shared" si="30"/>
        <v>28</v>
      </c>
      <c r="D302">
        <f t="shared" si="31"/>
        <v>10</v>
      </c>
      <c r="E302" t="s">
        <v>6</v>
      </c>
      <c r="G302">
        <f t="shared" si="32"/>
        <v>0</v>
      </c>
      <c r="H302">
        <f t="shared" si="28"/>
        <v>0</v>
      </c>
      <c r="I302">
        <v>10</v>
      </c>
      <c r="J302">
        <f t="shared" si="33"/>
        <v>4</v>
      </c>
      <c r="K302">
        <f>Tabela14[[#This Row],[WYDATKI]]+Tabela14[[#This Row],[SERWIS]]</f>
        <v>0</v>
      </c>
      <c r="L302">
        <f t="shared" si="34"/>
        <v>61714</v>
      </c>
    </row>
    <row r="303" spans="1:12" x14ac:dyDescent="0.3">
      <c r="A303" s="1">
        <v>45228</v>
      </c>
      <c r="B303">
        <f t="shared" si="29"/>
        <v>7</v>
      </c>
      <c r="C303">
        <f t="shared" si="30"/>
        <v>29</v>
      </c>
      <c r="D303">
        <f t="shared" si="31"/>
        <v>10</v>
      </c>
      <c r="E303" t="s">
        <v>6</v>
      </c>
      <c r="G303">
        <f t="shared" si="32"/>
        <v>150</v>
      </c>
      <c r="H303">
        <f t="shared" si="28"/>
        <v>0</v>
      </c>
      <c r="I303">
        <v>10</v>
      </c>
      <c r="J303">
        <f t="shared" si="33"/>
        <v>4</v>
      </c>
      <c r="K303">
        <f>Tabela14[[#This Row],[WYDATKI]]+Tabela14[[#This Row],[SERWIS]]</f>
        <v>150</v>
      </c>
      <c r="L303">
        <f t="shared" si="34"/>
        <v>61564</v>
      </c>
    </row>
    <row r="304" spans="1:12" x14ac:dyDescent="0.3">
      <c r="A304" s="1">
        <v>45229</v>
      </c>
      <c r="B304">
        <f t="shared" si="29"/>
        <v>1</v>
      </c>
      <c r="C304">
        <f t="shared" si="30"/>
        <v>30</v>
      </c>
      <c r="D304">
        <f t="shared" si="31"/>
        <v>10</v>
      </c>
      <c r="E304" t="s">
        <v>6</v>
      </c>
      <c r="G304">
        <f t="shared" si="32"/>
        <v>0</v>
      </c>
      <c r="H304">
        <f t="shared" si="28"/>
        <v>264</v>
      </c>
      <c r="I304">
        <v>10</v>
      </c>
      <c r="J304">
        <f t="shared" si="33"/>
        <v>4</v>
      </c>
      <c r="K304">
        <f>Tabela14[[#This Row],[WYDATKI]]+Tabela14[[#This Row],[SERWIS]]</f>
        <v>0</v>
      </c>
      <c r="L304">
        <f t="shared" si="34"/>
        <v>61828</v>
      </c>
    </row>
    <row r="305" spans="1:12" x14ac:dyDescent="0.3">
      <c r="A305" s="1">
        <v>45230</v>
      </c>
      <c r="B305">
        <f t="shared" si="29"/>
        <v>2</v>
      </c>
      <c r="C305">
        <f t="shared" si="30"/>
        <v>31</v>
      </c>
      <c r="D305">
        <f t="shared" si="31"/>
        <v>10</v>
      </c>
      <c r="E305" t="s">
        <v>6</v>
      </c>
      <c r="G305">
        <f t="shared" si="32"/>
        <v>0</v>
      </c>
      <c r="H305">
        <f t="shared" si="28"/>
        <v>264</v>
      </c>
      <c r="I305">
        <v>10</v>
      </c>
      <c r="J305">
        <f t="shared" si="33"/>
        <v>4</v>
      </c>
      <c r="K305">
        <f>Tabela14[[#This Row],[WYDATKI]]+Tabela14[[#This Row],[SERWIS]]</f>
        <v>0</v>
      </c>
      <c r="L305">
        <f t="shared" si="34"/>
        <v>62092</v>
      </c>
    </row>
    <row r="306" spans="1:12" x14ac:dyDescent="0.3">
      <c r="A306" s="1">
        <v>45231</v>
      </c>
      <c r="B306">
        <f t="shared" si="29"/>
        <v>3</v>
      </c>
      <c r="C306">
        <f t="shared" si="30"/>
        <v>1</v>
      </c>
      <c r="D306">
        <f t="shared" si="31"/>
        <v>11</v>
      </c>
      <c r="E306" t="s">
        <v>6</v>
      </c>
      <c r="G306">
        <f t="shared" si="32"/>
        <v>0</v>
      </c>
      <c r="H306">
        <f t="shared" si="28"/>
        <v>264</v>
      </c>
      <c r="I306">
        <v>10</v>
      </c>
      <c r="J306">
        <f t="shared" si="33"/>
        <v>4</v>
      </c>
      <c r="K306">
        <f>Tabela14[[#This Row],[WYDATKI]]+Tabela14[[#This Row],[SERWIS]]</f>
        <v>0</v>
      </c>
      <c r="L306">
        <f t="shared" si="34"/>
        <v>62356</v>
      </c>
    </row>
    <row r="307" spans="1:12" x14ac:dyDescent="0.3">
      <c r="A307" s="1">
        <v>45232</v>
      </c>
      <c r="B307">
        <f t="shared" si="29"/>
        <v>4</v>
      </c>
      <c r="C307">
        <f t="shared" si="30"/>
        <v>2</v>
      </c>
      <c r="D307">
        <f t="shared" si="31"/>
        <v>11</v>
      </c>
      <c r="E307" t="s">
        <v>6</v>
      </c>
      <c r="G307">
        <f t="shared" si="32"/>
        <v>0</v>
      </c>
      <c r="H307">
        <f t="shared" si="28"/>
        <v>264</v>
      </c>
      <c r="I307">
        <v>10</v>
      </c>
      <c r="J307">
        <f t="shared" si="33"/>
        <v>4</v>
      </c>
      <c r="K307">
        <f>Tabela14[[#This Row],[WYDATKI]]+Tabela14[[#This Row],[SERWIS]]</f>
        <v>0</v>
      </c>
      <c r="L307">
        <f t="shared" si="34"/>
        <v>62620</v>
      </c>
    </row>
    <row r="308" spans="1:12" x14ac:dyDescent="0.3">
      <c r="A308" s="1">
        <v>45233</v>
      </c>
      <c r="B308">
        <f t="shared" si="29"/>
        <v>5</v>
      </c>
      <c r="C308">
        <f t="shared" si="30"/>
        <v>3</v>
      </c>
      <c r="D308">
        <f t="shared" si="31"/>
        <v>11</v>
      </c>
      <c r="E308" t="s">
        <v>6</v>
      </c>
      <c r="G308">
        <f t="shared" si="32"/>
        <v>0</v>
      </c>
      <c r="H308">
        <f t="shared" si="28"/>
        <v>264</v>
      </c>
      <c r="I308">
        <v>10</v>
      </c>
      <c r="J308">
        <f t="shared" si="33"/>
        <v>4</v>
      </c>
      <c r="K308">
        <f>Tabela14[[#This Row],[WYDATKI]]+Tabela14[[#This Row],[SERWIS]]</f>
        <v>0</v>
      </c>
      <c r="L308">
        <f t="shared" si="34"/>
        <v>62884</v>
      </c>
    </row>
    <row r="309" spans="1:12" x14ac:dyDescent="0.3">
      <c r="A309" s="1">
        <v>45234</v>
      </c>
      <c r="B309">
        <f t="shared" si="29"/>
        <v>6</v>
      </c>
      <c r="C309">
        <f t="shared" si="30"/>
        <v>4</v>
      </c>
      <c r="D309">
        <f t="shared" si="31"/>
        <v>11</v>
      </c>
      <c r="E309" t="s">
        <v>6</v>
      </c>
      <c r="G309">
        <f t="shared" si="32"/>
        <v>0</v>
      </c>
      <c r="H309">
        <f t="shared" si="28"/>
        <v>0</v>
      </c>
      <c r="I309">
        <v>10</v>
      </c>
      <c r="J309">
        <f t="shared" si="33"/>
        <v>4</v>
      </c>
      <c r="K309">
        <f>Tabela14[[#This Row],[WYDATKI]]+Tabela14[[#This Row],[SERWIS]]</f>
        <v>0</v>
      </c>
      <c r="L309">
        <f t="shared" si="34"/>
        <v>62884</v>
      </c>
    </row>
    <row r="310" spans="1:12" x14ac:dyDescent="0.3">
      <c r="A310" s="1">
        <v>45235</v>
      </c>
      <c r="B310">
        <f t="shared" si="29"/>
        <v>7</v>
      </c>
      <c r="C310">
        <f t="shared" si="30"/>
        <v>5</v>
      </c>
      <c r="D310">
        <f t="shared" si="31"/>
        <v>11</v>
      </c>
      <c r="E310" t="s">
        <v>6</v>
      </c>
      <c r="G310">
        <f t="shared" si="32"/>
        <v>150</v>
      </c>
      <c r="H310">
        <f t="shared" si="28"/>
        <v>0</v>
      </c>
      <c r="I310">
        <v>10</v>
      </c>
      <c r="J310">
        <f t="shared" si="33"/>
        <v>4</v>
      </c>
      <c r="K310">
        <f>Tabela14[[#This Row],[WYDATKI]]+Tabela14[[#This Row],[SERWIS]]</f>
        <v>150</v>
      </c>
      <c r="L310">
        <f t="shared" si="34"/>
        <v>62734</v>
      </c>
    </row>
    <row r="311" spans="1:12" x14ac:dyDescent="0.3">
      <c r="A311" s="1">
        <v>45236</v>
      </c>
      <c r="B311">
        <f t="shared" si="29"/>
        <v>1</v>
      </c>
      <c r="C311">
        <f t="shared" si="30"/>
        <v>6</v>
      </c>
      <c r="D311">
        <f t="shared" si="31"/>
        <v>11</v>
      </c>
      <c r="E311" t="s">
        <v>6</v>
      </c>
      <c r="G311">
        <f t="shared" si="32"/>
        <v>0</v>
      </c>
      <c r="H311">
        <f t="shared" si="28"/>
        <v>264</v>
      </c>
      <c r="I311">
        <v>10</v>
      </c>
      <c r="J311">
        <f t="shared" si="33"/>
        <v>4</v>
      </c>
      <c r="K311">
        <f>Tabela14[[#This Row],[WYDATKI]]+Tabela14[[#This Row],[SERWIS]]</f>
        <v>0</v>
      </c>
      <c r="L311">
        <f t="shared" si="34"/>
        <v>62998</v>
      </c>
    </row>
    <row r="312" spans="1:12" x14ac:dyDescent="0.3">
      <c r="A312" s="1">
        <v>45237</v>
      </c>
      <c r="B312">
        <f t="shared" si="29"/>
        <v>2</v>
      </c>
      <c r="C312">
        <f t="shared" si="30"/>
        <v>7</v>
      </c>
      <c r="D312">
        <f t="shared" si="31"/>
        <v>11</v>
      </c>
      <c r="E312" t="s">
        <v>6</v>
      </c>
      <c r="G312">
        <f t="shared" si="32"/>
        <v>0</v>
      </c>
      <c r="H312">
        <f t="shared" si="28"/>
        <v>264</v>
      </c>
      <c r="I312">
        <v>10</v>
      </c>
      <c r="J312">
        <f t="shared" si="33"/>
        <v>4</v>
      </c>
      <c r="K312">
        <f>Tabela14[[#This Row],[WYDATKI]]+Tabela14[[#This Row],[SERWIS]]</f>
        <v>0</v>
      </c>
      <c r="L312">
        <f t="shared" si="34"/>
        <v>63262</v>
      </c>
    </row>
    <row r="313" spans="1:12" x14ac:dyDescent="0.3">
      <c r="A313" s="1">
        <v>45238</v>
      </c>
      <c r="B313">
        <f t="shared" si="29"/>
        <v>3</v>
      </c>
      <c r="C313">
        <f t="shared" si="30"/>
        <v>8</v>
      </c>
      <c r="D313">
        <f t="shared" si="31"/>
        <v>11</v>
      </c>
      <c r="E313" t="s">
        <v>6</v>
      </c>
      <c r="G313">
        <f t="shared" si="32"/>
        <v>0</v>
      </c>
      <c r="H313">
        <f t="shared" si="28"/>
        <v>264</v>
      </c>
      <c r="I313">
        <v>10</v>
      </c>
      <c r="J313">
        <f t="shared" si="33"/>
        <v>4</v>
      </c>
      <c r="K313">
        <f>Tabela14[[#This Row],[WYDATKI]]+Tabela14[[#This Row],[SERWIS]]</f>
        <v>0</v>
      </c>
      <c r="L313">
        <f t="shared" si="34"/>
        <v>63526</v>
      </c>
    </row>
    <row r="314" spans="1:12" x14ac:dyDescent="0.3">
      <c r="A314" s="1">
        <v>45239</v>
      </c>
      <c r="B314">
        <f t="shared" si="29"/>
        <v>4</v>
      </c>
      <c r="C314">
        <f t="shared" si="30"/>
        <v>9</v>
      </c>
      <c r="D314">
        <f t="shared" si="31"/>
        <v>11</v>
      </c>
      <c r="E314" t="s">
        <v>6</v>
      </c>
      <c r="G314">
        <f t="shared" si="32"/>
        <v>0</v>
      </c>
      <c r="H314">
        <f t="shared" si="28"/>
        <v>264</v>
      </c>
      <c r="I314">
        <v>10</v>
      </c>
      <c r="J314">
        <f t="shared" si="33"/>
        <v>4</v>
      </c>
      <c r="K314">
        <f>Tabela14[[#This Row],[WYDATKI]]+Tabela14[[#This Row],[SERWIS]]</f>
        <v>0</v>
      </c>
      <c r="L314">
        <f t="shared" si="34"/>
        <v>63790</v>
      </c>
    </row>
    <row r="315" spans="1:12" x14ac:dyDescent="0.3">
      <c r="A315" s="1">
        <v>45240</v>
      </c>
      <c r="B315">
        <f t="shared" si="29"/>
        <v>5</v>
      </c>
      <c r="C315">
        <f t="shared" si="30"/>
        <v>10</v>
      </c>
      <c r="D315">
        <f t="shared" si="31"/>
        <v>11</v>
      </c>
      <c r="E315" t="s">
        <v>6</v>
      </c>
      <c r="G315">
        <f t="shared" si="32"/>
        <v>0</v>
      </c>
      <c r="H315">
        <f t="shared" si="28"/>
        <v>264</v>
      </c>
      <c r="I315">
        <v>10</v>
      </c>
      <c r="J315">
        <f t="shared" si="33"/>
        <v>4</v>
      </c>
      <c r="K315">
        <f>Tabela14[[#This Row],[WYDATKI]]+Tabela14[[#This Row],[SERWIS]]</f>
        <v>0</v>
      </c>
      <c r="L315">
        <f t="shared" si="34"/>
        <v>64054</v>
      </c>
    </row>
    <row r="316" spans="1:12" x14ac:dyDescent="0.3">
      <c r="A316" s="1">
        <v>45241</v>
      </c>
      <c r="B316">
        <f t="shared" si="29"/>
        <v>6</v>
      </c>
      <c r="C316">
        <f t="shared" si="30"/>
        <v>11</v>
      </c>
      <c r="D316">
        <f t="shared" si="31"/>
        <v>11</v>
      </c>
      <c r="E316" t="s">
        <v>6</v>
      </c>
      <c r="G316">
        <f t="shared" si="32"/>
        <v>0</v>
      </c>
      <c r="H316">
        <f t="shared" si="28"/>
        <v>0</v>
      </c>
      <c r="I316">
        <v>10</v>
      </c>
      <c r="J316">
        <f t="shared" si="33"/>
        <v>4</v>
      </c>
      <c r="K316">
        <f>Tabela14[[#This Row],[WYDATKI]]+Tabela14[[#This Row],[SERWIS]]</f>
        <v>0</v>
      </c>
      <c r="L316">
        <f t="shared" si="34"/>
        <v>64054</v>
      </c>
    </row>
    <row r="317" spans="1:12" x14ac:dyDescent="0.3">
      <c r="A317" s="1">
        <v>45242</v>
      </c>
      <c r="B317">
        <f t="shared" si="29"/>
        <v>7</v>
      </c>
      <c r="C317">
        <f t="shared" si="30"/>
        <v>12</v>
      </c>
      <c r="D317">
        <f t="shared" si="31"/>
        <v>11</v>
      </c>
      <c r="E317" t="s">
        <v>6</v>
      </c>
      <c r="G317">
        <f t="shared" si="32"/>
        <v>150</v>
      </c>
      <c r="H317">
        <f t="shared" si="28"/>
        <v>0</v>
      </c>
      <c r="I317">
        <v>10</v>
      </c>
      <c r="J317">
        <f t="shared" si="33"/>
        <v>4</v>
      </c>
      <c r="K317">
        <f>Tabela14[[#This Row],[WYDATKI]]+Tabela14[[#This Row],[SERWIS]]</f>
        <v>150</v>
      </c>
      <c r="L317">
        <f t="shared" si="34"/>
        <v>63904</v>
      </c>
    </row>
    <row r="318" spans="1:12" x14ac:dyDescent="0.3">
      <c r="A318" s="1">
        <v>45243</v>
      </c>
      <c r="B318">
        <f t="shared" si="29"/>
        <v>1</v>
      </c>
      <c r="C318">
        <f t="shared" si="30"/>
        <v>13</v>
      </c>
      <c r="D318">
        <f t="shared" si="31"/>
        <v>11</v>
      </c>
      <c r="E318" t="s">
        <v>6</v>
      </c>
      <c r="G318">
        <f t="shared" si="32"/>
        <v>0</v>
      </c>
      <c r="H318">
        <f t="shared" si="28"/>
        <v>264</v>
      </c>
      <c r="I318">
        <v>10</v>
      </c>
      <c r="J318">
        <f t="shared" si="33"/>
        <v>4</v>
      </c>
      <c r="K318">
        <f>Tabela14[[#This Row],[WYDATKI]]+Tabela14[[#This Row],[SERWIS]]</f>
        <v>0</v>
      </c>
      <c r="L318">
        <f t="shared" si="34"/>
        <v>64168</v>
      </c>
    </row>
    <row r="319" spans="1:12" x14ac:dyDescent="0.3">
      <c r="A319" s="1">
        <v>45244</v>
      </c>
      <c r="B319">
        <f t="shared" si="29"/>
        <v>2</v>
      </c>
      <c r="C319">
        <f t="shared" si="30"/>
        <v>14</v>
      </c>
      <c r="D319">
        <f t="shared" si="31"/>
        <v>11</v>
      </c>
      <c r="E319" t="s">
        <v>6</v>
      </c>
      <c r="G319">
        <f t="shared" si="32"/>
        <v>0</v>
      </c>
      <c r="H319">
        <f t="shared" si="28"/>
        <v>264</v>
      </c>
      <c r="I319">
        <v>10</v>
      </c>
      <c r="J319">
        <f t="shared" si="33"/>
        <v>4</v>
      </c>
      <c r="K319">
        <f>Tabela14[[#This Row],[WYDATKI]]+Tabela14[[#This Row],[SERWIS]]</f>
        <v>0</v>
      </c>
      <c r="L319">
        <f t="shared" si="34"/>
        <v>64432</v>
      </c>
    </row>
    <row r="320" spans="1:12" x14ac:dyDescent="0.3">
      <c r="A320" s="1">
        <v>45245</v>
      </c>
      <c r="B320">
        <f t="shared" si="29"/>
        <v>3</v>
      </c>
      <c r="C320">
        <f t="shared" si="30"/>
        <v>15</v>
      </c>
      <c r="D320">
        <f t="shared" si="31"/>
        <v>11</v>
      </c>
      <c r="E320" t="s">
        <v>6</v>
      </c>
      <c r="G320">
        <f t="shared" si="32"/>
        <v>0</v>
      </c>
      <c r="H320">
        <f t="shared" si="28"/>
        <v>264</v>
      </c>
      <c r="I320">
        <v>10</v>
      </c>
      <c r="J320">
        <f t="shared" si="33"/>
        <v>4</v>
      </c>
      <c r="K320">
        <f>Tabela14[[#This Row],[WYDATKI]]+Tabela14[[#This Row],[SERWIS]]</f>
        <v>0</v>
      </c>
      <c r="L320">
        <f t="shared" si="34"/>
        <v>64696</v>
      </c>
    </row>
    <row r="321" spans="1:12" x14ac:dyDescent="0.3">
      <c r="A321" s="1">
        <v>45246</v>
      </c>
      <c r="B321">
        <f t="shared" si="29"/>
        <v>4</v>
      </c>
      <c r="C321">
        <f t="shared" si="30"/>
        <v>16</v>
      </c>
      <c r="D321">
        <f t="shared" si="31"/>
        <v>11</v>
      </c>
      <c r="E321" t="s">
        <v>6</v>
      </c>
      <c r="G321">
        <f t="shared" si="32"/>
        <v>0</v>
      </c>
      <c r="H321">
        <f t="shared" si="28"/>
        <v>264</v>
      </c>
      <c r="I321">
        <v>10</v>
      </c>
      <c r="J321">
        <f t="shared" si="33"/>
        <v>4</v>
      </c>
      <c r="K321">
        <f>Tabela14[[#This Row],[WYDATKI]]+Tabela14[[#This Row],[SERWIS]]</f>
        <v>0</v>
      </c>
      <c r="L321">
        <f t="shared" si="34"/>
        <v>64960</v>
      </c>
    </row>
    <row r="322" spans="1:12" x14ac:dyDescent="0.3">
      <c r="A322" s="1">
        <v>45247</v>
      </c>
      <c r="B322">
        <f t="shared" si="29"/>
        <v>5</v>
      </c>
      <c r="C322">
        <f t="shared" si="30"/>
        <v>17</v>
      </c>
      <c r="D322">
        <f t="shared" si="31"/>
        <v>11</v>
      </c>
      <c r="E322" t="s">
        <v>6</v>
      </c>
      <c r="G322">
        <f t="shared" si="32"/>
        <v>0</v>
      </c>
      <c r="H322">
        <f t="shared" ref="H322:H385" si="35">IF(OR(B322=7,B322=6),0,J322*$O$4)</f>
        <v>264</v>
      </c>
      <c r="I322">
        <v>10</v>
      </c>
      <c r="J322">
        <f t="shared" si="33"/>
        <v>4</v>
      </c>
      <c r="K322">
        <f>Tabela14[[#This Row],[WYDATKI]]+Tabela14[[#This Row],[SERWIS]]</f>
        <v>0</v>
      </c>
      <c r="L322">
        <f t="shared" si="34"/>
        <v>65224</v>
      </c>
    </row>
    <row r="323" spans="1:12" x14ac:dyDescent="0.3">
      <c r="A323" s="1">
        <v>45248</v>
      </c>
      <c r="B323">
        <f t="shared" ref="B323:B386" si="36">WEEKDAY(A323,2)</f>
        <v>6</v>
      </c>
      <c r="C323">
        <f t="shared" ref="C323:C386" si="37">DAY(A323)</f>
        <v>18</v>
      </c>
      <c r="D323">
        <f t="shared" ref="D323:D386" si="38">MONTH(A323)</f>
        <v>11</v>
      </c>
      <c r="E323" t="s">
        <v>6</v>
      </c>
      <c r="G323">
        <f t="shared" ref="G323:G386" si="39">IF(B323=7,I323*15,0)</f>
        <v>0</v>
      </c>
      <c r="H323">
        <f t="shared" si="35"/>
        <v>0</v>
      </c>
      <c r="I323">
        <v>10</v>
      </c>
      <c r="J323">
        <f t="shared" ref="J323:J386" si="40">IF(E323="ZIMA",ROUNDDOWN(I323*20%,0),IF(E323="WIOSNA",ROUNDDOWN(I323*50%,0),IF(E323="LATO",ROUNDDOWN(I323*90%,0),IF(E323="JESIEŃ",ROUNDDOWN(I323*40%,0)))))</f>
        <v>4</v>
      </c>
      <c r="K323">
        <f>Tabela14[[#This Row],[WYDATKI]]+Tabela14[[#This Row],[SERWIS]]</f>
        <v>0</v>
      </c>
      <c r="L323">
        <f t="shared" si="34"/>
        <v>65224</v>
      </c>
    </row>
    <row r="324" spans="1:12" x14ac:dyDescent="0.3">
      <c r="A324" s="1">
        <v>45249</v>
      </c>
      <c r="B324">
        <f t="shared" si="36"/>
        <v>7</v>
      </c>
      <c r="C324">
        <f t="shared" si="37"/>
        <v>19</v>
      </c>
      <c r="D324">
        <f t="shared" si="38"/>
        <v>11</v>
      </c>
      <c r="E324" t="s">
        <v>6</v>
      </c>
      <c r="G324">
        <f t="shared" si="39"/>
        <v>150</v>
      </c>
      <c r="H324">
        <f t="shared" si="35"/>
        <v>0</v>
      </c>
      <c r="I324">
        <v>10</v>
      </c>
      <c r="J324">
        <f t="shared" si="40"/>
        <v>4</v>
      </c>
      <c r="K324">
        <f>Tabela14[[#This Row],[WYDATKI]]+Tabela14[[#This Row],[SERWIS]]</f>
        <v>150</v>
      </c>
      <c r="L324">
        <f t="shared" ref="L324:L387" si="41">L323-F324-G324+H324</f>
        <v>65074</v>
      </c>
    </row>
    <row r="325" spans="1:12" x14ac:dyDescent="0.3">
      <c r="A325" s="1">
        <v>45250</v>
      </c>
      <c r="B325">
        <f t="shared" si="36"/>
        <v>1</v>
      </c>
      <c r="C325">
        <f t="shared" si="37"/>
        <v>20</v>
      </c>
      <c r="D325">
        <f t="shared" si="38"/>
        <v>11</v>
      </c>
      <c r="E325" t="s">
        <v>6</v>
      </c>
      <c r="G325">
        <f t="shared" si="39"/>
        <v>0</v>
      </c>
      <c r="H325">
        <f t="shared" si="35"/>
        <v>264</v>
      </c>
      <c r="I325">
        <v>10</v>
      </c>
      <c r="J325">
        <f t="shared" si="40"/>
        <v>4</v>
      </c>
      <c r="K325">
        <f>Tabela14[[#This Row],[WYDATKI]]+Tabela14[[#This Row],[SERWIS]]</f>
        <v>0</v>
      </c>
      <c r="L325">
        <f t="shared" si="41"/>
        <v>65338</v>
      </c>
    </row>
    <row r="326" spans="1:12" x14ac:dyDescent="0.3">
      <c r="A326" s="1">
        <v>45251</v>
      </c>
      <c r="B326">
        <f t="shared" si="36"/>
        <v>2</v>
      </c>
      <c r="C326">
        <f t="shared" si="37"/>
        <v>21</v>
      </c>
      <c r="D326">
        <f t="shared" si="38"/>
        <v>11</v>
      </c>
      <c r="E326" t="s">
        <v>6</v>
      </c>
      <c r="G326">
        <f t="shared" si="39"/>
        <v>0</v>
      </c>
      <c r="H326">
        <f t="shared" si="35"/>
        <v>264</v>
      </c>
      <c r="I326">
        <v>10</v>
      </c>
      <c r="J326">
        <f t="shared" si="40"/>
        <v>4</v>
      </c>
      <c r="K326">
        <f>Tabela14[[#This Row],[WYDATKI]]+Tabela14[[#This Row],[SERWIS]]</f>
        <v>0</v>
      </c>
      <c r="L326">
        <f t="shared" si="41"/>
        <v>65602</v>
      </c>
    </row>
    <row r="327" spans="1:12" x14ac:dyDescent="0.3">
      <c r="A327" s="1">
        <v>45252</v>
      </c>
      <c r="B327">
        <f t="shared" si="36"/>
        <v>3</v>
      </c>
      <c r="C327">
        <f t="shared" si="37"/>
        <v>22</v>
      </c>
      <c r="D327">
        <f t="shared" si="38"/>
        <v>11</v>
      </c>
      <c r="E327" t="s">
        <v>6</v>
      </c>
      <c r="G327">
        <f t="shared" si="39"/>
        <v>0</v>
      </c>
      <c r="H327">
        <f t="shared" si="35"/>
        <v>264</v>
      </c>
      <c r="I327">
        <v>10</v>
      </c>
      <c r="J327">
        <f t="shared" si="40"/>
        <v>4</v>
      </c>
      <c r="K327">
        <f>Tabela14[[#This Row],[WYDATKI]]+Tabela14[[#This Row],[SERWIS]]</f>
        <v>0</v>
      </c>
      <c r="L327">
        <f t="shared" si="41"/>
        <v>65866</v>
      </c>
    </row>
    <row r="328" spans="1:12" x14ac:dyDescent="0.3">
      <c r="A328" s="1">
        <v>45253</v>
      </c>
      <c r="B328">
        <f t="shared" si="36"/>
        <v>4</v>
      </c>
      <c r="C328">
        <f t="shared" si="37"/>
        <v>23</v>
      </c>
      <c r="D328">
        <f t="shared" si="38"/>
        <v>11</v>
      </c>
      <c r="E328" t="s">
        <v>6</v>
      </c>
      <c r="G328">
        <f t="shared" si="39"/>
        <v>0</v>
      </c>
      <c r="H328">
        <f t="shared" si="35"/>
        <v>264</v>
      </c>
      <c r="I328">
        <v>10</v>
      </c>
      <c r="J328">
        <f t="shared" si="40"/>
        <v>4</v>
      </c>
      <c r="K328">
        <f>Tabela14[[#This Row],[WYDATKI]]+Tabela14[[#This Row],[SERWIS]]</f>
        <v>0</v>
      </c>
      <c r="L328">
        <f t="shared" si="41"/>
        <v>66130</v>
      </c>
    </row>
    <row r="329" spans="1:12" x14ac:dyDescent="0.3">
      <c r="A329" s="1">
        <v>45254</v>
      </c>
      <c r="B329">
        <f t="shared" si="36"/>
        <v>5</v>
      </c>
      <c r="C329">
        <f t="shared" si="37"/>
        <v>24</v>
      </c>
      <c r="D329">
        <f t="shared" si="38"/>
        <v>11</v>
      </c>
      <c r="E329" t="s">
        <v>6</v>
      </c>
      <c r="G329">
        <f t="shared" si="39"/>
        <v>0</v>
      </c>
      <c r="H329">
        <f t="shared" si="35"/>
        <v>264</v>
      </c>
      <c r="I329">
        <v>10</v>
      </c>
      <c r="J329">
        <f t="shared" si="40"/>
        <v>4</v>
      </c>
      <c r="K329">
        <f>Tabela14[[#This Row],[WYDATKI]]+Tabela14[[#This Row],[SERWIS]]</f>
        <v>0</v>
      </c>
      <c r="L329">
        <f t="shared" si="41"/>
        <v>66394</v>
      </c>
    </row>
    <row r="330" spans="1:12" x14ac:dyDescent="0.3">
      <c r="A330" s="1">
        <v>45255</v>
      </c>
      <c r="B330">
        <f t="shared" si="36"/>
        <v>6</v>
      </c>
      <c r="C330">
        <f t="shared" si="37"/>
        <v>25</v>
      </c>
      <c r="D330">
        <f t="shared" si="38"/>
        <v>11</v>
      </c>
      <c r="E330" t="s">
        <v>6</v>
      </c>
      <c r="G330">
        <f t="shared" si="39"/>
        <v>0</v>
      </c>
      <c r="H330">
        <f t="shared" si="35"/>
        <v>0</v>
      </c>
      <c r="I330">
        <v>10</v>
      </c>
      <c r="J330">
        <f t="shared" si="40"/>
        <v>4</v>
      </c>
      <c r="K330">
        <f>Tabela14[[#This Row],[WYDATKI]]+Tabela14[[#This Row],[SERWIS]]</f>
        <v>0</v>
      </c>
      <c r="L330">
        <f t="shared" si="41"/>
        <v>66394</v>
      </c>
    </row>
    <row r="331" spans="1:12" x14ac:dyDescent="0.3">
      <c r="A331" s="1">
        <v>45256</v>
      </c>
      <c r="B331">
        <f t="shared" si="36"/>
        <v>7</v>
      </c>
      <c r="C331">
        <f t="shared" si="37"/>
        <v>26</v>
      </c>
      <c r="D331">
        <f t="shared" si="38"/>
        <v>11</v>
      </c>
      <c r="E331" t="s">
        <v>6</v>
      </c>
      <c r="G331">
        <f t="shared" si="39"/>
        <v>150</v>
      </c>
      <c r="H331">
        <f t="shared" si="35"/>
        <v>0</v>
      </c>
      <c r="I331">
        <v>10</v>
      </c>
      <c r="J331">
        <f t="shared" si="40"/>
        <v>4</v>
      </c>
      <c r="K331">
        <f>Tabela14[[#This Row],[WYDATKI]]+Tabela14[[#This Row],[SERWIS]]</f>
        <v>150</v>
      </c>
      <c r="L331">
        <f t="shared" si="41"/>
        <v>66244</v>
      </c>
    </row>
    <row r="332" spans="1:12" x14ac:dyDescent="0.3">
      <c r="A332" s="1">
        <v>45257</v>
      </c>
      <c r="B332">
        <f t="shared" si="36"/>
        <v>1</v>
      </c>
      <c r="C332">
        <f t="shared" si="37"/>
        <v>27</v>
      </c>
      <c r="D332">
        <f t="shared" si="38"/>
        <v>11</v>
      </c>
      <c r="E332" t="s">
        <v>6</v>
      </c>
      <c r="G332">
        <f t="shared" si="39"/>
        <v>0</v>
      </c>
      <c r="H332">
        <f t="shared" si="35"/>
        <v>264</v>
      </c>
      <c r="I332">
        <v>10</v>
      </c>
      <c r="J332">
        <f t="shared" si="40"/>
        <v>4</v>
      </c>
      <c r="K332">
        <f>Tabela14[[#This Row],[WYDATKI]]+Tabela14[[#This Row],[SERWIS]]</f>
        <v>0</v>
      </c>
      <c r="L332">
        <f t="shared" si="41"/>
        <v>66508</v>
      </c>
    </row>
    <row r="333" spans="1:12" x14ac:dyDescent="0.3">
      <c r="A333" s="1">
        <v>45258</v>
      </c>
      <c r="B333">
        <f t="shared" si="36"/>
        <v>2</v>
      </c>
      <c r="C333">
        <f t="shared" si="37"/>
        <v>28</v>
      </c>
      <c r="D333">
        <f t="shared" si="38"/>
        <v>11</v>
      </c>
      <c r="E333" t="s">
        <v>6</v>
      </c>
      <c r="G333">
        <f t="shared" si="39"/>
        <v>0</v>
      </c>
      <c r="H333">
        <f t="shared" si="35"/>
        <v>264</v>
      </c>
      <c r="I333">
        <v>10</v>
      </c>
      <c r="J333">
        <f t="shared" si="40"/>
        <v>4</v>
      </c>
      <c r="K333">
        <f>Tabela14[[#This Row],[WYDATKI]]+Tabela14[[#This Row],[SERWIS]]</f>
        <v>0</v>
      </c>
      <c r="L333">
        <f t="shared" si="41"/>
        <v>66772</v>
      </c>
    </row>
    <row r="334" spans="1:12" x14ac:dyDescent="0.3">
      <c r="A334" s="1">
        <v>45259</v>
      </c>
      <c r="B334">
        <f t="shared" si="36"/>
        <v>3</v>
      </c>
      <c r="C334">
        <f t="shared" si="37"/>
        <v>29</v>
      </c>
      <c r="D334">
        <f t="shared" si="38"/>
        <v>11</v>
      </c>
      <c r="E334" t="s">
        <v>6</v>
      </c>
      <c r="G334">
        <f t="shared" si="39"/>
        <v>0</v>
      </c>
      <c r="H334">
        <f t="shared" si="35"/>
        <v>264</v>
      </c>
      <c r="I334">
        <v>10</v>
      </c>
      <c r="J334">
        <f t="shared" si="40"/>
        <v>4</v>
      </c>
      <c r="K334">
        <f>Tabela14[[#This Row],[WYDATKI]]+Tabela14[[#This Row],[SERWIS]]</f>
        <v>0</v>
      </c>
      <c r="L334">
        <f t="shared" si="41"/>
        <v>67036</v>
      </c>
    </row>
    <row r="335" spans="1:12" x14ac:dyDescent="0.3">
      <c r="A335" s="1">
        <v>45260</v>
      </c>
      <c r="B335">
        <f t="shared" si="36"/>
        <v>4</v>
      </c>
      <c r="C335">
        <f t="shared" si="37"/>
        <v>30</v>
      </c>
      <c r="D335">
        <f t="shared" si="38"/>
        <v>11</v>
      </c>
      <c r="E335" t="s">
        <v>6</v>
      </c>
      <c r="G335">
        <f t="shared" si="39"/>
        <v>0</v>
      </c>
      <c r="H335">
        <f t="shared" si="35"/>
        <v>264</v>
      </c>
      <c r="I335">
        <v>10</v>
      </c>
      <c r="J335">
        <f t="shared" si="40"/>
        <v>4</v>
      </c>
      <c r="K335">
        <f>Tabela14[[#This Row],[WYDATKI]]+Tabela14[[#This Row],[SERWIS]]</f>
        <v>0</v>
      </c>
      <c r="L335">
        <f t="shared" si="41"/>
        <v>67300</v>
      </c>
    </row>
    <row r="336" spans="1:12" x14ac:dyDescent="0.3">
      <c r="A336" s="1">
        <v>45261</v>
      </c>
      <c r="B336">
        <f t="shared" si="36"/>
        <v>5</v>
      </c>
      <c r="C336">
        <f t="shared" si="37"/>
        <v>1</v>
      </c>
      <c r="D336">
        <f t="shared" si="38"/>
        <v>12</v>
      </c>
      <c r="E336" t="s">
        <v>6</v>
      </c>
      <c r="G336">
        <f t="shared" si="39"/>
        <v>0</v>
      </c>
      <c r="H336">
        <f t="shared" si="35"/>
        <v>264</v>
      </c>
      <c r="I336">
        <v>10</v>
      </c>
      <c r="J336">
        <f t="shared" si="40"/>
        <v>4</v>
      </c>
      <c r="K336">
        <f>Tabela14[[#This Row],[WYDATKI]]+Tabela14[[#This Row],[SERWIS]]</f>
        <v>0</v>
      </c>
      <c r="L336">
        <f t="shared" si="41"/>
        <v>67564</v>
      </c>
    </row>
    <row r="337" spans="1:12" x14ac:dyDescent="0.3">
      <c r="A337" s="1">
        <v>45262</v>
      </c>
      <c r="B337">
        <f t="shared" si="36"/>
        <v>6</v>
      </c>
      <c r="C337">
        <f t="shared" si="37"/>
        <v>2</v>
      </c>
      <c r="D337">
        <f t="shared" si="38"/>
        <v>12</v>
      </c>
      <c r="E337" t="s">
        <v>6</v>
      </c>
      <c r="G337">
        <f t="shared" si="39"/>
        <v>0</v>
      </c>
      <c r="H337">
        <f t="shared" si="35"/>
        <v>0</v>
      </c>
      <c r="I337">
        <v>10</v>
      </c>
      <c r="J337">
        <f t="shared" si="40"/>
        <v>4</v>
      </c>
      <c r="K337">
        <f>Tabela14[[#This Row],[WYDATKI]]+Tabela14[[#This Row],[SERWIS]]</f>
        <v>0</v>
      </c>
      <c r="L337">
        <f t="shared" si="41"/>
        <v>67564</v>
      </c>
    </row>
    <row r="338" spans="1:12" x14ac:dyDescent="0.3">
      <c r="A338" s="1">
        <v>45263</v>
      </c>
      <c r="B338">
        <f t="shared" si="36"/>
        <v>7</v>
      </c>
      <c r="C338">
        <f t="shared" si="37"/>
        <v>3</v>
      </c>
      <c r="D338">
        <f t="shared" si="38"/>
        <v>12</v>
      </c>
      <c r="E338" t="s">
        <v>6</v>
      </c>
      <c r="G338">
        <f t="shared" si="39"/>
        <v>150</v>
      </c>
      <c r="H338">
        <f t="shared" si="35"/>
        <v>0</v>
      </c>
      <c r="I338">
        <v>10</v>
      </c>
      <c r="J338">
        <f t="shared" si="40"/>
        <v>4</v>
      </c>
      <c r="K338">
        <f>Tabela14[[#This Row],[WYDATKI]]+Tabela14[[#This Row],[SERWIS]]</f>
        <v>150</v>
      </c>
      <c r="L338">
        <f t="shared" si="41"/>
        <v>67414</v>
      </c>
    </row>
    <row r="339" spans="1:12" x14ac:dyDescent="0.3">
      <c r="A339" s="1">
        <v>45264</v>
      </c>
      <c r="B339">
        <f t="shared" si="36"/>
        <v>1</v>
      </c>
      <c r="C339">
        <f t="shared" si="37"/>
        <v>4</v>
      </c>
      <c r="D339">
        <f t="shared" si="38"/>
        <v>12</v>
      </c>
      <c r="E339" t="s">
        <v>6</v>
      </c>
      <c r="G339">
        <f t="shared" si="39"/>
        <v>0</v>
      </c>
      <c r="H339">
        <f t="shared" si="35"/>
        <v>264</v>
      </c>
      <c r="I339">
        <v>10</v>
      </c>
      <c r="J339">
        <f t="shared" si="40"/>
        <v>4</v>
      </c>
      <c r="K339">
        <f>Tabela14[[#This Row],[WYDATKI]]+Tabela14[[#This Row],[SERWIS]]</f>
        <v>0</v>
      </c>
      <c r="L339">
        <f t="shared" si="41"/>
        <v>67678</v>
      </c>
    </row>
    <row r="340" spans="1:12" x14ac:dyDescent="0.3">
      <c r="A340" s="1">
        <v>45265</v>
      </c>
      <c r="B340">
        <f t="shared" si="36"/>
        <v>2</v>
      </c>
      <c r="C340">
        <f t="shared" si="37"/>
        <v>5</v>
      </c>
      <c r="D340">
        <f t="shared" si="38"/>
        <v>12</v>
      </c>
      <c r="E340" t="s">
        <v>6</v>
      </c>
      <c r="G340">
        <f t="shared" si="39"/>
        <v>0</v>
      </c>
      <c r="H340">
        <f t="shared" si="35"/>
        <v>264</v>
      </c>
      <c r="I340">
        <v>10</v>
      </c>
      <c r="J340">
        <f t="shared" si="40"/>
        <v>4</v>
      </c>
      <c r="K340">
        <f>Tabela14[[#This Row],[WYDATKI]]+Tabela14[[#This Row],[SERWIS]]</f>
        <v>0</v>
      </c>
      <c r="L340">
        <f t="shared" si="41"/>
        <v>67942</v>
      </c>
    </row>
    <row r="341" spans="1:12" x14ac:dyDescent="0.3">
      <c r="A341" s="1">
        <v>45266</v>
      </c>
      <c r="B341">
        <f t="shared" si="36"/>
        <v>3</v>
      </c>
      <c r="C341">
        <f t="shared" si="37"/>
        <v>6</v>
      </c>
      <c r="D341">
        <f t="shared" si="38"/>
        <v>12</v>
      </c>
      <c r="E341" t="s">
        <v>6</v>
      </c>
      <c r="G341">
        <f t="shared" si="39"/>
        <v>0</v>
      </c>
      <c r="H341">
        <f t="shared" si="35"/>
        <v>264</v>
      </c>
      <c r="I341">
        <v>10</v>
      </c>
      <c r="J341">
        <f t="shared" si="40"/>
        <v>4</v>
      </c>
      <c r="K341">
        <f>Tabela14[[#This Row],[WYDATKI]]+Tabela14[[#This Row],[SERWIS]]</f>
        <v>0</v>
      </c>
      <c r="L341">
        <f t="shared" si="41"/>
        <v>68206</v>
      </c>
    </row>
    <row r="342" spans="1:12" x14ac:dyDescent="0.3">
      <c r="A342" s="1">
        <v>45267</v>
      </c>
      <c r="B342">
        <f t="shared" si="36"/>
        <v>4</v>
      </c>
      <c r="C342">
        <f t="shared" si="37"/>
        <v>7</v>
      </c>
      <c r="D342">
        <f t="shared" si="38"/>
        <v>12</v>
      </c>
      <c r="E342" t="s">
        <v>6</v>
      </c>
      <c r="G342">
        <f t="shared" si="39"/>
        <v>0</v>
      </c>
      <c r="H342">
        <f t="shared" si="35"/>
        <v>264</v>
      </c>
      <c r="I342">
        <v>10</v>
      </c>
      <c r="J342">
        <f t="shared" si="40"/>
        <v>4</v>
      </c>
      <c r="K342">
        <f>Tabela14[[#This Row],[WYDATKI]]+Tabela14[[#This Row],[SERWIS]]</f>
        <v>0</v>
      </c>
      <c r="L342">
        <f t="shared" si="41"/>
        <v>68470</v>
      </c>
    </row>
    <row r="343" spans="1:12" x14ac:dyDescent="0.3">
      <c r="A343" s="1">
        <v>45268</v>
      </c>
      <c r="B343">
        <f t="shared" si="36"/>
        <v>5</v>
      </c>
      <c r="C343">
        <f t="shared" si="37"/>
        <v>8</v>
      </c>
      <c r="D343">
        <f t="shared" si="38"/>
        <v>12</v>
      </c>
      <c r="E343" t="s">
        <v>6</v>
      </c>
      <c r="G343">
        <f t="shared" si="39"/>
        <v>0</v>
      </c>
      <c r="H343">
        <f t="shared" si="35"/>
        <v>264</v>
      </c>
      <c r="I343">
        <v>10</v>
      </c>
      <c r="J343">
        <f t="shared" si="40"/>
        <v>4</v>
      </c>
      <c r="K343">
        <f>Tabela14[[#This Row],[WYDATKI]]+Tabela14[[#This Row],[SERWIS]]</f>
        <v>0</v>
      </c>
      <c r="L343">
        <f t="shared" si="41"/>
        <v>68734</v>
      </c>
    </row>
    <row r="344" spans="1:12" x14ac:dyDescent="0.3">
      <c r="A344" s="1">
        <v>45269</v>
      </c>
      <c r="B344">
        <f t="shared" si="36"/>
        <v>6</v>
      </c>
      <c r="C344">
        <f t="shared" si="37"/>
        <v>9</v>
      </c>
      <c r="D344">
        <f t="shared" si="38"/>
        <v>12</v>
      </c>
      <c r="E344" t="s">
        <v>6</v>
      </c>
      <c r="G344">
        <f t="shared" si="39"/>
        <v>0</v>
      </c>
      <c r="H344">
        <f t="shared" si="35"/>
        <v>0</v>
      </c>
      <c r="I344">
        <v>10</v>
      </c>
      <c r="J344">
        <f t="shared" si="40"/>
        <v>4</v>
      </c>
      <c r="K344">
        <f>Tabela14[[#This Row],[WYDATKI]]+Tabela14[[#This Row],[SERWIS]]</f>
        <v>0</v>
      </c>
      <c r="L344">
        <f t="shared" si="41"/>
        <v>68734</v>
      </c>
    </row>
    <row r="345" spans="1:12" x14ac:dyDescent="0.3">
      <c r="A345" s="1">
        <v>45270</v>
      </c>
      <c r="B345">
        <f t="shared" si="36"/>
        <v>7</v>
      </c>
      <c r="C345">
        <f t="shared" si="37"/>
        <v>10</v>
      </c>
      <c r="D345">
        <f t="shared" si="38"/>
        <v>12</v>
      </c>
      <c r="E345" t="s">
        <v>6</v>
      </c>
      <c r="G345">
        <f t="shared" si="39"/>
        <v>150</v>
      </c>
      <c r="H345">
        <f t="shared" si="35"/>
        <v>0</v>
      </c>
      <c r="I345">
        <v>10</v>
      </c>
      <c r="J345">
        <f t="shared" si="40"/>
        <v>4</v>
      </c>
      <c r="K345">
        <f>Tabela14[[#This Row],[WYDATKI]]+Tabela14[[#This Row],[SERWIS]]</f>
        <v>150</v>
      </c>
      <c r="L345">
        <f t="shared" si="41"/>
        <v>68584</v>
      </c>
    </row>
    <row r="346" spans="1:12" x14ac:dyDescent="0.3">
      <c r="A346" s="1">
        <v>45271</v>
      </c>
      <c r="B346">
        <f t="shared" si="36"/>
        <v>1</v>
      </c>
      <c r="C346">
        <f t="shared" si="37"/>
        <v>11</v>
      </c>
      <c r="D346">
        <f t="shared" si="38"/>
        <v>12</v>
      </c>
      <c r="E346" t="s">
        <v>6</v>
      </c>
      <c r="G346">
        <f t="shared" si="39"/>
        <v>0</v>
      </c>
      <c r="H346">
        <f t="shared" si="35"/>
        <v>264</v>
      </c>
      <c r="I346">
        <v>10</v>
      </c>
      <c r="J346">
        <f t="shared" si="40"/>
        <v>4</v>
      </c>
      <c r="K346">
        <f>Tabela14[[#This Row],[WYDATKI]]+Tabela14[[#This Row],[SERWIS]]</f>
        <v>0</v>
      </c>
      <c r="L346">
        <f t="shared" si="41"/>
        <v>68848</v>
      </c>
    </row>
    <row r="347" spans="1:12" x14ac:dyDescent="0.3">
      <c r="A347" s="1">
        <v>45272</v>
      </c>
      <c r="B347">
        <f t="shared" si="36"/>
        <v>2</v>
      </c>
      <c r="C347">
        <f t="shared" si="37"/>
        <v>12</v>
      </c>
      <c r="D347">
        <f t="shared" si="38"/>
        <v>12</v>
      </c>
      <c r="E347" t="s">
        <v>6</v>
      </c>
      <c r="G347">
        <f t="shared" si="39"/>
        <v>0</v>
      </c>
      <c r="H347">
        <f t="shared" si="35"/>
        <v>264</v>
      </c>
      <c r="I347">
        <v>10</v>
      </c>
      <c r="J347">
        <f t="shared" si="40"/>
        <v>4</v>
      </c>
      <c r="K347">
        <f>Tabela14[[#This Row],[WYDATKI]]+Tabela14[[#This Row],[SERWIS]]</f>
        <v>0</v>
      </c>
      <c r="L347">
        <f t="shared" si="41"/>
        <v>69112</v>
      </c>
    </row>
    <row r="348" spans="1:12" x14ac:dyDescent="0.3">
      <c r="A348" s="1">
        <v>45273</v>
      </c>
      <c r="B348">
        <f t="shared" si="36"/>
        <v>3</v>
      </c>
      <c r="C348">
        <f t="shared" si="37"/>
        <v>13</v>
      </c>
      <c r="D348">
        <f t="shared" si="38"/>
        <v>12</v>
      </c>
      <c r="E348" t="s">
        <v>6</v>
      </c>
      <c r="G348">
        <f t="shared" si="39"/>
        <v>0</v>
      </c>
      <c r="H348">
        <f t="shared" si="35"/>
        <v>264</v>
      </c>
      <c r="I348">
        <v>10</v>
      </c>
      <c r="J348">
        <f t="shared" si="40"/>
        <v>4</v>
      </c>
      <c r="K348">
        <f>Tabela14[[#This Row],[WYDATKI]]+Tabela14[[#This Row],[SERWIS]]</f>
        <v>0</v>
      </c>
      <c r="L348">
        <f t="shared" si="41"/>
        <v>69376</v>
      </c>
    </row>
    <row r="349" spans="1:12" x14ac:dyDescent="0.3">
      <c r="A349" s="1">
        <v>45274</v>
      </c>
      <c r="B349">
        <f t="shared" si="36"/>
        <v>4</v>
      </c>
      <c r="C349">
        <f t="shared" si="37"/>
        <v>14</v>
      </c>
      <c r="D349">
        <f t="shared" si="38"/>
        <v>12</v>
      </c>
      <c r="E349" t="s">
        <v>6</v>
      </c>
      <c r="G349">
        <f t="shared" si="39"/>
        <v>0</v>
      </c>
      <c r="H349">
        <f t="shared" si="35"/>
        <v>264</v>
      </c>
      <c r="I349">
        <v>10</v>
      </c>
      <c r="J349">
        <f t="shared" si="40"/>
        <v>4</v>
      </c>
      <c r="K349">
        <f>Tabela14[[#This Row],[WYDATKI]]+Tabela14[[#This Row],[SERWIS]]</f>
        <v>0</v>
      </c>
      <c r="L349">
        <f t="shared" si="41"/>
        <v>69640</v>
      </c>
    </row>
    <row r="350" spans="1:12" x14ac:dyDescent="0.3">
      <c r="A350" s="1">
        <v>45275</v>
      </c>
      <c r="B350">
        <f t="shared" si="36"/>
        <v>5</v>
      </c>
      <c r="C350">
        <f t="shared" si="37"/>
        <v>15</v>
      </c>
      <c r="D350">
        <f t="shared" si="38"/>
        <v>12</v>
      </c>
      <c r="E350" t="s">
        <v>6</v>
      </c>
      <c r="G350">
        <f t="shared" si="39"/>
        <v>0</v>
      </c>
      <c r="H350">
        <f t="shared" si="35"/>
        <v>264</v>
      </c>
      <c r="I350">
        <v>10</v>
      </c>
      <c r="J350">
        <f t="shared" si="40"/>
        <v>4</v>
      </c>
      <c r="K350">
        <f>Tabela14[[#This Row],[WYDATKI]]+Tabela14[[#This Row],[SERWIS]]</f>
        <v>0</v>
      </c>
      <c r="L350">
        <f t="shared" si="41"/>
        <v>69904</v>
      </c>
    </row>
    <row r="351" spans="1:12" x14ac:dyDescent="0.3">
      <c r="A351" s="1">
        <v>45276</v>
      </c>
      <c r="B351">
        <f t="shared" si="36"/>
        <v>6</v>
      </c>
      <c r="C351">
        <f t="shared" si="37"/>
        <v>16</v>
      </c>
      <c r="D351">
        <f t="shared" si="38"/>
        <v>12</v>
      </c>
      <c r="E351" t="s">
        <v>6</v>
      </c>
      <c r="G351">
        <f t="shared" si="39"/>
        <v>0</v>
      </c>
      <c r="H351">
        <f t="shared" si="35"/>
        <v>0</v>
      </c>
      <c r="I351">
        <v>10</v>
      </c>
      <c r="J351">
        <f t="shared" si="40"/>
        <v>4</v>
      </c>
      <c r="K351">
        <f>Tabela14[[#This Row],[WYDATKI]]+Tabela14[[#This Row],[SERWIS]]</f>
        <v>0</v>
      </c>
      <c r="L351">
        <f t="shared" si="41"/>
        <v>69904</v>
      </c>
    </row>
    <row r="352" spans="1:12" x14ac:dyDescent="0.3">
      <c r="A352" s="1">
        <v>45277</v>
      </c>
      <c r="B352">
        <f t="shared" si="36"/>
        <v>7</v>
      </c>
      <c r="C352">
        <f t="shared" si="37"/>
        <v>17</v>
      </c>
      <c r="D352">
        <f t="shared" si="38"/>
        <v>12</v>
      </c>
      <c r="E352" t="s">
        <v>6</v>
      </c>
      <c r="G352">
        <f t="shared" si="39"/>
        <v>150</v>
      </c>
      <c r="H352">
        <f t="shared" si="35"/>
        <v>0</v>
      </c>
      <c r="I352">
        <v>10</v>
      </c>
      <c r="J352">
        <f t="shared" si="40"/>
        <v>4</v>
      </c>
      <c r="K352">
        <f>Tabela14[[#This Row],[WYDATKI]]+Tabela14[[#This Row],[SERWIS]]</f>
        <v>150</v>
      </c>
      <c r="L352">
        <f t="shared" si="41"/>
        <v>69754</v>
      </c>
    </row>
    <row r="353" spans="1:12" x14ac:dyDescent="0.3">
      <c r="A353" s="1">
        <v>45278</v>
      </c>
      <c r="B353">
        <f t="shared" si="36"/>
        <v>1</v>
      </c>
      <c r="C353">
        <f t="shared" si="37"/>
        <v>18</v>
      </c>
      <c r="D353">
        <f t="shared" si="38"/>
        <v>12</v>
      </c>
      <c r="E353" t="s">
        <v>6</v>
      </c>
      <c r="G353">
        <f t="shared" si="39"/>
        <v>0</v>
      </c>
      <c r="H353">
        <f t="shared" si="35"/>
        <v>264</v>
      </c>
      <c r="I353">
        <v>10</v>
      </c>
      <c r="J353">
        <f t="shared" si="40"/>
        <v>4</v>
      </c>
      <c r="K353">
        <f>Tabela14[[#This Row],[WYDATKI]]+Tabela14[[#This Row],[SERWIS]]</f>
        <v>0</v>
      </c>
      <c r="L353">
        <f t="shared" si="41"/>
        <v>70018</v>
      </c>
    </row>
    <row r="354" spans="1:12" x14ac:dyDescent="0.3">
      <c r="A354" s="1">
        <v>45279</v>
      </c>
      <c r="B354">
        <f t="shared" si="36"/>
        <v>2</v>
      </c>
      <c r="C354">
        <f t="shared" si="37"/>
        <v>19</v>
      </c>
      <c r="D354">
        <f t="shared" si="38"/>
        <v>12</v>
      </c>
      <c r="E354" t="s">
        <v>6</v>
      </c>
      <c r="G354">
        <f t="shared" si="39"/>
        <v>0</v>
      </c>
      <c r="H354">
        <f t="shared" si="35"/>
        <v>264</v>
      </c>
      <c r="I354">
        <v>10</v>
      </c>
      <c r="J354">
        <f t="shared" si="40"/>
        <v>4</v>
      </c>
      <c r="K354">
        <f>Tabela14[[#This Row],[WYDATKI]]+Tabela14[[#This Row],[SERWIS]]</f>
        <v>0</v>
      </c>
      <c r="L354">
        <f t="shared" si="41"/>
        <v>70282</v>
      </c>
    </row>
    <row r="355" spans="1:12" x14ac:dyDescent="0.3">
      <c r="A355" s="1">
        <v>45280</v>
      </c>
      <c r="B355">
        <f t="shared" si="36"/>
        <v>3</v>
      </c>
      <c r="C355">
        <f t="shared" si="37"/>
        <v>20</v>
      </c>
      <c r="D355">
        <f t="shared" si="38"/>
        <v>12</v>
      </c>
      <c r="E355" t="s">
        <v>6</v>
      </c>
      <c r="G355">
        <f t="shared" si="39"/>
        <v>0</v>
      </c>
      <c r="H355">
        <f t="shared" si="35"/>
        <v>264</v>
      </c>
      <c r="I355">
        <v>10</v>
      </c>
      <c r="J355">
        <f t="shared" si="40"/>
        <v>4</v>
      </c>
      <c r="K355">
        <f>Tabela14[[#This Row],[WYDATKI]]+Tabela14[[#This Row],[SERWIS]]</f>
        <v>0</v>
      </c>
      <c r="L355">
        <f t="shared" si="41"/>
        <v>70546</v>
      </c>
    </row>
    <row r="356" spans="1:12" x14ac:dyDescent="0.3">
      <c r="A356" s="1">
        <v>45281</v>
      </c>
      <c r="B356">
        <f t="shared" si="36"/>
        <v>4</v>
      </c>
      <c r="C356">
        <f t="shared" si="37"/>
        <v>21</v>
      </c>
      <c r="D356">
        <f t="shared" si="38"/>
        <v>12</v>
      </c>
      <c r="E356" t="s">
        <v>4</v>
      </c>
      <c r="G356">
        <f t="shared" si="39"/>
        <v>0</v>
      </c>
      <c r="H356">
        <f t="shared" si="35"/>
        <v>132</v>
      </c>
      <c r="I356">
        <v>10</v>
      </c>
      <c r="J356">
        <f t="shared" si="40"/>
        <v>2</v>
      </c>
      <c r="K356">
        <f>Tabela14[[#This Row],[WYDATKI]]+Tabela14[[#This Row],[SERWIS]]</f>
        <v>0</v>
      </c>
      <c r="L356">
        <f t="shared" si="41"/>
        <v>70678</v>
      </c>
    </row>
    <row r="357" spans="1:12" x14ac:dyDescent="0.3">
      <c r="A357" s="1">
        <v>45282</v>
      </c>
      <c r="B357">
        <f t="shared" si="36"/>
        <v>5</v>
      </c>
      <c r="C357">
        <f t="shared" si="37"/>
        <v>22</v>
      </c>
      <c r="D357">
        <f t="shared" si="38"/>
        <v>12</v>
      </c>
      <c r="E357" t="s">
        <v>4</v>
      </c>
      <c r="G357">
        <f t="shared" si="39"/>
        <v>0</v>
      </c>
      <c r="H357">
        <f t="shared" si="35"/>
        <v>132</v>
      </c>
      <c r="I357">
        <v>10</v>
      </c>
      <c r="J357">
        <f t="shared" si="40"/>
        <v>2</v>
      </c>
      <c r="K357">
        <f>Tabela14[[#This Row],[WYDATKI]]+Tabela14[[#This Row],[SERWIS]]</f>
        <v>0</v>
      </c>
      <c r="L357">
        <f t="shared" si="41"/>
        <v>70810</v>
      </c>
    </row>
    <row r="358" spans="1:12" x14ac:dyDescent="0.3">
      <c r="A358" s="1">
        <v>45283</v>
      </c>
      <c r="B358">
        <f t="shared" si="36"/>
        <v>6</v>
      </c>
      <c r="C358">
        <f t="shared" si="37"/>
        <v>23</v>
      </c>
      <c r="D358">
        <f t="shared" si="38"/>
        <v>12</v>
      </c>
      <c r="E358" t="s">
        <v>4</v>
      </c>
      <c r="G358">
        <f t="shared" si="39"/>
        <v>0</v>
      </c>
      <c r="H358">
        <f t="shared" si="35"/>
        <v>0</v>
      </c>
      <c r="I358">
        <v>10</v>
      </c>
      <c r="J358">
        <f t="shared" si="40"/>
        <v>2</v>
      </c>
      <c r="K358">
        <f>Tabela14[[#This Row],[WYDATKI]]+Tabela14[[#This Row],[SERWIS]]</f>
        <v>0</v>
      </c>
      <c r="L358">
        <f t="shared" si="41"/>
        <v>70810</v>
      </c>
    </row>
    <row r="359" spans="1:12" x14ac:dyDescent="0.3">
      <c r="A359" s="1">
        <v>45284</v>
      </c>
      <c r="B359">
        <f t="shared" si="36"/>
        <v>7</v>
      </c>
      <c r="C359">
        <f t="shared" si="37"/>
        <v>24</v>
      </c>
      <c r="D359">
        <f t="shared" si="38"/>
        <v>12</v>
      </c>
      <c r="E359" t="s">
        <v>4</v>
      </c>
      <c r="G359">
        <f t="shared" si="39"/>
        <v>150</v>
      </c>
      <c r="H359">
        <f t="shared" si="35"/>
        <v>0</v>
      </c>
      <c r="I359">
        <v>10</v>
      </c>
      <c r="J359">
        <f t="shared" si="40"/>
        <v>2</v>
      </c>
      <c r="K359">
        <f>Tabela14[[#This Row],[WYDATKI]]+Tabela14[[#This Row],[SERWIS]]</f>
        <v>150</v>
      </c>
      <c r="L359">
        <f t="shared" si="41"/>
        <v>70660</v>
      </c>
    </row>
    <row r="360" spans="1:12" x14ac:dyDescent="0.3">
      <c r="A360" s="1">
        <v>45285</v>
      </c>
      <c r="B360">
        <f t="shared" si="36"/>
        <v>1</v>
      </c>
      <c r="C360">
        <f t="shared" si="37"/>
        <v>25</v>
      </c>
      <c r="D360">
        <f t="shared" si="38"/>
        <v>12</v>
      </c>
      <c r="E360" t="s">
        <v>4</v>
      </c>
      <c r="G360">
        <f t="shared" si="39"/>
        <v>0</v>
      </c>
      <c r="H360">
        <f t="shared" si="35"/>
        <v>132</v>
      </c>
      <c r="I360">
        <v>10</v>
      </c>
      <c r="J360">
        <f t="shared" si="40"/>
        <v>2</v>
      </c>
      <c r="K360">
        <f>Tabela14[[#This Row],[WYDATKI]]+Tabela14[[#This Row],[SERWIS]]</f>
        <v>0</v>
      </c>
      <c r="L360">
        <f t="shared" si="41"/>
        <v>70792</v>
      </c>
    </row>
    <row r="361" spans="1:12" x14ac:dyDescent="0.3">
      <c r="A361" s="1">
        <v>45286</v>
      </c>
      <c r="B361">
        <f t="shared" si="36"/>
        <v>2</v>
      </c>
      <c r="C361">
        <f t="shared" si="37"/>
        <v>26</v>
      </c>
      <c r="D361">
        <f t="shared" si="38"/>
        <v>12</v>
      </c>
      <c r="E361" t="s">
        <v>4</v>
      </c>
      <c r="G361">
        <f t="shared" si="39"/>
        <v>0</v>
      </c>
      <c r="H361">
        <f t="shared" si="35"/>
        <v>132</v>
      </c>
      <c r="I361">
        <v>10</v>
      </c>
      <c r="J361">
        <f t="shared" si="40"/>
        <v>2</v>
      </c>
      <c r="K361">
        <f>Tabela14[[#This Row],[WYDATKI]]+Tabela14[[#This Row],[SERWIS]]</f>
        <v>0</v>
      </c>
      <c r="L361">
        <f t="shared" si="41"/>
        <v>70924</v>
      </c>
    </row>
    <row r="362" spans="1:12" x14ac:dyDescent="0.3">
      <c r="A362" s="1">
        <v>45287</v>
      </c>
      <c r="B362">
        <f t="shared" si="36"/>
        <v>3</v>
      </c>
      <c r="C362">
        <f t="shared" si="37"/>
        <v>27</v>
      </c>
      <c r="D362">
        <f t="shared" si="38"/>
        <v>12</v>
      </c>
      <c r="E362" t="s">
        <v>4</v>
      </c>
      <c r="G362">
        <f t="shared" si="39"/>
        <v>0</v>
      </c>
      <c r="H362">
        <f t="shared" si="35"/>
        <v>132</v>
      </c>
      <c r="I362">
        <v>10</v>
      </c>
      <c r="J362">
        <f t="shared" si="40"/>
        <v>2</v>
      </c>
      <c r="K362">
        <f>Tabela14[[#This Row],[WYDATKI]]+Tabela14[[#This Row],[SERWIS]]</f>
        <v>0</v>
      </c>
      <c r="L362">
        <f t="shared" si="41"/>
        <v>71056</v>
      </c>
    </row>
    <row r="363" spans="1:12" x14ac:dyDescent="0.3">
      <c r="A363" s="1">
        <v>45288</v>
      </c>
      <c r="B363">
        <f t="shared" si="36"/>
        <v>4</v>
      </c>
      <c r="C363">
        <f t="shared" si="37"/>
        <v>28</v>
      </c>
      <c r="D363">
        <f t="shared" si="38"/>
        <v>12</v>
      </c>
      <c r="E363" t="s">
        <v>4</v>
      </c>
      <c r="G363">
        <f t="shared" si="39"/>
        <v>0</v>
      </c>
      <c r="H363">
        <f t="shared" si="35"/>
        <v>132</v>
      </c>
      <c r="I363">
        <v>10</v>
      </c>
      <c r="J363">
        <f t="shared" si="40"/>
        <v>2</v>
      </c>
      <c r="K363">
        <f>Tabela14[[#This Row],[WYDATKI]]+Tabela14[[#This Row],[SERWIS]]</f>
        <v>0</v>
      </c>
      <c r="L363">
        <f t="shared" si="41"/>
        <v>71188</v>
      </c>
    </row>
    <row r="364" spans="1:12" x14ac:dyDescent="0.3">
      <c r="A364" s="1">
        <v>45289</v>
      </c>
      <c r="B364">
        <f t="shared" si="36"/>
        <v>5</v>
      </c>
      <c r="C364">
        <f t="shared" si="37"/>
        <v>29</v>
      </c>
      <c r="D364">
        <f t="shared" si="38"/>
        <v>12</v>
      </c>
      <c r="E364" t="s">
        <v>4</v>
      </c>
      <c r="G364">
        <f t="shared" si="39"/>
        <v>0</v>
      </c>
      <c r="H364">
        <f t="shared" si="35"/>
        <v>132</v>
      </c>
      <c r="I364">
        <v>10</v>
      </c>
      <c r="J364">
        <f t="shared" si="40"/>
        <v>2</v>
      </c>
      <c r="K364">
        <f>Tabela14[[#This Row],[WYDATKI]]+Tabela14[[#This Row],[SERWIS]]</f>
        <v>0</v>
      </c>
      <c r="L364">
        <f t="shared" si="41"/>
        <v>71320</v>
      </c>
    </row>
    <row r="365" spans="1:12" x14ac:dyDescent="0.3">
      <c r="A365" s="1">
        <v>45290</v>
      </c>
      <c r="B365">
        <f t="shared" si="36"/>
        <v>6</v>
      </c>
      <c r="C365">
        <f t="shared" si="37"/>
        <v>30</v>
      </c>
      <c r="D365">
        <f t="shared" si="38"/>
        <v>12</v>
      </c>
      <c r="E365" t="s">
        <v>4</v>
      </c>
      <c r="G365">
        <f t="shared" si="39"/>
        <v>0</v>
      </c>
      <c r="H365">
        <f t="shared" si="35"/>
        <v>0</v>
      </c>
      <c r="I365">
        <v>10</v>
      </c>
      <c r="J365">
        <f t="shared" si="40"/>
        <v>2</v>
      </c>
      <c r="K365">
        <f>Tabela14[[#This Row],[WYDATKI]]+Tabela14[[#This Row],[SERWIS]]</f>
        <v>0</v>
      </c>
      <c r="L365">
        <f t="shared" si="41"/>
        <v>71320</v>
      </c>
    </row>
    <row r="366" spans="1:12" x14ac:dyDescent="0.3">
      <c r="A366" s="1">
        <v>45291</v>
      </c>
      <c r="B366">
        <f t="shared" si="36"/>
        <v>7</v>
      </c>
      <c r="C366">
        <f t="shared" si="37"/>
        <v>31</v>
      </c>
      <c r="D366">
        <f t="shared" si="38"/>
        <v>12</v>
      </c>
      <c r="E366" t="s">
        <v>4</v>
      </c>
      <c r="G366">
        <f t="shared" si="39"/>
        <v>150</v>
      </c>
      <c r="H366">
        <f t="shared" si="35"/>
        <v>0</v>
      </c>
      <c r="I366">
        <v>10</v>
      </c>
      <c r="J366">
        <f t="shared" si="40"/>
        <v>2</v>
      </c>
      <c r="K366">
        <f>Tabela14[[#This Row],[WYDATKI]]+Tabela14[[#This Row],[SERWIS]]</f>
        <v>150</v>
      </c>
      <c r="L366">
        <f t="shared" si="41"/>
        <v>71170</v>
      </c>
    </row>
    <row r="367" spans="1:12" x14ac:dyDescent="0.3">
      <c r="A367" s="1">
        <v>45292</v>
      </c>
      <c r="B367">
        <f t="shared" si="36"/>
        <v>1</v>
      </c>
      <c r="C367">
        <f t="shared" si="37"/>
        <v>1</v>
      </c>
      <c r="D367">
        <f t="shared" si="38"/>
        <v>1</v>
      </c>
      <c r="E367" t="s">
        <v>4</v>
      </c>
      <c r="G367">
        <f t="shared" si="39"/>
        <v>0</v>
      </c>
      <c r="H367">
        <f t="shared" si="35"/>
        <v>132</v>
      </c>
      <c r="I367">
        <v>10</v>
      </c>
      <c r="J367">
        <f t="shared" si="40"/>
        <v>2</v>
      </c>
      <c r="K367">
        <f>Tabela14[[#This Row],[WYDATKI]]+Tabela14[[#This Row],[SERWIS]]</f>
        <v>0</v>
      </c>
      <c r="L367">
        <f t="shared" si="41"/>
        <v>71302</v>
      </c>
    </row>
    <row r="368" spans="1:12" x14ac:dyDescent="0.3">
      <c r="A368" s="1">
        <v>45293</v>
      </c>
      <c r="B368">
        <f t="shared" si="36"/>
        <v>2</v>
      </c>
      <c r="C368">
        <f t="shared" si="37"/>
        <v>2</v>
      </c>
      <c r="D368">
        <f t="shared" si="38"/>
        <v>1</v>
      </c>
      <c r="E368" t="s">
        <v>4</v>
      </c>
      <c r="G368">
        <f t="shared" si="39"/>
        <v>0</v>
      </c>
      <c r="H368">
        <f t="shared" si="35"/>
        <v>132</v>
      </c>
      <c r="I368">
        <v>10</v>
      </c>
      <c r="J368">
        <f t="shared" si="40"/>
        <v>2</v>
      </c>
      <c r="K368">
        <f>Tabela14[[#This Row],[WYDATKI]]+Tabela14[[#This Row],[SERWIS]]</f>
        <v>0</v>
      </c>
      <c r="L368">
        <f t="shared" si="41"/>
        <v>71434</v>
      </c>
    </row>
    <row r="369" spans="1:12" x14ac:dyDescent="0.3">
      <c r="A369" s="1">
        <v>45294</v>
      </c>
      <c r="B369">
        <f t="shared" si="36"/>
        <v>3</v>
      </c>
      <c r="C369">
        <f t="shared" si="37"/>
        <v>3</v>
      </c>
      <c r="D369">
        <f t="shared" si="38"/>
        <v>1</v>
      </c>
      <c r="E369" t="s">
        <v>4</v>
      </c>
      <c r="G369">
        <f t="shared" si="39"/>
        <v>0</v>
      </c>
      <c r="H369">
        <f t="shared" si="35"/>
        <v>132</v>
      </c>
      <c r="I369">
        <v>10</v>
      </c>
      <c r="J369">
        <f t="shared" si="40"/>
        <v>2</v>
      </c>
      <c r="K369">
        <f>Tabela14[[#This Row],[WYDATKI]]+Tabela14[[#This Row],[SERWIS]]</f>
        <v>0</v>
      </c>
      <c r="L369">
        <f t="shared" si="41"/>
        <v>71566</v>
      </c>
    </row>
    <row r="370" spans="1:12" x14ac:dyDescent="0.3">
      <c r="A370" s="1">
        <v>45295</v>
      </c>
      <c r="B370">
        <f t="shared" si="36"/>
        <v>4</v>
      </c>
      <c r="C370">
        <f t="shared" si="37"/>
        <v>4</v>
      </c>
      <c r="D370">
        <f t="shared" si="38"/>
        <v>1</v>
      </c>
      <c r="E370" t="s">
        <v>4</v>
      </c>
      <c r="G370">
        <f t="shared" si="39"/>
        <v>0</v>
      </c>
      <c r="H370">
        <f t="shared" si="35"/>
        <v>132</v>
      </c>
      <c r="I370">
        <v>10</v>
      </c>
      <c r="J370">
        <f t="shared" si="40"/>
        <v>2</v>
      </c>
      <c r="K370">
        <f>Tabela14[[#This Row],[WYDATKI]]+Tabela14[[#This Row],[SERWIS]]</f>
        <v>0</v>
      </c>
      <c r="L370">
        <f t="shared" si="41"/>
        <v>71698</v>
      </c>
    </row>
    <row r="371" spans="1:12" x14ac:dyDescent="0.3">
      <c r="A371" s="1">
        <v>45296</v>
      </c>
      <c r="B371">
        <f t="shared" si="36"/>
        <v>5</v>
      </c>
      <c r="C371">
        <f t="shared" si="37"/>
        <v>5</v>
      </c>
      <c r="D371">
        <f t="shared" si="38"/>
        <v>1</v>
      </c>
      <c r="E371" t="s">
        <v>4</v>
      </c>
      <c r="G371">
        <f t="shared" si="39"/>
        <v>0</v>
      </c>
      <c r="H371">
        <f t="shared" si="35"/>
        <v>132</v>
      </c>
      <c r="I371">
        <v>10</v>
      </c>
      <c r="J371">
        <f t="shared" si="40"/>
        <v>2</v>
      </c>
      <c r="K371">
        <f>Tabela14[[#This Row],[WYDATKI]]+Tabela14[[#This Row],[SERWIS]]</f>
        <v>0</v>
      </c>
      <c r="L371">
        <f t="shared" si="41"/>
        <v>71830</v>
      </c>
    </row>
    <row r="372" spans="1:12" x14ac:dyDescent="0.3">
      <c r="A372" s="1">
        <v>45297</v>
      </c>
      <c r="B372">
        <f t="shared" si="36"/>
        <v>6</v>
      </c>
      <c r="C372">
        <f t="shared" si="37"/>
        <v>6</v>
      </c>
      <c r="D372">
        <f t="shared" si="38"/>
        <v>1</v>
      </c>
      <c r="E372" t="s">
        <v>4</v>
      </c>
      <c r="G372">
        <f t="shared" si="39"/>
        <v>0</v>
      </c>
      <c r="H372">
        <f t="shared" si="35"/>
        <v>0</v>
      </c>
      <c r="I372">
        <v>10</v>
      </c>
      <c r="J372">
        <f t="shared" si="40"/>
        <v>2</v>
      </c>
      <c r="K372">
        <f>Tabela14[[#This Row],[WYDATKI]]+Tabela14[[#This Row],[SERWIS]]</f>
        <v>0</v>
      </c>
      <c r="L372">
        <f t="shared" si="41"/>
        <v>71830</v>
      </c>
    </row>
    <row r="373" spans="1:12" x14ac:dyDescent="0.3">
      <c r="A373" s="1">
        <v>45298</v>
      </c>
      <c r="B373">
        <f t="shared" si="36"/>
        <v>7</v>
      </c>
      <c r="C373">
        <f t="shared" si="37"/>
        <v>7</v>
      </c>
      <c r="D373">
        <f t="shared" si="38"/>
        <v>1</v>
      </c>
      <c r="E373" t="s">
        <v>4</v>
      </c>
      <c r="G373">
        <f t="shared" si="39"/>
        <v>150</v>
      </c>
      <c r="H373">
        <f t="shared" si="35"/>
        <v>0</v>
      </c>
      <c r="I373">
        <v>10</v>
      </c>
      <c r="J373">
        <f t="shared" si="40"/>
        <v>2</v>
      </c>
      <c r="K373">
        <f>Tabela14[[#This Row],[WYDATKI]]+Tabela14[[#This Row],[SERWIS]]</f>
        <v>150</v>
      </c>
      <c r="L373">
        <f t="shared" si="41"/>
        <v>71680</v>
      </c>
    </row>
    <row r="374" spans="1:12" x14ac:dyDescent="0.3">
      <c r="A374" s="1">
        <v>45299</v>
      </c>
      <c r="B374">
        <f t="shared" si="36"/>
        <v>1</v>
      </c>
      <c r="C374">
        <f t="shared" si="37"/>
        <v>8</v>
      </c>
      <c r="D374">
        <f t="shared" si="38"/>
        <v>1</v>
      </c>
      <c r="E374" t="s">
        <v>4</v>
      </c>
      <c r="G374">
        <f t="shared" si="39"/>
        <v>0</v>
      </c>
      <c r="H374">
        <f t="shared" si="35"/>
        <v>132</v>
      </c>
      <c r="I374">
        <v>10</v>
      </c>
      <c r="J374">
        <f t="shared" si="40"/>
        <v>2</v>
      </c>
      <c r="K374">
        <f>Tabela14[[#This Row],[WYDATKI]]+Tabela14[[#This Row],[SERWIS]]</f>
        <v>0</v>
      </c>
      <c r="L374">
        <f t="shared" si="41"/>
        <v>71812</v>
      </c>
    </row>
    <row r="375" spans="1:12" x14ac:dyDescent="0.3">
      <c r="A375" s="1">
        <v>45300</v>
      </c>
      <c r="B375">
        <f t="shared" si="36"/>
        <v>2</v>
      </c>
      <c r="C375">
        <f t="shared" si="37"/>
        <v>9</v>
      </c>
      <c r="D375">
        <f t="shared" si="38"/>
        <v>1</v>
      </c>
      <c r="E375" t="s">
        <v>4</v>
      </c>
      <c r="G375">
        <f t="shared" si="39"/>
        <v>0</v>
      </c>
      <c r="H375">
        <f t="shared" si="35"/>
        <v>132</v>
      </c>
      <c r="I375">
        <v>10</v>
      </c>
      <c r="J375">
        <f t="shared" si="40"/>
        <v>2</v>
      </c>
      <c r="K375">
        <f>Tabela14[[#This Row],[WYDATKI]]+Tabela14[[#This Row],[SERWIS]]</f>
        <v>0</v>
      </c>
      <c r="L375">
        <f t="shared" si="41"/>
        <v>71944</v>
      </c>
    </row>
    <row r="376" spans="1:12" x14ac:dyDescent="0.3">
      <c r="A376" s="1">
        <v>45301</v>
      </c>
      <c r="B376">
        <f t="shared" si="36"/>
        <v>3</v>
      </c>
      <c r="C376">
        <f t="shared" si="37"/>
        <v>10</v>
      </c>
      <c r="D376">
        <f t="shared" si="38"/>
        <v>1</v>
      </c>
      <c r="E376" t="s">
        <v>4</v>
      </c>
      <c r="G376">
        <f t="shared" si="39"/>
        <v>0</v>
      </c>
      <c r="H376">
        <f t="shared" si="35"/>
        <v>132</v>
      </c>
      <c r="I376">
        <v>10</v>
      </c>
      <c r="J376">
        <f t="shared" si="40"/>
        <v>2</v>
      </c>
      <c r="K376">
        <f>Tabela14[[#This Row],[WYDATKI]]+Tabela14[[#This Row],[SERWIS]]</f>
        <v>0</v>
      </c>
      <c r="L376">
        <f t="shared" si="41"/>
        <v>72076</v>
      </c>
    </row>
    <row r="377" spans="1:12" x14ac:dyDescent="0.3">
      <c r="A377" s="1">
        <v>45302</v>
      </c>
      <c r="B377">
        <f t="shared" si="36"/>
        <v>4</v>
      </c>
      <c r="C377">
        <f t="shared" si="37"/>
        <v>11</v>
      </c>
      <c r="D377">
        <f t="shared" si="38"/>
        <v>1</v>
      </c>
      <c r="E377" t="s">
        <v>4</v>
      </c>
      <c r="G377">
        <f t="shared" si="39"/>
        <v>0</v>
      </c>
      <c r="H377">
        <f t="shared" si="35"/>
        <v>132</v>
      </c>
      <c r="I377">
        <v>10</v>
      </c>
      <c r="J377">
        <f t="shared" si="40"/>
        <v>2</v>
      </c>
      <c r="K377">
        <f>Tabela14[[#This Row],[WYDATKI]]+Tabela14[[#This Row],[SERWIS]]</f>
        <v>0</v>
      </c>
      <c r="L377">
        <f t="shared" si="41"/>
        <v>72208</v>
      </c>
    </row>
    <row r="378" spans="1:12" x14ac:dyDescent="0.3">
      <c r="A378" s="1">
        <v>45303</v>
      </c>
      <c r="B378">
        <f t="shared" si="36"/>
        <v>5</v>
      </c>
      <c r="C378">
        <f t="shared" si="37"/>
        <v>12</v>
      </c>
      <c r="D378">
        <f t="shared" si="38"/>
        <v>1</v>
      </c>
      <c r="E378" t="s">
        <v>4</v>
      </c>
      <c r="G378">
        <f t="shared" si="39"/>
        <v>0</v>
      </c>
      <c r="H378">
        <f t="shared" si="35"/>
        <v>132</v>
      </c>
      <c r="I378">
        <v>10</v>
      </c>
      <c r="J378">
        <f t="shared" si="40"/>
        <v>2</v>
      </c>
      <c r="K378">
        <f>Tabela14[[#This Row],[WYDATKI]]+Tabela14[[#This Row],[SERWIS]]</f>
        <v>0</v>
      </c>
      <c r="L378">
        <f t="shared" si="41"/>
        <v>72340</v>
      </c>
    </row>
    <row r="379" spans="1:12" x14ac:dyDescent="0.3">
      <c r="A379" s="1">
        <v>45304</v>
      </c>
      <c r="B379">
        <f t="shared" si="36"/>
        <v>6</v>
      </c>
      <c r="C379">
        <f t="shared" si="37"/>
        <v>13</v>
      </c>
      <c r="D379">
        <f t="shared" si="38"/>
        <v>1</v>
      </c>
      <c r="E379" t="s">
        <v>4</v>
      </c>
      <c r="G379">
        <f t="shared" si="39"/>
        <v>0</v>
      </c>
      <c r="H379">
        <f t="shared" si="35"/>
        <v>0</v>
      </c>
      <c r="I379">
        <v>10</v>
      </c>
      <c r="J379">
        <f t="shared" si="40"/>
        <v>2</v>
      </c>
      <c r="K379">
        <f>Tabela14[[#This Row],[WYDATKI]]+Tabela14[[#This Row],[SERWIS]]</f>
        <v>0</v>
      </c>
      <c r="L379">
        <f t="shared" si="41"/>
        <v>72340</v>
      </c>
    </row>
    <row r="380" spans="1:12" x14ac:dyDescent="0.3">
      <c r="A380" s="1">
        <v>45305</v>
      </c>
      <c r="B380">
        <f t="shared" si="36"/>
        <v>7</v>
      </c>
      <c r="C380">
        <f t="shared" si="37"/>
        <v>14</v>
      </c>
      <c r="D380">
        <f t="shared" si="38"/>
        <v>1</v>
      </c>
      <c r="E380" t="s">
        <v>4</v>
      </c>
      <c r="G380">
        <f t="shared" si="39"/>
        <v>150</v>
      </c>
      <c r="H380">
        <f t="shared" si="35"/>
        <v>0</v>
      </c>
      <c r="I380">
        <v>10</v>
      </c>
      <c r="J380">
        <f t="shared" si="40"/>
        <v>2</v>
      </c>
      <c r="K380">
        <f>Tabela14[[#This Row],[WYDATKI]]+Tabela14[[#This Row],[SERWIS]]</f>
        <v>150</v>
      </c>
      <c r="L380">
        <f t="shared" si="41"/>
        <v>72190</v>
      </c>
    </row>
    <row r="381" spans="1:12" x14ac:dyDescent="0.3">
      <c r="A381" s="1">
        <v>45306</v>
      </c>
      <c r="B381">
        <f t="shared" si="36"/>
        <v>1</v>
      </c>
      <c r="C381">
        <f t="shared" si="37"/>
        <v>15</v>
      </c>
      <c r="D381">
        <f t="shared" si="38"/>
        <v>1</v>
      </c>
      <c r="E381" t="s">
        <v>4</v>
      </c>
      <c r="G381">
        <f t="shared" si="39"/>
        <v>0</v>
      </c>
      <c r="H381">
        <f t="shared" si="35"/>
        <v>132</v>
      </c>
      <c r="I381">
        <v>10</v>
      </c>
      <c r="J381">
        <f t="shared" si="40"/>
        <v>2</v>
      </c>
      <c r="K381">
        <f>Tabela14[[#This Row],[WYDATKI]]+Tabela14[[#This Row],[SERWIS]]</f>
        <v>0</v>
      </c>
      <c r="L381">
        <f t="shared" si="41"/>
        <v>72322</v>
      </c>
    </row>
    <row r="382" spans="1:12" x14ac:dyDescent="0.3">
      <c r="A382" s="1">
        <v>45307</v>
      </c>
      <c r="B382">
        <f t="shared" si="36"/>
        <v>2</v>
      </c>
      <c r="C382">
        <f t="shared" si="37"/>
        <v>16</v>
      </c>
      <c r="D382">
        <f t="shared" si="38"/>
        <v>1</v>
      </c>
      <c r="E382" t="s">
        <v>4</v>
      </c>
      <c r="G382">
        <f t="shared" si="39"/>
        <v>0</v>
      </c>
      <c r="H382">
        <f t="shared" si="35"/>
        <v>132</v>
      </c>
      <c r="I382">
        <v>10</v>
      </c>
      <c r="J382">
        <f t="shared" si="40"/>
        <v>2</v>
      </c>
      <c r="K382">
        <f>Tabela14[[#This Row],[WYDATKI]]+Tabela14[[#This Row],[SERWIS]]</f>
        <v>0</v>
      </c>
      <c r="L382">
        <f t="shared" si="41"/>
        <v>72454</v>
      </c>
    </row>
    <row r="383" spans="1:12" x14ac:dyDescent="0.3">
      <c r="A383" s="1">
        <v>45308</v>
      </c>
      <c r="B383">
        <f t="shared" si="36"/>
        <v>3</v>
      </c>
      <c r="C383">
        <f t="shared" si="37"/>
        <v>17</v>
      </c>
      <c r="D383">
        <f t="shared" si="38"/>
        <v>1</v>
      </c>
      <c r="E383" t="s">
        <v>4</v>
      </c>
      <c r="G383">
        <f t="shared" si="39"/>
        <v>0</v>
      </c>
      <c r="H383">
        <f t="shared" si="35"/>
        <v>132</v>
      </c>
      <c r="I383">
        <v>10</v>
      </c>
      <c r="J383">
        <f t="shared" si="40"/>
        <v>2</v>
      </c>
      <c r="K383">
        <f>Tabela14[[#This Row],[WYDATKI]]+Tabela14[[#This Row],[SERWIS]]</f>
        <v>0</v>
      </c>
      <c r="L383">
        <f t="shared" si="41"/>
        <v>72586</v>
      </c>
    </row>
    <row r="384" spans="1:12" x14ac:dyDescent="0.3">
      <c r="A384" s="1">
        <v>45309</v>
      </c>
      <c r="B384">
        <f t="shared" si="36"/>
        <v>4</v>
      </c>
      <c r="C384">
        <f t="shared" si="37"/>
        <v>18</v>
      </c>
      <c r="D384">
        <f t="shared" si="38"/>
        <v>1</v>
      </c>
      <c r="E384" t="s">
        <v>4</v>
      </c>
      <c r="G384">
        <f t="shared" si="39"/>
        <v>0</v>
      </c>
      <c r="H384">
        <f t="shared" si="35"/>
        <v>132</v>
      </c>
      <c r="I384">
        <v>10</v>
      </c>
      <c r="J384">
        <f t="shared" si="40"/>
        <v>2</v>
      </c>
      <c r="K384">
        <f>Tabela14[[#This Row],[WYDATKI]]+Tabela14[[#This Row],[SERWIS]]</f>
        <v>0</v>
      </c>
      <c r="L384">
        <f t="shared" si="41"/>
        <v>72718</v>
      </c>
    </row>
    <row r="385" spans="1:12" x14ac:dyDescent="0.3">
      <c r="A385" s="1">
        <v>45310</v>
      </c>
      <c r="B385">
        <f t="shared" si="36"/>
        <v>5</v>
      </c>
      <c r="C385">
        <f t="shared" si="37"/>
        <v>19</v>
      </c>
      <c r="D385">
        <f t="shared" si="38"/>
        <v>1</v>
      </c>
      <c r="E385" t="s">
        <v>4</v>
      </c>
      <c r="G385">
        <f t="shared" si="39"/>
        <v>0</v>
      </c>
      <c r="H385">
        <f t="shared" si="35"/>
        <v>132</v>
      </c>
      <c r="I385">
        <v>10</v>
      </c>
      <c r="J385">
        <f t="shared" si="40"/>
        <v>2</v>
      </c>
      <c r="K385">
        <f>Tabela14[[#This Row],[WYDATKI]]+Tabela14[[#This Row],[SERWIS]]</f>
        <v>0</v>
      </c>
      <c r="L385">
        <f t="shared" si="41"/>
        <v>72850</v>
      </c>
    </row>
    <row r="386" spans="1:12" x14ac:dyDescent="0.3">
      <c r="A386" s="1">
        <v>45311</v>
      </c>
      <c r="B386">
        <f t="shared" si="36"/>
        <v>6</v>
      </c>
      <c r="C386">
        <f t="shared" si="37"/>
        <v>20</v>
      </c>
      <c r="D386">
        <f t="shared" si="38"/>
        <v>1</v>
      </c>
      <c r="E386" t="s">
        <v>4</v>
      </c>
      <c r="G386">
        <f t="shared" si="39"/>
        <v>0</v>
      </c>
      <c r="H386">
        <f t="shared" ref="H386:H449" si="42">IF(OR(B386=7,B386=6),0,J386*$O$4)</f>
        <v>0</v>
      </c>
      <c r="I386">
        <v>10</v>
      </c>
      <c r="J386">
        <f t="shared" si="40"/>
        <v>2</v>
      </c>
      <c r="K386">
        <f>Tabela14[[#This Row],[WYDATKI]]+Tabela14[[#This Row],[SERWIS]]</f>
        <v>0</v>
      </c>
      <c r="L386">
        <f t="shared" si="41"/>
        <v>72850</v>
      </c>
    </row>
    <row r="387" spans="1:12" x14ac:dyDescent="0.3">
      <c r="A387" s="1">
        <v>45312</v>
      </c>
      <c r="B387">
        <f t="shared" ref="B387:B450" si="43">WEEKDAY(A387,2)</f>
        <v>7</v>
      </c>
      <c r="C387">
        <f t="shared" ref="C387:C450" si="44">DAY(A387)</f>
        <v>21</v>
      </c>
      <c r="D387">
        <f t="shared" ref="D387:D450" si="45">MONTH(A387)</f>
        <v>1</v>
      </c>
      <c r="E387" t="s">
        <v>4</v>
      </c>
      <c r="G387">
        <f t="shared" ref="G387:G450" si="46">IF(B387=7,I387*15,0)</f>
        <v>150</v>
      </c>
      <c r="H387">
        <f t="shared" si="42"/>
        <v>0</v>
      </c>
      <c r="I387">
        <v>10</v>
      </c>
      <c r="J387">
        <f t="shared" ref="J387:J450" si="47">IF(E387="ZIMA",ROUNDDOWN(I387*20%,0),IF(E387="WIOSNA",ROUNDDOWN(I387*50%,0),IF(E387="LATO",ROUNDDOWN(I387*90%,0),IF(E387="JESIEŃ",ROUNDDOWN(I387*40%,0)))))</f>
        <v>2</v>
      </c>
      <c r="K387">
        <f>Tabela14[[#This Row],[WYDATKI]]+Tabela14[[#This Row],[SERWIS]]</f>
        <v>150</v>
      </c>
      <c r="L387">
        <f t="shared" si="41"/>
        <v>72700</v>
      </c>
    </row>
    <row r="388" spans="1:12" x14ac:dyDescent="0.3">
      <c r="A388" s="1">
        <v>45313</v>
      </c>
      <c r="B388">
        <f t="shared" si="43"/>
        <v>1</v>
      </c>
      <c r="C388">
        <f t="shared" si="44"/>
        <v>22</v>
      </c>
      <c r="D388">
        <f t="shared" si="45"/>
        <v>1</v>
      </c>
      <c r="E388" t="s">
        <v>4</v>
      </c>
      <c r="G388">
        <f t="shared" si="46"/>
        <v>0</v>
      </c>
      <c r="H388">
        <f t="shared" si="42"/>
        <v>132</v>
      </c>
      <c r="I388">
        <v>10</v>
      </c>
      <c r="J388">
        <f t="shared" si="47"/>
        <v>2</v>
      </c>
      <c r="K388">
        <f>Tabela14[[#This Row],[WYDATKI]]+Tabela14[[#This Row],[SERWIS]]</f>
        <v>0</v>
      </c>
      <c r="L388">
        <f t="shared" ref="L388:L451" si="48">L387-F388-G388+H388</f>
        <v>72832</v>
      </c>
    </row>
    <row r="389" spans="1:12" x14ac:dyDescent="0.3">
      <c r="A389" s="1">
        <v>45314</v>
      </c>
      <c r="B389">
        <f t="shared" si="43"/>
        <v>2</v>
      </c>
      <c r="C389">
        <f t="shared" si="44"/>
        <v>23</v>
      </c>
      <c r="D389">
        <f t="shared" si="45"/>
        <v>1</v>
      </c>
      <c r="E389" t="s">
        <v>4</v>
      </c>
      <c r="G389">
        <f t="shared" si="46"/>
        <v>0</v>
      </c>
      <c r="H389">
        <f t="shared" si="42"/>
        <v>132</v>
      </c>
      <c r="I389">
        <v>10</v>
      </c>
      <c r="J389">
        <f t="shared" si="47"/>
        <v>2</v>
      </c>
      <c r="K389">
        <f>Tabela14[[#This Row],[WYDATKI]]+Tabela14[[#This Row],[SERWIS]]</f>
        <v>0</v>
      </c>
      <c r="L389">
        <f t="shared" si="48"/>
        <v>72964</v>
      </c>
    </row>
    <row r="390" spans="1:12" x14ac:dyDescent="0.3">
      <c r="A390" s="1">
        <v>45315</v>
      </c>
      <c r="B390">
        <f t="shared" si="43"/>
        <v>3</v>
      </c>
      <c r="C390">
        <f t="shared" si="44"/>
        <v>24</v>
      </c>
      <c r="D390">
        <f t="shared" si="45"/>
        <v>1</v>
      </c>
      <c r="E390" t="s">
        <v>4</v>
      </c>
      <c r="G390">
        <f t="shared" si="46"/>
        <v>0</v>
      </c>
      <c r="H390">
        <f t="shared" si="42"/>
        <v>132</v>
      </c>
      <c r="I390">
        <v>10</v>
      </c>
      <c r="J390">
        <f t="shared" si="47"/>
        <v>2</v>
      </c>
      <c r="K390">
        <f>Tabela14[[#This Row],[WYDATKI]]+Tabela14[[#This Row],[SERWIS]]</f>
        <v>0</v>
      </c>
      <c r="L390">
        <f t="shared" si="48"/>
        <v>73096</v>
      </c>
    </row>
    <row r="391" spans="1:12" x14ac:dyDescent="0.3">
      <c r="A391" s="1">
        <v>45316</v>
      </c>
      <c r="B391">
        <f t="shared" si="43"/>
        <v>4</v>
      </c>
      <c r="C391">
        <f t="shared" si="44"/>
        <v>25</v>
      </c>
      <c r="D391">
        <f t="shared" si="45"/>
        <v>1</v>
      </c>
      <c r="E391" t="s">
        <v>4</v>
      </c>
      <c r="G391">
        <f t="shared" si="46"/>
        <v>0</v>
      </c>
      <c r="H391">
        <f t="shared" si="42"/>
        <v>132</v>
      </c>
      <c r="I391">
        <v>10</v>
      </c>
      <c r="J391">
        <f t="shared" si="47"/>
        <v>2</v>
      </c>
      <c r="K391">
        <f>Tabela14[[#This Row],[WYDATKI]]+Tabela14[[#This Row],[SERWIS]]</f>
        <v>0</v>
      </c>
      <c r="L391">
        <f t="shared" si="48"/>
        <v>73228</v>
      </c>
    </row>
    <row r="392" spans="1:12" x14ac:dyDescent="0.3">
      <c r="A392" s="1">
        <v>45317</v>
      </c>
      <c r="B392">
        <f t="shared" si="43"/>
        <v>5</v>
      </c>
      <c r="C392">
        <f t="shared" si="44"/>
        <v>26</v>
      </c>
      <c r="D392">
        <f t="shared" si="45"/>
        <v>1</v>
      </c>
      <c r="E392" t="s">
        <v>4</v>
      </c>
      <c r="G392">
        <f t="shared" si="46"/>
        <v>0</v>
      </c>
      <c r="H392">
        <f t="shared" si="42"/>
        <v>132</v>
      </c>
      <c r="I392">
        <v>10</v>
      </c>
      <c r="J392">
        <f t="shared" si="47"/>
        <v>2</v>
      </c>
      <c r="K392">
        <f>Tabela14[[#This Row],[WYDATKI]]+Tabela14[[#This Row],[SERWIS]]</f>
        <v>0</v>
      </c>
      <c r="L392">
        <f t="shared" si="48"/>
        <v>73360</v>
      </c>
    </row>
    <row r="393" spans="1:12" x14ac:dyDescent="0.3">
      <c r="A393" s="1">
        <v>45318</v>
      </c>
      <c r="B393">
        <f t="shared" si="43"/>
        <v>6</v>
      </c>
      <c r="C393">
        <f t="shared" si="44"/>
        <v>27</v>
      </c>
      <c r="D393">
        <f t="shared" si="45"/>
        <v>1</v>
      </c>
      <c r="E393" t="s">
        <v>4</v>
      </c>
      <c r="G393">
        <f t="shared" si="46"/>
        <v>0</v>
      </c>
      <c r="H393">
        <f t="shared" si="42"/>
        <v>0</v>
      </c>
      <c r="I393">
        <v>10</v>
      </c>
      <c r="J393">
        <f t="shared" si="47"/>
        <v>2</v>
      </c>
      <c r="K393">
        <f>Tabela14[[#This Row],[WYDATKI]]+Tabela14[[#This Row],[SERWIS]]</f>
        <v>0</v>
      </c>
      <c r="L393">
        <f t="shared" si="48"/>
        <v>73360</v>
      </c>
    </row>
    <row r="394" spans="1:12" x14ac:dyDescent="0.3">
      <c r="A394" s="1">
        <v>45319</v>
      </c>
      <c r="B394">
        <f t="shared" si="43"/>
        <v>7</v>
      </c>
      <c r="C394">
        <f t="shared" si="44"/>
        <v>28</v>
      </c>
      <c r="D394">
        <f t="shared" si="45"/>
        <v>1</v>
      </c>
      <c r="E394" t="s">
        <v>4</v>
      </c>
      <c r="G394">
        <f t="shared" si="46"/>
        <v>150</v>
      </c>
      <c r="H394">
        <f t="shared" si="42"/>
        <v>0</v>
      </c>
      <c r="I394">
        <v>10</v>
      </c>
      <c r="J394">
        <f t="shared" si="47"/>
        <v>2</v>
      </c>
      <c r="K394">
        <f>Tabela14[[#This Row],[WYDATKI]]+Tabela14[[#This Row],[SERWIS]]</f>
        <v>150</v>
      </c>
      <c r="L394">
        <f t="shared" si="48"/>
        <v>73210</v>
      </c>
    </row>
    <row r="395" spans="1:12" x14ac:dyDescent="0.3">
      <c r="A395" s="1">
        <v>45320</v>
      </c>
      <c r="B395">
        <f t="shared" si="43"/>
        <v>1</v>
      </c>
      <c r="C395">
        <f t="shared" si="44"/>
        <v>29</v>
      </c>
      <c r="D395">
        <f t="shared" si="45"/>
        <v>1</v>
      </c>
      <c r="E395" t="s">
        <v>4</v>
      </c>
      <c r="G395">
        <f t="shared" si="46"/>
        <v>0</v>
      </c>
      <c r="H395">
        <f t="shared" si="42"/>
        <v>132</v>
      </c>
      <c r="I395">
        <v>10</v>
      </c>
      <c r="J395">
        <f t="shared" si="47"/>
        <v>2</v>
      </c>
      <c r="K395">
        <f>Tabela14[[#This Row],[WYDATKI]]+Tabela14[[#This Row],[SERWIS]]</f>
        <v>0</v>
      </c>
      <c r="L395">
        <f t="shared" si="48"/>
        <v>73342</v>
      </c>
    </row>
    <row r="396" spans="1:12" x14ac:dyDescent="0.3">
      <c r="A396" s="1">
        <v>45321</v>
      </c>
      <c r="B396">
        <f t="shared" si="43"/>
        <v>2</v>
      </c>
      <c r="C396">
        <f t="shared" si="44"/>
        <v>30</v>
      </c>
      <c r="D396">
        <f t="shared" si="45"/>
        <v>1</v>
      </c>
      <c r="E396" t="s">
        <v>4</v>
      </c>
      <c r="G396">
        <f t="shared" si="46"/>
        <v>0</v>
      </c>
      <c r="H396">
        <f t="shared" si="42"/>
        <v>132</v>
      </c>
      <c r="I396">
        <v>10</v>
      </c>
      <c r="J396">
        <f t="shared" si="47"/>
        <v>2</v>
      </c>
      <c r="K396">
        <f>Tabela14[[#This Row],[WYDATKI]]+Tabela14[[#This Row],[SERWIS]]</f>
        <v>0</v>
      </c>
      <c r="L396">
        <f t="shared" si="48"/>
        <v>73474</v>
      </c>
    </row>
    <row r="397" spans="1:12" x14ac:dyDescent="0.3">
      <c r="A397" s="1">
        <v>45322</v>
      </c>
      <c r="B397">
        <f t="shared" si="43"/>
        <v>3</v>
      </c>
      <c r="C397">
        <f t="shared" si="44"/>
        <v>31</v>
      </c>
      <c r="D397">
        <f t="shared" si="45"/>
        <v>1</v>
      </c>
      <c r="E397" t="s">
        <v>4</v>
      </c>
      <c r="G397">
        <f t="shared" si="46"/>
        <v>0</v>
      </c>
      <c r="H397">
        <f t="shared" si="42"/>
        <v>132</v>
      </c>
      <c r="I397">
        <v>10</v>
      </c>
      <c r="J397">
        <f t="shared" si="47"/>
        <v>2</v>
      </c>
      <c r="K397">
        <f>Tabela14[[#This Row],[WYDATKI]]+Tabela14[[#This Row],[SERWIS]]</f>
        <v>0</v>
      </c>
      <c r="L397">
        <f t="shared" si="48"/>
        <v>73606</v>
      </c>
    </row>
    <row r="398" spans="1:12" x14ac:dyDescent="0.3">
      <c r="A398" s="1">
        <v>45323</v>
      </c>
      <c r="B398">
        <f t="shared" si="43"/>
        <v>4</v>
      </c>
      <c r="C398">
        <f t="shared" si="44"/>
        <v>1</v>
      </c>
      <c r="D398">
        <f t="shared" si="45"/>
        <v>2</v>
      </c>
      <c r="E398" t="s">
        <v>4</v>
      </c>
      <c r="G398">
        <f t="shared" si="46"/>
        <v>0</v>
      </c>
      <c r="H398">
        <f t="shared" si="42"/>
        <v>132</v>
      </c>
      <c r="I398">
        <v>10</v>
      </c>
      <c r="J398">
        <f t="shared" si="47"/>
        <v>2</v>
      </c>
      <c r="K398">
        <f>Tabela14[[#This Row],[WYDATKI]]+Tabela14[[#This Row],[SERWIS]]</f>
        <v>0</v>
      </c>
      <c r="L398">
        <f t="shared" si="48"/>
        <v>73738</v>
      </c>
    </row>
    <row r="399" spans="1:12" x14ac:dyDescent="0.3">
      <c r="A399" s="1">
        <v>45324</v>
      </c>
      <c r="B399">
        <f t="shared" si="43"/>
        <v>5</v>
      </c>
      <c r="C399">
        <f t="shared" si="44"/>
        <v>2</v>
      </c>
      <c r="D399">
        <f t="shared" si="45"/>
        <v>2</v>
      </c>
      <c r="E399" t="s">
        <v>4</v>
      </c>
      <c r="G399">
        <f t="shared" si="46"/>
        <v>0</v>
      </c>
      <c r="H399">
        <f t="shared" si="42"/>
        <v>132</v>
      </c>
      <c r="I399">
        <v>10</v>
      </c>
      <c r="J399">
        <f t="shared" si="47"/>
        <v>2</v>
      </c>
      <c r="K399">
        <f>Tabela14[[#This Row],[WYDATKI]]+Tabela14[[#This Row],[SERWIS]]</f>
        <v>0</v>
      </c>
      <c r="L399">
        <f t="shared" si="48"/>
        <v>73870</v>
      </c>
    </row>
    <row r="400" spans="1:12" x14ac:dyDescent="0.3">
      <c r="A400" s="1">
        <v>45325</v>
      </c>
      <c r="B400">
        <f t="shared" si="43"/>
        <v>6</v>
      </c>
      <c r="C400">
        <f t="shared" si="44"/>
        <v>3</v>
      </c>
      <c r="D400">
        <f t="shared" si="45"/>
        <v>2</v>
      </c>
      <c r="E400" t="s">
        <v>4</v>
      </c>
      <c r="G400">
        <f t="shared" si="46"/>
        <v>0</v>
      </c>
      <c r="H400">
        <f t="shared" si="42"/>
        <v>0</v>
      </c>
      <c r="I400">
        <v>10</v>
      </c>
      <c r="J400">
        <f t="shared" si="47"/>
        <v>2</v>
      </c>
      <c r="K400">
        <f>Tabela14[[#This Row],[WYDATKI]]+Tabela14[[#This Row],[SERWIS]]</f>
        <v>0</v>
      </c>
      <c r="L400">
        <f t="shared" si="48"/>
        <v>73870</v>
      </c>
    </row>
    <row r="401" spans="1:12" x14ac:dyDescent="0.3">
      <c r="A401" s="1">
        <v>45326</v>
      </c>
      <c r="B401">
        <f t="shared" si="43"/>
        <v>7</v>
      </c>
      <c r="C401">
        <f t="shared" si="44"/>
        <v>4</v>
      </c>
      <c r="D401">
        <f t="shared" si="45"/>
        <v>2</v>
      </c>
      <c r="E401" t="s">
        <v>4</v>
      </c>
      <c r="G401">
        <f t="shared" si="46"/>
        <v>150</v>
      </c>
      <c r="H401">
        <f t="shared" si="42"/>
        <v>0</v>
      </c>
      <c r="I401">
        <v>10</v>
      </c>
      <c r="J401">
        <f t="shared" si="47"/>
        <v>2</v>
      </c>
      <c r="K401">
        <f>Tabela14[[#This Row],[WYDATKI]]+Tabela14[[#This Row],[SERWIS]]</f>
        <v>150</v>
      </c>
      <c r="L401">
        <f t="shared" si="48"/>
        <v>73720</v>
      </c>
    </row>
    <row r="402" spans="1:12" x14ac:dyDescent="0.3">
      <c r="A402" s="1">
        <v>45327</v>
      </c>
      <c r="B402">
        <f t="shared" si="43"/>
        <v>1</v>
      </c>
      <c r="C402">
        <f t="shared" si="44"/>
        <v>5</v>
      </c>
      <c r="D402">
        <f t="shared" si="45"/>
        <v>2</v>
      </c>
      <c r="E402" t="s">
        <v>4</v>
      </c>
      <c r="G402">
        <f t="shared" si="46"/>
        <v>0</v>
      </c>
      <c r="H402">
        <f t="shared" si="42"/>
        <v>132</v>
      </c>
      <c r="I402">
        <v>10</v>
      </c>
      <c r="J402">
        <f t="shared" si="47"/>
        <v>2</v>
      </c>
      <c r="K402">
        <f>Tabela14[[#This Row],[WYDATKI]]+Tabela14[[#This Row],[SERWIS]]</f>
        <v>0</v>
      </c>
      <c r="L402">
        <f t="shared" si="48"/>
        <v>73852</v>
      </c>
    </row>
    <row r="403" spans="1:12" x14ac:dyDescent="0.3">
      <c r="A403" s="1">
        <v>45328</v>
      </c>
      <c r="B403">
        <f t="shared" si="43"/>
        <v>2</v>
      </c>
      <c r="C403">
        <f t="shared" si="44"/>
        <v>6</v>
      </c>
      <c r="D403">
        <f t="shared" si="45"/>
        <v>2</v>
      </c>
      <c r="E403" t="s">
        <v>4</v>
      </c>
      <c r="G403">
        <f t="shared" si="46"/>
        <v>0</v>
      </c>
      <c r="H403">
        <f t="shared" si="42"/>
        <v>132</v>
      </c>
      <c r="I403">
        <v>10</v>
      </c>
      <c r="J403">
        <f t="shared" si="47"/>
        <v>2</v>
      </c>
      <c r="K403">
        <f>Tabela14[[#This Row],[WYDATKI]]+Tabela14[[#This Row],[SERWIS]]</f>
        <v>0</v>
      </c>
      <c r="L403">
        <f t="shared" si="48"/>
        <v>73984</v>
      </c>
    </row>
    <row r="404" spans="1:12" x14ac:dyDescent="0.3">
      <c r="A404" s="1">
        <v>45329</v>
      </c>
      <c r="B404">
        <f t="shared" si="43"/>
        <v>3</v>
      </c>
      <c r="C404">
        <f t="shared" si="44"/>
        <v>7</v>
      </c>
      <c r="D404">
        <f t="shared" si="45"/>
        <v>2</v>
      </c>
      <c r="E404" t="s">
        <v>4</v>
      </c>
      <c r="G404">
        <f t="shared" si="46"/>
        <v>0</v>
      </c>
      <c r="H404">
        <f t="shared" si="42"/>
        <v>132</v>
      </c>
      <c r="I404">
        <v>10</v>
      </c>
      <c r="J404">
        <f t="shared" si="47"/>
        <v>2</v>
      </c>
      <c r="K404">
        <f>Tabela14[[#This Row],[WYDATKI]]+Tabela14[[#This Row],[SERWIS]]</f>
        <v>0</v>
      </c>
      <c r="L404">
        <f t="shared" si="48"/>
        <v>74116</v>
      </c>
    </row>
    <row r="405" spans="1:12" x14ac:dyDescent="0.3">
      <c r="A405" s="1">
        <v>45330</v>
      </c>
      <c r="B405">
        <f t="shared" si="43"/>
        <v>4</v>
      </c>
      <c r="C405">
        <f t="shared" si="44"/>
        <v>8</v>
      </c>
      <c r="D405">
        <f t="shared" si="45"/>
        <v>2</v>
      </c>
      <c r="E405" t="s">
        <v>4</v>
      </c>
      <c r="G405">
        <f t="shared" si="46"/>
        <v>0</v>
      </c>
      <c r="H405">
        <f t="shared" si="42"/>
        <v>132</v>
      </c>
      <c r="I405">
        <v>10</v>
      </c>
      <c r="J405">
        <f t="shared" si="47"/>
        <v>2</v>
      </c>
      <c r="K405">
        <f>Tabela14[[#This Row],[WYDATKI]]+Tabela14[[#This Row],[SERWIS]]</f>
        <v>0</v>
      </c>
      <c r="L405">
        <f t="shared" si="48"/>
        <v>74248</v>
      </c>
    </row>
    <row r="406" spans="1:12" x14ac:dyDescent="0.3">
      <c r="A406" s="1">
        <v>45331</v>
      </c>
      <c r="B406">
        <f t="shared" si="43"/>
        <v>5</v>
      </c>
      <c r="C406">
        <f t="shared" si="44"/>
        <v>9</v>
      </c>
      <c r="D406">
        <f t="shared" si="45"/>
        <v>2</v>
      </c>
      <c r="E406" t="s">
        <v>4</v>
      </c>
      <c r="G406">
        <f t="shared" si="46"/>
        <v>0</v>
      </c>
      <c r="H406">
        <f t="shared" si="42"/>
        <v>132</v>
      </c>
      <c r="I406">
        <v>10</v>
      </c>
      <c r="J406">
        <f t="shared" si="47"/>
        <v>2</v>
      </c>
      <c r="K406">
        <f>Tabela14[[#This Row],[WYDATKI]]+Tabela14[[#This Row],[SERWIS]]</f>
        <v>0</v>
      </c>
      <c r="L406">
        <f t="shared" si="48"/>
        <v>74380</v>
      </c>
    </row>
    <row r="407" spans="1:12" x14ac:dyDescent="0.3">
      <c r="A407" s="1">
        <v>45332</v>
      </c>
      <c r="B407">
        <f t="shared" si="43"/>
        <v>6</v>
      </c>
      <c r="C407">
        <f t="shared" si="44"/>
        <v>10</v>
      </c>
      <c r="D407">
        <f t="shared" si="45"/>
        <v>2</v>
      </c>
      <c r="E407" t="s">
        <v>4</v>
      </c>
      <c r="G407">
        <f t="shared" si="46"/>
        <v>0</v>
      </c>
      <c r="H407">
        <f t="shared" si="42"/>
        <v>0</v>
      </c>
      <c r="I407">
        <v>10</v>
      </c>
      <c r="J407">
        <f t="shared" si="47"/>
        <v>2</v>
      </c>
      <c r="K407">
        <f>Tabela14[[#This Row],[WYDATKI]]+Tabela14[[#This Row],[SERWIS]]</f>
        <v>0</v>
      </c>
      <c r="L407">
        <f t="shared" si="48"/>
        <v>74380</v>
      </c>
    </row>
    <row r="408" spans="1:12" x14ac:dyDescent="0.3">
      <c r="A408" s="1">
        <v>45333</v>
      </c>
      <c r="B408">
        <f t="shared" si="43"/>
        <v>7</v>
      </c>
      <c r="C408">
        <f t="shared" si="44"/>
        <v>11</v>
      </c>
      <c r="D408">
        <f t="shared" si="45"/>
        <v>2</v>
      </c>
      <c r="E408" t="s">
        <v>4</v>
      </c>
      <c r="G408">
        <f t="shared" si="46"/>
        <v>150</v>
      </c>
      <c r="H408">
        <f t="shared" si="42"/>
        <v>0</v>
      </c>
      <c r="I408">
        <v>10</v>
      </c>
      <c r="J408">
        <f t="shared" si="47"/>
        <v>2</v>
      </c>
      <c r="K408">
        <f>Tabela14[[#This Row],[WYDATKI]]+Tabela14[[#This Row],[SERWIS]]</f>
        <v>150</v>
      </c>
      <c r="L408">
        <f t="shared" si="48"/>
        <v>74230</v>
      </c>
    </row>
    <row r="409" spans="1:12" x14ac:dyDescent="0.3">
      <c r="A409" s="1">
        <v>45334</v>
      </c>
      <c r="B409">
        <f t="shared" si="43"/>
        <v>1</v>
      </c>
      <c r="C409">
        <f t="shared" si="44"/>
        <v>12</v>
      </c>
      <c r="D409">
        <f t="shared" si="45"/>
        <v>2</v>
      </c>
      <c r="E409" t="s">
        <v>4</v>
      </c>
      <c r="G409">
        <f t="shared" si="46"/>
        <v>0</v>
      </c>
      <c r="H409">
        <f t="shared" si="42"/>
        <v>132</v>
      </c>
      <c r="I409">
        <v>10</v>
      </c>
      <c r="J409">
        <f t="shared" si="47"/>
        <v>2</v>
      </c>
      <c r="K409">
        <f>Tabela14[[#This Row],[WYDATKI]]+Tabela14[[#This Row],[SERWIS]]</f>
        <v>0</v>
      </c>
      <c r="L409">
        <f t="shared" si="48"/>
        <v>74362</v>
      </c>
    </row>
    <row r="410" spans="1:12" x14ac:dyDescent="0.3">
      <c r="A410" s="1">
        <v>45335</v>
      </c>
      <c r="B410">
        <f t="shared" si="43"/>
        <v>2</v>
      </c>
      <c r="C410">
        <f t="shared" si="44"/>
        <v>13</v>
      </c>
      <c r="D410">
        <f t="shared" si="45"/>
        <v>2</v>
      </c>
      <c r="E410" t="s">
        <v>4</v>
      </c>
      <c r="G410">
        <f t="shared" si="46"/>
        <v>0</v>
      </c>
      <c r="H410">
        <f t="shared" si="42"/>
        <v>132</v>
      </c>
      <c r="I410">
        <v>10</v>
      </c>
      <c r="J410">
        <f t="shared" si="47"/>
        <v>2</v>
      </c>
      <c r="K410">
        <f>Tabela14[[#This Row],[WYDATKI]]+Tabela14[[#This Row],[SERWIS]]</f>
        <v>0</v>
      </c>
      <c r="L410">
        <f t="shared" si="48"/>
        <v>74494</v>
      </c>
    </row>
    <row r="411" spans="1:12" x14ac:dyDescent="0.3">
      <c r="A411" s="1">
        <v>45336</v>
      </c>
      <c r="B411">
        <f t="shared" si="43"/>
        <v>3</v>
      </c>
      <c r="C411">
        <f t="shared" si="44"/>
        <v>14</v>
      </c>
      <c r="D411">
        <f t="shared" si="45"/>
        <v>2</v>
      </c>
      <c r="E411" t="s">
        <v>4</v>
      </c>
      <c r="G411">
        <f t="shared" si="46"/>
        <v>0</v>
      </c>
      <c r="H411">
        <f t="shared" si="42"/>
        <v>132</v>
      </c>
      <c r="I411">
        <v>10</v>
      </c>
      <c r="J411">
        <f t="shared" si="47"/>
        <v>2</v>
      </c>
      <c r="K411">
        <f>Tabela14[[#This Row],[WYDATKI]]+Tabela14[[#This Row],[SERWIS]]</f>
        <v>0</v>
      </c>
      <c r="L411">
        <f t="shared" si="48"/>
        <v>74626</v>
      </c>
    </row>
    <row r="412" spans="1:12" x14ac:dyDescent="0.3">
      <c r="A412" s="1">
        <v>45337</v>
      </c>
      <c r="B412">
        <f t="shared" si="43"/>
        <v>4</v>
      </c>
      <c r="C412">
        <f t="shared" si="44"/>
        <v>15</v>
      </c>
      <c r="D412">
        <f t="shared" si="45"/>
        <v>2</v>
      </c>
      <c r="E412" t="s">
        <v>4</v>
      </c>
      <c r="G412">
        <f t="shared" si="46"/>
        <v>0</v>
      </c>
      <c r="H412">
        <f t="shared" si="42"/>
        <v>132</v>
      </c>
      <c r="I412">
        <v>10</v>
      </c>
      <c r="J412">
        <f t="shared" si="47"/>
        <v>2</v>
      </c>
      <c r="K412">
        <f>Tabela14[[#This Row],[WYDATKI]]+Tabela14[[#This Row],[SERWIS]]</f>
        <v>0</v>
      </c>
      <c r="L412">
        <f t="shared" si="48"/>
        <v>74758</v>
      </c>
    </row>
    <row r="413" spans="1:12" x14ac:dyDescent="0.3">
      <c r="A413" s="1">
        <v>45338</v>
      </c>
      <c r="B413">
        <f t="shared" si="43"/>
        <v>5</v>
      </c>
      <c r="C413">
        <f t="shared" si="44"/>
        <v>16</v>
      </c>
      <c r="D413">
        <f t="shared" si="45"/>
        <v>2</v>
      </c>
      <c r="E413" t="s">
        <v>4</v>
      </c>
      <c r="G413">
        <f t="shared" si="46"/>
        <v>0</v>
      </c>
      <c r="H413">
        <f t="shared" si="42"/>
        <v>132</v>
      </c>
      <c r="I413">
        <v>10</v>
      </c>
      <c r="J413">
        <f t="shared" si="47"/>
        <v>2</v>
      </c>
      <c r="K413">
        <f>Tabela14[[#This Row],[WYDATKI]]+Tabela14[[#This Row],[SERWIS]]</f>
        <v>0</v>
      </c>
      <c r="L413">
        <f t="shared" si="48"/>
        <v>74890</v>
      </c>
    </row>
    <row r="414" spans="1:12" x14ac:dyDescent="0.3">
      <c r="A414" s="1">
        <v>45339</v>
      </c>
      <c r="B414">
        <f t="shared" si="43"/>
        <v>6</v>
      </c>
      <c r="C414">
        <f t="shared" si="44"/>
        <v>17</v>
      </c>
      <c r="D414">
        <f t="shared" si="45"/>
        <v>2</v>
      </c>
      <c r="E414" t="s">
        <v>4</v>
      </c>
      <c r="G414">
        <f t="shared" si="46"/>
        <v>0</v>
      </c>
      <c r="H414">
        <f t="shared" si="42"/>
        <v>0</v>
      </c>
      <c r="I414">
        <v>10</v>
      </c>
      <c r="J414">
        <f t="shared" si="47"/>
        <v>2</v>
      </c>
      <c r="K414">
        <f>Tabela14[[#This Row],[WYDATKI]]+Tabela14[[#This Row],[SERWIS]]</f>
        <v>0</v>
      </c>
      <c r="L414">
        <f t="shared" si="48"/>
        <v>74890</v>
      </c>
    </row>
    <row r="415" spans="1:12" x14ac:dyDescent="0.3">
      <c r="A415" s="1">
        <v>45340</v>
      </c>
      <c r="B415">
        <f t="shared" si="43"/>
        <v>7</v>
      </c>
      <c r="C415">
        <f t="shared" si="44"/>
        <v>18</v>
      </c>
      <c r="D415">
        <f t="shared" si="45"/>
        <v>2</v>
      </c>
      <c r="E415" t="s">
        <v>4</v>
      </c>
      <c r="G415">
        <f t="shared" si="46"/>
        <v>150</v>
      </c>
      <c r="H415">
        <f t="shared" si="42"/>
        <v>0</v>
      </c>
      <c r="I415">
        <v>10</v>
      </c>
      <c r="J415">
        <f t="shared" si="47"/>
        <v>2</v>
      </c>
      <c r="K415">
        <f>Tabela14[[#This Row],[WYDATKI]]+Tabela14[[#This Row],[SERWIS]]</f>
        <v>150</v>
      </c>
      <c r="L415">
        <f t="shared" si="48"/>
        <v>74740</v>
      </c>
    </row>
    <row r="416" spans="1:12" x14ac:dyDescent="0.3">
      <c r="A416" s="1">
        <v>45341</v>
      </c>
      <c r="B416">
        <f t="shared" si="43"/>
        <v>1</v>
      </c>
      <c r="C416">
        <f t="shared" si="44"/>
        <v>19</v>
      </c>
      <c r="D416">
        <f t="shared" si="45"/>
        <v>2</v>
      </c>
      <c r="E416" t="s">
        <v>4</v>
      </c>
      <c r="G416">
        <f t="shared" si="46"/>
        <v>0</v>
      </c>
      <c r="H416">
        <f t="shared" si="42"/>
        <v>132</v>
      </c>
      <c r="I416">
        <v>10</v>
      </c>
      <c r="J416">
        <f t="shared" si="47"/>
        <v>2</v>
      </c>
      <c r="K416">
        <f>Tabela14[[#This Row],[WYDATKI]]+Tabela14[[#This Row],[SERWIS]]</f>
        <v>0</v>
      </c>
      <c r="L416">
        <f t="shared" si="48"/>
        <v>74872</v>
      </c>
    </row>
    <row r="417" spans="1:12" x14ac:dyDescent="0.3">
      <c r="A417" s="1">
        <v>45342</v>
      </c>
      <c r="B417">
        <f t="shared" si="43"/>
        <v>2</v>
      </c>
      <c r="C417">
        <f t="shared" si="44"/>
        <v>20</v>
      </c>
      <c r="D417">
        <f t="shared" si="45"/>
        <v>2</v>
      </c>
      <c r="E417" t="s">
        <v>4</v>
      </c>
      <c r="G417">
        <f t="shared" si="46"/>
        <v>0</v>
      </c>
      <c r="H417">
        <f t="shared" si="42"/>
        <v>132</v>
      </c>
      <c r="I417">
        <v>10</v>
      </c>
      <c r="J417">
        <f t="shared" si="47"/>
        <v>2</v>
      </c>
      <c r="K417">
        <f>Tabela14[[#This Row],[WYDATKI]]+Tabela14[[#This Row],[SERWIS]]</f>
        <v>0</v>
      </c>
      <c r="L417">
        <f t="shared" si="48"/>
        <v>75004</v>
      </c>
    </row>
    <row r="418" spans="1:12" x14ac:dyDescent="0.3">
      <c r="A418" s="1">
        <v>45343</v>
      </c>
      <c r="B418">
        <f t="shared" si="43"/>
        <v>3</v>
      </c>
      <c r="C418">
        <f t="shared" si="44"/>
        <v>21</v>
      </c>
      <c r="D418">
        <f t="shared" si="45"/>
        <v>2</v>
      </c>
      <c r="E418" t="s">
        <v>4</v>
      </c>
      <c r="G418">
        <f t="shared" si="46"/>
        <v>0</v>
      </c>
      <c r="H418">
        <f t="shared" si="42"/>
        <v>132</v>
      </c>
      <c r="I418">
        <v>10</v>
      </c>
      <c r="J418">
        <f t="shared" si="47"/>
        <v>2</v>
      </c>
      <c r="K418">
        <f>Tabela14[[#This Row],[WYDATKI]]+Tabela14[[#This Row],[SERWIS]]</f>
        <v>0</v>
      </c>
      <c r="L418">
        <f t="shared" si="48"/>
        <v>75136</v>
      </c>
    </row>
    <row r="419" spans="1:12" x14ac:dyDescent="0.3">
      <c r="A419" s="1">
        <v>45344</v>
      </c>
      <c r="B419">
        <f t="shared" si="43"/>
        <v>4</v>
      </c>
      <c r="C419">
        <f t="shared" si="44"/>
        <v>22</v>
      </c>
      <c r="D419">
        <f t="shared" si="45"/>
        <v>2</v>
      </c>
      <c r="E419" t="s">
        <v>4</v>
      </c>
      <c r="G419">
        <f t="shared" si="46"/>
        <v>0</v>
      </c>
      <c r="H419">
        <f t="shared" si="42"/>
        <v>132</v>
      </c>
      <c r="I419">
        <v>10</v>
      </c>
      <c r="J419">
        <f t="shared" si="47"/>
        <v>2</v>
      </c>
      <c r="K419">
        <f>Tabela14[[#This Row],[WYDATKI]]+Tabela14[[#This Row],[SERWIS]]</f>
        <v>0</v>
      </c>
      <c r="L419">
        <f t="shared" si="48"/>
        <v>75268</v>
      </c>
    </row>
    <row r="420" spans="1:12" x14ac:dyDescent="0.3">
      <c r="A420" s="1">
        <v>45345</v>
      </c>
      <c r="B420">
        <f t="shared" si="43"/>
        <v>5</v>
      </c>
      <c r="C420">
        <f t="shared" si="44"/>
        <v>23</v>
      </c>
      <c r="D420">
        <f t="shared" si="45"/>
        <v>2</v>
      </c>
      <c r="E420" t="s">
        <v>4</v>
      </c>
      <c r="G420">
        <f t="shared" si="46"/>
        <v>0</v>
      </c>
      <c r="H420">
        <f t="shared" si="42"/>
        <v>132</v>
      </c>
      <c r="I420">
        <v>10</v>
      </c>
      <c r="J420">
        <f t="shared" si="47"/>
        <v>2</v>
      </c>
      <c r="K420">
        <f>Tabela14[[#This Row],[WYDATKI]]+Tabela14[[#This Row],[SERWIS]]</f>
        <v>0</v>
      </c>
      <c r="L420">
        <f t="shared" si="48"/>
        <v>75400</v>
      </c>
    </row>
    <row r="421" spans="1:12" x14ac:dyDescent="0.3">
      <c r="A421" s="1">
        <v>45346</v>
      </c>
      <c r="B421">
        <f t="shared" si="43"/>
        <v>6</v>
      </c>
      <c r="C421">
        <f t="shared" si="44"/>
        <v>24</v>
      </c>
      <c r="D421">
        <f t="shared" si="45"/>
        <v>2</v>
      </c>
      <c r="E421" t="s">
        <v>4</v>
      </c>
      <c r="G421">
        <f t="shared" si="46"/>
        <v>0</v>
      </c>
      <c r="H421">
        <f t="shared" si="42"/>
        <v>0</v>
      </c>
      <c r="I421">
        <v>10</v>
      </c>
      <c r="J421">
        <f t="shared" si="47"/>
        <v>2</v>
      </c>
      <c r="K421">
        <f>Tabela14[[#This Row],[WYDATKI]]+Tabela14[[#This Row],[SERWIS]]</f>
        <v>0</v>
      </c>
      <c r="L421">
        <f t="shared" si="48"/>
        <v>75400</v>
      </c>
    </row>
    <row r="422" spans="1:12" x14ac:dyDescent="0.3">
      <c r="A422" s="1">
        <v>45347</v>
      </c>
      <c r="B422">
        <f t="shared" si="43"/>
        <v>7</v>
      </c>
      <c r="C422">
        <f t="shared" si="44"/>
        <v>25</v>
      </c>
      <c r="D422">
        <f t="shared" si="45"/>
        <v>2</v>
      </c>
      <c r="E422" t="s">
        <v>4</v>
      </c>
      <c r="G422">
        <f t="shared" si="46"/>
        <v>150</v>
      </c>
      <c r="H422">
        <f t="shared" si="42"/>
        <v>0</v>
      </c>
      <c r="I422">
        <v>10</v>
      </c>
      <c r="J422">
        <f t="shared" si="47"/>
        <v>2</v>
      </c>
      <c r="K422">
        <f>Tabela14[[#This Row],[WYDATKI]]+Tabela14[[#This Row],[SERWIS]]</f>
        <v>150</v>
      </c>
      <c r="L422">
        <f t="shared" si="48"/>
        <v>75250</v>
      </c>
    </row>
    <row r="423" spans="1:12" x14ac:dyDescent="0.3">
      <c r="A423" s="1">
        <v>45348</v>
      </c>
      <c r="B423">
        <f t="shared" si="43"/>
        <v>1</v>
      </c>
      <c r="C423">
        <f t="shared" si="44"/>
        <v>26</v>
      </c>
      <c r="D423">
        <f t="shared" si="45"/>
        <v>2</v>
      </c>
      <c r="E423" t="s">
        <v>4</v>
      </c>
      <c r="G423">
        <f t="shared" si="46"/>
        <v>0</v>
      </c>
      <c r="H423">
        <f t="shared" si="42"/>
        <v>132</v>
      </c>
      <c r="I423">
        <v>10</v>
      </c>
      <c r="J423">
        <f t="shared" si="47"/>
        <v>2</v>
      </c>
      <c r="K423">
        <f>Tabela14[[#This Row],[WYDATKI]]+Tabela14[[#This Row],[SERWIS]]</f>
        <v>0</v>
      </c>
      <c r="L423">
        <f t="shared" si="48"/>
        <v>75382</v>
      </c>
    </row>
    <row r="424" spans="1:12" x14ac:dyDescent="0.3">
      <c r="A424" s="1">
        <v>45349</v>
      </c>
      <c r="B424">
        <f t="shared" si="43"/>
        <v>2</v>
      </c>
      <c r="C424">
        <f t="shared" si="44"/>
        <v>27</v>
      </c>
      <c r="D424">
        <f t="shared" si="45"/>
        <v>2</v>
      </c>
      <c r="E424" t="s">
        <v>4</v>
      </c>
      <c r="G424">
        <f t="shared" si="46"/>
        <v>0</v>
      </c>
      <c r="H424">
        <f t="shared" si="42"/>
        <v>132</v>
      </c>
      <c r="I424">
        <v>10</v>
      </c>
      <c r="J424">
        <f t="shared" si="47"/>
        <v>2</v>
      </c>
      <c r="K424">
        <f>Tabela14[[#This Row],[WYDATKI]]+Tabela14[[#This Row],[SERWIS]]</f>
        <v>0</v>
      </c>
      <c r="L424">
        <f t="shared" si="48"/>
        <v>75514</v>
      </c>
    </row>
    <row r="425" spans="1:12" x14ac:dyDescent="0.3">
      <c r="A425" s="1">
        <v>45350</v>
      </c>
      <c r="B425">
        <f t="shared" si="43"/>
        <v>3</v>
      </c>
      <c r="C425">
        <f t="shared" si="44"/>
        <v>28</v>
      </c>
      <c r="D425">
        <f t="shared" si="45"/>
        <v>2</v>
      </c>
      <c r="E425" t="s">
        <v>4</v>
      </c>
      <c r="G425">
        <f t="shared" si="46"/>
        <v>0</v>
      </c>
      <c r="H425">
        <f t="shared" si="42"/>
        <v>132</v>
      </c>
      <c r="I425">
        <v>10</v>
      </c>
      <c r="J425">
        <f t="shared" si="47"/>
        <v>2</v>
      </c>
      <c r="K425">
        <f>Tabela14[[#This Row],[WYDATKI]]+Tabela14[[#This Row],[SERWIS]]</f>
        <v>0</v>
      </c>
      <c r="L425">
        <f t="shared" si="48"/>
        <v>75646</v>
      </c>
    </row>
    <row r="426" spans="1:12" x14ac:dyDescent="0.3">
      <c r="A426" s="1">
        <v>45351</v>
      </c>
      <c r="B426">
        <f t="shared" si="43"/>
        <v>4</v>
      </c>
      <c r="C426">
        <f t="shared" si="44"/>
        <v>29</v>
      </c>
      <c r="D426">
        <f t="shared" si="45"/>
        <v>2</v>
      </c>
      <c r="E426" t="s">
        <v>4</v>
      </c>
      <c r="G426">
        <f t="shared" si="46"/>
        <v>0</v>
      </c>
      <c r="H426">
        <f t="shared" si="42"/>
        <v>132</v>
      </c>
      <c r="I426">
        <v>10</v>
      </c>
      <c r="J426">
        <f t="shared" si="47"/>
        <v>2</v>
      </c>
      <c r="K426">
        <f>Tabela14[[#This Row],[WYDATKI]]+Tabela14[[#This Row],[SERWIS]]</f>
        <v>0</v>
      </c>
      <c r="L426">
        <f t="shared" si="48"/>
        <v>75778</v>
      </c>
    </row>
    <row r="427" spans="1:12" x14ac:dyDescent="0.3">
      <c r="A427" s="1">
        <v>45352</v>
      </c>
      <c r="B427">
        <f t="shared" si="43"/>
        <v>5</v>
      </c>
      <c r="C427">
        <f t="shared" si="44"/>
        <v>1</v>
      </c>
      <c r="D427">
        <f t="shared" si="45"/>
        <v>3</v>
      </c>
      <c r="E427" t="s">
        <v>4</v>
      </c>
      <c r="G427">
        <f t="shared" si="46"/>
        <v>0</v>
      </c>
      <c r="H427">
        <f t="shared" si="42"/>
        <v>132</v>
      </c>
      <c r="I427">
        <v>10</v>
      </c>
      <c r="J427">
        <f t="shared" si="47"/>
        <v>2</v>
      </c>
      <c r="K427">
        <f>Tabela14[[#This Row],[WYDATKI]]+Tabela14[[#This Row],[SERWIS]]</f>
        <v>0</v>
      </c>
      <c r="L427">
        <f t="shared" si="48"/>
        <v>75910</v>
      </c>
    </row>
    <row r="428" spans="1:12" x14ac:dyDescent="0.3">
      <c r="A428" s="1">
        <v>45353</v>
      </c>
      <c r="B428">
        <f t="shared" si="43"/>
        <v>6</v>
      </c>
      <c r="C428">
        <f t="shared" si="44"/>
        <v>2</v>
      </c>
      <c r="D428">
        <f t="shared" si="45"/>
        <v>3</v>
      </c>
      <c r="E428" t="s">
        <v>4</v>
      </c>
      <c r="G428">
        <f t="shared" si="46"/>
        <v>0</v>
      </c>
      <c r="H428">
        <f t="shared" si="42"/>
        <v>0</v>
      </c>
      <c r="I428">
        <v>10</v>
      </c>
      <c r="J428">
        <f t="shared" si="47"/>
        <v>2</v>
      </c>
      <c r="K428">
        <f>Tabela14[[#This Row],[WYDATKI]]+Tabela14[[#This Row],[SERWIS]]</f>
        <v>0</v>
      </c>
      <c r="L428">
        <f t="shared" si="48"/>
        <v>75910</v>
      </c>
    </row>
    <row r="429" spans="1:12" x14ac:dyDescent="0.3">
      <c r="A429" s="1">
        <v>45354</v>
      </c>
      <c r="B429">
        <f t="shared" si="43"/>
        <v>7</v>
      </c>
      <c r="C429">
        <f t="shared" si="44"/>
        <v>3</v>
      </c>
      <c r="D429">
        <f t="shared" si="45"/>
        <v>3</v>
      </c>
      <c r="E429" t="s">
        <v>4</v>
      </c>
      <c r="G429">
        <f t="shared" si="46"/>
        <v>150</v>
      </c>
      <c r="H429">
        <f t="shared" si="42"/>
        <v>0</v>
      </c>
      <c r="I429">
        <v>10</v>
      </c>
      <c r="J429">
        <f t="shared" si="47"/>
        <v>2</v>
      </c>
      <c r="K429">
        <f>Tabela14[[#This Row],[WYDATKI]]+Tabela14[[#This Row],[SERWIS]]</f>
        <v>150</v>
      </c>
      <c r="L429">
        <f t="shared" si="48"/>
        <v>75760</v>
      </c>
    </row>
    <row r="430" spans="1:12" x14ac:dyDescent="0.3">
      <c r="A430" s="1">
        <v>45355</v>
      </c>
      <c r="B430">
        <f t="shared" si="43"/>
        <v>1</v>
      </c>
      <c r="C430">
        <f t="shared" si="44"/>
        <v>4</v>
      </c>
      <c r="D430">
        <f t="shared" si="45"/>
        <v>3</v>
      </c>
      <c r="E430" t="s">
        <v>4</v>
      </c>
      <c r="G430">
        <f t="shared" si="46"/>
        <v>0</v>
      </c>
      <c r="H430">
        <f t="shared" si="42"/>
        <v>132</v>
      </c>
      <c r="I430">
        <v>10</v>
      </c>
      <c r="J430">
        <f t="shared" si="47"/>
        <v>2</v>
      </c>
      <c r="K430">
        <f>Tabela14[[#This Row],[WYDATKI]]+Tabela14[[#This Row],[SERWIS]]</f>
        <v>0</v>
      </c>
      <c r="L430">
        <f t="shared" si="48"/>
        <v>75892</v>
      </c>
    </row>
    <row r="431" spans="1:12" x14ac:dyDescent="0.3">
      <c r="A431" s="1">
        <v>45356</v>
      </c>
      <c r="B431">
        <f t="shared" si="43"/>
        <v>2</v>
      </c>
      <c r="C431">
        <f t="shared" si="44"/>
        <v>5</v>
      </c>
      <c r="D431">
        <f t="shared" si="45"/>
        <v>3</v>
      </c>
      <c r="E431" t="s">
        <v>4</v>
      </c>
      <c r="G431">
        <f t="shared" si="46"/>
        <v>0</v>
      </c>
      <c r="H431">
        <f t="shared" si="42"/>
        <v>132</v>
      </c>
      <c r="I431">
        <v>10</v>
      </c>
      <c r="J431">
        <f t="shared" si="47"/>
        <v>2</v>
      </c>
      <c r="K431">
        <f>Tabela14[[#This Row],[WYDATKI]]+Tabela14[[#This Row],[SERWIS]]</f>
        <v>0</v>
      </c>
      <c r="L431">
        <f t="shared" si="48"/>
        <v>76024</v>
      </c>
    </row>
    <row r="432" spans="1:12" x14ac:dyDescent="0.3">
      <c r="A432" s="1">
        <v>45357</v>
      </c>
      <c r="B432">
        <f t="shared" si="43"/>
        <v>3</v>
      </c>
      <c r="C432">
        <f t="shared" si="44"/>
        <v>6</v>
      </c>
      <c r="D432">
        <f t="shared" si="45"/>
        <v>3</v>
      </c>
      <c r="E432" t="s">
        <v>4</v>
      </c>
      <c r="G432">
        <f t="shared" si="46"/>
        <v>0</v>
      </c>
      <c r="H432">
        <f t="shared" si="42"/>
        <v>132</v>
      </c>
      <c r="I432">
        <v>10</v>
      </c>
      <c r="J432">
        <f t="shared" si="47"/>
        <v>2</v>
      </c>
      <c r="K432">
        <f>Tabela14[[#This Row],[WYDATKI]]+Tabela14[[#This Row],[SERWIS]]</f>
        <v>0</v>
      </c>
      <c r="L432">
        <f t="shared" si="48"/>
        <v>76156</v>
      </c>
    </row>
    <row r="433" spans="1:12" x14ac:dyDescent="0.3">
      <c r="A433" s="1">
        <v>45358</v>
      </c>
      <c r="B433">
        <f t="shared" si="43"/>
        <v>4</v>
      </c>
      <c r="C433">
        <f t="shared" si="44"/>
        <v>7</v>
      </c>
      <c r="D433">
        <f t="shared" si="45"/>
        <v>3</v>
      </c>
      <c r="E433" t="s">
        <v>4</v>
      </c>
      <c r="G433">
        <f t="shared" si="46"/>
        <v>0</v>
      </c>
      <c r="H433">
        <f t="shared" si="42"/>
        <v>132</v>
      </c>
      <c r="I433">
        <v>10</v>
      </c>
      <c r="J433">
        <f t="shared" si="47"/>
        <v>2</v>
      </c>
      <c r="K433">
        <f>Tabela14[[#This Row],[WYDATKI]]+Tabela14[[#This Row],[SERWIS]]</f>
        <v>0</v>
      </c>
      <c r="L433">
        <f t="shared" si="48"/>
        <v>76288</v>
      </c>
    </row>
    <row r="434" spans="1:12" x14ac:dyDescent="0.3">
      <c r="A434" s="1">
        <v>45359</v>
      </c>
      <c r="B434">
        <f t="shared" si="43"/>
        <v>5</v>
      </c>
      <c r="C434">
        <f t="shared" si="44"/>
        <v>8</v>
      </c>
      <c r="D434">
        <f t="shared" si="45"/>
        <v>3</v>
      </c>
      <c r="E434" t="s">
        <v>4</v>
      </c>
      <c r="G434">
        <f t="shared" si="46"/>
        <v>0</v>
      </c>
      <c r="H434">
        <f t="shared" si="42"/>
        <v>132</v>
      </c>
      <c r="I434">
        <v>10</v>
      </c>
      <c r="J434">
        <f t="shared" si="47"/>
        <v>2</v>
      </c>
      <c r="K434">
        <f>Tabela14[[#This Row],[WYDATKI]]+Tabela14[[#This Row],[SERWIS]]</f>
        <v>0</v>
      </c>
      <c r="L434">
        <f t="shared" si="48"/>
        <v>76420</v>
      </c>
    </row>
    <row r="435" spans="1:12" x14ac:dyDescent="0.3">
      <c r="A435" s="1">
        <v>45360</v>
      </c>
      <c r="B435">
        <f t="shared" si="43"/>
        <v>6</v>
      </c>
      <c r="C435">
        <f t="shared" si="44"/>
        <v>9</v>
      </c>
      <c r="D435">
        <f t="shared" si="45"/>
        <v>3</v>
      </c>
      <c r="E435" t="s">
        <v>4</v>
      </c>
      <c r="G435">
        <f t="shared" si="46"/>
        <v>0</v>
      </c>
      <c r="H435">
        <f t="shared" si="42"/>
        <v>0</v>
      </c>
      <c r="I435">
        <v>10</v>
      </c>
      <c r="J435">
        <f t="shared" si="47"/>
        <v>2</v>
      </c>
      <c r="K435">
        <f>Tabela14[[#This Row],[WYDATKI]]+Tabela14[[#This Row],[SERWIS]]</f>
        <v>0</v>
      </c>
      <c r="L435">
        <f t="shared" si="48"/>
        <v>76420</v>
      </c>
    </row>
    <row r="436" spans="1:12" x14ac:dyDescent="0.3">
      <c r="A436" s="1">
        <v>45361</v>
      </c>
      <c r="B436">
        <f t="shared" si="43"/>
        <v>7</v>
      </c>
      <c r="C436">
        <f t="shared" si="44"/>
        <v>10</v>
      </c>
      <c r="D436">
        <f t="shared" si="45"/>
        <v>3</v>
      </c>
      <c r="E436" t="s">
        <v>4</v>
      </c>
      <c r="G436">
        <f t="shared" si="46"/>
        <v>150</v>
      </c>
      <c r="H436">
        <f t="shared" si="42"/>
        <v>0</v>
      </c>
      <c r="I436">
        <v>10</v>
      </c>
      <c r="J436">
        <f t="shared" si="47"/>
        <v>2</v>
      </c>
      <c r="K436">
        <f>Tabela14[[#This Row],[WYDATKI]]+Tabela14[[#This Row],[SERWIS]]</f>
        <v>150</v>
      </c>
      <c r="L436">
        <f t="shared" si="48"/>
        <v>76270</v>
      </c>
    </row>
    <row r="437" spans="1:12" x14ac:dyDescent="0.3">
      <c r="A437" s="1">
        <v>45362</v>
      </c>
      <c r="B437">
        <f t="shared" si="43"/>
        <v>1</v>
      </c>
      <c r="C437">
        <f t="shared" si="44"/>
        <v>11</v>
      </c>
      <c r="D437">
        <f t="shared" si="45"/>
        <v>3</v>
      </c>
      <c r="E437" t="s">
        <v>4</v>
      </c>
      <c r="G437">
        <f t="shared" si="46"/>
        <v>0</v>
      </c>
      <c r="H437">
        <f t="shared" si="42"/>
        <v>132</v>
      </c>
      <c r="I437">
        <v>10</v>
      </c>
      <c r="J437">
        <f t="shared" si="47"/>
        <v>2</v>
      </c>
      <c r="K437">
        <f>Tabela14[[#This Row],[WYDATKI]]+Tabela14[[#This Row],[SERWIS]]</f>
        <v>0</v>
      </c>
      <c r="L437">
        <f t="shared" si="48"/>
        <v>76402</v>
      </c>
    </row>
    <row r="438" spans="1:12" x14ac:dyDescent="0.3">
      <c r="A438" s="1">
        <v>45363</v>
      </c>
      <c r="B438">
        <f t="shared" si="43"/>
        <v>2</v>
      </c>
      <c r="C438">
        <f t="shared" si="44"/>
        <v>12</v>
      </c>
      <c r="D438">
        <f t="shared" si="45"/>
        <v>3</v>
      </c>
      <c r="E438" t="s">
        <v>4</v>
      </c>
      <c r="G438">
        <f t="shared" si="46"/>
        <v>0</v>
      </c>
      <c r="H438">
        <f t="shared" si="42"/>
        <v>132</v>
      </c>
      <c r="I438">
        <v>10</v>
      </c>
      <c r="J438">
        <f t="shared" si="47"/>
        <v>2</v>
      </c>
      <c r="K438">
        <f>Tabela14[[#This Row],[WYDATKI]]+Tabela14[[#This Row],[SERWIS]]</f>
        <v>0</v>
      </c>
      <c r="L438">
        <f t="shared" si="48"/>
        <v>76534</v>
      </c>
    </row>
    <row r="439" spans="1:12" x14ac:dyDescent="0.3">
      <c r="A439" s="1">
        <v>45364</v>
      </c>
      <c r="B439">
        <f t="shared" si="43"/>
        <v>3</v>
      </c>
      <c r="C439">
        <f t="shared" si="44"/>
        <v>13</v>
      </c>
      <c r="D439">
        <f t="shared" si="45"/>
        <v>3</v>
      </c>
      <c r="E439" t="s">
        <v>4</v>
      </c>
      <c r="G439">
        <f t="shared" si="46"/>
        <v>0</v>
      </c>
      <c r="H439">
        <f t="shared" si="42"/>
        <v>132</v>
      </c>
      <c r="I439">
        <v>10</v>
      </c>
      <c r="J439">
        <f t="shared" si="47"/>
        <v>2</v>
      </c>
      <c r="K439">
        <f>Tabela14[[#This Row],[WYDATKI]]+Tabela14[[#This Row],[SERWIS]]</f>
        <v>0</v>
      </c>
      <c r="L439">
        <f t="shared" si="48"/>
        <v>76666</v>
      </c>
    </row>
    <row r="440" spans="1:12" x14ac:dyDescent="0.3">
      <c r="A440" s="1">
        <v>45365</v>
      </c>
      <c r="B440">
        <f t="shared" si="43"/>
        <v>4</v>
      </c>
      <c r="C440">
        <f t="shared" si="44"/>
        <v>14</v>
      </c>
      <c r="D440">
        <f t="shared" si="45"/>
        <v>3</v>
      </c>
      <c r="E440" t="s">
        <v>4</v>
      </c>
      <c r="G440">
        <f t="shared" si="46"/>
        <v>0</v>
      </c>
      <c r="H440">
        <f t="shared" si="42"/>
        <v>132</v>
      </c>
      <c r="I440">
        <v>10</v>
      </c>
      <c r="J440">
        <f t="shared" si="47"/>
        <v>2</v>
      </c>
      <c r="K440">
        <f>Tabela14[[#This Row],[WYDATKI]]+Tabela14[[#This Row],[SERWIS]]</f>
        <v>0</v>
      </c>
      <c r="L440">
        <f t="shared" si="48"/>
        <v>76798</v>
      </c>
    </row>
    <row r="441" spans="1:12" x14ac:dyDescent="0.3">
      <c r="A441" s="1">
        <v>45366</v>
      </c>
      <c r="B441">
        <f t="shared" si="43"/>
        <v>5</v>
      </c>
      <c r="C441">
        <f t="shared" si="44"/>
        <v>15</v>
      </c>
      <c r="D441">
        <f t="shared" si="45"/>
        <v>3</v>
      </c>
      <c r="E441" t="s">
        <v>4</v>
      </c>
      <c r="G441">
        <f t="shared" si="46"/>
        <v>0</v>
      </c>
      <c r="H441">
        <f t="shared" si="42"/>
        <v>132</v>
      </c>
      <c r="I441">
        <v>10</v>
      </c>
      <c r="J441">
        <f t="shared" si="47"/>
        <v>2</v>
      </c>
      <c r="K441">
        <f>Tabela14[[#This Row],[WYDATKI]]+Tabela14[[#This Row],[SERWIS]]</f>
        <v>0</v>
      </c>
      <c r="L441">
        <f t="shared" si="48"/>
        <v>76930</v>
      </c>
    </row>
    <row r="442" spans="1:12" x14ac:dyDescent="0.3">
      <c r="A442" s="1">
        <v>45367</v>
      </c>
      <c r="B442">
        <f t="shared" si="43"/>
        <v>6</v>
      </c>
      <c r="C442">
        <f t="shared" si="44"/>
        <v>16</v>
      </c>
      <c r="D442">
        <f t="shared" si="45"/>
        <v>3</v>
      </c>
      <c r="E442" t="s">
        <v>4</v>
      </c>
      <c r="G442">
        <f t="shared" si="46"/>
        <v>0</v>
      </c>
      <c r="H442">
        <f t="shared" si="42"/>
        <v>0</v>
      </c>
      <c r="I442">
        <v>10</v>
      </c>
      <c r="J442">
        <f t="shared" si="47"/>
        <v>2</v>
      </c>
      <c r="K442">
        <f>Tabela14[[#This Row],[WYDATKI]]+Tabela14[[#This Row],[SERWIS]]</f>
        <v>0</v>
      </c>
      <c r="L442">
        <f t="shared" si="48"/>
        <v>76930</v>
      </c>
    </row>
    <row r="443" spans="1:12" x14ac:dyDescent="0.3">
      <c r="A443" s="1">
        <v>45368</v>
      </c>
      <c r="B443">
        <f t="shared" si="43"/>
        <v>7</v>
      </c>
      <c r="C443">
        <f t="shared" si="44"/>
        <v>17</v>
      </c>
      <c r="D443">
        <f t="shared" si="45"/>
        <v>3</v>
      </c>
      <c r="E443" t="s">
        <v>4</v>
      </c>
      <c r="G443">
        <f t="shared" si="46"/>
        <v>150</v>
      </c>
      <c r="H443">
        <f t="shared" si="42"/>
        <v>0</v>
      </c>
      <c r="I443">
        <v>10</v>
      </c>
      <c r="J443">
        <f t="shared" si="47"/>
        <v>2</v>
      </c>
      <c r="K443">
        <f>Tabela14[[#This Row],[WYDATKI]]+Tabela14[[#This Row],[SERWIS]]</f>
        <v>150</v>
      </c>
      <c r="L443">
        <f t="shared" si="48"/>
        <v>76780</v>
      </c>
    </row>
    <row r="444" spans="1:12" x14ac:dyDescent="0.3">
      <c r="A444" s="1">
        <v>45369</v>
      </c>
      <c r="B444">
        <f t="shared" si="43"/>
        <v>1</v>
      </c>
      <c r="C444">
        <f t="shared" si="44"/>
        <v>18</v>
      </c>
      <c r="D444">
        <f t="shared" si="45"/>
        <v>3</v>
      </c>
      <c r="E444" t="s">
        <v>4</v>
      </c>
      <c r="G444">
        <f t="shared" si="46"/>
        <v>0</v>
      </c>
      <c r="H444">
        <f t="shared" si="42"/>
        <v>132</v>
      </c>
      <c r="I444">
        <v>10</v>
      </c>
      <c r="J444">
        <f t="shared" si="47"/>
        <v>2</v>
      </c>
      <c r="K444">
        <f>Tabela14[[#This Row],[WYDATKI]]+Tabela14[[#This Row],[SERWIS]]</f>
        <v>0</v>
      </c>
      <c r="L444">
        <f t="shared" si="48"/>
        <v>76912</v>
      </c>
    </row>
    <row r="445" spans="1:12" x14ac:dyDescent="0.3">
      <c r="A445" s="1">
        <v>45370</v>
      </c>
      <c r="B445">
        <f t="shared" si="43"/>
        <v>2</v>
      </c>
      <c r="C445">
        <f t="shared" si="44"/>
        <v>19</v>
      </c>
      <c r="D445">
        <f t="shared" si="45"/>
        <v>3</v>
      </c>
      <c r="E445" t="s">
        <v>4</v>
      </c>
      <c r="G445">
        <f t="shared" si="46"/>
        <v>0</v>
      </c>
      <c r="H445">
        <f t="shared" si="42"/>
        <v>132</v>
      </c>
      <c r="I445">
        <v>10</v>
      </c>
      <c r="J445">
        <f t="shared" si="47"/>
        <v>2</v>
      </c>
      <c r="K445">
        <f>Tabela14[[#This Row],[WYDATKI]]+Tabela14[[#This Row],[SERWIS]]</f>
        <v>0</v>
      </c>
      <c r="L445">
        <f t="shared" si="48"/>
        <v>77044</v>
      </c>
    </row>
    <row r="446" spans="1:12" x14ac:dyDescent="0.3">
      <c r="A446" s="1">
        <v>45371</v>
      </c>
      <c r="B446">
        <f t="shared" si="43"/>
        <v>3</v>
      </c>
      <c r="C446">
        <f t="shared" si="44"/>
        <v>20</v>
      </c>
      <c r="D446">
        <f t="shared" si="45"/>
        <v>3</v>
      </c>
      <c r="E446" t="s">
        <v>4</v>
      </c>
      <c r="G446">
        <f t="shared" si="46"/>
        <v>0</v>
      </c>
      <c r="H446">
        <f t="shared" si="42"/>
        <v>132</v>
      </c>
      <c r="I446">
        <v>10</v>
      </c>
      <c r="J446">
        <f t="shared" si="47"/>
        <v>2</v>
      </c>
      <c r="K446">
        <f>Tabela14[[#This Row],[WYDATKI]]+Tabela14[[#This Row],[SERWIS]]</f>
        <v>0</v>
      </c>
      <c r="L446">
        <f t="shared" si="48"/>
        <v>77176</v>
      </c>
    </row>
    <row r="447" spans="1:12" x14ac:dyDescent="0.3">
      <c r="A447" s="1">
        <v>45372</v>
      </c>
      <c r="B447">
        <f t="shared" si="43"/>
        <v>4</v>
      </c>
      <c r="C447">
        <f t="shared" si="44"/>
        <v>21</v>
      </c>
      <c r="D447">
        <f t="shared" si="45"/>
        <v>3</v>
      </c>
      <c r="E447" t="s">
        <v>5</v>
      </c>
      <c r="G447">
        <f t="shared" si="46"/>
        <v>0</v>
      </c>
      <c r="H447">
        <f t="shared" si="42"/>
        <v>330</v>
      </c>
      <c r="I447">
        <v>10</v>
      </c>
      <c r="J447">
        <f t="shared" si="47"/>
        <v>5</v>
      </c>
      <c r="K447">
        <f>Tabela14[[#This Row],[WYDATKI]]+Tabela14[[#This Row],[SERWIS]]</f>
        <v>0</v>
      </c>
      <c r="L447">
        <f t="shared" si="48"/>
        <v>77506</v>
      </c>
    </row>
    <row r="448" spans="1:12" x14ac:dyDescent="0.3">
      <c r="A448" s="1">
        <v>45373</v>
      </c>
      <c r="B448">
        <f t="shared" si="43"/>
        <v>5</v>
      </c>
      <c r="C448">
        <f t="shared" si="44"/>
        <v>22</v>
      </c>
      <c r="D448">
        <f t="shared" si="45"/>
        <v>3</v>
      </c>
      <c r="E448" t="s">
        <v>5</v>
      </c>
      <c r="G448">
        <f t="shared" si="46"/>
        <v>0</v>
      </c>
      <c r="H448">
        <f t="shared" si="42"/>
        <v>330</v>
      </c>
      <c r="I448">
        <v>10</v>
      </c>
      <c r="J448">
        <f t="shared" si="47"/>
        <v>5</v>
      </c>
      <c r="K448">
        <f>Tabela14[[#This Row],[WYDATKI]]+Tabela14[[#This Row],[SERWIS]]</f>
        <v>0</v>
      </c>
      <c r="L448">
        <f t="shared" si="48"/>
        <v>77836</v>
      </c>
    </row>
    <row r="449" spans="1:12" x14ac:dyDescent="0.3">
      <c r="A449" s="1">
        <v>45374</v>
      </c>
      <c r="B449">
        <f t="shared" si="43"/>
        <v>6</v>
      </c>
      <c r="C449">
        <f t="shared" si="44"/>
        <v>23</v>
      </c>
      <c r="D449">
        <f t="shared" si="45"/>
        <v>3</v>
      </c>
      <c r="E449" t="s">
        <v>5</v>
      </c>
      <c r="G449">
        <f t="shared" si="46"/>
        <v>0</v>
      </c>
      <c r="H449">
        <f t="shared" si="42"/>
        <v>0</v>
      </c>
      <c r="I449">
        <v>10</v>
      </c>
      <c r="J449">
        <f t="shared" si="47"/>
        <v>5</v>
      </c>
      <c r="K449">
        <f>Tabela14[[#This Row],[WYDATKI]]+Tabela14[[#This Row],[SERWIS]]</f>
        <v>0</v>
      </c>
      <c r="L449">
        <f t="shared" si="48"/>
        <v>77836</v>
      </c>
    </row>
    <row r="450" spans="1:12" x14ac:dyDescent="0.3">
      <c r="A450" s="1">
        <v>45375</v>
      </c>
      <c r="B450">
        <f t="shared" si="43"/>
        <v>7</v>
      </c>
      <c r="C450">
        <f t="shared" si="44"/>
        <v>24</v>
      </c>
      <c r="D450">
        <f t="shared" si="45"/>
        <v>3</v>
      </c>
      <c r="E450" t="s">
        <v>5</v>
      </c>
      <c r="G450">
        <f t="shared" si="46"/>
        <v>150</v>
      </c>
      <c r="H450">
        <f t="shared" ref="H450:H513" si="49">IF(OR(B450=7,B450=6),0,J450*$O$4)</f>
        <v>0</v>
      </c>
      <c r="I450">
        <v>10</v>
      </c>
      <c r="J450">
        <f t="shared" si="47"/>
        <v>5</v>
      </c>
      <c r="K450">
        <f>Tabela14[[#This Row],[WYDATKI]]+Tabela14[[#This Row],[SERWIS]]</f>
        <v>150</v>
      </c>
      <c r="L450">
        <f t="shared" si="48"/>
        <v>77686</v>
      </c>
    </row>
    <row r="451" spans="1:12" x14ac:dyDescent="0.3">
      <c r="A451" s="1">
        <v>45376</v>
      </c>
      <c r="B451">
        <f t="shared" ref="B451:B514" si="50">WEEKDAY(A451,2)</f>
        <v>1</v>
      </c>
      <c r="C451">
        <f t="shared" ref="C451:C514" si="51">DAY(A451)</f>
        <v>25</v>
      </c>
      <c r="D451">
        <f t="shared" ref="D451:D514" si="52">MONTH(A451)</f>
        <v>3</v>
      </c>
      <c r="E451" t="s">
        <v>5</v>
      </c>
      <c r="G451">
        <f t="shared" ref="G451:G514" si="53">IF(B451=7,I451*15,0)</f>
        <v>0</v>
      </c>
      <c r="H451">
        <f t="shared" si="49"/>
        <v>330</v>
      </c>
      <c r="I451">
        <v>10</v>
      </c>
      <c r="J451">
        <f t="shared" ref="J451:J514" si="54">IF(E451="ZIMA",ROUNDDOWN(I451*20%,0),IF(E451="WIOSNA",ROUNDDOWN(I451*50%,0),IF(E451="LATO",ROUNDDOWN(I451*90%,0),IF(E451="JESIEŃ",ROUNDDOWN(I451*40%,0)))))</f>
        <v>5</v>
      </c>
      <c r="K451">
        <f>Tabela14[[#This Row],[WYDATKI]]+Tabela14[[#This Row],[SERWIS]]</f>
        <v>0</v>
      </c>
      <c r="L451">
        <f t="shared" si="48"/>
        <v>78016</v>
      </c>
    </row>
    <row r="452" spans="1:12" x14ac:dyDescent="0.3">
      <c r="A452" s="1">
        <v>45377</v>
      </c>
      <c r="B452">
        <f t="shared" si="50"/>
        <v>2</v>
      </c>
      <c r="C452">
        <f t="shared" si="51"/>
        <v>26</v>
      </c>
      <c r="D452">
        <f t="shared" si="52"/>
        <v>3</v>
      </c>
      <c r="E452" t="s">
        <v>5</v>
      </c>
      <c r="G452">
        <f t="shared" si="53"/>
        <v>0</v>
      </c>
      <c r="H452">
        <f t="shared" si="49"/>
        <v>330</v>
      </c>
      <c r="I452">
        <v>10</v>
      </c>
      <c r="J452">
        <f t="shared" si="54"/>
        <v>5</v>
      </c>
      <c r="K452">
        <f>Tabela14[[#This Row],[WYDATKI]]+Tabela14[[#This Row],[SERWIS]]</f>
        <v>0</v>
      </c>
      <c r="L452">
        <f t="shared" ref="L452:L515" si="55">L451-F452-G452+H452</f>
        <v>78346</v>
      </c>
    </row>
    <row r="453" spans="1:12" x14ac:dyDescent="0.3">
      <c r="A453" s="1">
        <v>45378</v>
      </c>
      <c r="B453">
        <f t="shared" si="50"/>
        <v>3</v>
      </c>
      <c r="C453">
        <f t="shared" si="51"/>
        <v>27</v>
      </c>
      <c r="D453">
        <f t="shared" si="52"/>
        <v>3</v>
      </c>
      <c r="E453" t="s">
        <v>5</v>
      </c>
      <c r="G453">
        <f t="shared" si="53"/>
        <v>0</v>
      </c>
      <c r="H453">
        <f t="shared" si="49"/>
        <v>330</v>
      </c>
      <c r="I453">
        <v>10</v>
      </c>
      <c r="J453">
        <f t="shared" si="54"/>
        <v>5</v>
      </c>
      <c r="K453">
        <f>Tabela14[[#This Row],[WYDATKI]]+Tabela14[[#This Row],[SERWIS]]</f>
        <v>0</v>
      </c>
      <c r="L453">
        <f t="shared" si="55"/>
        <v>78676</v>
      </c>
    </row>
    <row r="454" spans="1:12" x14ac:dyDescent="0.3">
      <c r="A454" s="1">
        <v>45379</v>
      </c>
      <c r="B454">
        <f t="shared" si="50"/>
        <v>4</v>
      </c>
      <c r="C454">
        <f t="shared" si="51"/>
        <v>28</v>
      </c>
      <c r="D454">
        <f t="shared" si="52"/>
        <v>3</v>
      </c>
      <c r="E454" t="s">
        <v>5</v>
      </c>
      <c r="G454">
        <f t="shared" si="53"/>
        <v>0</v>
      </c>
      <c r="H454">
        <f t="shared" si="49"/>
        <v>330</v>
      </c>
      <c r="I454">
        <v>10</v>
      </c>
      <c r="J454">
        <f t="shared" si="54"/>
        <v>5</v>
      </c>
      <c r="K454">
        <f>Tabela14[[#This Row],[WYDATKI]]+Tabela14[[#This Row],[SERWIS]]</f>
        <v>0</v>
      </c>
      <c r="L454">
        <f t="shared" si="55"/>
        <v>79006</v>
      </c>
    </row>
    <row r="455" spans="1:12" x14ac:dyDescent="0.3">
      <c r="A455" s="1">
        <v>45380</v>
      </c>
      <c r="B455">
        <f t="shared" si="50"/>
        <v>5</v>
      </c>
      <c r="C455">
        <f t="shared" si="51"/>
        <v>29</v>
      </c>
      <c r="D455">
        <f t="shared" si="52"/>
        <v>3</v>
      </c>
      <c r="E455" t="s">
        <v>5</v>
      </c>
      <c r="G455">
        <f t="shared" si="53"/>
        <v>0</v>
      </c>
      <c r="H455">
        <f t="shared" si="49"/>
        <v>330</v>
      </c>
      <c r="I455">
        <v>10</v>
      </c>
      <c r="J455">
        <f t="shared" si="54"/>
        <v>5</v>
      </c>
      <c r="K455">
        <f>Tabela14[[#This Row],[WYDATKI]]+Tabela14[[#This Row],[SERWIS]]</f>
        <v>0</v>
      </c>
      <c r="L455">
        <f t="shared" si="55"/>
        <v>79336</v>
      </c>
    </row>
    <row r="456" spans="1:12" x14ac:dyDescent="0.3">
      <c r="A456" s="1">
        <v>45381</v>
      </c>
      <c r="B456">
        <f t="shared" si="50"/>
        <v>6</v>
      </c>
      <c r="C456">
        <f t="shared" si="51"/>
        <v>30</v>
      </c>
      <c r="D456">
        <f t="shared" si="52"/>
        <v>3</v>
      </c>
      <c r="E456" t="s">
        <v>5</v>
      </c>
      <c r="G456">
        <f t="shared" si="53"/>
        <v>0</v>
      </c>
      <c r="H456">
        <f t="shared" si="49"/>
        <v>0</v>
      </c>
      <c r="I456">
        <v>10</v>
      </c>
      <c r="J456">
        <f t="shared" si="54"/>
        <v>5</v>
      </c>
      <c r="K456">
        <f>Tabela14[[#This Row],[WYDATKI]]+Tabela14[[#This Row],[SERWIS]]</f>
        <v>0</v>
      </c>
      <c r="L456">
        <f t="shared" si="55"/>
        <v>79336</v>
      </c>
    </row>
    <row r="457" spans="1:12" x14ac:dyDescent="0.3">
      <c r="A457" s="1">
        <v>45382</v>
      </c>
      <c r="B457">
        <f t="shared" si="50"/>
        <v>7</v>
      </c>
      <c r="C457">
        <f t="shared" si="51"/>
        <v>31</v>
      </c>
      <c r="D457">
        <f t="shared" si="52"/>
        <v>3</v>
      </c>
      <c r="E457" t="s">
        <v>5</v>
      </c>
      <c r="G457">
        <f t="shared" si="53"/>
        <v>150</v>
      </c>
      <c r="H457">
        <f t="shared" si="49"/>
        <v>0</v>
      </c>
      <c r="I457">
        <v>10</v>
      </c>
      <c r="J457">
        <f t="shared" si="54"/>
        <v>5</v>
      </c>
      <c r="K457">
        <f>Tabela14[[#This Row],[WYDATKI]]+Tabela14[[#This Row],[SERWIS]]</f>
        <v>150</v>
      </c>
      <c r="L457">
        <f t="shared" si="55"/>
        <v>79186</v>
      </c>
    </row>
    <row r="458" spans="1:12" x14ac:dyDescent="0.3">
      <c r="A458" s="1">
        <v>45383</v>
      </c>
      <c r="B458">
        <f t="shared" si="50"/>
        <v>1</v>
      </c>
      <c r="C458">
        <f t="shared" si="51"/>
        <v>1</v>
      </c>
      <c r="D458">
        <f t="shared" si="52"/>
        <v>4</v>
      </c>
      <c r="E458" t="s">
        <v>5</v>
      </c>
      <c r="G458">
        <f t="shared" si="53"/>
        <v>0</v>
      </c>
      <c r="H458">
        <f t="shared" si="49"/>
        <v>330</v>
      </c>
      <c r="I458">
        <v>10</v>
      </c>
      <c r="J458">
        <f t="shared" si="54"/>
        <v>5</v>
      </c>
      <c r="K458">
        <f>Tabela14[[#This Row],[WYDATKI]]+Tabela14[[#This Row],[SERWIS]]</f>
        <v>0</v>
      </c>
      <c r="L458">
        <f t="shared" si="55"/>
        <v>79516</v>
      </c>
    </row>
    <row r="459" spans="1:12" x14ac:dyDescent="0.3">
      <c r="A459" s="1">
        <v>45384</v>
      </c>
      <c r="B459">
        <f t="shared" si="50"/>
        <v>2</v>
      </c>
      <c r="C459">
        <f t="shared" si="51"/>
        <v>2</v>
      </c>
      <c r="D459">
        <f t="shared" si="52"/>
        <v>4</v>
      </c>
      <c r="E459" t="s">
        <v>5</v>
      </c>
      <c r="G459">
        <f t="shared" si="53"/>
        <v>0</v>
      </c>
      <c r="H459">
        <f t="shared" si="49"/>
        <v>330</v>
      </c>
      <c r="I459">
        <v>10</v>
      </c>
      <c r="J459">
        <f t="shared" si="54"/>
        <v>5</v>
      </c>
      <c r="K459">
        <f>Tabela14[[#This Row],[WYDATKI]]+Tabela14[[#This Row],[SERWIS]]</f>
        <v>0</v>
      </c>
      <c r="L459">
        <f t="shared" si="55"/>
        <v>79846</v>
      </c>
    </row>
    <row r="460" spans="1:12" x14ac:dyDescent="0.3">
      <c r="A460" s="1">
        <v>45385</v>
      </c>
      <c r="B460">
        <f t="shared" si="50"/>
        <v>3</v>
      </c>
      <c r="C460">
        <f t="shared" si="51"/>
        <v>3</v>
      </c>
      <c r="D460">
        <f t="shared" si="52"/>
        <v>4</v>
      </c>
      <c r="E460" t="s">
        <v>5</v>
      </c>
      <c r="G460">
        <f t="shared" si="53"/>
        <v>0</v>
      </c>
      <c r="H460">
        <f t="shared" si="49"/>
        <v>330</v>
      </c>
      <c r="I460">
        <v>10</v>
      </c>
      <c r="J460">
        <f t="shared" si="54"/>
        <v>5</v>
      </c>
      <c r="K460">
        <f>Tabela14[[#This Row],[WYDATKI]]+Tabela14[[#This Row],[SERWIS]]</f>
        <v>0</v>
      </c>
      <c r="L460">
        <f t="shared" si="55"/>
        <v>80176</v>
      </c>
    </row>
    <row r="461" spans="1:12" x14ac:dyDescent="0.3">
      <c r="A461" s="1">
        <v>45386</v>
      </c>
      <c r="B461">
        <f t="shared" si="50"/>
        <v>4</v>
      </c>
      <c r="C461">
        <f t="shared" si="51"/>
        <v>4</v>
      </c>
      <c r="D461">
        <f t="shared" si="52"/>
        <v>4</v>
      </c>
      <c r="E461" t="s">
        <v>5</v>
      </c>
      <c r="G461">
        <f t="shared" si="53"/>
        <v>0</v>
      </c>
      <c r="H461">
        <f t="shared" si="49"/>
        <v>330</v>
      </c>
      <c r="I461">
        <v>10</v>
      </c>
      <c r="J461">
        <f t="shared" si="54"/>
        <v>5</v>
      </c>
      <c r="K461">
        <f>Tabela14[[#This Row],[WYDATKI]]+Tabela14[[#This Row],[SERWIS]]</f>
        <v>0</v>
      </c>
      <c r="L461">
        <f t="shared" si="55"/>
        <v>80506</v>
      </c>
    </row>
    <row r="462" spans="1:12" x14ac:dyDescent="0.3">
      <c r="A462" s="1">
        <v>45387</v>
      </c>
      <c r="B462">
        <f t="shared" si="50"/>
        <v>5</v>
      </c>
      <c r="C462">
        <f t="shared" si="51"/>
        <v>5</v>
      </c>
      <c r="D462">
        <f t="shared" si="52"/>
        <v>4</v>
      </c>
      <c r="E462" t="s">
        <v>5</v>
      </c>
      <c r="G462">
        <f t="shared" si="53"/>
        <v>0</v>
      </c>
      <c r="H462">
        <f t="shared" si="49"/>
        <v>330</v>
      </c>
      <c r="I462">
        <v>10</v>
      </c>
      <c r="J462">
        <f t="shared" si="54"/>
        <v>5</v>
      </c>
      <c r="K462">
        <f>Tabela14[[#This Row],[WYDATKI]]+Tabela14[[#This Row],[SERWIS]]</f>
        <v>0</v>
      </c>
      <c r="L462">
        <f t="shared" si="55"/>
        <v>80836</v>
      </c>
    </row>
    <row r="463" spans="1:12" x14ac:dyDescent="0.3">
      <c r="A463" s="1">
        <v>45388</v>
      </c>
      <c r="B463">
        <f t="shared" si="50"/>
        <v>6</v>
      </c>
      <c r="C463">
        <f t="shared" si="51"/>
        <v>6</v>
      </c>
      <c r="D463">
        <f t="shared" si="52"/>
        <v>4</v>
      </c>
      <c r="E463" t="s">
        <v>5</v>
      </c>
      <c r="G463">
        <f t="shared" si="53"/>
        <v>0</v>
      </c>
      <c r="H463">
        <f t="shared" si="49"/>
        <v>0</v>
      </c>
      <c r="I463">
        <v>10</v>
      </c>
      <c r="J463">
        <f t="shared" si="54"/>
        <v>5</v>
      </c>
      <c r="K463">
        <f>Tabela14[[#This Row],[WYDATKI]]+Tabela14[[#This Row],[SERWIS]]</f>
        <v>0</v>
      </c>
      <c r="L463">
        <f t="shared" si="55"/>
        <v>80836</v>
      </c>
    </row>
    <row r="464" spans="1:12" x14ac:dyDescent="0.3">
      <c r="A464" s="1">
        <v>45389</v>
      </c>
      <c r="B464">
        <f t="shared" si="50"/>
        <v>7</v>
      </c>
      <c r="C464">
        <f t="shared" si="51"/>
        <v>7</v>
      </c>
      <c r="D464">
        <f t="shared" si="52"/>
        <v>4</v>
      </c>
      <c r="E464" t="s">
        <v>5</v>
      </c>
      <c r="G464">
        <f t="shared" si="53"/>
        <v>150</v>
      </c>
      <c r="H464">
        <f t="shared" si="49"/>
        <v>0</v>
      </c>
      <c r="I464">
        <v>10</v>
      </c>
      <c r="J464">
        <f t="shared" si="54"/>
        <v>5</v>
      </c>
      <c r="K464">
        <f>Tabela14[[#This Row],[WYDATKI]]+Tabela14[[#This Row],[SERWIS]]</f>
        <v>150</v>
      </c>
      <c r="L464">
        <f t="shared" si="55"/>
        <v>80686</v>
      </c>
    </row>
    <row r="465" spans="1:12" x14ac:dyDescent="0.3">
      <c r="A465" s="1">
        <v>45390</v>
      </c>
      <c r="B465">
        <f t="shared" si="50"/>
        <v>1</v>
      </c>
      <c r="C465">
        <f t="shared" si="51"/>
        <v>8</v>
      </c>
      <c r="D465">
        <f t="shared" si="52"/>
        <v>4</v>
      </c>
      <c r="E465" t="s">
        <v>5</v>
      </c>
      <c r="G465">
        <f t="shared" si="53"/>
        <v>0</v>
      </c>
      <c r="H465">
        <f t="shared" si="49"/>
        <v>330</v>
      </c>
      <c r="I465">
        <v>10</v>
      </c>
      <c r="J465">
        <f t="shared" si="54"/>
        <v>5</v>
      </c>
      <c r="K465">
        <f>Tabela14[[#This Row],[WYDATKI]]+Tabela14[[#This Row],[SERWIS]]</f>
        <v>0</v>
      </c>
      <c r="L465">
        <f t="shared" si="55"/>
        <v>81016</v>
      </c>
    </row>
    <row r="466" spans="1:12" x14ac:dyDescent="0.3">
      <c r="A466" s="1">
        <v>45391</v>
      </c>
      <c r="B466">
        <f t="shared" si="50"/>
        <v>2</v>
      </c>
      <c r="C466">
        <f t="shared" si="51"/>
        <v>9</v>
      </c>
      <c r="D466">
        <f t="shared" si="52"/>
        <v>4</v>
      </c>
      <c r="E466" t="s">
        <v>5</v>
      </c>
      <c r="G466">
        <f t="shared" si="53"/>
        <v>0</v>
      </c>
      <c r="H466">
        <f t="shared" si="49"/>
        <v>330</v>
      </c>
      <c r="I466">
        <v>10</v>
      </c>
      <c r="J466">
        <f t="shared" si="54"/>
        <v>5</v>
      </c>
      <c r="K466">
        <f>Tabela14[[#This Row],[WYDATKI]]+Tabela14[[#This Row],[SERWIS]]</f>
        <v>0</v>
      </c>
      <c r="L466">
        <f t="shared" si="55"/>
        <v>81346</v>
      </c>
    </row>
    <row r="467" spans="1:12" x14ac:dyDescent="0.3">
      <c r="A467" s="1">
        <v>45392</v>
      </c>
      <c r="B467">
        <f t="shared" si="50"/>
        <v>3</v>
      </c>
      <c r="C467">
        <f t="shared" si="51"/>
        <v>10</v>
      </c>
      <c r="D467">
        <f t="shared" si="52"/>
        <v>4</v>
      </c>
      <c r="E467" t="s">
        <v>5</v>
      </c>
      <c r="G467">
        <f t="shared" si="53"/>
        <v>0</v>
      </c>
      <c r="H467">
        <f t="shared" si="49"/>
        <v>330</v>
      </c>
      <c r="I467">
        <v>10</v>
      </c>
      <c r="J467">
        <f t="shared" si="54"/>
        <v>5</v>
      </c>
      <c r="K467">
        <f>Tabela14[[#This Row],[WYDATKI]]+Tabela14[[#This Row],[SERWIS]]</f>
        <v>0</v>
      </c>
      <c r="L467">
        <f t="shared" si="55"/>
        <v>81676</v>
      </c>
    </row>
    <row r="468" spans="1:12" x14ac:dyDescent="0.3">
      <c r="A468" s="1">
        <v>45393</v>
      </c>
      <c r="B468">
        <f t="shared" si="50"/>
        <v>4</v>
      </c>
      <c r="C468">
        <f t="shared" si="51"/>
        <v>11</v>
      </c>
      <c r="D468">
        <f t="shared" si="52"/>
        <v>4</v>
      </c>
      <c r="E468" t="s">
        <v>5</v>
      </c>
      <c r="G468">
        <f t="shared" si="53"/>
        <v>0</v>
      </c>
      <c r="H468">
        <f t="shared" si="49"/>
        <v>330</v>
      </c>
      <c r="I468">
        <v>10</v>
      </c>
      <c r="J468">
        <f t="shared" si="54"/>
        <v>5</v>
      </c>
      <c r="K468">
        <f>Tabela14[[#This Row],[WYDATKI]]+Tabela14[[#This Row],[SERWIS]]</f>
        <v>0</v>
      </c>
      <c r="L468">
        <f t="shared" si="55"/>
        <v>82006</v>
      </c>
    </row>
    <row r="469" spans="1:12" x14ac:dyDescent="0.3">
      <c r="A469" s="1">
        <v>45394</v>
      </c>
      <c r="B469">
        <f t="shared" si="50"/>
        <v>5</v>
      </c>
      <c r="C469">
        <f t="shared" si="51"/>
        <v>12</v>
      </c>
      <c r="D469">
        <f t="shared" si="52"/>
        <v>4</v>
      </c>
      <c r="E469" t="s">
        <v>5</v>
      </c>
      <c r="G469">
        <f t="shared" si="53"/>
        <v>0</v>
      </c>
      <c r="H469">
        <f t="shared" si="49"/>
        <v>330</v>
      </c>
      <c r="I469">
        <v>10</v>
      </c>
      <c r="J469">
        <f t="shared" si="54"/>
        <v>5</v>
      </c>
      <c r="K469">
        <f>Tabela14[[#This Row],[WYDATKI]]+Tabela14[[#This Row],[SERWIS]]</f>
        <v>0</v>
      </c>
      <c r="L469">
        <f t="shared" si="55"/>
        <v>82336</v>
      </c>
    </row>
    <row r="470" spans="1:12" x14ac:dyDescent="0.3">
      <c r="A470" s="1">
        <v>45395</v>
      </c>
      <c r="B470">
        <f t="shared" si="50"/>
        <v>6</v>
      </c>
      <c r="C470">
        <f t="shared" si="51"/>
        <v>13</v>
      </c>
      <c r="D470">
        <f t="shared" si="52"/>
        <v>4</v>
      </c>
      <c r="E470" t="s">
        <v>5</v>
      </c>
      <c r="G470">
        <f t="shared" si="53"/>
        <v>0</v>
      </c>
      <c r="H470">
        <f t="shared" si="49"/>
        <v>0</v>
      </c>
      <c r="I470">
        <v>10</v>
      </c>
      <c r="J470">
        <f t="shared" si="54"/>
        <v>5</v>
      </c>
      <c r="K470">
        <f>Tabela14[[#This Row],[WYDATKI]]+Tabela14[[#This Row],[SERWIS]]</f>
        <v>0</v>
      </c>
      <c r="L470">
        <f t="shared" si="55"/>
        <v>82336</v>
      </c>
    </row>
    <row r="471" spans="1:12" x14ac:dyDescent="0.3">
      <c r="A471" s="1">
        <v>45396</v>
      </c>
      <c r="B471">
        <f t="shared" si="50"/>
        <v>7</v>
      </c>
      <c r="C471">
        <f t="shared" si="51"/>
        <v>14</v>
      </c>
      <c r="D471">
        <f t="shared" si="52"/>
        <v>4</v>
      </c>
      <c r="E471" t="s">
        <v>5</v>
      </c>
      <c r="G471">
        <f t="shared" si="53"/>
        <v>150</v>
      </c>
      <c r="H471">
        <f t="shared" si="49"/>
        <v>0</v>
      </c>
      <c r="I471">
        <v>10</v>
      </c>
      <c r="J471">
        <f t="shared" si="54"/>
        <v>5</v>
      </c>
      <c r="K471">
        <f>Tabela14[[#This Row],[WYDATKI]]+Tabela14[[#This Row],[SERWIS]]</f>
        <v>150</v>
      </c>
      <c r="L471">
        <f t="shared" si="55"/>
        <v>82186</v>
      </c>
    </row>
    <row r="472" spans="1:12" x14ac:dyDescent="0.3">
      <c r="A472" s="1">
        <v>45397</v>
      </c>
      <c r="B472">
        <f t="shared" si="50"/>
        <v>1</v>
      </c>
      <c r="C472">
        <f t="shared" si="51"/>
        <v>15</v>
      </c>
      <c r="D472">
        <f t="shared" si="52"/>
        <v>4</v>
      </c>
      <c r="E472" t="s">
        <v>5</v>
      </c>
      <c r="G472">
        <f t="shared" si="53"/>
        <v>0</v>
      </c>
      <c r="H472">
        <f t="shared" si="49"/>
        <v>330</v>
      </c>
      <c r="I472">
        <v>10</v>
      </c>
      <c r="J472">
        <f t="shared" si="54"/>
        <v>5</v>
      </c>
      <c r="K472">
        <f>Tabela14[[#This Row],[WYDATKI]]+Tabela14[[#This Row],[SERWIS]]</f>
        <v>0</v>
      </c>
      <c r="L472">
        <f t="shared" si="55"/>
        <v>82516</v>
      </c>
    </row>
    <row r="473" spans="1:12" x14ac:dyDescent="0.3">
      <c r="A473" s="1">
        <v>45398</v>
      </c>
      <c r="B473">
        <f t="shared" si="50"/>
        <v>2</v>
      </c>
      <c r="C473">
        <f t="shared" si="51"/>
        <v>16</v>
      </c>
      <c r="D473">
        <f t="shared" si="52"/>
        <v>4</v>
      </c>
      <c r="E473" t="s">
        <v>5</v>
      </c>
      <c r="G473">
        <f t="shared" si="53"/>
        <v>0</v>
      </c>
      <c r="H473">
        <f t="shared" si="49"/>
        <v>330</v>
      </c>
      <c r="I473">
        <v>10</v>
      </c>
      <c r="J473">
        <f t="shared" si="54"/>
        <v>5</v>
      </c>
      <c r="K473">
        <f>Tabela14[[#This Row],[WYDATKI]]+Tabela14[[#This Row],[SERWIS]]</f>
        <v>0</v>
      </c>
      <c r="L473">
        <f t="shared" si="55"/>
        <v>82846</v>
      </c>
    </row>
    <row r="474" spans="1:12" x14ac:dyDescent="0.3">
      <c r="A474" s="1">
        <v>45399</v>
      </c>
      <c r="B474">
        <f t="shared" si="50"/>
        <v>3</v>
      </c>
      <c r="C474">
        <f t="shared" si="51"/>
        <v>17</v>
      </c>
      <c r="D474">
        <f t="shared" si="52"/>
        <v>4</v>
      </c>
      <c r="E474" t="s">
        <v>5</v>
      </c>
      <c r="G474">
        <f t="shared" si="53"/>
        <v>0</v>
      </c>
      <c r="H474">
        <f t="shared" si="49"/>
        <v>330</v>
      </c>
      <c r="I474">
        <v>10</v>
      </c>
      <c r="J474">
        <f t="shared" si="54"/>
        <v>5</v>
      </c>
      <c r="K474">
        <f>Tabela14[[#This Row],[WYDATKI]]+Tabela14[[#This Row],[SERWIS]]</f>
        <v>0</v>
      </c>
      <c r="L474">
        <f t="shared" si="55"/>
        <v>83176</v>
      </c>
    </row>
    <row r="475" spans="1:12" x14ac:dyDescent="0.3">
      <c r="A475" s="1">
        <v>45400</v>
      </c>
      <c r="B475">
        <f t="shared" si="50"/>
        <v>4</v>
      </c>
      <c r="C475">
        <f t="shared" si="51"/>
        <v>18</v>
      </c>
      <c r="D475">
        <f t="shared" si="52"/>
        <v>4</v>
      </c>
      <c r="E475" t="s">
        <v>5</v>
      </c>
      <c r="G475">
        <f t="shared" si="53"/>
        <v>0</v>
      </c>
      <c r="H475">
        <f t="shared" si="49"/>
        <v>330</v>
      </c>
      <c r="I475">
        <v>10</v>
      </c>
      <c r="J475">
        <f t="shared" si="54"/>
        <v>5</v>
      </c>
      <c r="K475">
        <f>Tabela14[[#This Row],[WYDATKI]]+Tabela14[[#This Row],[SERWIS]]</f>
        <v>0</v>
      </c>
      <c r="L475">
        <f t="shared" si="55"/>
        <v>83506</v>
      </c>
    </row>
    <row r="476" spans="1:12" x14ac:dyDescent="0.3">
      <c r="A476" s="1">
        <v>45401</v>
      </c>
      <c r="B476">
        <f t="shared" si="50"/>
        <v>5</v>
      </c>
      <c r="C476">
        <f t="shared" si="51"/>
        <v>19</v>
      </c>
      <c r="D476">
        <f t="shared" si="52"/>
        <v>4</v>
      </c>
      <c r="E476" t="s">
        <v>5</v>
      </c>
      <c r="G476">
        <f t="shared" si="53"/>
        <v>0</v>
      </c>
      <c r="H476">
        <f t="shared" si="49"/>
        <v>330</v>
      </c>
      <c r="I476">
        <v>10</v>
      </c>
      <c r="J476">
        <f t="shared" si="54"/>
        <v>5</v>
      </c>
      <c r="K476">
        <f>Tabela14[[#This Row],[WYDATKI]]+Tabela14[[#This Row],[SERWIS]]</f>
        <v>0</v>
      </c>
      <c r="L476">
        <f t="shared" si="55"/>
        <v>83836</v>
      </c>
    </row>
    <row r="477" spans="1:12" x14ac:dyDescent="0.3">
      <c r="A477" s="1">
        <v>45402</v>
      </c>
      <c r="B477">
        <f t="shared" si="50"/>
        <v>6</v>
      </c>
      <c r="C477">
        <f t="shared" si="51"/>
        <v>20</v>
      </c>
      <c r="D477">
        <f t="shared" si="52"/>
        <v>4</v>
      </c>
      <c r="E477" t="s">
        <v>5</v>
      </c>
      <c r="G477">
        <f t="shared" si="53"/>
        <v>0</v>
      </c>
      <c r="H477">
        <f t="shared" si="49"/>
        <v>0</v>
      </c>
      <c r="I477">
        <v>10</v>
      </c>
      <c r="J477">
        <f t="shared" si="54"/>
        <v>5</v>
      </c>
      <c r="K477">
        <f>Tabela14[[#This Row],[WYDATKI]]+Tabela14[[#This Row],[SERWIS]]</f>
        <v>0</v>
      </c>
      <c r="L477">
        <f t="shared" si="55"/>
        <v>83836</v>
      </c>
    </row>
    <row r="478" spans="1:12" x14ac:dyDescent="0.3">
      <c r="A478" s="1">
        <v>45403</v>
      </c>
      <c r="B478">
        <f t="shared" si="50"/>
        <v>7</v>
      </c>
      <c r="C478">
        <f t="shared" si="51"/>
        <v>21</v>
      </c>
      <c r="D478">
        <f t="shared" si="52"/>
        <v>4</v>
      </c>
      <c r="E478" t="s">
        <v>5</v>
      </c>
      <c r="G478">
        <f t="shared" si="53"/>
        <v>150</v>
      </c>
      <c r="H478">
        <f t="shared" si="49"/>
        <v>0</v>
      </c>
      <c r="I478">
        <v>10</v>
      </c>
      <c r="J478">
        <f t="shared" si="54"/>
        <v>5</v>
      </c>
      <c r="K478">
        <f>Tabela14[[#This Row],[WYDATKI]]+Tabela14[[#This Row],[SERWIS]]</f>
        <v>150</v>
      </c>
      <c r="L478">
        <f t="shared" si="55"/>
        <v>83686</v>
      </c>
    </row>
    <row r="479" spans="1:12" x14ac:dyDescent="0.3">
      <c r="A479" s="1">
        <v>45404</v>
      </c>
      <c r="B479">
        <f t="shared" si="50"/>
        <v>1</v>
      </c>
      <c r="C479">
        <f t="shared" si="51"/>
        <v>22</v>
      </c>
      <c r="D479">
        <f t="shared" si="52"/>
        <v>4</v>
      </c>
      <c r="E479" t="s">
        <v>5</v>
      </c>
      <c r="G479">
        <f t="shared" si="53"/>
        <v>0</v>
      </c>
      <c r="H479">
        <f t="shared" si="49"/>
        <v>330</v>
      </c>
      <c r="I479">
        <v>10</v>
      </c>
      <c r="J479">
        <f t="shared" si="54"/>
        <v>5</v>
      </c>
      <c r="K479">
        <f>Tabela14[[#This Row],[WYDATKI]]+Tabela14[[#This Row],[SERWIS]]</f>
        <v>0</v>
      </c>
      <c r="L479">
        <f t="shared" si="55"/>
        <v>84016</v>
      </c>
    </row>
    <row r="480" spans="1:12" x14ac:dyDescent="0.3">
      <c r="A480" s="1">
        <v>45405</v>
      </c>
      <c r="B480">
        <f t="shared" si="50"/>
        <v>2</v>
      </c>
      <c r="C480">
        <f t="shared" si="51"/>
        <v>23</v>
      </c>
      <c r="D480">
        <f t="shared" si="52"/>
        <v>4</v>
      </c>
      <c r="E480" t="s">
        <v>5</v>
      </c>
      <c r="G480">
        <f t="shared" si="53"/>
        <v>0</v>
      </c>
      <c r="H480">
        <f t="shared" si="49"/>
        <v>330</v>
      </c>
      <c r="I480">
        <v>10</v>
      </c>
      <c r="J480">
        <f t="shared" si="54"/>
        <v>5</v>
      </c>
      <c r="K480">
        <f>Tabela14[[#This Row],[WYDATKI]]+Tabela14[[#This Row],[SERWIS]]</f>
        <v>0</v>
      </c>
      <c r="L480">
        <f t="shared" si="55"/>
        <v>84346</v>
      </c>
    </row>
    <row r="481" spans="1:12" x14ac:dyDescent="0.3">
      <c r="A481" s="1">
        <v>45406</v>
      </c>
      <c r="B481">
        <f t="shared" si="50"/>
        <v>3</v>
      </c>
      <c r="C481">
        <f t="shared" si="51"/>
        <v>24</v>
      </c>
      <c r="D481">
        <f t="shared" si="52"/>
        <v>4</v>
      </c>
      <c r="E481" t="s">
        <v>5</v>
      </c>
      <c r="G481">
        <f t="shared" si="53"/>
        <v>0</v>
      </c>
      <c r="H481">
        <f t="shared" si="49"/>
        <v>330</v>
      </c>
      <c r="I481">
        <v>10</v>
      </c>
      <c r="J481">
        <f t="shared" si="54"/>
        <v>5</v>
      </c>
      <c r="K481">
        <f>Tabela14[[#This Row],[WYDATKI]]+Tabela14[[#This Row],[SERWIS]]</f>
        <v>0</v>
      </c>
      <c r="L481">
        <f t="shared" si="55"/>
        <v>84676</v>
      </c>
    </row>
    <row r="482" spans="1:12" x14ac:dyDescent="0.3">
      <c r="A482" s="1">
        <v>45407</v>
      </c>
      <c r="B482">
        <f t="shared" si="50"/>
        <v>4</v>
      </c>
      <c r="C482">
        <f t="shared" si="51"/>
        <v>25</v>
      </c>
      <c r="D482">
        <f t="shared" si="52"/>
        <v>4</v>
      </c>
      <c r="E482" t="s">
        <v>5</v>
      </c>
      <c r="G482">
        <f t="shared" si="53"/>
        <v>0</v>
      </c>
      <c r="H482">
        <f t="shared" si="49"/>
        <v>330</v>
      </c>
      <c r="I482">
        <v>10</v>
      </c>
      <c r="J482">
        <f t="shared" si="54"/>
        <v>5</v>
      </c>
      <c r="K482">
        <f>Tabela14[[#This Row],[WYDATKI]]+Tabela14[[#This Row],[SERWIS]]</f>
        <v>0</v>
      </c>
      <c r="L482">
        <f t="shared" si="55"/>
        <v>85006</v>
      </c>
    </row>
    <row r="483" spans="1:12" x14ac:dyDescent="0.3">
      <c r="A483" s="1">
        <v>45408</v>
      </c>
      <c r="B483">
        <f t="shared" si="50"/>
        <v>5</v>
      </c>
      <c r="C483">
        <f t="shared" si="51"/>
        <v>26</v>
      </c>
      <c r="D483">
        <f t="shared" si="52"/>
        <v>4</v>
      </c>
      <c r="E483" t="s">
        <v>5</v>
      </c>
      <c r="G483">
        <f t="shared" si="53"/>
        <v>0</v>
      </c>
      <c r="H483">
        <f t="shared" si="49"/>
        <v>330</v>
      </c>
      <c r="I483">
        <v>10</v>
      </c>
      <c r="J483">
        <f t="shared" si="54"/>
        <v>5</v>
      </c>
      <c r="K483">
        <f>Tabela14[[#This Row],[WYDATKI]]+Tabela14[[#This Row],[SERWIS]]</f>
        <v>0</v>
      </c>
      <c r="L483">
        <f t="shared" si="55"/>
        <v>85336</v>
      </c>
    </row>
    <row r="484" spans="1:12" x14ac:dyDescent="0.3">
      <c r="A484" s="1">
        <v>45409</v>
      </c>
      <c r="B484">
        <f t="shared" si="50"/>
        <v>6</v>
      </c>
      <c r="C484">
        <f t="shared" si="51"/>
        <v>27</v>
      </c>
      <c r="D484">
        <f t="shared" si="52"/>
        <v>4</v>
      </c>
      <c r="E484" t="s">
        <v>5</v>
      </c>
      <c r="G484">
        <f t="shared" si="53"/>
        <v>0</v>
      </c>
      <c r="H484">
        <f t="shared" si="49"/>
        <v>0</v>
      </c>
      <c r="I484">
        <v>10</v>
      </c>
      <c r="J484">
        <f t="shared" si="54"/>
        <v>5</v>
      </c>
      <c r="K484">
        <f>Tabela14[[#This Row],[WYDATKI]]+Tabela14[[#This Row],[SERWIS]]</f>
        <v>0</v>
      </c>
      <c r="L484">
        <f t="shared" si="55"/>
        <v>85336</v>
      </c>
    </row>
    <row r="485" spans="1:12" x14ac:dyDescent="0.3">
      <c r="A485" s="1">
        <v>45410</v>
      </c>
      <c r="B485">
        <f t="shared" si="50"/>
        <v>7</v>
      </c>
      <c r="C485">
        <f t="shared" si="51"/>
        <v>28</v>
      </c>
      <c r="D485">
        <f t="shared" si="52"/>
        <v>4</v>
      </c>
      <c r="E485" t="s">
        <v>5</v>
      </c>
      <c r="G485">
        <f t="shared" si="53"/>
        <v>150</v>
      </c>
      <c r="H485">
        <f t="shared" si="49"/>
        <v>0</v>
      </c>
      <c r="I485">
        <v>10</v>
      </c>
      <c r="J485">
        <f t="shared" si="54"/>
        <v>5</v>
      </c>
      <c r="K485">
        <f>Tabela14[[#This Row],[WYDATKI]]+Tabela14[[#This Row],[SERWIS]]</f>
        <v>150</v>
      </c>
      <c r="L485">
        <f t="shared" si="55"/>
        <v>85186</v>
      </c>
    </row>
    <row r="486" spans="1:12" x14ac:dyDescent="0.3">
      <c r="A486" s="1">
        <v>45411</v>
      </c>
      <c r="B486">
        <f t="shared" si="50"/>
        <v>1</v>
      </c>
      <c r="C486">
        <f t="shared" si="51"/>
        <v>29</v>
      </c>
      <c r="D486">
        <f t="shared" si="52"/>
        <v>4</v>
      </c>
      <c r="E486" t="s">
        <v>5</v>
      </c>
      <c r="G486">
        <f t="shared" si="53"/>
        <v>0</v>
      </c>
      <c r="H486">
        <f t="shared" si="49"/>
        <v>330</v>
      </c>
      <c r="I486">
        <v>10</v>
      </c>
      <c r="J486">
        <f t="shared" si="54"/>
        <v>5</v>
      </c>
      <c r="K486">
        <f>Tabela14[[#This Row],[WYDATKI]]+Tabela14[[#This Row],[SERWIS]]</f>
        <v>0</v>
      </c>
      <c r="L486">
        <f t="shared" si="55"/>
        <v>85516</v>
      </c>
    </row>
    <row r="487" spans="1:12" x14ac:dyDescent="0.3">
      <c r="A487" s="1">
        <v>45412</v>
      </c>
      <c r="B487">
        <f t="shared" si="50"/>
        <v>2</v>
      </c>
      <c r="C487">
        <f t="shared" si="51"/>
        <v>30</v>
      </c>
      <c r="D487">
        <f t="shared" si="52"/>
        <v>4</v>
      </c>
      <c r="E487" t="s">
        <v>5</v>
      </c>
      <c r="G487">
        <f t="shared" si="53"/>
        <v>0</v>
      </c>
      <c r="H487">
        <f t="shared" si="49"/>
        <v>330</v>
      </c>
      <c r="I487">
        <v>10</v>
      </c>
      <c r="J487">
        <f t="shared" si="54"/>
        <v>5</v>
      </c>
      <c r="K487">
        <f>Tabela14[[#This Row],[WYDATKI]]+Tabela14[[#This Row],[SERWIS]]</f>
        <v>0</v>
      </c>
      <c r="L487">
        <f t="shared" si="55"/>
        <v>85846</v>
      </c>
    </row>
    <row r="488" spans="1:12" x14ac:dyDescent="0.3">
      <c r="A488" s="1">
        <v>45413</v>
      </c>
      <c r="B488">
        <f t="shared" si="50"/>
        <v>3</v>
      </c>
      <c r="C488">
        <f t="shared" si="51"/>
        <v>1</v>
      </c>
      <c r="D488">
        <f t="shared" si="52"/>
        <v>5</v>
      </c>
      <c r="E488" t="s">
        <v>5</v>
      </c>
      <c r="G488">
        <f t="shared" si="53"/>
        <v>0</v>
      </c>
      <c r="H488">
        <f t="shared" si="49"/>
        <v>330</v>
      </c>
      <c r="I488">
        <v>10</v>
      </c>
      <c r="J488">
        <f t="shared" si="54"/>
        <v>5</v>
      </c>
      <c r="K488">
        <f>Tabela14[[#This Row],[WYDATKI]]+Tabela14[[#This Row],[SERWIS]]</f>
        <v>0</v>
      </c>
      <c r="L488">
        <f t="shared" si="55"/>
        <v>86176</v>
      </c>
    </row>
    <row r="489" spans="1:12" x14ac:dyDescent="0.3">
      <c r="A489" s="1">
        <v>45414</v>
      </c>
      <c r="B489">
        <f t="shared" si="50"/>
        <v>4</v>
      </c>
      <c r="C489">
        <f t="shared" si="51"/>
        <v>2</v>
      </c>
      <c r="D489">
        <f t="shared" si="52"/>
        <v>5</v>
      </c>
      <c r="E489" t="s">
        <v>5</v>
      </c>
      <c r="G489">
        <f t="shared" si="53"/>
        <v>0</v>
      </c>
      <c r="H489">
        <f t="shared" si="49"/>
        <v>330</v>
      </c>
      <c r="I489">
        <v>10</v>
      </c>
      <c r="J489">
        <f t="shared" si="54"/>
        <v>5</v>
      </c>
      <c r="K489">
        <f>Tabela14[[#This Row],[WYDATKI]]+Tabela14[[#This Row],[SERWIS]]</f>
        <v>0</v>
      </c>
      <c r="L489">
        <f t="shared" si="55"/>
        <v>86506</v>
      </c>
    </row>
    <row r="490" spans="1:12" x14ac:dyDescent="0.3">
      <c r="A490" s="1">
        <v>45415</v>
      </c>
      <c r="B490">
        <f t="shared" si="50"/>
        <v>5</v>
      </c>
      <c r="C490">
        <f t="shared" si="51"/>
        <v>3</v>
      </c>
      <c r="D490">
        <f t="shared" si="52"/>
        <v>5</v>
      </c>
      <c r="E490" t="s">
        <v>5</v>
      </c>
      <c r="G490">
        <f t="shared" si="53"/>
        <v>0</v>
      </c>
      <c r="H490">
        <f t="shared" si="49"/>
        <v>330</v>
      </c>
      <c r="I490">
        <v>10</v>
      </c>
      <c r="J490">
        <f t="shared" si="54"/>
        <v>5</v>
      </c>
      <c r="K490">
        <f>Tabela14[[#This Row],[WYDATKI]]+Tabela14[[#This Row],[SERWIS]]</f>
        <v>0</v>
      </c>
      <c r="L490">
        <f t="shared" si="55"/>
        <v>86836</v>
      </c>
    </row>
    <row r="491" spans="1:12" x14ac:dyDescent="0.3">
      <c r="A491" s="1">
        <v>45416</v>
      </c>
      <c r="B491">
        <f t="shared" si="50"/>
        <v>6</v>
      </c>
      <c r="C491">
        <f t="shared" si="51"/>
        <v>4</v>
      </c>
      <c r="D491">
        <f t="shared" si="52"/>
        <v>5</v>
      </c>
      <c r="E491" t="s">
        <v>5</v>
      </c>
      <c r="G491">
        <f t="shared" si="53"/>
        <v>0</v>
      </c>
      <c r="H491">
        <f t="shared" si="49"/>
        <v>0</v>
      </c>
      <c r="I491">
        <v>10</v>
      </c>
      <c r="J491">
        <f t="shared" si="54"/>
        <v>5</v>
      </c>
      <c r="K491">
        <f>Tabela14[[#This Row],[WYDATKI]]+Tabela14[[#This Row],[SERWIS]]</f>
        <v>0</v>
      </c>
      <c r="L491">
        <f t="shared" si="55"/>
        <v>86836</v>
      </c>
    </row>
    <row r="492" spans="1:12" x14ac:dyDescent="0.3">
      <c r="A492" s="1">
        <v>45417</v>
      </c>
      <c r="B492">
        <f t="shared" si="50"/>
        <v>7</v>
      </c>
      <c r="C492">
        <f t="shared" si="51"/>
        <v>5</v>
      </c>
      <c r="D492">
        <f t="shared" si="52"/>
        <v>5</v>
      </c>
      <c r="E492" t="s">
        <v>5</v>
      </c>
      <c r="G492">
        <f t="shared" si="53"/>
        <v>150</v>
      </c>
      <c r="H492">
        <f t="shared" si="49"/>
        <v>0</v>
      </c>
      <c r="I492">
        <v>10</v>
      </c>
      <c r="J492">
        <f t="shared" si="54"/>
        <v>5</v>
      </c>
      <c r="K492">
        <f>Tabela14[[#This Row],[WYDATKI]]+Tabela14[[#This Row],[SERWIS]]</f>
        <v>150</v>
      </c>
      <c r="L492">
        <f t="shared" si="55"/>
        <v>86686</v>
      </c>
    </row>
    <row r="493" spans="1:12" x14ac:dyDescent="0.3">
      <c r="A493" s="1">
        <v>45418</v>
      </c>
      <c r="B493">
        <f t="shared" si="50"/>
        <v>1</v>
      </c>
      <c r="C493">
        <f t="shared" si="51"/>
        <v>6</v>
      </c>
      <c r="D493">
        <f t="shared" si="52"/>
        <v>5</v>
      </c>
      <c r="E493" t="s">
        <v>5</v>
      </c>
      <c r="G493">
        <f t="shared" si="53"/>
        <v>0</v>
      </c>
      <c r="H493">
        <f t="shared" si="49"/>
        <v>330</v>
      </c>
      <c r="I493">
        <v>10</v>
      </c>
      <c r="J493">
        <f t="shared" si="54"/>
        <v>5</v>
      </c>
      <c r="K493">
        <f>Tabela14[[#This Row],[WYDATKI]]+Tabela14[[#This Row],[SERWIS]]</f>
        <v>0</v>
      </c>
      <c r="L493">
        <f t="shared" si="55"/>
        <v>87016</v>
      </c>
    </row>
    <row r="494" spans="1:12" x14ac:dyDescent="0.3">
      <c r="A494" s="1">
        <v>45419</v>
      </c>
      <c r="B494">
        <f t="shared" si="50"/>
        <v>2</v>
      </c>
      <c r="C494">
        <f t="shared" si="51"/>
        <v>7</v>
      </c>
      <c r="D494">
        <f t="shared" si="52"/>
        <v>5</v>
      </c>
      <c r="E494" t="s">
        <v>5</v>
      </c>
      <c r="G494">
        <f t="shared" si="53"/>
        <v>0</v>
      </c>
      <c r="H494">
        <f t="shared" si="49"/>
        <v>330</v>
      </c>
      <c r="I494">
        <v>10</v>
      </c>
      <c r="J494">
        <f t="shared" si="54"/>
        <v>5</v>
      </c>
      <c r="K494">
        <f>Tabela14[[#This Row],[WYDATKI]]+Tabela14[[#This Row],[SERWIS]]</f>
        <v>0</v>
      </c>
      <c r="L494">
        <f t="shared" si="55"/>
        <v>87346</v>
      </c>
    </row>
    <row r="495" spans="1:12" x14ac:dyDescent="0.3">
      <c r="A495" s="1">
        <v>45420</v>
      </c>
      <c r="B495">
        <f t="shared" si="50"/>
        <v>3</v>
      </c>
      <c r="C495">
        <f t="shared" si="51"/>
        <v>8</v>
      </c>
      <c r="D495">
        <f t="shared" si="52"/>
        <v>5</v>
      </c>
      <c r="E495" t="s">
        <v>5</v>
      </c>
      <c r="G495">
        <f t="shared" si="53"/>
        <v>0</v>
      </c>
      <c r="H495">
        <f t="shared" si="49"/>
        <v>330</v>
      </c>
      <c r="I495">
        <v>10</v>
      </c>
      <c r="J495">
        <f t="shared" si="54"/>
        <v>5</v>
      </c>
      <c r="K495">
        <f>Tabela14[[#This Row],[WYDATKI]]+Tabela14[[#This Row],[SERWIS]]</f>
        <v>0</v>
      </c>
      <c r="L495">
        <f t="shared" si="55"/>
        <v>87676</v>
      </c>
    </row>
    <row r="496" spans="1:12" x14ac:dyDescent="0.3">
      <c r="A496" s="1">
        <v>45421</v>
      </c>
      <c r="B496">
        <f t="shared" si="50"/>
        <v>4</v>
      </c>
      <c r="C496">
        <f t="shared" si="51"/>
        <v>9</v>
      </c>
      <c r="D496">
        <f t="shared" si="52"/>
        <v>5</v>
      </c>
      <c r="E496" t="s">
        <v>5</v>
      </c>
      <c r="G496">
        <f t="shared" si="53"/>
        <v>0</v>
      </c>
      <c r="H496">
        <f t="shared" si="49"/>
        <v>330</v>
      </c>
      <c r="I496">
        <v>10</v>
      </c>
      <c r="J496">
        <f t="shared" si="54"/>
        <v>5</v>
      </c>
      <c r="K496">
        <f>Tabela14[[#This Row],[WYDATKI]]+Tabela14[[#This Row],[SERWIS]]</f>
        <v>0</v>
      </c>
      <c r="L496">
        <f t="shared" si="55"/>
        <v>88006</v>
      </c>
    </row>
    <row r="497" spans="1:12" x14ac:dyDescent="0.3">
      <c r="A497" s="1">
        <v>45422</v>
      </c>
      <c r="B497">
        <f t="shared" si="50"/>
        <v>5</v>
      </c>
      <c r="C497">
        <f t="shared" si="51"/>
        <v>10</v>
      </c>
      <c r="D497">
        <f t="shared" si="52"/>
        <v>5</v>
      </c>
      <c r="E497" t="s">
        <v>5</v>
      </c>
      <c r="G497">
        <f t="shared" si="53"/>
        <v>0</v>
      </c>
      <c r="H497">
        <f t="shared" si="49"/>
        <v>330</v>
      </c>
      <c r="I497">
        <v>10</v>
      </c>
      <c r="J497">
        <f t="shared" si="54"/>
        <v>5</v>
      </c>
      <c r="K497">
        <f>Tabela14[[#This Row],[WYDATKI]]+Tabela14[[#This Row],[SERWIS]]</f>
        <v>0</v>
      </c>
      <c r="L497">
        <f t="shared" si="55"/>
        <v>88336</v>
      </c>
    </row>
    <row r="498" spans="1:12" x14ac:dyDescent="0.3">
      <c r="A498" s="1">
        <v>45423</v>
      </c>
      <c r="B498">
        <f t="shared" si="50"/>
        <v>6</v>
      </c>
      <c r="C498">
        <f t="shared" si="51"/>
        <v>11</v>
      </c>
      <c r="D498">
        <f t="shared" si="52"/>
        <v>5</v>
      </c>
      <c r="E498" t="s">
        <v>5</v>
      </c>
      <c r="G498">
        <f t="shared" si="53"/>
        <v>0</v>
      </c>
      <c r="H498">
        <f t="shared" si="49"/>
        <v>0</v>
      </c>
      <c r="I498">
        <v>10</v>
      </c>
      <c r="J498">
        <f t="shared" si="54"/>
        <v>5</v>
      </c>
      <c r="K498">
        <f>Tabela14[[#This Row],[WYDATKI]]+Tabela14[[#This Row],[SERWIS]]</f>
        <v>0</v>
      </c>
      <c r="L498">
        <f t="shared" si="55"/>
        <v>88336</v>
      </c>
    </row>
    <row r="499" spans="1:12" x14ac:dyDescent="0.3">
      <c r="A499" s="1">
        <v>45424</v>
      </c>
      <c r="B499">
        <f t="shared" si="50"/>
        <v>7</v>
      </c>
      <c r="C499">
        <f t="shared" si="51"/>
        <v>12</v>
      </c>
      <c r="D499">
        <f t="shared" si="52"/>
        <v>5</v>
      </c>
      <c r="E499" t="s">
        <v>5</v>
      </c>
      <c r="G499">
        <f t="shared" si="53"/>
        <v>150</v>
      </c>
      <c r="H499">
        <f t="shared" si="49"/>
        <v>0</v>
      </c>
      <c r="I499">
        <v>10</v>
      </c>
      <c r="J499">
        <f t="shared" si="54"/>
        <v>5</v>
      </c>
      <c r="K499">
        <f>Tabela14[[#This Row],[WYDATKI]]+Tabela14[[#This Row],[SERWIS]]</f>
        <v>150</v>
      </c>
      <c r="L499">
        <f t="shared" si="55"/>
        <v>88186</v>
      </c>
    </row>
    <row r="500" spans="1:12" x14ac:dyDescent="0.3">
      <c r="A500" s="1">
        <v>45425</v>
      </c>
      <c r="B500">
        <f t="shared" si="50"/>
        <v>1</v>
      </c>
      <c r="C500">
        <f t="shared" si="51"/>
        <v>13</v>
      </c>
      <c r="D500">
        <f t="shared" si="52"/>
        <v>5</v>
      </c>
      <c r="E500" t="s">
        <v>5</v>
      </c>
      <c r="G500">
        <f t="shared" si="53"/>
        <v>0</v>
      </c>
      <c r="H500">
        <f t="shared" si="49"/>
        <v>330</v>
      </c>
      <c r="I500">
        <v>10</v>
      </c>
      <c r="J500">
        <f t="shared" si="54"/>
        <v>5</v>
      </c>
      <c r="K500">
        <f>Tabela14[[#This Row],[WYDATKI]]+Tabela14[[#This Row],[SERWIS]]</f>
        <v>0</v>
      </c>
      <c r="L500">
        <f t="shared" si="55"/>
        <v>88516</v>
      </c>
    </row>
    <row r="501" spans="1:12" x14ac:dyDescent="0.3">
      <c r="A501" s="1">
        <v>45426</v>
      </c>
      <c r="B501">
        <f t="shared" si="50"/>
        <v>2</v>
      </c>
      <c r="C501">
        <f t="shared" si="51"/>
        <v>14</v>
      </c>
      <c r="D501">
        <f t="shared" si="52"/>
        <v>5</v>
      </c>
      <c r="E501" t="s">
        <v>5</v>
      </c>
      <c r="G501">
        <f t="shared" si="53"/>
        <v>0</v>
      </c>
      <c r="H501">
        <f t="shared" si="49"/>
        <v>330</v>
      </c>
      <c r="I501">
        <v>10</v>
      </c>
      <c r="J501">
        <f t="shared" si="54"/>
        <v>5</v>
      </c>
      <c r="K501">
        <f>Tabela14[[#This Row],[WYDATKI]]+Tabela14[[#This Row],[SERWIS]]</f>
        <v>0</v>
      </c>
      <c r="L501">
        <f t="shared" si="55"/>
        <v>88846</v>
      </c>
    </row>
    <row r="502" spans="1:12" x14ac:dyDescent="0.3">
      <c r="A502" s="1">
        <v>45427</v>
      </c>
      <c r="B502">
        <f t="shared" si="50"/>
        <v>3</v>
      </c>
      <c r="C502">
        <f t="shared" si="51"/>
        <v>15</v>
      </c>
      <c r="D502">
        <f t="shared" si="52"/>
        <v>5</v>
      </c>
      <c r="E502" t="s">
        <v>5</v>
      </c>
      <c r="G502">
        <f t="shared" si="53"/>
        <v>0</v>
      </c>
      <c r="H502">
        <f t="shared" si="49"/>
        <v>330</v>
      </c>
      <c r="I502">
        <v>10</v>
      </c>
      <c r="J502">
        <f t="shared" si="54"/>
        <v>5</v>
      </c>
      <c r="K502">
        <f>Tabela14[[#This Row],[WYDATKI]]+Tabela14[[#This Row],[SERWIS]]</f>
        <v>0</v>
      </c>
      <c r="L502">
        <f t="shared" si="55"/>
        <v>89176</v>
      </c>
    </row>
    <row r="503" spans="1:12" x14ac:dyDescent="0.3">
      <c r="A503" s="1">
        <v>45428</v>
      </c>
      <c r="B503">
        <f t="shared" si="50"/>
        <v>4</v>
      </c>
      <c r="C503">
        <f t="shared" si="51"/>
        <v>16</v>
      </c>
      <c r="D503">
        <f t="shared" si="52"/>
        <v>5</v>
      </c>
      <c r="E503" t="s">
        <v>5</v>
      </c>
      <c r="G503">
        <f t="shared" si="53"/>
        <v>0</v>
      </c>
      <c r="H503">
        <f t="shared" si="49"/>
        <v>330</v>
      </c>
      <c r="I503">
        <v>10</v>
      </c>
      <c r="J503">
        <f t="shared" si="54"/>
        <v>5</v>
      </c>
      <c r="K503">
        <f>Tabela14[[#This Row],[WYDATKI]]+Tabela14[[#This Row],[SERWIS]]</f>
        <v>0</v>
      </c>
      <c r="L503">
        <f t="shared" si="55"/>
        <v>89506</v>
      </c>
    </row>
    <row r="504" spans="1:12" x14ac:dyDescent="0.3">
      <c r="A504" s="1">
        <v>45429</v>
      </c>
      <c r="B504">
        <f t="shared" si="50"/>
        <v>5</v>
      </c>
      <c r="C504">
        <f t="shared" si="51"/>
        <v>17</v>
      </c>
      <c r="D504">
        <f t="shared" si="52"/>
        <v>5</v>
      </c>
      <c r="E504" t="s">
        <v>5</v>
      </c>
      <c r="G504">
        <f t="shared" si="53"/>
        <v>0</v>
      </c>
      <c r="H504">
        <f t="shared" si="49"/>
        <v>330</v>
      </c>
      <c r="I504">
        <v>10</v>
      </c>
      <c r="J504">
        <f t="shared" si="54"/>
        <v>5</v>
      </c>
      <c r="K504">
        <f>Tabela14[[#This Row],[WYDATKI]]+Tabela14[[#This Row],[SERWIS]]</f>
        <v>0</v>
      </c>
      <c r="L504">
        <f t="shared" si="55"/>
        <v>89836</v>
      </c>
    </row>
    <row r="505" spans="1:12" x14ac:dyDescent="0.3">
      <c r="A505" s="1">
        <v>45430</v>
      </c>
      <c r="B505">
        <f t="shared" si="50"/>
        <v>6</v>
      </c>
      <c r="C505">
        <f t="shared" si="51"/>
        <v>18</v>
      </c>
      <c r="D505">
        <f t="shared" si="52"/>
        <v>5</v>
      </c>
      <c r="E505" t="s">
        <v>5</v>
      </c>
      <c r="G505">
        <f t="shared" si="53"/>
        <v>0</v>
      </c>
      <c r="H505">
        <f t="shared" si="49"/>
        <v>0</v>
      </c>
      <c r="I505">
        <v>10</v>
      </c>
      <c r="J505">
        <f t="shared" si="54"/>
        <v>5</v>
      </c>
      <c r="K505">
        <f>Tabela14[[#This Row],[WYDATKI]]+Tabela14[[#This Row],[SERWIS]]</f>
        <v>0</v>
      </c>
      <c r="L505">
        <f t="shared" si="55"/>
        <v>89836</v>
      </c>
    </row>
    <row r="506" spans="1:12" x14ac:dyDescent="0.3">
      <c r="A506" s="1">
        <v>45431</v>
      </c>
      <c r="B506">
        <f t="shared" si="50"/>
        <v>7</v>
      </c>
      <c r="C506">
        <f t="shared" si="51"/>
        <v>19</v>
      </c>
      <c r="D506">
        <f t="shared" si="52"/>
        <v>5</v>
      </c>
      <c r="E506" t="s">
        <v>5</v>
      </c>
      <c r="G506">
        <f t="shared" si="53"/>
        <v>150</v>
      </c>
      <c r="H506">
        <f t="shared" si="49"/>
        <v>0</v>
      </c>
      <c r="I506">
        <v>10</v>
      </c>
      <c r="J506">
        <f t="shared" si="54"/>
        <v>5</v>
      </c>
      <c r="K506">
        <f>Tabela14[[#This Row],[WYDATKI]]+Tabela14[[#This Row],[SERWIS]]</f>
        <v>150</v>
      </c>
      <c r="L506">
        <f t="shared" si="55"/>
        <v>89686</v>
      </c>
    </row>
    <row r="507" spans="1:12" x14ac:dyDescent="0.3">
      <c r="A507" s="1">
        <v>45432</v>
      </c>
      <c r="B507">
        <f t="shared" si="50"/>
        <v>1</v>
      </c>
      <c r="C507">
        <f t="shared" si="51"/>
        <v>20</v>
      </c>
      <c r="D507">
        <f t="shared" si="52"/>
        <v>5</v>
      </c>
      <c r="E507" t="s">
        <v>5</v>
      </c>
      <c r="G507">
        <f t="shared" si="53"/>
        <v>0</v>
      </c>
      <c r="H507">
        <f t="shared" si="49"/>
        <v>330</v>
      </c>
      <c r="I507">
        <v>10</v>
      </c>
      <c r="J507">
        <f t="shared" si="54"/>
        <v>5</v>
      </c>
      <c r="K507">
        <f>Tabela14[[#This Row],[WYDATKI]]+Tabela14[[#This Row],[SERWIS]]</f>
        <v>0</v>
      </c>
      <c r="L507">
        <f t="shared" si="55"/>
        <v>90016</v>
      </c>
    </row>
    <row r="508" spans="1:12" x14ac:dyDescent="0.3">
      <c r="A508" s="1">
        <v>45433</v>
      </c>
      <c r="B508">
        <f t="shared" si="50"/>
        <v>2</v>
      </c>
      <c r="C508">
        <f t="shared" si="51"/>
        <v>21</v>
      </c>
      <c r="D508">
        <f t="shared" si="52"/>
        <v>5</v>
      </c>
      <c r="E508" t="s">
        <v>5</v>
      </c>
      <c r="G508">
        <f t="shared" si="53"/>
        <v>0</v>
      </c>
      <c r="H508">
        <f t="shared" si="49"/>
        <v>330</v>
      </c>
      <c r="I508">
        <v>10</v>
      </c>
      <c r="J508">
        <f t="shared" si="54"/>
        <v>5</v>
      </c>
      <c r="K508">
        <f>Tabela14[[#This Row],[WYDATKI]]+Tabela14[[#This Row],[SERWIS]]</f>
        <v>0</v>
      </c>
      <c r="L508">
        <f t="shared" si="55"/>
        <v>90346</v>
      </c>
    </row>
    <row r="509" spans="1:12" x14ac:dyDescent="0.3">
      <c r="A509" s="1">
        <v>45434</v>
      </c>
      <c r="B509">
        <f t="shared" si="50"/>
        <v>3</v>
      </c>
      <c r="C509">
        <f t="shared" si="51"/>
        <v>22</v>
      </c>
      <c r="D509">
        <f t="shared" si="52"/>
        <v>5</v>
      </c>
      <c r="E509" t="s">
        <v>5</v>
      </c>
      <c r="G509">
        <f t="shared" si="53"/>
        <v>0</v>
      </c>
      <c r="H509">
        <f t="shared" si="49"/>
        <v>330</v>
      </c>
      <c r="I509">
        <v>10</v>
      </c>
      <c r="J509">
        <f t="shared" si="54"/>
        <v>5</v>
      </c>
      <c r="K509">
        <f>Tabela14[[#This Row],[WYDATKI]]+Tabela14[[#This Row],[SERWIS]]</f>
        <v>0</v>
      </c>
      <c r="L509">
        <f t="shared" si="55"/>
        <v>90676</v>
      </c>
    </row>
    <row r="510" spans="1:12" x14ac:dyDescent="0.3">
      <c r="A510" s="1">
        <v>45435</v>
      </c>
      <c r="B510">
        <f t="shared" si="50"/>
        <v>4</v>
      </c>
      <c r="C510">
        <f t="shared" si="51"/>
        <v>23</v>
      </c>
      <c r="D510">
        <f t="shared" si="52"/>
        <v>5</v>
      </c>
      <c r="E510" t="s">
        <v>5</v>
      </c>
      <c r="G510">
        <f t="shared" si="53"/>
        <v>0</v>
      </c>
      <c r="H510">
        <f t="shared" si="49"/>
        <v>330</v>
      </c>
      <c r="I510">
        <v>10</v>
      </c>
      <c r="J510">
        <f t="shared" si="54"/>
        <v>5</v>
      </c>
      <c r="K510">
        <f>Tabela14[[#This Row],[WYDATKI]]+Tabela14[[#This Row],[SERWIS]]</f>
        <v>0</v>
      </c>
      <c r="L510">
        <f t="shared" si="55"/>
        <v>91006</v>
      </c>
    </row>
    <row r="511" spans="1:12" x14ac:dyDescent="0.3">
      <c r="A511" s="1">
        <v>45436</v>
      </c>
      <c r="B511">
        <f t="shared" si="50"/>
        <v>5</v>
      </c>
      <c r="C511">
        <f t="shared" si="51"/>
        <v>24</v>
      </c>
      <c r="D511">
        <f t="shared" si="52"/>
        <v>5</v>
      </c>
      <c r="E511" t="s">
        <v>5</v>
      </c>
      <c r="G511">
        <f t="shared" si="53"/>
        <v>0</v>
      </c>
      <c r="H511">
        <f t="shared" si="49"/>
        <v>330</v>
      </c>
      <c r="I511">
        <v>10</v>
      </c>
      <c r="J511">
        <f t="shared" si="54"/>
        <v>5</v>
      </c>
      <c r="K511">
        <f>Tabela14[[#This Row],[WYDATKI]]+Tabela14[[#This Row],[SERWIS]]</f>
        <v>0</v>
      </c>
      <c r="L511">
        <f t="shared" si="55"/>
        <v>91336</v>
      </c>
    </row>
    <row r="512" spans="1:12" x14ac:dyDescent="0.3">
      <c r="A512" s="1">
        <v>45437</v>
      </c>
      <c r="B512">
        <f t="shared" si="50"/>
        <v>6</v>
      </c>
      <c r="C512">
        <f t="shared" si="51"/>
        <v>25</v>
      </c>
      <c r="D512">
        <f t="shared" si="52"/>
        <v>5</v>
      </c>
      <c r="E512" t="s">
        <v>5</v>
      </c>
      <c r="G512">
        <f t="shared" si="53"/>
        <v>0</v>
      </c>
      <c r="H512">
        <f t="shared" si="49"/>
        <v>0</v>
      </c>
      <c r="I512">
        <v>10</v>
      </c>
      <c r="J512">
        <f t="shared" si="54"/>
        <v>5</v>
      </c>
      <c r="K512">
        <f>Tabela14[[#This Row],[WYDATKI]]+Tabela14[[#This Row],[SERWIS]]</f>
        <v>0</v>
      </c>
      <c r="L512">
        <f t="shared" si="55"/>
        <v>91336</v>
      </c>
    </row>
    <row r="513" spans="1:12" x14ac:dyDescent="0.3">
      <c r="A513" s="1">
        <v>45438</v>
      </c>
      <c r="B513">
        <f t="shared" si="50"/>
        <v>7</v>
      </c>
      <c r="C513">
        <f t="shared" si="51"/>
        <v>26</v>
      </c>
      <c r="D513">
        <f t="shared" si="52"/>
        <v>5</v>
      </c>
      <c r="E513" t="s">
        <v>5</v>
      </c>
      <c r="G513">
        <f t="shared" si="53"/>
        <v>150</v>
      </c>
      <c r="H513">
        <f t="shared" si="49"/>
        <v>0</v>
      </c>
      <c r="I513">
        <v>10</v>
      </c>
      <c r="J513">
        <f t="shared" si="54"/>
        <v>5</v>
      </c>
      <c r="K513">
        <f>Tabela14[[#This Row],[WYDATKI]]+Tabela14[[#This Row],[SERWIS]]</f>
        <v>150</v>
      </c>
      <c r="L513">
        <f t="shared" si="55"/>
        <v>91186</v>
      </c>
    </row>
    <row r="514" spans="1:12" x14ac:dyDescent="0.3">
      <c r="A514" s="1">
        <v>45439</v>
      </c>
      <c r="B514">
        <f t="shared" si="50"/>
        <v>1</v>
      </c>
      <c r="C514">
        <f t="shared" si="51"/>
        <v>27</v>
      </c>
      <c r="D514">
        <f t="shared" si="52"/>
        <v>5</v>
      </c>
      <c r="E514" t="s">
        <v>5</v>
      </c>
      <c r="G514">
        <f t="shared" si="53"/>
        <v>0</v>
      </c>
      <c r="H514">
        <f t="shared" ref="H514:H577" si="56">IF(OR(B514=7,B514=6),0,J514*$O$4)</f>
        <v>330</v>
      </c>
      <c r="I514">
        <v>10</v>
      </c>
      <c r="J514">
        <f t="shared" si="54"/>
        <v>5</v>
      </c>
      <c r="K514">
        <f>Tabela14[[#This Row],[WYDATKI]]+Tabela14[[#This Row],[SERWIS]]</f>
        <v>0</v>
      </c>
      <c r="L514">
        <f t="shared" si="55"/>
        <v>91516</v>
      </c>
    </row>
    <row r="515" spans="1:12" x14ac:dyDescent="0.3">
      <c r="A515" s="1">
        <v>45440</v>
      </c>
      <c r="B515">
        <f t="shared" ref="B515:B578" si="57">WEEKDAY(A515,2)</f>
        <v>2</v>
      </c>
      <c r="C515">
        <f t="shared" ref="C515:C578" si="58">DAY(A515)</f>
        <v>28</v>
      </c>
      <c r="D515">
        <f t="shared" ref="D515:D578" si="59">MONTH(A515)</f>
        <v>5</v>
      </c>
      <c r="E515" t="s">
        <v>5</v>
      </c>
      <c r="G515">
        <f t="shared" ref="G515:G578" si="60">IF(B515=7,I515*15,0)</f>
        <v>0</v>
      </c>
      <c r="H515">
        <f t="shared" si="56"/>
        <v>330</v>
      </c>
      <c r="I515">
        <v>10</v>
      </c>
      <c r="J515">
        <f t="shared" ref="J515:J578" si="61">IF(E515="ZIMA",ROUNDDOWN(I515*20%,0),IF(E515="WIOSNA",ROUNDDOWN(I515*50%,0),IF(E515="LATO",ROUNDDOWN(I515*90%,0),IF(E515="JESIEŃ",ROUNDDOWN(I515*40%,0)))))</f>
        <v>5</v>
      </c>
      <c r="K515">
        <f>Tabela14[[#This Row],[WYDATKI]]+Tabela14[[#This Row],[SERWIS]]</f>
        <v>0</v>
      </c>
      <c r="L515">
        <f t="shared" si="55"/>
        <v>91846</v>
      </c>
    </row>
    <row r="516" spans="1:12" x14ac:dyDescent="0.3">
      <c r="A516" s="1">
        <v>45441</v>
      </c>
      <c r="B516">
        <f t="shared" si="57"/>
        <v>3</v>
      </c>
      <c r="C516">
        <f t="shared" si="58"/>
        <v>29</v>
      </c>
      <c r="D516">
        <f t="shared" si="59"/>
        <v>5</v>
      </c>
      <c r="E516" t="s">
        <v>5</v>
      </c>
      <c r="G516">
        <f t="shared" si="60"/>
        <v>0</v>
      </c>
      <c r="H516">
        <f t="shared" si="56"/>
        <v>330</v>
      </c>
      <c r="I516">
        <v>10</v>
      </c>
      <c r="J516">
        <f t="shared" si="61"/>
        <v>5</v>
      </c>
      <c r="K516">
        <f>Tabela14[[#This Row],[WYDATKI]]+Tabela14[[#This Row],[SERWIS]]</f>
        <v>0</v>
      </c>
      <c r="L516">
        <f t="shared" ref="L516:L579" si="62">L515-F516-G516+H516</f>
        <v>92176</v>
      </c>
    </row>
    <row r="517" spans="1:12" x14ac:dyDescent="0.3">
      <c r="A517" s="1">
        <v>45442</v>
      </c>
      <c r="B517">
        <f t="shared" si="57"/>
        <v>4</v>
      </c>
      <c r="C517">
        <f t="shared" si="58"/>
        <v>30</v>
      </c>
      <c r="D517">
        <f t="shared" si="59"/>
        <v>5</v>
      </c>
      <c r="E517" t="s">
        <v>5</v>
      </c>
      <c r="G517">
        <f t="shared" si="60"/>
        <v>0</v>
      </c>
      <c r="H517">
        <f t="shared" si="56"/>
        <v>330</v>
      </c>
      <c r="I517">
        <v>10</v>
      </c>
      <c r="J517">
        <f t="shared" si="61"/>
        <v>5</v>
      </c>
      <c r="K517">
        <f>Tabela14[[#This Row],[WYDATKI]]+Tabela14[[#This Row],[SERWIS]]</f>
        <v>0</v>
      </c>
      <c r="L517">
        <f t="shared" si="62"/>
        <v>92506</v>
      </c>
    </row>
    <row r="518" spans="1:12" x14ac:dyDescent="0.3">
      <c r="A518" s="1">
        <v>45443</v>
      </c>
      <c r="B518">
        <f t="shared" si="57"/>
        <v>5</v>
      </c>
      <c r="C518">
        <f t="shared" si="58"/>
        <v>31</v>
      </c>
      <c r="D518">
        <f t="shared" si="59"/>
        <v>5</v>
      </c>
      <c r="E518" t="s">
        <v>5</v>
      </c>
      <c r="G518">
        <f t="shared" si="60"/>
        <v>0</v>
      </c>
      <c r="H518">
        <f t="shared" si="56"/>
        <v>330</v>
      </c>
      <c r="I518">
        <v>10</v>
      </c>
      <c r="J518">
        <f t="shared" si="61"/>
        <v>5</v>
      </c>
      <c r="K518">
        <f>Tabela14[[#This Row],[WYDATKI]]+Tabela14[[#This Row],[SERWIS]]</f>
        <v>0</v>
      </c>
      <c r="L518">
        <f t="shared" si="62"/>
        <v>92836</v>
      </c>
    </row>
    <row r="519" spans="1:12" x14ac:dyDescent="0.3">
      <c r="A519" s="1">
        <v>45444</v>
      </c>
      <c r="B519">
        <f t="shared" si="57"/>
        <v>6</v>
      </c>
      <c r="C519">
        <f t="shared" si="58"/>
        <v>1</v>
      </c>
      <c r="D519">
        <f t="shared" si="59"/>
        <v>6</v>
      </c>
      <c r="E519" t="s">
        <v>5</v>
      </c>
      <c r="G519">
        <f t="shared" si="60"/>
        <v>0</v>
      </c>
      <c r="H519">
        <f t="shared" si="56"/>
        <v>0</v>
      </c>
      <c r="I519">
        <v>10</v>
      </c>
      <c r="J519">
        <f t="shared" si="61"/>
        <v>5</v>
      </c>
      <c r="K519">
        <f>Tabela14[[#This Row],[WYDATKI]]+Tabela14[[#This Row],[SERWIS]]</f>
        <v>0</v>
      </c>
      <c r="L519">
        <f t="shared" si="62"/>
        <v>92836</v>
      </c>
    </row>
    <row r="520" spans="1:12" x14ac:dyDescent="0.3">
      <c r="A520" s="1">
        <v>45445</v>
      </c>
      <c r="B520">
        <f t="shared" si="57"/>
        <v>7</v>
      </c>
      <c r="C520">
        <f t="shared" si="58"/>
        <v>2</v>
      </c>
      <c r="D520">
        <f t="shared" si="59"/>
        <v>6</v>
      </c>
      <c r="E520" t="s">
        <v>5</v>
      </c>
      <c r="G520">
        <f t="shared" si="60"/>
        <v>150</v>
      </c>
      <c r="H520">
        <f t="shared" si="56"/>
        <v>0</v>
      </c>
      <c r="I520">
        <v>10</v>
      </c>
      <c r="J520">
        <f t="shared" si="61"/>
        <v>5</v>
      </c>
      <c r="K520">
        <f>Tabela14[[#This Row],[WYDATKI]]+Tabela14[[#This Row],[SERWIS]]</f>
        <v>150</v>
      </c>
      <c r="L520">
        <f t="shared" si="62"/>
        <v>92686</v>
      </c>
    </row>
    <row r="521" spans="1:12" x14ac:dyDescent="0.3">
      <c r="A521" s="1">
        <v>45446</v>
      </c>
      <c r="B521">
        <f t="shared" si="57"/>
        <v>1</v>
      </c>
      <c r="C521">
        <f t="shared" si="58"/>
        <v>3</v>
      </c>
      <c r="D521">
        <f t="shared" si="59"/>
        <v>6</v>
      </c>
      <c r="E521" t="s">
        <v>5</v>
      </c>
      <c r="G521">
        <f t="shared" si="60"/>
        <v>0</v>
      </c>
      <c r="H521">
        <f t="shared" si="56"/>
        <v>330</v>
      </c>
      <c r="I521">
        <v>10</v>
      </c>
      <c r="J521">
        <f t="shared" si="61"/>
        <v>5</v>
      </c>
      <c r="K521">
        <f>Tabela14[[#This Row],[WYDATKI]]+Tabela14[[#This Row],[SERWIS]]</f>
        <v>0</v>
      </c>
      <c r="L521">
        <f t="shared" si="62"/>
        <v>93016</v>
      </c>
    </row>
    <row r="522" spans="1:12" x14ac:dyDescent="0.3">
      <c r="A522" s="1">
        <v>45447</v>
      </c>
      <c r="B522">
        <f t="shared" si="57"/>
        <v>2</v>
      </c>
      <c r="C522">
        <f t="shared" si="58"/>
        <v>4</v>
      </c>
      <c r="D522">
        <f t="shared" si="59"/>
        <v>6</v>
      </c>
      <c r="E522" t="s">
        <v>5</v>
      </c>
      <c r="G522">
        <f t="shared" si="60"/>
        <v>0</v>
      </c>
      <c r="H522">
        <f t="shared" si="56"/>
        <v>330</v>
      </c>
      <c r="I522">
        <v>10</v>
      </c>
      <c r="J522">
        <f t="shared" si="61"/>
        <v>5</v>
      </c>
      <c r="K522">
        <f>Tabela14[[#This Row],[WYDATKI]]+Tabela14[[#This Row],[SERWIS]]</f>
        <v>0</v>
      </c>
      <c r="L522">
        <f t="shared" si="62"/>
        <v>93346</v>
      </c>
    </row>
    <row r="523" spans="1:12" x14ac:dyDescent="0.3">
      <c r="A523" s="1">
        <v>45448</v>
      </c>
      <c r="B523">
        <f t="shared" si="57"/>
        <v>3</v>
      </c>
      <c r="C523">
        <f t="shared" si="58"/>
        <v>5</v>
      </c>
      <c r="D523">
        <f t="shared" si="59"/>
        <v>6</v>
      </c>
      <c r="E523" t="s">
        <v>5</v>
      </c>
      <c r="G523">
        <f t="shared" si="60"/>
        <v>0</v>
      </c>
      <c r="H523">
        <f t="shared" si="56"/>
        <v>330</v>
      </c>
      <c r="I523">
        <v>10</v>
      </c>
      <c r="J523">
        <f t="shared" si="61"/>
        <v>5</v>
      </c>
      <c r="K523">
        <f>Tabela14[[#This Row],[WYDATKI]]+Tabela14[[#This Row],[SERWIS]]</f>
        <v>0</v>
      </c>
      <c r="L523">
        <f t="shared" si="62"/>
        <v>93676</v>
      </c>
    </row>
    <row r="524" spans="1:12" x14ac:dyDescent="0.3">
      <c r="A524" s="1">
        <v>45449</v>
      </c>
      <c r="B524">
        <f t="shared" si="57"/>
        <v>4</v>
      </c>
      <c r="C524">
        <f t="shared" si="58"/>
        <v>6</v>
      </c>
      <c r="D524">
        <f t="shared" si="59"/>
        <v>6</v>
      </c>
      <c r="E524" t="s">
        <v>5</v>
      </c>
      <c r="G524">
        <f t="shared" si="60"/>
        <v>0</v>
      </c>
      <c r="H524">
        <f t="shared" si="56"/>
        <v>330</v>
      </c>
      <c r="I524">
        <v>10</v>
      </c>
      <c r="J524">
        <f t="shared" si="61"/>
        <v>5</v>
      </c>
      <c r="K524">
        <f>Tabela14[[#This Row],[WYDATKI]]+Tabela14[[#This Row],[SERWIS]]</f>
        <v>0</v>
      </c>
      <c r="L524">
        <f t="shared" si="62"/>
        <v>94006</v>
      </c>
    </row>
    <row r="525" spans="1:12" x14ac:dyDescent="0.3">
      <c r="A525" s="1">
        <v>45450</v>
      </c>
      <c r="B525">
        <f t="shared" si="57"/>
        <v>5</v>
      </c>
      <c r="C525">
        <f t="shared" si="58"/>
        <v>7</v>
      </c>
      <c r="D525">
        <f t="shared" si="59"/>
        <v>6</v>
      </c>
      <c r="E525" t="s">
        <v>5</v>
      </c>
      <c r="G525">
        <f t="shared" si="60"/>
        <v>0</v>
      </c>
      <c r="H525">
        <f t="shared" si="56"/>
        <v>330</v>
      </c>
      <c r="I525">
        <v>10</v>
      </c>
      <c r="J525">
        <f t="shared" si="61"/>
        <v>5</v>
      </c>
      <c r="K525">
        <f>Tabela14[[#This Row],[WYDATKI]]+Tabela14[[#This Row],[SERWIS]]</f>
        <v>0</v>
      </c>
      <c r="L525">
        <f t="shared" si="62"/>
        <v>94336</v>
      </c>
    </row>
    <row r="526" spans="1:12" x14ac:dyDescent="0.3">
      <c r="A526" s="1">
        <v>45451</v>
      </c>
      <c r="B526">
        <f t="shared" si="57"/>
        <v>6</v>
      </c>
      <c r="C526">
        <f t="shared" si="58"/>
        <v>8</v>
      </c>
      <c r="D526">
        <f t="shared" si="59"/>
        <v>6</v>
      </c>
      <c r="E526" t="s">
        <v>5</v>
      </c>
      <c r="G526">
        <f t="shared" si="60"/>
        <v>0</v>
      </c>
      <c r="H526">
        <f t="shared" si="56"/>
        <v>0</v>
      </c>
      <c r="I526">
        <v>10</v>
      </c>
      <c r="J526">
        <f t="shared" si="61"/>
        <v>5</v>
      </c>
      <c r="K526">
        <f>Tabela14[[#This Row],[WYDATKI]]+Tabela14[[#This Row],[SERWIS]]</f>
        <v>0</v>
      </c>
      <c r="L526">
        <f t="shared" si="62"/>
        <v>94336</v>
      </c>
    </row>
    <row r="527" spans="1:12" x14ac:dyDescent="0.3">
      <c r="A527" s="1">
        <v>45452</v>
      </c>
      <c r="B527">
        <f t="shared" si="57"/>
        <v>7</v>
      </c>
      <c r="C527">
        <f t="shared" si="58"/>
        <v>9</v>
      </c>
      <c r="D527">
        <f t="shared" si="59"/>
        <v>6</v>
      </c>
      <c r="E527" t="s">
        <v>5</v>
      </c>
      <c r="G527">
        <f t="shared" si="60"/>
        <v>150</v>
      </c>
      <c r="H527">
        <f t="shared" si="56"/>
        <v>0</v>
      </c>
      <c r="I527">
        <v>10</v>
      </c>
      <c r="J527">
        <f t="shared" si="61"/>
        <v>5</v>
      </c>
      <c r="K527">
        <f>Tabela14[[#This Row],[WYDATKI]]+Tabela14[[#This Row],[SERWIS]]</f>
        <v>150</v>
      </c>
      <c r="L527">
        <f t="shared" si="62"/>
        <v>94186</v>
      </c>
    </row>
    <row r="528" spans="1:12" x14ac:dyDescent="0.3">
      <c r="A528" s="1">
        <v>45453</v>
      </c>
      <c r="B528">
        <f t="shared" si="57"/>
        <v>1</v>
      </c>
      <c r="C528">
        <f t="shared" si="58"/>
        <v>10</v>
      </c>
      <c r="D528">
        <f t="shared" si="59"/>
        <v>6</v>
      </c>
      <c r="E528" t="s">
        <v>5</v>
      </c>
      <c r="G528">
        <f t="shared" si="60"/>
        <v>0</v>
      </c>
      <c r="H528">
        <f t="shared" si="56"/>
        <v>330</v>
      </c>
      <c r="I528">
        <v>10</v>
      </c>
      <c r="J528">
        <f t="shared" si="61"/>
        <v>5</v>
      </c>
      <c r="K528">
        <f>Tabela14[[#This Row],[WYDATKI]]+Tabela14[[#This Row],[SERWIS]]</f>
        <v>0</v>
      </c>
      <c r="L528">
        <f t="shared" si="62"/>
        <v>94516</v>
      </c>
    </row>
    <row r="529" spans="1:12" x14ac:dyDescent="0.3">
      <c r="A529" s="1">
        <v>45454</v>
      </c>
      <c r="B529">
        <f t="shared" si="57"/>
        <v>2</v>
      </c>
      <c r="C529">
        <f t="shared" si="58"/>
        <v>11</v>
      </c>
      <c r="D529">
        <f t="shared" si="59"/>
        <v>6</v>
      </c>
      <c r="E529" t="s">
        <v>5</v>
      </c>
      <c r="G529">
        <f t="shared" si="60"/>
        <v>0</v>
      </c>
      <c r="H529">
        <f t="shared" si="56"/>
        <v>330</v>
      </c>
      <c r="I529">
        <v>10</v>
      </c>
      <c r="J529">
        <f t="shared" si="61"/>
        <v>5</v>
      </c>
      <c r="K529">
        <f>Tabela14[[#This Row],[WYDATKI]]+Tabela14[[#This Row],[SERWIS]]</f>
        <v>0</v>
      </c>
      <c r="L529">
        <f t="shared" si="62"/>
        <v>94846</v>
      </c>
    </row>
    <row r="530" spans="1:12" x14ac:dyDescent="0.3">
      <c r="A530" s="1">
        <v>45455</v>
      </c>
      <c r="B530">
        <f t="shared" si="57"/>
        <v>3</v>
      </c>
      <c r="C530">
        <f t="shared" si="58"/>
        <v>12</v>
      </c>
      <c r="D530">
        <f t="shared" si="59"/>
        <v>6</v>
      </c>
      <c r="E530" t="s">
        <v>5</v>
      </c>
      <c r="G530">
        <f t="shared" si="60"/>
        <v>0</v>
      </c>
      <c r="H530">
        <f t="shared" si="56"/>
        <v>330</v>
      </c>
      <c r="I530">
        <v>10</v>
      </c>
      <c r="J530">
        <f t="shared" si="61"/>
        <v>5</v>
      </c>
      <c r="K530">
        <f>Tabela14[[#This Row],[WYDATKI]]+Tabela14[[#This Row],[SERWIS]]</f>
        <v>0</v>
      </c>
      <c r="L530">
        <f t="shared" si="62"/>
        <v>95176</v>
      </c>
    </row>
    <row r="531" spans="1:12" x14ac:dyDescent="0.3">
      <c r="A531" s="1">
        <v>45456</v>
      </c>
      <c r="B531">
        <f t="shared" si="57"/>
        <v>4</v>
      </c>
      <c r="C531">
        <f t="shared" si="58"/>
        <v>13</v>
      </c>
      <c r="D531">
        <f t="shared" si="59"/>
        <v>6</v>
      </c>
      <c r="E531" t="s">
        <v>5</v>
      </c>
      <c r="G531">
        <f t="shared" si="60"/>
        <v>0</v>
      </c>
      <c r="H531">
        <f t="shared" si="56"/>
        <v>330</v>
      </c>
      <c r="I531">
        <v>10</v>
      </c>
      <c r="J531">
        <f t="shared" si="61"/>
        <v>5</v>
      </c>
      <c r="K531">
        <f>Tabela14[[#This Row],[WYDATKI]]+Tabela14[[#This Row],[SERWIS]]</f>
        <v>0</v>
      </c>
      <c r="L531">
        <f t="shared" si="62"/>
        <v>95506</v>
      </c>
    </row>
    <row r="532" spans="1:12" x14ac:dyDescent="0.3">
      <c r="A532" s="1">
        <v>45457</v>
      </c>
      <c r="B532">
        <f t="shared" si="57"/>
        <v>5</v>
      </c>
      <c r="C532">
        <f t="shared" si="58"/>
        <v>14</v>
      </c>
      <c r="D532">
        <f t="shared" si="59"/>
        <v>6</v>
      </c>
      <c r="E532" t="s">
        <v>5</v>
      </c>
      <c r="G532">
        <f t="shared" si="60"/>
        <v>0</v>
      </c>
      <c r="H532">
        <f t="shared" si="56"/>
        <v>330</v>
      </c>
      <c r="I532">
        <v>10</v>
      </c>
      <c r="J532">
        <f t="shared" si="61"/>
        <v>5</v>
      </c>
      <c r="K532">
        <f>Tabela14[[#This Row],[WYDATKI]]+Tabela14[[#This Row],[SERWIS]]</f>
        <v>0</v>
      </c>
      <c r="L532">
        <f t="shared" si="62"/>
        <v>95836</v>
      </c>
    </row>
    <row r="533" spans="1:12" x14ac:dyDescent="0.3">
      <c r="A533" s="1">
        <v>45458</v>
      </c>
      <c r="B533">
        <f t="shared" si="57"/>
        <v>6</v>
      </c>
      <c r="C533">
        <f t="shared" si="58"/>
        <v>15</v>
      </c>
      <c r="D533">
        <f t="shared" si="59"/>
        <v>6</v>
      </c>
      <c r="E533" t="s">
        <v>5</v>
      </c>
      <c r="G533">
        <f t="shared" si="60"/>
        <v>0</v>
      </c>
      <c r="H533">
        <f t="shared" si="56"/>
        <v>0</v>
      </c>
      <c r="I533">
        <v>10</v>
      </c>
      <c r="J533">
        <f t="shared" si="61"/>
        <v>5</v>
      </c>
      <c r="K533">
        <f>Tabela14[[#This Row],[WYDATKI]]+Tabela14[[#This Row],[SERWIS]]</f>
        <v>0</v>
      </c>
      <c r="L533">
        <f t="shared" si="62"/>
        <v>95836</v>
      </c>
    </row>
    <row r="534" spans="1:12" x14ac:dyDescent="0.3">
      <c r="A534" s="1">
        <v>45459</v>
      </c>
      <c r="B534">
        <f t="shared" si="57"/>
        <v>7</v>
      </c>
      <c r="C534">
        <f t="shared" si="58"/>
        <v>16</v>
      </c>
      <c r="D534">
        <f t="shared" si="59"/>
        <v>6</v>
      </c>
      <c r="E534" t="s">
        <v>5</v>
      </c>
      <c r="G534">
        <f t="shared" si="60"/>
        <v>150</v>
      </c>
      <c r="H534">
        <f t="shared" si="56"/>
        <v>0</v>
      </c>
      <c r="I534">
        <v>10</v>
      </c>
      <c r="J534">
        <f t="shared" si="61"/>
        <v>5</v>
      </c>
      <c r="K534">
        <f>Tabela14[[#This Row],[WYDATKI]]+Tabela14[[#This Row],[SERWIS]]</f>
        <v>150</v>
      </c>
      <c r="L534">
        <f t="shared" si="62"/>
        <v>95686</v>
      </c>
    </row>
    <row r="535" spans="1:12" x14ac:dyDescent="0.3">
      <c r="A535" s="1">
        <v>45460</v>
      </c>
      <c r="B535">
        <f t="shared" si="57"/>
        <v>1</v>
      </c>
      <c r="C535">
        <f t="shared" si="58"/>
        <v>17</v>
      </c>
      <c r="D535">
        <f t="shared" si="59"/>
        <v>6</v>
      </c>
      <c r="E535" t="s">
        <v>5</v>
      </c>
      <c r="G535">
        <f t="shared" si="60"/>
        <v>0</v>
      </c>
      <c r="H535">
        <f t="shared" si="56"/>
        <v>330</v>
      </c>
      <c r="I535">
        <v>10</v>
      </c>
      <c r="J535">
        <f t="shared" si="61"/>
        <v>5</v>
      </c>
      <c r="K535">
        <f>Tabela14[[#This Row],[WYDATKI]]+Tabela14[[#This Row],[SERWIS]]</f>
        <v>0</v>
      </c>
      <c r="L535">
        <f t="shared" si="62"/>
        <v>96016</v>
      </c>
    </row>
    <row r="536" spans="1:12" x14ac:dyDescent="0.3">
      <c r="A536" s="1">
        <v>45461</v>
      </c>
      <c r="B536">
        <f t="shared" si="57"/>
        <v>2</v>
      </c>
      <c r="C536">
        <f t="shared" si="58"/>
        <v>18</v>
      </c>
      <c r="D536">
        <f t="shared" si="59"/>
        <v>6</v>
      </c>
      <c r="E536" t="s">
        <v>5</v>
      </c>
      <c r="G536">
        <f t="shared" si="60"/>
        <v>0</v>
      </c>
      <c r="H536">
        <f t="shared" si="56"/>
        <v>330</v>
      </c>
      <c r="I536">
        <v>10</v>
      </c>
      <c r="J536">
        <f t="shared" si="61"/>
        <v>5</v>
      </c>
      <c r="K536">
        <f>Tabela14[[#This Row],[WYDATKI]]+Tabela14[[#This Row],[SERWIS]]</f>
        <v>0</v>
      </c>
      <c r="L536">
        <f t="shared" si="62"/>
        <v>96346</v>
      </c>
    </row>
    <row r="537" spans="1:12" x14ac:dyDescent="0.3">
      <c r="A537" s="1">
        <v>45462</v>
      </c>
      <c r="B537">
        <f t="shared" si="57"/>
        <v>3</v>
      </c>
      <c r="C537">
        <f t="shared" si="58"/>
        <v>19</v>
      </c>
      <c r="D537">
        <f t="shared" si="59"/>
        <v>6</v>
      </c>
      <c r="E537" t="s">
        <v>5</v>
      </c>
      <c r="G537">
        <f t="shared" si="60"/>
        <v>0</v>
      </c>
      <c r="H537">
        <f t="shared" si="56"/>
        <v>330</v>
      </c>
      <c r="I537">
        <v>10</v>
      </c>
      <c r="J537">
        <f t="shared" si="61"/>
        <v>5</v>
      </c>
      <c r="K537">
        <f>Tabela14[[#This Row],[WYDATKI]]+Tabela14[[#This Row],[SERWIS]]</f>
        <v>0</v>
      </c>
      <c r="L537">
        <f t="shared" si="62"/>
        <v>96676</v>
      </c>
    </row>
    <row r="538" spans="1:12" x14ac:dyDescent="0.3">
      <c r="A538" s="1">
        <v>45463</v>
      </c>
      <c r="B538">
        <f t="shared" si="57"/>
        <v>4</v>
      </c>
      <c r="C538">
        <f t="shared" si="58"/>
        <v>20</v>
      </c>
      <c r="D538">
        <f t="shared" si="59"/>
        <v>6</v>
      </c>
      <c r="E538" t="s">
        <v>5</v>
      </c>
      <c r="G538">
        <f t="shared" si="60"/>
        <v>0</v>
      </c>
      <c r="H538">
        <f t="shared" si="56"/>
        <v>330</v>
      </c>
      <c r="I538">
        <v>10</v>
      </c>
      <c r="J538">
        <f t="shared" si="61"/>
        <v>5</v>
      </c>
      <c r="K538">
        <f>Tabela14[[#This Row],[WYDATKI]]+Tabela14[[#This Row],[SERWIS]]</f>
        <v>0</v>
      </c>
      <c r="L538">
        <f t="shared" si="62"/>
        <v>97006</v>
      </c>
    </row>
    <row r="539" spans="1:12" x14ac:dyDescent="0.3">
      <c r="A539" s="1">
        <v>45464</v>
      </c>
      <c r="B539">
        <f t="shared" si="57"/>
        <v>5</v>
      </c>
      <c r="C539">
        <f t="shared" si="58"/>
        <v>21</v>
      </c>
      <c r="D539">
        <f t="shared" si="59"/>
        <v>6</v>
      </c>
      <c r="E539" t="s">
        <v>7</v>
      </c>
      <c r="G539">
        <f t="shared" si="60"/>
        <v>0</v>
      </c>
      <c r="H539">
        <f t="shared" si="56"/>
        <v>594</v>
      </c>
      <c r="I539">
        <v>10</v>
      </c>
      <c r="J539">
        <f t="shared" si="61"/>
        <v>9</v>
      </c>
      <c r="K539">
        <f>Tabela14[[#This Row],[WYDATKI]]+Tabela14[[#This Row],[SERWIS]]</f>
        <v>0</v>
      </c>
      <c r="L539">
        <f t="shared" si="62"/>
        <v>97600</v>
      </c>
    </row>
    <row r="540" spans="1:12" x14ac:dyDescent="0.3">
      <c r="A540" s="1">
        <v>45465</v>
      </c>
      <c r="B540">
        <f t="shared" si="57"/>
        <v>6</v>
      </c>
      <c r="C540">
        <f t="shared" si="58"/>
        <v>22</v>
      </c>
      <c r="D540">
        <f t="shared" si="59"/>
        <v>6</v>
      </c>
      <c r="E540" t="s">
        <v>7</v>
      </c>
      <c r="G540">
        <f t="shared" si="60"/>
        <v>0</v>
      </c>
      <c r="H540">
        <f t="shared" si="56"/>
        <v>0</v>
      </c>
      <c r="I540">
        <v>10</v>
      </c>
      <c r="J540">
        <f t="shared" si="61"/>
        <v>9</v>
      </c>
      <c r="K540">
        <f>Tabela14[[#This Row],[WYDATKI]]+Tabela14[[#This Row],[SERWIS]]</f>
        <v>0</v>
      </c>
      <c r="L540">
        <f t="shared" si="62"/>
        <v>97600</v>
      </c>
    </row>
    <row r="541" spans="1:12" x14ac:dyDescent="0.3">
      <c r="A541" s="1">
        <v>45466</v>
      </c>
      <c r="B541">
        <f t="shared" si="57"/>
        <v>7</v>
      </c>
      <c r="C541">
        <f t="shared" si="58"/>
        <v>23</v>
      </c>
      <c r="D541">
        <f t="shared" si="59"/>
        <v>6</v>
      </c>
      <c r="E541" t="s">
        <v>7</v>
      </c>
      <c r="G541">
        <f t="shared" si="60"/>
        <v>150</v>
      </c>
      <c r="H541">
        <f t="shared" si="56"/>
        <v>0</v>
      </c>
      <c r="I541">
        <v>10</v>
      </c>
      <c r="J541">
        <f t="shared" si="61"/>
        <v>9</v>
      </c>
      <c r="K541">
        <f>Tabela14[[#This Row],[WYDATKI]]+Tabela14[[#This Row],[SERWIS]]</f>
        <v>150</v>
      </c>
      <c r="L541">
        <f t="shared" si="62"/>
        <v>97450</v>
      </c>
    </row>
    <row r="542" spans="1:12" x14ac:dyDescent="0.3">
      <c r="A542" s="1">
        <v>45467</v>
      </c>
      <c r="B542">
        <f t="shared" si="57"/>
        <v>1</v>
      </c>
      <c r="C542">
        <f t="shared" si="58"/>
        <v>24</v>
      </c>
      <c r="D542">
        <f t="shared" si="59"/>
        <v>6</v>
      </c>
      <c r="E542" t="s">
        <v>7</v>
      </c>
      <c r="G542">
        <f t="shared" si="60"/>
        <v>0</v>
      </c>
      <c r="H542">
        <f t="shared" si="56"/>
        <v>594</v>
      </c>
      <c r="I542">
        <v>10</v>
      </c>
      <c r="J542">
        <f t="shared" si="61"/>
        <v>9</v>
      </c>
      <c r="K542">
        <f>Tabela14[[#This Row],[WYDATKI]]+Tabela14[[#This Row],[SERWIS]]</f>
        <v>0</v>
      </c>
      <c r="L542">
        <f t="shared" si="62"/>
        <v>98044</v>
      </c>
    </row>
    <row r="543" spans="1:12" x14ac:dyDescent="0.3">
      <c r="A543" s="1">
        <v>45468</v>
      </c>
      <c r="B543">
        <f t="shared" si="57"/>
        <v>2</v>
      </c>
      <c r="C543">
        <f t="shared" si="58"/>
        <v>25</v>
      </c>
      <c r="D543">
        <f t="shared" si="59"/>
        <v>6</v>
      </c>
      <c r="E543" t="s">
        <v>7</v>
      </c>
      <c r="G543">
        <f t="shared" si="60"/>
        <v>0</v>
      </c>
      <c r="H543">
        <f t="shared" si="56"/>
        <v>594</v>
      </c>
      <c r="I543">
        <v>10</v>
      </c>
      <c r="J543">
        <f t="shared" si="61"/>
        <v>9</v>
      </c>
      <c r="K543">
        <f>Tabela14[[#This Row],[WYDATKI]]+Tabela14[[#This Row],[SERWIS]]</f>
        <v>0</v>
      </c>
      <c r="L543">
        <f t="shared" si="62"/>
        <v>98638</v>
      </c>
    </row>
    <row r="544" spans="1:12" x14ac:dyDescent="0.3">
      <c r="A544" s="1">
        <v>45469</v>
      </c>
      <c r="B544">
        <f t="shared" si="57"/>
        <v>3</v>
      </c>
      <c r="C544">
        <f t="shared" si="58"/>
        <v>26</v>
      </c>
      <c r="D544">
        <f t="shared" si="59"/>
        <v>6</v>
      </c>
      <c r="E544" t="s">
        <v>7</v>
      </c>
      <c r="G544">
        <f t="shared" si="60"/>
        <v>0</v>
      </c>
      <c r="H544">
        <f t="shared" si="56"/>
        <v>594</v>
      </c>
      <c r="I544">
        <v>10</v>
      </c>
      <c r="J544">
        <f t="shared" si="61"/>
        <v>9</v>
      </c>
      <c r="K544">
        <f>Tabela14[[#This Row],[WYDATKI]]+Tabela14[[#This Row],[SERWIS]]</f>
        <v>0</v>
      </c>
      <c r="L544">
        <f t="shared" si="62"/>
        <v>99232</v>
      </c>
    </row>
    <row r="545" spans="1:12" x14ac:dyDescent="0.3">
      <c r="A545" s="1">
        <v>45470</v>
      </c>
      <c r="B545">
        <f t="shared" si="57"/>
        <v>4</v>
      </c>
      <c r="C545">
        <f t="shared" si="58"/>
        <v>27</v>
      </c>
      <c r="D545">
        <f t="shared" si="59"/>
        <v>6</v>
      </c>
      <c r="E545" t="s">
        <v>7</v>
      </c>
      <c r="G545">
        <f t="shared" si="60"/>
        <v>0</v>
      </c>
      <c r="H545">
        <f t="shared" si="56"/>
        <v>594</v>
      </c>
      <c r="I545">
        <v>10</v>
      </c>
      <c r="J545">
        <f t="shared" si="61"/>
        <v>9</v>
      </c>
      <c r="K545">
        <f>Tabela14[[#This Row],[WYDATKI]]+Tabela14[[#This Row],[SERWIS]]</f>
        <v>0</v>
      </c>
      <c r="L545">
        <f t="shared" si="62"/>
        <v>99826</v>
      </c>
    </row>
    <row r="546" spans="1:12" x14ac:dyDescent="0.3">
      <c r="A546" s="1">
        <v>45471</v>
      </c>
      <c r="B546">
        <f t="shared" si="57"/>
        <v>5</v>
      </c>
      <c r="C546">
        <f t="shared" si="58"/>
        <v>28</v>
      </c>
      <c r="D546">
        <f t="shared" si="59"/>
        <v>6</v>
      </c>
      <c r="E546" t="s">
        <v>7</v>
      </c>
      <c r="G546">
        <f t="shared" si="60"/>
        <v>0</v>
      </c>
      <c r="H546">
        <f t="shared" si="56"/>
        <v>594</v>
      </c>
      <c r="I546">
        <v>10</v>
      </c>
      <c r="J546">
        <f t="shared" si="61"/>
        <v>9</v>
      </c>
      <c r="K546">
        <f>Tabela14[[#This Row],[WYDATKI]]+Tabela14[[#This Row],[SERWIS]]</f>
        <v>0</v>
      </c>
      <c r="L546">
        <f t="shared" si="62"/>
        <v>100420</v>
      </c>
    </row>
    <row r="547" spans="1:12" x14ac:dyDescent="0.3">
      <c r="A547" s="1">
        <v>45472</v>
      </c>
      <c r="B547">
        <f t="shared" si="57"/>
        <v>6</v>
      </c>
      <c r="C547">
        <f t="shared" si="58"/>
        <v>29</v>
      </c>
      <c r="D547">
        <f t="shared" si="59"/>
        <v>6</v>
      </c>
      <c r="E547" t="s">
        <v>7</v>
      </c>
      <c r="G547">
        <f t="shared" si="60"/>
        <v>0</v>
      </c>
      <c r="H547">
        <f t="shared" si="56"/>
        <v>0</v>
      </c>
      <c r="I547">
        <v>10</v>
      </c>
      <c r="J547">
        <f t="shared" si="61"/>
        <v>9</v>
      </c>
      <c r="K547">
        <f>Tabela14[[#This Row],[WYDATKI]]+Tabela14[[#This Row],[SERWIS]]</f>
        <v>0</v>
      </c>
      <c r="L547">
        <f t="shared" si="62"/>
        <v>100420</v>
      </c>
    </row>
    <row r="548" spans="1:12" x14ac:dyDescent="0.3">
      <c r="A548" s="1">
        <v>45473</v>
      </c>
      <c r="B548">
        <f t="shared" si="57"/>
        <v>7</v>
      </c>
      <c r="C548">
        <f t="shared" si="58"/>
        <v>30</v>
      </c>
      <c r="D548">
        <f t="shared" si="59"/>
        <v>6</v>
      </c>
      <c r="E548" t="s">
        <v>7</v>
      </c>
      <c r="G548">
        <f t="shared" si="60"/>
        <v>150</v>
      </c>
      <c r="H548">
        <f t="shared" si="56"/>
        <v>0</v>
      </c>
      <c r="I548">
        <v>10</v>
      </c>
      <c r="J548">
        <f t="shared" si="61"/>
        <v>9</v>
      </c>
      <c r="K548">
        <f>Tabela14[[#This Row],[WYDATKI]]+Tabela14[[#This Row],[SERWIS]]</f>
        <v>150</v>
      </c>
      <c r="L548">
        <f t="shared" si="62"/>
        <v>100270</v>
      </c>
    </row>
    <row r="549" spans="1:12" x14ac:dyDescent="0.3">
      <c r="A549" s="1">
        <v>45474</v>
      </c>
      <c r="B549">
        <f t="shared" si="57"/>
        <v>1</v>
      </c>
      <c r="C549">
        <f t="shared" si="58"/>
        <v>1</v>
      </c>
      <c r="D549">
        <f t="shared" si="59"/>
        <v>7</v>
      </c>
      <c r="E549" t="s">
        <v>7</v>
      </c>
      <c r="G549">
        <f t="shared" si="60"/>
        <v>0</v>
      </c>
      <c r="H549">
        <f t="shared" si="56"/>
        <v>594</v>
      </c>
      <c r="I549">
        <v>10</v>
      </c>
      <c r="J549">
        <f t="shared" si="61"/>
        <v>9</v>
      </c>
      <c r="K549">
        <f>Tabela14[[#This Row],[WYDATKI]]+Tabela14[[#This Row],[SERWIS]]</f>
        <v>0</v>
      </c>
      <c r="L549">
        <f t="shared" si="62"/>
        <v>100864</v>
      </c>
    </row>
    <row r="550" spans="1:12" x14ac:dyDescent="0.3">
      <c r="A550" s="1">
        <v>45475</v>
      </c>
      <c r="B550">
        <f t="shared" si="57"/>
        <v>2</v>
      </c>
      <c r="C550">
        <f t="shared" si="58"/>
        <v>2</v>
      </c>
      <c r="D550">
        <f t="shared" si="59"/>
        <v>7</v>
      </c>
      <c r="E550" t="s">
        <v>7</v>
      </c>
      <c r="G550">
        <f t="shared" si="60"/>
        <v>0</v>
      </c>
      <c r="H550">
        <f t="shared" si="56"/>
        <v>594</v>
      </c>
      <c r="I550">
        <v>10</v>
      </c>
      <c r="J550">
        <f t="shared" si="61"/>
        <v>9</v>
      </c>
      <c r="K550">
        <f>Tabela14[[#This Row],[WYDATKI]]+Tabela14[[#This Row],[SERWIS]]</f>
        <v>0</v>
      </c>
      <c r="L550">
        <f t="shared" si="62"/>
        <v>101458</v>
      </c>
    </row>
    <row r="551" spans="1:12" x14ac:dyDescent="0.3">
      <c r="A551" s="1">
        <v>45476</v>
      </c>
      <c r="B551">
        <f t="shared" si="57"/>
        <v>3</v>
      </c>
      <c r="C551">
        <f t="shared" si="58"/>
        <v>3</v>
      </c>
      <c r="D551">
        <f t="shared" si="59"/>
        <v>7</v>
      </c>
      <c r="E551" t="s">
        <v>7</v>
      </c>
      <c r="G551">
        <f t="shared" si="60"/>
        <v>0</v>
      </c>
      <c r="H551">
        <f t="shared" si="56"/>
        <v>594</v>
      </c>
      <c r="I551">
        <v>10</v>
      </c>
      <c r="J551">
        <f t="shared" si="61"/>
        <v>9</v>
      </c>
      <c r="K551">
        <f>Tabela14[[#This Row],[WYDATKI]]+Tabela14[[#This Row],[SERWIS]]</f>
        <v>0</v>
      </c>
      <c r="L551">
        <f t="shared" si="62"/>
        <v>102052</v>
      </c>
    </row>
    <row r="552" spans="1:12" x14ac:dyDescent="0.3">
      <c r="A552" s="1">
        <v>45477</v>
      </c>
      <c r="B552">
        <f t="shared" si="57"/>
        <v>4</v>
      </c>
      <c r="C552">
        <f t="shared" si="58"/>
        <v>4</v>
      </c>
      <c r="D552">
        <f t="shared" si="59"/>
        <v>7</v>
      </c>
      <c r="E552" t="s">
        <v>7</v>
      </c>
      <c r="G552">
        <f t="shared" si="60"/>
        <v>0</v>
      </c>
      <c r="H552">
        <f t="shared" si="56"/>
        <v>594</v>
      </c>
      <c r="I552">
        <v>10</v>
      </c>
      <c r="J552">
        <f t="shared" si="61"/>
        <v>9</v>
      </c>
      <c r="K552">
        <f>Tabela14[[#This Row],[WYDATKI]]+Tabela14[[#This Row],[SERWIS]]</f>
        <v>0</v>
      </c>
      <c r="L552">
        <f t="shared" si="62"/>
        <v>102646</v>
      </c>
    </row>
    <row r="553" spans="1:12" x14ac:dyDescent="0.3">
      <c r="A553" s="1">
        <v>45478</v>
      </c>
      <c r="B553">
        <f t="shared" si="57"/>
        <v>5</v>
      </c>
      <c r="C553">
        <f t="shared" si="58"/>
        <v>5</v>
      </c>
      <c r="D553">
        <f t="shared" si="59"/>
        <v>7</v>
      </c>
      <c r="E553" t="s">
        <v>7</v>
      </c>
      <c r="G553">
        <f t="shared" si="60"/>
        <v>0</v>
      </c>
      <c r="H553">
        <f t="shared" si="56"/>
        <v>594</v>
      </c>
      <c r="I553">
        <v>10</v>
      </c>
      <c r="J553">
        <f t="shared" si="61"/>
        <v>9</v>
      </c>
      <c r="K553">
        <f>Tabela14[[#This Row],[WYDATKI]]+Tabela14[[#This Row],[SERWIS]]</f>
        <v>0</v>
      </c>
      <c r="L553">
        <f t="shared" si="62"/>
        <v>103240</v>
      </c>
    </row>
    <row r="554" spans="1:12" x14ac:dyDescent="0.3">
      <c r="A554" s="1">
        <v>45479</v>
      </c>
      <c r="B554">
        <f t="shared" si="57"/>
        <v>6</v>
      </c>
      <c r="C554">
        <f t="shared" si="58"/>
        <v>6</v>
      </c>
      <c r="D554">
        <f t="shared" si="59"/>
        <v>7</v>
      </c>
      <c r="E554" t="s">
        <v>7</v>
      </c>
      <c r="G554">
        <f t="shared" si="60"/>
        <v>0</v>
      </c>
      <c r="H554">
        <f t="shared" si="56"/>
        <v>0</v>
      </c>
      <c r="I554">
        <v>10</v>
      </c>
      <c r="J554">
        <f t="shared" si="61"/>
        <v>9</v>
      </c>
      <c r="K554">
        <f>Tabela14[[#This Row],[WYDATKI]]+Tabela14[[#This Row],[SERWIS]]</f>
        <v>0</v>
      </c>
      <c r="L554">
        <f t="shared" si="62"/>
        <v>103240</v>
      </c>
    </row>
    <row r="555" spans="1:12" x14ac:dyDescent="0.3">
      <c r="A555" s="1">
        <v>45480</v>
      </c>
      <c r="B555">
        <f t="shared" si="57"/>
        <v>7</v>
      </c>
      <c r="C555">
        <f t="shared" si="58"/>
        <v>7</v>
      </c>
      <c r="D555">
        <f t="shared" si="59"/>
        <v>7</v>
      </c>
      <c r="E555" t="s">
        <v>7</v>
      </c>
      <c r="G555">
        <f t="shared" si="60"/>
        <v>150</v>
      </c>
      <c r="H555">
        <f t="shared" si="56"/>
        <v>0</v>
      </c>
      <c r="I555">
        <v>10</v>
      </c>
      <c r="J555">
        <f t="shared" si="61"/>
        <v>9</v>
      </c>
      <c r="K555">
        <f>Tabela14[[#This Row],[WYDATKI]]+Tabela14[[#This Row],[SERWIS]]</f>
        <v>150</v>
      </c>
      <c r="L555">
        <f t="shared" si="62"/>
        <v>103090</v>
      </c>
    </row>
    <row r="556" spans="1:12" x14ac:dyDescent="0.3">
      <c r="A556" s="1">
        <v>45481</v>
      </c>
      <c r="B556">
        <f t="shared" si="57"/>
        <v>1</v>
      </c>
      <c r="C556">
        <f t="shared" si="58"/>
        <v>8</v>
      </c>
      <c r="D556">
        <f t="shared" si="59"/>
        <v>7</v>
      </c>
      <c r="E556" t="s">
        <v>7</v>
      </c>
      <c r="G556">
        <f t="shared" si="60"/>
        <v>0</v>
      </c>
      <c r="H556">
        <f t="shared" si="56"/>
        <v>594</v>
      </c>
      <c r="I556">
        <v>10</v>
      </c>
      <c r="J556">
        <f t="shared" si="61"/>
        <v>9</v>
      </c>
      <c r="K556">
        <f>Tabela14[[#This Row],[WYDATKI]]+Tabela14[[#This Row],[SERWIS]]</f>
        <v>0</v>
      </c>
      <c r="L556">
        <f t="shared" si="62"/>
        <v>103684</v>
      </c>
    </row>
    <row r="557" spans="1:12" x14ac:dyDescent="0.3">
      <c r="A557" s="1">
        <v>45482</v>
      </c>
      <c r="B557">
        <f t="shared" si="57"/>
        <v>2</v>
      </c>
      <c r="C557">
        <f t="shared" si="58"/>
        <v>9</v>
      </c>
      <c r="D557">
        <f t="shared" si="59"/>
        <v>7</v>
      </c>
      <c r="E557" t="s">
        <v>7</v>
      </c>
      <c r="G557">
        <f t="shared" si="60"/>
        <v>0</v>
      </c>
      <c r="H557">
        <f t="shared" si="56"/>
        <v>594</v>
      </c>
      <c r="I557">
        <v>10</v>
      </c>
      <c r="J557">
        <f t="shared" si="61"/>
        <v>9</v>
      </c>
      <c r="K557">
        <f>Tabela14[[#This Row],[WYDATKI]]+Tabela14[[#This Row],[SERWIS]]</f>
        <v>0</v>
      </c>
      <c r="L557">
        <f t="shared" si="62"/>
        <v>104278</v>
      </c>
    </row>
    <row r="558" spans="1:12" x14ac:dyDescent="0.3">
      <c r="A558" s="1">
        <v>45483</v>
      </c>
      <c r="B558">
        <f t="shared" si="57"/>
        <v>3</v>
      </c>
      <c r="C558">
        <f t="shared" si="58"/>
        <v>10</v>
      </c>
      <c r="D558">
        <f t="shared" si="59"/>
        <v>7</v>
      </c>
      <c r="E558" t="s">
        <v>7</v>
      </c>
      <c r="G558">
        <f t="shared" si="60"/>
        <v>0</v>
      </c>
      <c r="H558">
        <f t="shared" si="56"/>
        <v>594</v>
      </c>
      <c r="I558">
        <v>10</v>
      </c>
      <c r="J558">
        <f t="shared" si="61"/>
        <v>9</v>
      </c>
      <c r="K558">
        <f>Tabela14[[#This Row],[WYDATKI]]+Tabela14[[#This Row],[SERWIS]]</f>
        <v>0</v>
      </c>
      <c r="L558">
        <f t="shared" si="62"/>
        <v>104872</v>
      </c>
    </row>
    <row r="559" spans="1:12" x14ac:dyDescent="0.3">
      <c r="A559" s="1">
        <v>45484</v>
      </c>
      <c r="B559">
        <f t="shared" si="57"/>
        <v>4</v>
      </c>
      <c r="C559">
        <f t="shared" si="58"/>
        <v>11</v>
      </c>
      <c r="D559">
        <f t="shared" si="59"/>
        <v>7</v>
      </c>
      <c r="E559" t="s">
        <v>7</v>
      </c>
      <c r="G559">
        <f t="shared" si="60"/>
        <v>0</v>
      </c>
      <c r="H559">
        <f t="shared" si="56"/>
        <v>594</v>
      </c>
      <c r="I559">
        <v>10</v>
      </c>
      <c r="J559">
        <f t="shared" si="61"/>
        <v>9</v>
      </c>
      <c r="K559">
        <f>Tabela14[[#This Row],[WYDATKI]]+Tabela14[[#This Row],[SERWIS]]</f>
        <v>0</v>
      </c>
      <c r="L559">
        <f t="shared" si="62"/>
        <v>105466</v>
      </c>
    </row>
    <row r="560" spans="1:12" x14ac:dyDescent="0.3">
      <c r="A560" s="1">
        <v>45485</v>
      </c>
      <c r="B560">
        <f t="shared" si="57"/>
        <v>5</v>
      </c>
      <c r="C560">
        <f t="shared" si="58"/>
        <v>12</v>
      </c>
      <c r="D560">
        <f t="shared" si="59"/>
        <v>7</v>
      </c>
      <c r="E560" t="s">
        <v>7</v>
      </c>
      <c r="G560">
        <f t="shared" si="60"/>
        <v>0</v>
      </c>
      <c r="H560">
        <f t="shared" si="56"/>
        <v>594</v>
      </c>
      <c r="I560">
        <v>10</v>
      </c>
      <c r="J560">
        <f t="shared" si="61"/>
        <v>9</v>
      </c>
      <c r="K560">
        <f>Tabela14[[#This Row],[WYDATKI]]+Tabela14[[#This Row],[SERWIS]]</f>
        <v>0</v>
      </c>
      <c r="L560">
        <f t="shared" si="62"/>
        <v>106060</v>
      </c>
    </row>
    <row r="561" spans="1:12" x14ac:dyDescent="0.3">
      <c r="A561" s="1">
        <v>45486</v>
      </c>
      <c r="B561">
        <f t="shared" si="57"/>
        <v>6</v>
      </c>
      <c r="C561">
        <f t="shared" si="58"/>
        <v>13</v>
      </c>
      <c r="D561">
        <f t="shared" si="59"/>
        <v>7</v>
      </c>
      <c r="E561" t="s">
        <v>7</v>
      </c>
      <c r="G561">
        <f t="shared" si="60"/>
        <v>0</v>
      </c>
      <c r="H561">
        <f t="shared" si="56"/>
        <v>0</v>
      </c>
      <c r="I561">
        <v>10</v>
      </c>
      <c r="J561">
        <f t="shared" si="61"/>
        <v>9</v>
      </c>
      <c r="K561">
        <f>Tabela14[[#This Row],[WYDATKI]]+Tabela14[[#This Row],[SERWIS]]</f>
        <v>0</v>
      </c>
      <c r="L561">
        <f t="shared" si="62"/>
        <v>106060</v>
      </c>
    </row>
    <row r="562" spans="1:12" x14ac:dyDescent="0.3">
      <c r="A562" s="1">
        <v>45487</v>
      </c>
      <c r="B562">
        <f t="shared" si="57"/>
        <v>7</v>
      </c>
      <c r="C562">
        <f t="shared" si="58"/>
        <v>14</v>
      </c>
      <c r="D562">
        <f t="shared" si="59"/>
        <v>7</v>
      </c>
      <c r="E562" t="s">
        <v>7</v>
      </c>
      <c r="G562">
        <f t="shared" si="60"/>
        <v>150</v>
      </c>
      <c r="H562">
        <f t="shared" si="56"/>
        <v>0</v>
      </c>
      <c r="I562">
        <v>10</v>
      </c>
      <c r="J562">
        <f t="shared" si="61"/>
        <v>9</v>
      </c>
      <c r="K562">
        <f>Tabela14[[#This Row],[WYDATKI]]+Tabela14[[#This Row],[SERWIS]]</f>
        <v>150</v>
      </c>
      <c r="L562">
        <f t="shared" si="62"/>
        <v>105910</v>
      </c>
    </row>
    <row r="563" spans="1:12" x14ac:dyDescent="0.3">
      <c r="A563" s="1">
        <v>45488</v>
      </c>
      <c r="B563">
        <f t="shared" si="57"/>
        <v>1</v>
      </c>
      <c r="C563">
        <f t="shared" si="58"/>
        <v>15</v>
      </c>
      <c r="D563">
        <f t="shared" si="59"/>
        <v>7</v>
      </c>
      <c r="E563" t="s">
        <v>7</v>
      </c>
      <c r="G563">
        <f t="shared" si="60"/>
        <v>0</v>
      </c>
      <c r="H563">
        <f t="shared" si="56"/>
        <v>594</v>
      </c>
      <c r="I563">
        <v>10</v>
      </c>
      <c r="J563">
        <f t="shared" si="61"/>
        <v>9</v>
      </c>
      <c r="K563">
        <f>Tabela14[[#This Row],[WYDATKI]]+Tabela14[[#This Row],[SERWIS]]</f>
        <v>0</v>
      </c>
      <c r="L563">
        <f t="shared" si="62"/>
        <v>106504</v>
      </c>
    </row>
    <row r="564" spans="1:12" x14ac:dyDescent="0.3">
      <c r="A564" s="1">
        <v>45489</v>
      </c>
      <c r="B564">
        <f t="shared" si="57"/>
        <v>2</v>
      </c>
      <c r="C564">
        <f t="shared" si="58"/>
        <v>16</v>
      </c>
      <c r="D564">
        <f t="shared" si="59"/>
        <v>7</v>
      </c>
      <c r="E564" t="s">
        <v>7</v>
      </c>
      <c r="G564">
        <f t="shared" si="60"/>
        <v>0</v>
      </c>
      <c r="H564">
        <f t="shared" si="56"/>
        <v>594</v>
      </c>
      <c r="I564">
        <v>10</v>
      </c>
      <c r="J564">
        <f t="shared" si="61"/>
        <v>9</v>
      </c>
      <c r="K564">
        <f>Tabela14[[#This Row],[WYDATKI]]+Tabela14[[#This Row],[SERWIS]]</f>
        <v>0</v>
      </c>
      <c r="L564">
        <f t="shared" si="62"/>
        <v>107098</v>
      </c>
    </row>
    <row r="565" spans="1:12" x14ac:dyDescent="0.3">
      <c r="A565" s="1">
        <v>45490</v>
      </c>
      <c r="B565">
        <f t="shared" si="57"/>
        <v>3</v>
      </c>
      <c r="C565">
        <f t="shared" si="58"/>
        <v>17</v>
      </c>
      <c r="D565">
        <f t="shared" si="59"/>
        <v>7</v>
      </c>
      <c r="E565" t="s">
        <v>7</v>
      </c>
      <c r="G565">
        <f t="shared" si="60"/>
        <v>0</v>
      </c>
      <c r="H565">
        <f t="shared" si="56"/>
        <v>594</v>
      </c>
      <c r="I565">
        <v>10</v>
      </c>
      <c r="J565">
        <f t="shared" si="61"/>
        <v>9</v>
      </c>
      <c r="K565">
        <f>Tabela14[[#This Row],[WYDATKI]]+Tabela14[[#This Row],[SERWIS]]</f>
        <v>0</v>
      </c>
      <c r="L565">
        <f t="shared" si="62"/>
        <v>107692</v>
      </c>
    </row>
    <row r="566" spans="1:12" x14ac:dyDescent="0.3">
      <c r="A566" s="1">
        <v>45491</v>
      </c>
      <c r="B566">
        <f t="shared" si="57"/>
        <v>4</v>
      </c>
      <c r="C566">
        <f t="shared" si="58"/>
        <v>18</v>
      </c>
      <c r="D566">
        <f t="shared" si="59"/>
        <v>7</v>
      </c>
      <c r="E566" t="s">
        <v>7</v>
      </c>
      <c r="G566">
        <f t="shared" si="60"/>
        <v>0</v>
      </c>
      <c r="H566">
        <f t="shared" si="56"/>
        <v>594</v>
      </c>
      <c r="I566">
        <v>10</v>
      </c>
      <c r="J566">
        <f t="shared" si="61"/>
        <v>9</v>
      </c>
      <c r="K566">
        <f>Tabela14[[#This Row],[WYDATKI]]+Tabela14[[#This Row],[SERWIS]]</f>
        <v>0</v>
      </c>
      <c r="L566">
        <f t="shared" si="62"/>
        <v>108286</v>
      </c>
    </row>
    <row r="567" spans="1:12" x14ac:dyDescent="0.3">
      <c r="A567" s="1">
        <v>45492</v>
      </c>
      <c r="B567">
        <f t="shared" si="57"/>
        <v>5</v>
      </c>
      <c r="C567">
        <f t="shared" si="58"/>
        <v>19</v>
      </c>
      <c r="D567">
        <f t="shared" si="59"/>
        <v>7</v>
      </c>
      <c r="E567" t="s">
        <v>7</v>
      </c>
      <c r="G567">
        <f t="shared" si="60"/>
        <v>0</v>
      </c>
      <c r="H567">
        <f t="shared" si="56"/>
        <v>594</v>
      </c>
      <c r="I567">
        <v>10</v>
      </c>
      <c r="J567">
        <f t="shared" si="61"/>
        <v>9</v>
      </c>
      <c r="K567">
        <f>Tabela14[[#This Row],[WYDATKI]]+Tabela14[[#This Row],[SERWIS]]</f>
        <v>0</v>
      </c>
      <c r="L567">
        <f t="shared" si="62"/>
        <v>108880</v>
      </c>
    </row>
    <row r="568" spans="1:12" x14ac:dyDescent="0.3">
      <c r="A568" s="1">
        <v>45493</v>
      </c>
      <c r="B568">
        <f t="shared" si="57"/>
        <v>6</v>
      </c>
      <c r="C568">
        <f t="shared" si="58"/>
        <v>20</v>
      </c>
      <c r="D568">
        <f t="shared" si="59"/>
        <v>7</v>
      </c>
      <c r="E568" t="s">
        <v>7</v>
      </c>
      <c r="G568">
        <f t="shared" si="60"/>
        <v>0</v>
      </c>
      <c r="H568">
        <f t="shared" si="56"/>
        <v>0</v>
      </c>
      <c r="I568">
        <v>10</v>
      </c>
      <c r="J568">
        <f t="shared" si="61"/>
        <v>9</v>
      </c>
      <c r="K568">
        <f>Tabela14[[#This Row],[WYDATKI]]+Tabela14[[#This Row],[SERWIS]]</f>
        <v>0</v>
      </c>
      <c r="L568">
        <f t="shared" si="62"/>
        <v>108880</v>
      </c>
    </row>
    <row r="569" spans="1:12" x14ac:dyDescent="0.3">
      <c r="A569" s="1">
        <v>45494</v>
      </c>
      <c r="B569">
        <f t="shared" si="57"/>
        <v>7</v>
      </c>
      <c r="C569">
        <f t="shared" si="58"/>
        <v>21</v>
      </c>
      <c r="D569">
        <f t="shared" si="59"/>
        <v>7</v>
      </c>
      <c r="E569" t="s">
        <v>7</v>
      </c>
      <c r="G569">
        <f t="shared" si="60"/>
        <v>150</v>
      </c>
      <c r="H569">
        <f t="shared" si="56"/>
        <v>0</v>
      </c>
      <c r="I569">
        <v>10</v>
      </c>
      <c r="J569">
        <f t="shared" si="61"/>
        <v>9</v>
      </c>
      <c r="K569">
        <f>Tabela14[[#This Row],[WYDATKI]]+Tabela14[[#This Row],[SERWIS]]</f>
        <v>150</v>
      </c>
      <c r="L569">
        <f t="shared" si="62"/>
        <v>108730</v>
      </c>
    </row>
    <row r="570" spans="1:12" x14ac:dyDescent="0.3">
      <c r="A570" s="1">
        <v>45495</v>
      </c>
      <c r="B570">
        <f t="shared" si="57"/>
        <v>1</v>
      </c>
      <c r="C570">
        <f t="shared" si="58"/>
        <v>22</v>
      </c>
      <c r="D570">
        <f t="shared" si="59"/>
        <v>7</v>
      </c>
      <c r="E570" t="s">
        <v>7</v>
      </c>
      <c r="G570">
        <f t="shared" si="60"/>
        <v>0</v>
      </c>
      <c r="H570">
        <f t="shared" si="56"/>
        <v>594</v>
      </c>
      <c r="I570">
        <v>10</v>
      </c>
      <c r="J570">
        <f t="shared" si="61"/>
        <v>9</v>
      </c>
      <c r="K570">
        <f>Tabela14[[#This Row],[WYDATKI]]+Tabela14[[#This Row],[SERWIS]]</f>
        <v>0</v>
      </c>
      <c r="L570">
        <f t="shared" si="62"/>
        <v>109324</v>
      </c>
    </row>
    <row r="571" spans="1:12" x14ac:dyDescent="0.3">
      <c r="A571" s="1">
        <v>45496</v>
      </c>
      <c r="B571">
        <f t="shared" si="57"/>
        <v>2</v>
      </c>
      <c r="C571">
        <f t="shared" si="58"/>
        <v>23</v>
      </c>
      <c r="D571">
        <f t="shared" si="59"/>
        <v>7</v>
      </c>
      <c r="E571" t="s">
        <v>7</v>
      </c>
      <c r="G571">
        <f t="shared" si="60"/>
        <v>0</v>
      </c>
      <c r="H571">
        <f t="shared" si="56"/>
        <v>594</v>
      </c>
      <c r="I571">
        <v>10</v>
      </c>
      <c r="J571">
        <f t="shared" si="61"/>
        <v>9</v>
      </c>
      <c r="K571">
        <f>Tabela14[[#This Row],[WYDATKI]]+Tabela14[[#This Row],[SERWIS]]</f>
        <v>0</v>
      </c>
      <c r="L571">
        <f t="shared" si="62"/>
        <v>109918</v>
      </c>
    </row>
    <row r="572" spans="1:12" x14ac:dyDescent="0.3">
      <c r="A572" s="1">
        <v>45497</v>
      </c>
      <c r="B572">
        <f t="shared" si="57"/>
        <v>3</v>
      </c>
      <c r="C572">
        <f t="shared" si="58"/>
        <v>24</v>
      </c>
      <c r="D572">
        <f t="shared" si="59"/>
        <v>7</v>
      </c>
      <c r="E572" t="s">
        <v>7</v>
      </c>
      <c r="G572">
        <f t="shared" si="60"/>
        <v>0</v>
      </c>
      <c r="H572">
        <f t="shared" si="56"/>
        <v>594</v>
      </c>
      <c r="I572">
        <v>10</v>
      </c>
      <c r="J572">
        <f t="shared" si="61"/>
        <v>9</v>
      </c>
      <c r="K572">
        <f>Tabela14[[#This Row],[WYDATKI]]+Tabela14[[#This Row],[SERWIS]]</f>
        <v>0</v>
      </c>
      <c r="L572">
        <f t="shared" si="62"/>
        <v>110512</v>
      </c>
    </row>
    <row r="573" spans="1:12" x14ac:dyDescent="0.3">
      <c r="A573" s="1">
        <v>45498</v>
      </c>
      <c r="B573">
        <f t="shared" si="57"/>
        <v>4</v>
      </c>
      <c r="C573">
        <f t="shared" si="58"/>
        <v>25</v>
      </c>
      <c r="D573">
        <f t="shared" si="59"/>
        <v>7</v>
      </c>
      <c r="E573" t="s">
        <v>7</v>
      </c>
      <c r="G573">
        <f t="shared" si="60"/>
        <v>0</v>
      </c>
      <c r="H573">
        <f t="shared" si="56"/>
        <v>594</v>
      </c>
      <c r="I573">
        <v>10</v>
      </c>
      <c r="J573">
        <f t="shared" si="61"/>
        <v>9</v>
      </c>
      <c r="K573">
        <f>Tabela14[[#This Row],[WYDATKI]]+Tabela14[[#This Row],[SERWIS]]</f>
        <v>0</v>
      </c>
      <c r="L573">
        <f t="shared" si="62"/>
        <v>111106</v>
      </c>
    </row>
    <row r="574" spans="1:12" x14ac:dyDescent="0.3">
      <c r="A574" s="1">
        <v>45499</v>
      </c>
      <c r="B574">
        <f t="shared" si="57"/>
        <v>5</v>
      </c>
      <c r="C574">
        <f t="shared" si="58"/>
        <v>26</v>
      </c>
      <c r="D574">
        <f t="shared" si="59"/>
        <v>7</v>
      </c>
      <c r="E574" t="s">
        <v>7</v>
      </c>
      <c r="G574">
        <f t="shared" si="60"/>
        <v>0</v>
      </c>
      <c r="H574">
        <f t="shared" si="56"/>
        <v>594</v>
      </c>
      <c r="I574">
        <v>10</v>
      </c>
      <c r="J574">
        <f t="shared" si="61"/>
        <v>9</v>
      </c>
      <c r="K574">
        <f>Tabela14[[#This Row],[WYDATKI]]+Tabela14[[#This Row],[SERWIS]]</f>
        <v>0</v>
      </c>
      <c r="L574">
        <f t="shared" si="62"/>
        <v>111700</v>
      </c>
    </row>
    <row r="575" spans="1:12" x14ac:dyDescent="0.3">
      <c r="A575" s="1">
        <v>45500</v>
      </c>
      <c r="B575">
        <f t="shared" si="57"/>
        <v>6</v>
      </c>
      <c r="C575">
        <f t="shared" si="58"/>
        <v>27</v>
      </c>
      <c r="D575">
        <f t="shared" si="59"/>
        <v>7</v>
      </c>
      <c r="E575" t="s">
        <v>7</v>
      </c>
      <c r="G575">
        <f t="shared" si="60"/>
        <v>0</v>
      </c>
      <c r="H575">
        <f t="shared" si="56"/>
        <v>0</v>
      </c>
      <c r="I575">
        <v>10</v>
      </c>
      <c r="J575">
        <f t="shared" si="61"/>
        <v>9</v>
      </c>
      <c r="K575">
        <f>Tabela14[[#This Row],[WYDATKI]]+Tabela14[[#This Row],[SERWIS]]</f>
        <v>0</v>
      </c>
      <c r="L575">
        <f t="shared" si="62"/>
        <v>111700</v>
      </c>
    </row>
    <row r="576" spans="1:12" x14ac:dyDescent="0.3">
      <c r="A576" s="1">
        <v>45501</v>
      </c>
      <c r="B576">
        <f t="shared" si="57"/>
        <v>7</v>
      </c>
      <c r="C576">
        <f t="shared" si="58"/>
        <v>28</v>
      </c>
      <c r="D576">
        <f t="shared" si="59"/>
        <v>7</v>
      </c>
      <c r="E576" t="s">
        <v>7</v>
      </c>
      <c r="G576">
        <f t="shared" si="60"/>
        <v>150</v>
      </c>
      <c r="H576">
        <f t="shared" si="56"/>
        <v>0</v>
      </c>
      <c r="I576">
        <v>10</v>
      </c>
      <c r="J576">
        <f t="shared" si="61"/>
        <v>9</v>
      </c>
      <c r="K576">
        <f>Tabela14[[#This Row],[WYDATKI]]+Tabela14[[#This Row],[SERWIS]]</f>
        <v>150</v>
      </c>
      <c r="L576">
        <f t="shared" si="62"/>
        <v>111550</v>
      </c>
    </row>
    <row r="577" spans="1:12" x14ac:dyDescent="0.3">
      <c r="A577" s="1">
        <v>45502</v>
      </c>
      <c r="B577">
        <f t="shared" si="57"/>
        <v>1</v>
      </c>
      <c r="C577">
        <f t="shared" si="58"/>
        <v>29</v>
      </c>
      <c r="D577">
        <f t="shared" si="59"/>
        <v>7</v>
      </c>
      <c r="E577" t="s">
        <v>7</v>
      </c>
      <c r="G577">
        <f t="shared" si="60"/>
        <v>0</v>
      </c>
      <c r="H577">
        <f t="shared" si="56"/>
        <v>594</v>
      </c>
      <c r="I577">
        <v>10</v>
      </c>
      <c r="J577">
        <f t="shared" si="61"/>
        <v>9</v>
      </c>
      <c r="K577">
        <f>Tabela14[[#This Row],[WYDATKI]]+Tabela14[[#This Row],[SERWIS]]</f>
        <v>0</v>
      </c>
      <c r="L577">
        <f t="shared" si="62"/>
        <v>112144</v>
      </c>
    </row>
    <row r="578" spans="1:12" x14ac:dyDescent="0.3">
      <c r="A578" s="1">
        <v>45503</v>
      </c>
      <c r="B578">
        <f t="shared" si="57"/>
        <v>2</v>
      </c>
      <c r="C578">
        <f t="shared" si="58"/>
        <v>30</v>
      </c>
      <c r="D578">
        <f t="shared" si="59"/>
        <v>7</v>
      </c>
      <c r="E578" t="s">
        <v>7</v>
      </c>
      <c r="G578">
        <f t="shared" si="60"/>
        <v>0</v>
      </c>
      <c r="H578">
        <f t="shared" ref="H578:H641" si="63">IF(OR(B578=7,B578=6),0,J578*$O$4)</f>
        <v>594</v>
      </c>
      <c r="I578">
        <v>10</v>
      </c>
      <c r="J578">
        <f t="shared" si="61"/>
        <v>9</v>
      </c>
      <c r="K578">
        <f>Tabela14[[#This Row],[WYDATKI]]+Tabela14[[#This Row],[SERWIS]]</f>
        <v>0</v>
      </c>
      <c r="L578">
        <f t="shared" si="62"/>
        <v>112738</v>
      </c>
    </row>
    <row r="579" spans="1:12" x14ac:dyDescent="0.3">
      <c r="A579" s="1">
        <v>45504</v>
      </c>
      <c r="B579">
        <f t="shared" ref="B579:B642" si="64">WEEKDAY(A579,2)</f>
        <v>3</v>
      </c>
      <c r="C579">
        <f t="shared" ref="C579:C642" si="65">DAY(A579)</f>
        <v>31</v>
      </c>
      <c r="D579">
        <f t="shared" ref="D579:D642" si="66">MONTH(A579)</f>
        <v>7</v>
      </c>
      <c r="E579" t="s">
        <v>7</v>
      </c>
      <c r="G579">
        <f t="shared" ref="G579:G642" si="67">IF(B579=7,I579*15,0)</f>
        <v>0</v>
      </c>
      <c r="H579">
        <f t="shared" si="63"/>
        <v>594</v>
      </c>
      <c r="I579">
        <v>10</v>
      </c>
      <c r="J579">
        <f t="shared" ref="J579:J642" si="68">IF(E579="ZIMA",ROUNDDOWN(I579*20%,0),IF(E579="WIOSNA",ROUNDDOWN(I579*50%,0),IF(E579="LATO",ROUNDDOWN(I579*90%,0),IF(E579="JESIEŃ",ROUNDDOWN(I579*40%,0)))))</f>
        <v>9</v>
      </c>
      <c r="K579">
        <f>Tabela14[[#This Row],[WYDATKI]]+Tabela14[[#This Row],[SERWIS]]</f>
        <v>0</v>
      </c>
      <c r="L579">
        <f t="shared" si="62"/>
        <v>113332</v>
      </c>
    </row>
    <row r="580" spans="1:12" x14ac:dyDescent="0.3">
      <c r="A580" s="1">
        <v>45505</v>
      </c>
      <c r="B580">
        <f t="shared" si="64"/>
        <v>4</v>
      </c>
      <c r="C580">
        <f t="shared" si="65"/>
        <v>1</v>
      </c>
      <c r="D580">
        <f t="shared" si="66"/>
        <v>8</v>
      </c>
      <c r="E580" t="s">
        <v>7</v>
      </c>
      <c r="G580">
        <f t="shared" si="67"/>
        <v>0</v>
      </c>
      <c r="H580">
        <f t="shared" si="63"/>
        <v>594</v>
      </c>
      <c r="I580">
        <v>10</v>
      </c>
      <c r="J580">
        <f t="shared" si="68"/>
        <v>9</v>
      </c>
      <c r="K580">
        <f>Tabela14[[#This Row],[WYDATKI]]+Tabela14[[#This Row],[SERWIS]]</f>
        <v>0</v>
      </c>
      <c r="L580">
        <f t="shared" ref="L580:L643" si="69">L579-F580-G580+H580</f>
        <v>113926</v>
      </c>
    </row>
    <row r="581" spans="1:12" x14ac:dyDescent="0.3">
      <c r="A581" s="1">
        <v>45506</v>
      </c>
      <c r="B581">
        <f t="shared" si="64"/>
        <v>5</v>
      </c>
      <c r="C581">
        <f t="shared" si="65"/>
        <v>2</v>
      </c>
      <c r="D581">
        <f t="shared" si="66"/>
        <v>8</v>
      </c>
      <c r="E581" t="s">
        <v>7</v>
      </c>
      <c r="G581">
        <f t="shared" si="67"/>
        <v>0</v>
      </c>
      <c r="H581">
        <f t="shared" si="63"/>
        <v>594</v>
      </c>
      <c r="I581">
        <v>10</v>
      </c>
      <c r="J581">
        <f t="shared" si="68"/>
        <v>9</v>
      </c>
      <c r="K581">
        <f>Tabela14[[#This Row],[WYDATKI]]+Tabela14[[#This Row],[SERWIS]]</f>
        <v>0</v>
      </c>
      <c r="L581">
        <f t="shared" si="69"/>
        <v>114520</v>
      </c>
    </row>
    <row r="582" spans="1:12" x14ac:dyDescent="0.3">
      <c r="A582" s="1">
        <v>45507</v>
      </c>
      <c r="B582">
        <f t="shared" si="64"/>
        <v>6</v>
      </c>
      <c r="C582">
        <f t="shared" si="65"/>
        <v>3</v>
      </c>
      <c r="D582">
        <f t="shared" si="66"/>
        <v>8</v>
      </c>
      <c r="E582" t="s">
        <v>7</v>
      </c>
      <c r="G582">
        <f t="shared" si="67"/>
        <v>0</v>
      </c>
      <c r="H582">
        <f t="shared" si="63"/>
        <v>0</v>
      </c>
      <c r="I582">
        <v>10</v>
      </c>
      <c r="J582">
        <f t="shared" si="68"/>
        <v>9</v>
      </c>
      <c r="K582">
        <f>Tabela14[[#This Row],[WYDATKI]]+Tabela14[[#This Row],[SERWIS]]</f>
        <v>0</v>
      </c>
      <c r="L582">
        <f t="shared" si="69"/>
        <v>114520</v>
      </c>
    </row>
    <row r="583" spans="1:12" x14ac:dyDescent="0.3">
      <c r="A583" s="1">
        <v>45508</v>
      </c>
      <c r="B583">
        <f t="shared" si="64"/>
        <v>7</v>
      </c>
      <c r="C583">
        <f t="shared" si="65"/>
        <v>4</v>
      </c>
      <c r="D583">
        <f t="shared" si="66"/>
        <v>8</v>
      </c>
      <c r="E583" t="s">
        <v>7</v>
      </c>
      <c r="G583">
        <f t="shared" si="67"/>
        <v>150</v>
      </c>
      <c r="H583">
        <f t="shared" si="63"/>
        <v>0</v>
      </c>
      <c r="I583">
        <v>10</v>
      </c>
      <c r="J583">
        <f t="shared" si="68"/>
        <v>9</v>
      </c>
      <c r="K583">
        <f>Tabela14[[#This Row],[WYDATKI]]+Tabela14[[#This Row],[SERWIS]]</f>
        <v>150</v>
      </c>
      <c r="L583">
        <f t="shared" si="69"/>
        <v>114370</v>
      </c>
    </row>
    <row r="584" spans="1:12" x14ac:dyDescent="0.3">
      <c r="A584" s="1">
        <v>45509</v>
      </c>
      <c r="B584">
        <f t="shared" si="64"/>
        <v>1</v>
      </c>
      <c r="C584">
        <f t="shared" si="65"/>
        <v>5</v>
      </c>
      <c r="D584">
        <f t="shared" si="66"/>
        <v>8</v>
      </c>
      <c r="E584" t="s">
        <v>7</v>
      </c>
      <c r="G584">
        <f t="shared" si="67"/>
        <v>0</v>
      </c>
      <c r="H584">
        <f t="shared" si="63"/>
        <v>594</v>
      </c>
      <c r="I584">
        <v>10</v>
      </c>
      <c r="J584">
        <f t="shared" si="68"/>
        <v>9</v>
      </c>
      <c r="K584">
        <f>Tabela14[[#This Row],[WYDATKI]]+Tabela14[[#This Row],[SERWIS]]</f>
        <v>0</v>
      </c>
      <c r="L584">
        <f t="shared" si="69"/>
        <v>114964</v>
      </c>
    </row>
    <row r="585" spans="1:12" x14ac:dyDescent="0.3">
      <c r="A585" s="1">
        <v>45510</v>
      </c>
      <c r="B585">
        <f t="shared" si="64"/>
        <v>2</v>
      </c>
      <c r="C585">
        <f t="shared" si="65"/>
        <v>6</v>
      </c>
      <c r="D585">
        <f t="shared" si="66"/>
        <v>8</v>
      </c>
      <c r="E585" t="s">
        <v>7</v>
      </c>
      <c r="G585">
        <f t="shared" si="67"/>
        <v>0</v>
      </c>
      <c r="H585">
        <f t="shared" si="63"/>
        <v>594</v>
      </c>
      <c r="I585">
        <v>10</v>
      </c>
      <c r="J585">
        <f t="shared" si="68"/>
        <v>9</v>
      </c>
      <c r="K585">
        <f>Tabela14[[#This Row],[WYDATKI]]+Tabela14[[#This Row],[SERWIS]]</f>
        <v>0</v>
      </c>
      <c r="L585">
        <f t="shared" si="69"/>
        <v>115558</v>
      </c>
    </row>
    <row r="586" spans="1:12" x14ac:dyDescent="0.3">
      <c r="A586" s="1">
        <v>45511</v>
      </c>
      <c r="B586">
        <f t="shared" si="64"/>
        <v>3</v>
      </c>
      <c r="C586">
        <f t="shared" si="65"/>
        <v>7</v>
      </c>
      <c r="D586">
        <f t="shared" si="66"/>
        <v>8</v>
      </c>
      <c r="E586" t="s">
        <v>7</v>
      </c>
      <c r="G586">
        <f t="shared" si="67"/>
        <v>0</v>
      </c>
      <c r="H586">
        <f t="shared" si="63"/>
        <v>594</v>
      </c>
      <c r="I586">
        <v>10</v>
      </c>
      <c r="J586">
        <f t="shared" si="68"/>
        <v>9</v>
      </c>
      <c r="K586">
        <f>Tabela14[[#This Row],[WYDATKI]]+Tabela14[[#This Row],[SERWIS]]</f>
        <v>0</v>
      </c>
      <c r="L586">
        <f t="shared" si="69"/>
        <v>116152</v>
      </c>
    </row>
    <row r="587" spans="1:12" x14ac:dyDescent="0.3">
      <c r="A587" s="1">
        <v>45512</v>
      </c>
      <c r="B587">
        <f t="shared" si="64"/>
        <v>4</v>
      </c>
      <c r="C587">
        <f t="shared" si="65"/>
        <v>8</v>
      </c>
      <c r="D587">
        <f t="shared" si="66"/>
        <v>8</v>
      </c>
      <c r="E587" t="s">
        <v>7</v>
      </c>
      <c r="G587">
        <f t="shared" si="67"/>
        <v>0</v>
      </c>
      <c r="H587">
        <f t="shared" si="63"/>
        <v>594</v>
      </c>
      <c r="I587">
        <v>10</v>
      </c>
      <c r="J587">
        <f t="shared" si="68"/>
        <v>9</v>
      </c>
      <c r="K587">
        <f>Tabela14[[#This Row],[WYDATKI]]+Tabela14[[#This Row],[SERWIS]]</f>
        <v>0</v>
      </c>
      <c r="L587">
        <f t="shared" si="69"/>
        <v>116746</v>
      </c>
    </row>
    <row r="588" spans="1:12" x14ac:dyDescent="0.3">
      <c r="A588" s="1">
        <v>45513</v>
      </c>
      <c r="B588">
        <f t="shared" si="64"/>
        <v>5</v>
      </c>
      <c r="C588">
        <f t="shared" si="65"/>
        <v>9</v>
      </c>
      <c r="D588">
        <f t="shared" si="66"/>
        <v>8</v>
      </c>
      <c r="E588" t="s">
        <v>7</v>
      </c>
      <c r="G588">
        <f t="shared" si="67"/>
        <v>0</v>
      </c>
      <c r="H588">
        <f t="shared" si="63"/>
        <v>594</v>
      </c>
      <c r="I588">
        <v>10</v>
      </c>
      <c r="J588">
        <f t="shared" si="68"/>
        <v>9</v>
      </c>
      <c r="K588">
        <f>Tabela14[[#This Row],[WYDATKI]]+Tabela14[[#This Row],[SERWIS]]</f>
        <v>0</v>
      </c>
      <c r="L588">
        <f t="shared" si="69"/>
        <v>117340</v>
      </c>
    </row>
    <row r="589" spans="1:12" x14ac:dyDescent="0.3">
      <c r="A589" s="1">
        <v>45514</v>
      </c>
      <c r="B589">
        <f t="shared" si="64"/>
        <v>6</v>
      </c>
      <c r="C589">
        <f t="shared" si="65"/>
        <v>10</v>
      </c>
      <c r="D589">
        <f t="shared" si="66"/>
        <v>8</v>
      </c>
      <c r="E589" t="s">
        <v>7</v>
      </c>
      <c r="G589">
        <f t="shared" si="67"/>
        <v>0</v>
      </c>
      <c r="H589">
        <f t="shared" si="63"/>
        <v>0</v>
      </c>
      <c r="I589">
        <v>10</v>
      </c>
      <c r="J589">
        <f t="shared" si="68"/>
        <v>9</v>
      </c>
      <c r="K589">
        <f>Tabela14[[#This Row],[WYDATKI]]+Tabela14[[#This Row],[SERWIS]]</f>
        <v>0</v>
      </c>
      <c r="L589">
        <f t="shared" si="69"/>
        <v>117340</v>
      </c>
    </row>
    <row r="590" spans="1:12" x14ac:dyDescent="0.3">
      <c r="A590" s="1">
        <v>45515</v>
      </c>
      <c r="B590">
        <f t="shared" si="64"/>
        <v>7</v>
      </c>
      <c r="C590">
        <f t="shared" si="65"/>
        <v>11</v>
      </c>
      <c r="D590">
        <f t="shared" si="66"/>
        <v>8</v>
      </c>
      <c r="E590" t="s">
        <v>7</v>
      </c>
      <c r="G590">
        <f t="shared" si="67"/>
        <v>150</v>
      </c>
      <c r="H590">
        <f t="shared" si="63"/>
        <v>0</v>
      </c>
      <c r="I590">
        <v>10</v>
      </c>
      <c r="J590">
        <f t="shared" si="68"/>
        <v>9</v>
      </c>
      <c r="K590">
        <f>Tabela14[[#This Row],[WYDATKI]]+Tabela14[[#This Row],[SERWIS]]</f>
        <v>150</v>
      </c>
      <c r="L590">
        <f t="shared" si="69"/>
        <v>117190</v>
      </c>
    </row>
    <row r="591" spans="1:12" x14ac:dyDescent="0.3">
      <c r="A591" s="1">
        <v>45516</v>
      </c>
      <c r="B591">
        <f t="shared" si="64"/>
        <v>1</v>
      </c>
      <c r="C591">
        <f t="shared" si="65"/>
        <v>12</v>
      </c>
      <c r="D591">
        <f t="shared" si="66"/>
        <v>8</v>
      </c>
      <c r="E591" t="s">
        <v>7</v>
      </c>
      <c r="G591">
        <f t="shared" si="67"/>
        <v>0</v>
      </c>
      <c r="H591">
        <f t="shared" si="63"/>
        <v>594</v>
      </c>
      <c r="I591">
        <v>10</v>
      </c>
      <c r="J591">
        <f t="shared" si="68"/>
        <v>9</v>
      </c>
      <c r="K591">
        <f>Tabela14[[#This Row],[WYDATKI]]+Tabela14[[#This Row],[SERWIS]]</f>
        <v>0</v>
      </c>
      <c r="L591">
        <f t="shared" si="69"/>
        <v>117784</v>
      </c>
    </row>
    <row r="592" spans="1:12" x14ac:dyDescent="0.3">
      <c r="A592" s="1">
        <v>45517</v>
      </c>
      <c r="B592">
        <f t="shared" si="64"/>
        <v>2</v>
      </c>
      <c r="C592">
        <f t="shared" si="65"/>
        <v>13</v>
      </c>
      <c r="D592">
        <f t="shared" si="66"/>
        <v>8</v>
      </c>
      <c r="E592" t="s">
        <v>7</v>
      </c>
      <c r="G592">
        <f t="shared" si="67"/>
        <v>0</v>
      </c>
      <c r="H592">
        <f t="shared" si="63"/>
        <v>594</v>
      </c>
      <c r="I592">
        <v>10</v>
      </c>
      <c r="J592">
        <f t="shared" si="68"/>
        <v>9</v>
      </c>
      <c r="K592">
        <f>Tabela14[[#This Row],[WYDATKI]]+Tabela14[[#This Row],[SERWIS]]</f>
        <v>0</v>
      </c>
      <c r="L592">
        <f t="shared" si="69"/>
        <v>118378</v>
      </c>
    </row>
    <row r="593" spans="1:12" x14ac:dyDescent="0.3">
      <c r="A593" s="1">
        <v>45518</v>
      </c>
      <c r="B593">
        <f t="shared" si="64"/>
        <v>3</v>
      </c>
      <c r="C593">
        <f t="shared" si="65"/>
        <v>14</v>
      </c>
      <c r="D593">
        <f t="shared" si="66"/>
        <v>8</v>
      </c>
      <c r="E593" t="s">
        <v>7</v>
      </c>
      <c r="G593">
        <f t="shared" si="67"/>
        <v>0</v>
      </c>
      <c r="H593">
        <f t="shared" si="63"/>
        <v>594</v>
      </c>
      <c r="I593">
        <v>10</v>
      </c>
      <c r="J593">
        <f t="shared" si="68"/>
        <v>9</v>
      </c>
      <c r="K593">
        <f>Tabela14[[#This Row],[WYDATKI]]+Tabela14[[#This Row],[SERWIS]]</f>
        <v>0</v>
      </c>
      <c r="L593">
        <f t="shared" si="69"/>
        <v>118972</v>
      </c>
    </row>
    <row r="594" spans="1:12" x14ac:dyDescent="0.3">
      <c r="A594" s="1">
        <v>45519</v>
      </c>
      <c r="B594">
        <f t="shared" si="64"/>
        <v>4</v>
      </c>
      <c r="C594">
        <f t="shared" si="65"/>
        <v>15</v>
      </c>
      <c r="D594">
        <f t="shared" si="66"/>
        <v>8</v>
      </c>
      <c r="E594" t="s">
        <v>7</v>
      </c>
      <c r="G594">
        <f t="shared" si="67"/>
        <v>0</v>
      </c>
      <c r="H594">
        <f t="shared" si="63"/>
        <v>594</v>
      </c>
      <c r="I594">
        <v>10</v>
      </c>
      <c r="J594">
        <f t="shared" si="68"/>
        <v>9</v>
      </c>
      <c r="K594">
        <f>Tabela14[[#This Row],[WYDATKI]]+Tabela14[[#This Row],[SERWIS]]</f>
        <v>0</v>
      </c>
      <c r="L594">
        <f t="shared" si="69"/>
        <v>119566</v>
      </c>
    </row>
    <row r="595" spans="1:12" x14ac:dyDescent="0.3">
      <c r="A595" s="1">
        <v>45520</v>
      </c>
      <c r="B595">
        <f t="shared" si="64"/>
        <v>5</v>
      </c>
      <c r="C595">
        <f t="shared" si="65"/>
        <v>16</v>
      </c>
      <c r="D595">
        <f t="shared" si="66"/>
        <v>8</v>
      </c>
      <c r="E595" t="s">
        <v>7</v>
      </c>
      <c r="G595">
        <f t="shared" si="67"/>
        <v>0</v>
      </c>
      <c r="H595">
        <f t="shared" si="63"/>
        <v>594</v>
      </c>
      <c r="I595">
        <v>10</v>
      </c>
      <c r="J595">
        <f t="shared" si="68"/>
        <v>9</v>
      </c>
      <c r="K595">
        <f>Tabela14[[#This Row],[WYDATKI]]+Tabela14[[#This Row],[SERWIS]]</f>
        <v>0</v>
      </c>
      <c r="L595">
        <f t="shared" si="69"/>
        <v>120160</v>
      </c>
    </row>
    <row r="596" spans="1:12" x14ac:dyDescent="0.3">
      <c r="A596" s="1">
        <v>45521</v>
      </c>
      <c r="B596">
        <f t="shared" si="64"/>
        <v>6</v>
      </c>
      <c r="C596">
        <f t="shared" si="65"/>
        <v>17</v>
      </c>
      <c r="D596">
        <f t="shared" si="66"/>
        <v>8</v>
      </c>
      <c r="E596" t="s">
        <v>7</v>
      </c>
      <c r="G596">
        <f t="shared" si="67"/>
        <v>0</v>
      </c>
      <c r="H596">
        <f t="shared" si="63"/>
        <v>0</v>
      </c>
      <c r="I596">
        <v>10</v>
      </c>
      <c r="J596">
        <f t="shared" si="68"/>
        <v>9</v>
      </c>
      <c r="K596">
        <f>Tabela14[[#This Row],[WYDATKI]]+Tabela14[[#This Row],[SERWIS]]</f>
        <v>0</v>
      </c>
      <c r="L596">
        <f t="shared" si="69"/>
        <v>120160</v>
      </c>
    </row>
    <row r="597" spans="1:12" x14ac:dyDescent="0.3">
      <c r="A597" s="1">
        <v>45522</v>
      </c>
      <c r="B597">
        <f t="shared" si="64"/>
        <v>7</v>
      </c>
      <c r="C597">
        <f t="shared" si="65"/>
        <v>18</v>
      </c>
      <c r="D597">
        <f t="shared" si="66"/>
        <v>8</v>
      </c>
      <c r="E597" t="s">
        <v>7</v>
      </c>
      <c r="G597">
        <f t="shared" si="67"/>
        <v>150</v>
      </c>
      <c r="H597">
        <f t="shared" si="63"/>
        <v>0</v>
      </c>
      <c r="I597">
        <v>10</v>
      </c>
      <c r="J597">
        <f t="shared" si="68"/>
        <v>9</v>
      </c>
      <c r="K597">
        <f>Tabela14[[#This Row],[WYDATKI]]+Tabela14[[#This Row],[SERWIS]]</f>
        <v>150</v>
      </c>
      <c r="L597">
        <f t="shared" si="69"/>
        <v>120010</v>
      </c>
    </row>
    <row r="598" spans="1:12" x14ac:dyDescent="0.3">
      <c r="A598" s="1">
        <v>45523</v>
      </c>
      <c r="B598">
        <f t="shared" si="64"/>
        <v>1</v>
      </c>
      <c r="C598">
        <f t="shared" si="65"/>
        <v>19</v>
      </c>
      <c r="D598">
        <f t="shared" si="66"/>
        <v>8</v>
      </c>
      <c r="E598" t="s">
        <v>7</v>
      </c>
      <c r="G598">
        <f t="shared" si="67"/>
        <v>0</v>
      </c>
      <c r="H598">
        <f t="shared" si="63"/>
        <v>594</v>
      </c>
      <c r="I598">
        <v>10</v>
      </c>
      <c r="J598">
        <f t="shared" si="68"/>
        <v>9</v>
      </c>
      <c r="K598">
        <f>Tabela14[[#This Row],[WYDATKI]]+Tabela14[[#This Row],[SERWIS]]</f>
        <v>0</v>
      </c>
      <c r="L598">
        <f t="shared" si="69"/>
        <v>120604</v>
      </c>
    </row>
    <row r="599" spans="1:12" x14ac:dyDescent="0.3">
      <c r="A599" s="1">
        <v>45524</v>
      </c>
      <c r="B599">
        <f t="shared" si="64"/>
        <v>2</v>
      </c>
      <c r="C599">
        <f t="shared" si="65"/>
        <v>20</v>
      </c>
      <c r="D599">
        <f t="shared" si="66"/>
        <v>8</v>
      </c>
      <c r="E599" t="s">
        <v>7</v>
      </c>
      <c r="G599">
        <f t="shared" si="67"/>
        <v>0</v>
      </c>
      <c r="H599">
        <f t="shared" si="63"/>
        <v>594</v>
      </c>
      <c r="I599">
        <v>10</v>
      </c>
      <c r="J599">
        <f t="shared" si="68"/>
        <v>9</v>
      </c>
      <c r="K599">
        <f>Tabela14[[#This Row],[WYDATKI]]+Tabela14[[#This Row],[SERWIS]]</f>
        <v>0</v>
      </c>
      <c r="L599">
        <f t="shared" si="69"/>
        <v>121198</v>
      </c>
    </row>
    <row r="600" spans="1:12" x14ac:dyDescent="0.3">
      <c r="A600" s="1">
        <v>45525</v>
      </c>
      <c r="B600">
        <f t="shared" si="64"/>
        <v>3</v>
      </c>
      <c r="C600">
        <f t="shared" si="65"/>
        <v>21</v>
      </c>
      <c r="D600">
        <f t="shared" si="66"/>
        <v>8</v>
      </c>
      <c r="E600" t="s">
        <v>7</v>
      </c>
      <c r="G600">
        <f t="shared" si="67"/>
        <v>0</v>
      </c>
      <c r="H600">
        <f t="shared" si="63"/>
        <v>594</v>
      </c>
      <c r="I600">
        <v>10</v>
      </c>
      <c r="J600">
        <f t="shared" si="68"/>
        <v>9</v>
      </c>
      <c r="K600">
        <f>Tabela14[[#This Row],[WYDATKI]]+Tabela14[[#This Row],[SERWIS]]</f>
        <v>0</v>
      </c>
      <c r="L600">
        <f t="shared" si="69"/>
        <v>121792</v>
      </c>
    </row>
    <row r="601" spans="1:12" x14ac:dyDescent="0.3">
      <c r="A601" s="1">
        <v>45526</v>
      </c>
      <c r="B601">
        <f t="shared" si="64"/>
        <v>4</v>
      </c>
      <c r="C601">
        <f t="shared" si="65"/>
        <v>22</v>
      </c>
      <c r="D601">
        <f t="shared" si="66"/>
        <v>8</v>
      </c>
      <c r="E601" t="s">
        <v>7</v>
      </c>
      <c r="G601">
        <f t="shared" si="67"/>
        <v>0</v>
      </c>
      <c r="H601">
        <f t="shared" si="63"/>
        <v>594</v>
      </c>
      <c r="I601">
        <v>10</v>
      </c>
      <c r="J601">
        <f t="shared" si="68"/>
        <v>9</v>
      </c>
      <c r="K601">
        <f>Tabela14[[#This Row],[WYDATKI]]+Tabela14[[#This Row],[SERWIS]]</f>
        <v>0</v>
      </c>
      <c r="L601">
        <f t="shared" si="69"/>
        <v>122386</v>
      </c>
    </row>
    <row r="602" spans="1:12" x14ac:dyDescent="0.3">
      <c r="A602" s="1">
        <v>45527</v>
      </c>
      <c r="B602">
        <f t="shared" si="64"/>
        <v>5</v>
      </c>
      <c r="C602">
        <f t="shared" si="65"/>
        <v>23</v>
      </c>
      <c r="D602">
        <f t="shared" si="66"/>
        <v>8</v>
      </c>
      <c r="E602" t="s">
        <v>7</v>
      </c>
      <c r="G602">
        <f t="shared" si="67"/>
        <v>0</v>
      </c>
      <c r="H602">
        <f t="shared" si="63"/>
        <v>594</v>
      </c>
      <c r="I602">
        <v>10</v>
      </c>
      <c r="J602">
        <f t="shared" si="68"/>
        <v>9</v>
      </c>
      <c r="K602">
        <f>Tabela14[[#This Row],[WYDATKI]]+Tabela14[[#This Row],[SERWIS]]</f>
        <v>0</v>
      </c>
      <c r="L602">
        <f t="shared" si="69"/>
        <v>122980</v>
      </c>
    </row>
    <row r="603" spans="1:12" x14ac:dyDescent="0.3">
      <c r="A603" s="1">
        <v>45528</v>
      </c>
      <c r="B603">
        <f t="shared" si="64"/>
        <v>6</v>
      </c>
      <c r="C603">
        <f t="shared" si="65"/>
        <v>24</v>
      </c>
      <c r="D603">
        <f t="shared" si="66"/>
        <v>8</v>
      </c>
      <c r="E603" t="s">
        <v>7</v>
      </c>
      <c r="G603">
        <f t="shared" si="67"/>
        <v>0</v>
      </c>
      <c r="H603">
        <f t="shared" si="63"/>
        <v>0</v>
      </c>
      <c r="I603">
        <v>10</v>
      </c>
      <c r="J603">
        <f t="shared" si="68"/>
        <v>9</v>
      </c>
      <c r="K603">
        <f>Tabela14[[#This Row],[WYDATKI]]+Tabela14[[#This Row],[SERWIS]]</f>
        <v>0</v>
      </c>
      <c r="L603">
        <f t="shared" si="69"/>
        <v>122980</v>
      </c>
    </row>
    <row r="604" spans="1:12" x14ac:dyDescent="0.3">
      <c r="A604" s="1">
        <v>45529</v>
      </c>
      <c r="B604">
        <f t="shared" si="64"/>
        <v>7</v>
      </c>
      <c r="C604">
        <f t="shared" si="65"/>
        <v>25</v>
      </c>
      <c r="D604">
        <f t="shared" si="66"/>
        <v>8</v>
      </c>
      <c r="E604" t="s">
        <v>7</v>
      </c>
      <c r="G604">
        <f t="shared" si="67"/>
        <v>150</v>
      </c>
      <c r="H604">
        <f t="shared" si="63"/>
        <v>0</v>
      </c>
      <c r="I604">
        <v>10</v>
      </c>
      <c r="J604">
        <f t="shared" si="68"/>
        <v>9</v>
      </c>
      <c r="K604">
        <f>Tabela14[[#This Row],[WYDATKI]]+Tabela14[[#This Row],[SERWIS]]</f>
        <v>150</v>
      </c>
      <c r="L604">
        <f t="shared" si="69"/>
        <v>122830</v>
      </c>
    </row>
    <row r="605" spans="1:12" x14ac:dyDescent="0.3">
      <c r="A605" s="1">
        <v>45530</v>
      </c>
      <c r="B605">
        <f t="shared" si="64"/>
        <v>1</v>
      </c>
      <c r="C605">
        <f t="shared" si="65"/>
        <v>26</v>
      </c>
      <c r="D605">
        <f t="shared" si="66"/>
        <v>8</v>
      </c>
      <c r="E605" t="s">
        <v>7</v>
      </c>
      <c r="G605">
        <f t="shared" si="67"/>
        <v>0</v>
      </c>
      <c r="H605">
        <f t="shared" si="63"/>
        <v>594</v>
      </c>
      <c r="I605">
        <v>10</v>
      </c>
      <c r="J605">
        <f t="shared" si="68"/>
        <v>9</v>
      </c>
      <c r="K605">
        <f>Tabela14[[#This Row],[WYDATKI]]+Tabela14[[#This Row],[SERWIS]]</f>
        <v>0</v>
      </c>
      <c r="L605">
        <f t="shared" si="69"/>
        <v>123424</v>
      </c>
    </row>
    <row r="606" spans="1:12" x14ac:dyDescent="0.3">
      <c r="A606" s="1">
        <v>45531</v>
      </c>
      <c r="B606">
        <f t="shared" si="64"/>
        <v>2</v>
      </c>
      <c r="C606">
        <f t="shared" si="65"/>
        <v>27</v>
      </c>
      <c r="D606">
        <f t="shared" si="66"/>
        <v>8</v>
      </c>
      <c r="E606" t="s">
        <v>7</v>
      </c>
      <c r="G606">
        <f t="shared" si="67"/>
        <v>0</v>
      </c>
      <c r="H606">
        <f t="shared" si="63"/>
        <v>594</v>
      </c>
      <c r="I606">
        <v>10</v>
      </c>
      <c r="J606">
        <f t="shared" si="68"/>
        <v>9</v>
      </c>
      <c r="K606">
        <f>Tabela14[[#This Row],[WYDATKI]]+Tabela14[[#This Row],[SERWIS]]</f>
        <v>0</v>
      </c>
      <c r="L606">
        <f t="shared" si="69"/>
        <v>124018</v>
      </c>
    </row>
    <row r="607" spans="1:12" x14ac:dyDescent="0.3">
      <c r="A607" s="1">
        <v>45532</v>
      </c>
      <c r="B607">
        <f t="shared" si="64"/>
        <v>3</v>
      </c>
      <c r="C607">
        <f t="shared" si="65"/>
        <v>28</v>
      </c>
      <c r="D607">
        <f t="shared" si="66"/>
        <v>8</v>
      </c>
      <c r="E607" t="s">
        <v>7</v>
      </c>
      <c r="G607">
        <f t="shared" si="67"/>
        <v>0</v>
      </c>
      <c r="H607">
        <f t="shared" si="63"/>
        <v>594</v>
      </c>
      <c r="I607">
        <v>10</v>
      </c>
      <c r="J607">
        <f t="shared" si="68"/>
        <v>9</v>
      </c>
      <c r="K607">
        <f>Tabela14[[#This Row],[WYDATKI]]+Tabela14[[#This Row],[SERWIS]]</f>
        <v>0</v>
      </c>
      <c r="L607">
        <f t="shared" si="69"/>
        <v>124612</v>
      </c>
    </row>
    <row r="608" spans="1:12" x14ac:dyDescent="0.3">
      <c r="A608" s="1">
        <v>45533</v>
      </c>
      <c r="B608">
        <f t="shared" si="64"/>
        <v>4</v>
      </c>
      <c r="C608">
        <f t="shared" si="65"/>
        <v>29</v>
      </c>
      <c r="D608">
        <f t="shared" si="66"/>
        <v>8</v>
      </c>
      <c r="E608" t="s">
        <v>7</v>
      </c>
      <c r="G608">
        <f t="shared" si="67"/>
        <v>0</v>
      </c>
      <c r="H608">
        <f t="shared" si="63"/>
        <v>594</v>
      </c>
      <c r="I608">
        <v>10</v>
      </c>
      <c r="J608">
        <f t="shared" si="68"/>
        <v>9</v>
      </c>
      <c r="K608">
        <f>Tabela14[[#This Row],[WYDATKI]]+Tabela14[[#This Row],[SERWIS]]</f>
        <v>0</v>
      </c>
      <c r="L608">
        <f t="shared" si="69"/>
        <v>125206</v>
      </c>
    </row>
    <row r="609" spans="1:12" x14ac:dyDescent="0.3">
      <c r="A609" s="1">
        <v>45534</v>
      </c>
      <c r="B609">
        <f t="shared" si="64"/>
        <v>5</v>
      </c>
      <c r="C609">
        <f t="shared" si="65"/>
        <v>30</v>
      </c>
      <c r="D609">
        <f t="shared" si="66"/>
        <v>8</v>
      </c>
      <c r="E609" t="s">
        <v>7</v>
      </c>
      <c r="G609">
        <f t="shared" si="67"/>
        <v>0</v>
      </c>
      <c r="H609">
        <f t="shared" si="63"/>
        <v>594</v>
      </c>
      <c r="I609">
        <v>10</v>
      </c>
      <c r="J609">
        <f t="shared" si="68"/>
        <v>9</v>
      </c>
      <c r="K609">
        <f>Tabela14[[#This Row],[WYDATKI]]+Tabela14[[#This Row],[SERWIS]]</f>
        <v>0</v>
      </c>
      <c r="L609">
        <f t="shared" si="69"/>
        <v>125800</v>
      </c>
    </row>
    <row r="610" spans="1:12" x14ac:dyDescent="0.3">
      <c r="A610" s="1">
        <v>45535</v>
      </c>
      <c r="B610">
        <f t="shared" si="64"/>
        <v>6</v>
      </c>
      <c r="C610">
        <f t="shared" si="65"/>
        <v>31</v>
      </c>
      <c r="D610">
        <f t="shared" si="66"/>
        <v>8</v>
      </c>
      <c r="E610" t="s">
        <v>7</v>
      </c>
      <c r="G610">
        <f t="shared" si="67"/>
        <v>0</v>
      </c>
      <c r="H610">
        <f t="shared" si="63"/>
        <v>0</v>
      </c>
      <c r="I610">
        <v>10</v>
      </c>
      <c r="J610">
        <f t="shared" si="68"/>
        <v>9</v>
      </c>
      <c r="K610">
        <f>Tabela14[[#This Row],[WYDATKI]]+Tabela14[[#This Row],[SERWIS]]</f>
        <v>0</v>
      </c>
      <c r="L610">
        <f t="shared" si="69"/>
        <v>125800</v>
      </c>
    </row>
    <row r="611" spans="1:12" x14ac:dyDescent="0.3">
      <c r="A611" s="1">
        <v>45536</v>
      </c>
      <c r="B611">
        <f t="shared" si="64"/>
        <v>7</v>
      </c>
      <c r="C611">
        <f t="shared" si="65"/>
        <v>1</v>
      </c>
      <c r="D611">
        <f t="shared" si="66"/>
        <v>9</v>
      </c>
      <c r="E611" t="s">
        <v>7</v>
      </c>
      <c r="G611">
        <f t="shared" si="67"/>
        <v>150</v>
      </c>
      <c r="H611">
        <f t="shared" si="63"/>
        <v>0</v>
      </c>
      <c r="I611">
        <v>10</v>
      </c>
      <c r="J611">
        <f t="shared" si="68"/>
        <v>9</v>
      </c>
      <c r="K611">
        <f>Tabela14[[#This Row],[WYDATKI]]+Tabela14[[#This Row],[SERWIS]]</f>
        <v>150</v>
      </c>
      <c r="L611">
        <f t="shared" si="69"/>
        <v>125650</v>
      </c>
    </row>
    <row r="612" spans="1:12" x14ac:dyDescent="0.3">
      <c r="A612" s="1">
        <v>45537</v>
      </c>
      <c r="B612">
        <f t="shared" si="64"/>
        <v>1</v>
      </c>
      <c r="C612">
        <f t="shared" si="65"/>
        <v>2</v>
      </c>
      <c r="D612">
        <f t="shared" si="66"/>
        <v>9</v>
      </c>
      <c r="E612" t="s">
        <v>7</v>
      </c>
      <c r="G612">
        <f t="shared" si="67"/>
        <v>0</v>
      </c>
      <c r="H612">
        <f t="shared" si="63"/>
        <v>594</v>
      </c>
      <c r="I612">
        <v>10</v>
      </c>
      <c r="J612">
        <f t="shared" si="68"/>
        <v>9</v>
      </c>
      <c r="K612">
        <f>Tabela14[[#This Row],[WYDATKI]]+Tabela14[[#This Row],[SERWIS]]</f>
        <v>0</v>
      </c>
      <c r="L612">
        <f t="shared" si="69"/>
        <v>126244</v>
      </c>
    </row>
    <row r="613" spans="1:12" x14ac:dyDescent="0.3">
      <c r="A613" s="1">
        <v>45538</v>
      </c>
      <c r="B613">
        <f t="shared" si="64"/>
        <v>2</v>
      </c>
      <c r="C613">
        <f t="shared" si="65"/>
        <v>3</v>
      </c>
      <c r="D613">
        <f t="shared" si="66"/>
        <v>9</v>
      </c>
      <c r="E613" t="s">
        <v>7</v>
      </c>
      <c r="G613">
        <f t="shared" si="67"/>
        <v>0</v>
      </c>
      <c r="H613">
        <f t="shared" si="63"/>
        <v>594</v>
      </c>
      <c r="I613">
        <v>10</v>
      </c>
      <c r="J613">
        <f t="shared" si="68"/>
        <v>9</v>
      </c>
      <c r="K613">
        <f>Tabela14[[#This Row],[WYDATKI]]+Tabela14[[#This Row],[SERWIS]]</f>
        <v>0</v>
      </c>
      <c r="L613">
        <f t="shared" si="69"/>
        <v>126838</v>
      </c>
    </row>
    <row r="614" spans="1:12" x14ac:dyDescent="0.3">
      <c r="A614" s="1">
        <v>45539</v>
      </c>
      <c r="B614">
        <f t="shared" si="64"/>
        <v>3</v>
      </c>
      <c r="C614">
        <f t="shared" si="65"/>
        <v>4</v>
      </c>
      <c r="D614">
        <f t="shared" si="66"/>
        <v>9</v>
      </c>
      <c r="E614" t="s">
        <v>7</v>
      </c>
      <c r="G614">
        <f t="shared" si="67"/>
        <v>0</v>
      </c>
      <c r="H614">
        <f t="shared" si="63"/>
        <v>594</v>
      </c>
      <c r="I614">
        <v>10</v>
      </c>
      <c r="J614">
        <f t="shared" si="68"/>
        <v>9</v>
      </c>
      <c r="K614">
        <f>Tabela14[[#This Row],[WYDATKI]]+Tabela14[[#This Row],[SERWIS]]</f>
        <v>0</v>
      </c>
      <c r="L614">
        <f t="shared" si="69"/>
        <v>127432</v>
      </c>
    </row>
    <row r="615" spans="1:12" x14ac:dyDescent="0.3">
      <c r="A615" s="1">
        <v>45540</v>
      </c>
      <c r="B615">
        <f t="shared" si="64"/>
        <v>4</v>
      </c>
      <c r="C615">
        <f t="shared" si="65"/>
        <v>5</v>
      </c>
      <c r="D615">
        <f t="shared" si="66"/>
        <v>9</v>
      </c>
      <c r="E615" t="s">
        <v>7</v>
      </c>
      <c r="G615">
        <f t="shared" si="67"/>
        <v>0</v>
      </c>
      <c r="H615">
        <f t="shared" si="63"/>
        <v>594</v>
      </c>
      <c r="I615">
        <v>10</v>
      </c>
      <c r="J615">
        <f t="shared" si="68"/>
        <v>9</v>
      </c>
      <c r="K615">
        <f>Tabela14[[#This Row],[WYDATKI]]+Tabela14[[#This Row],[SERWIS]]</f>
        <v>0</v>
      </c>
      <c r="L615">
        <f t="shared" si="69"/>
        <v>128026</v>
      </c>
    </row>
    <row r="616" spans="1:12" x14ac:dyDescent="0.3">
      <c r="A616" s="1">
        <v>45541</v>
      </c>
      <c r="B616">
        <f t="shared" si="64"/>
        <v>5</v>
      </c>
      <c r="C616">
        <f t="shared" si="65"/>
        <v>6</v>
      </c>
      <c r="D616">
        <f t="shared" si="66"/>
        <v>9</v>
      </c>
      <c r="E616" t="s">
        <v>7</v>
      </c>
      <c r="G616">
        <f t="shared" si="67"/>
        <v>0</v>
      </c>
      <c r="H616">
        <f t="shared" si="63"/>
        <v>594</v>
      </c>
      <c r="I616">
        <v>10</v>
      </c>
      <c r="J616">
        <f t="shared" si="68"/>
        <v>9</v>
      </c>
      <c r="K616">
        <f>Tabela14[[#This Row],[WYDATKI]]+Tabela14[[#This Row],[SERWIS]]</f>
        <v>0</v>
      </c>
      <c r="L616">
        <f t="shared" si="69"/>
        <v>128620</v>
      </c>
    </row>
    <row r="617" spans="1:12" x14ac:dyDescent="0.3">
      <c r="A617" s="1">
        <v>45542</v>
      </c>
      <c r="B617">
        <f t="shared" si="64"/>
        <v>6</v>
      </c>
      <c r="C617">
        <f t="shared" si="65"/>
        <v>7</v>
      </c>
      <c r="D617">
        <f t="shared" si="66"/>
        <v>9</v>
      </c>
      <c r="E617" t="s">
        <v>7</v>
      </c>
      <c r="G617">
        <f t="shared" si="67"/>
        <v>0</v>
      </c>
      <c r="H617">
        <f t="shared" si="63"/>
        <v>0</v>
      </c>
      <c r="I617">
        <v>10</v>
      </c>
      <c r="J617">
        <f t="shared" si="68"/>
        <v>9</v>
      </c>
      <c r="K617">
        <f>Tabela14[[#This Row],[WYDATKI]]+Tabela14[[#This Row],[SERWIS]]</f>
        <v>0</v>
      </c>
      <c r="L617">
        <f t="shared" si="69"/>
        <v>128620</v>
      </c>
    </row>
    <row r="618" spans="1:12" x14ac:dyDescent="0.3">
      <c r="A618" s="1">
        <v>45543</v>
      </c>
      <c r="B618">
        <f t="shared" si="64"/>
        <v>7</v>
      </c>
      <c r="C618">
        <f t="shared" si="65"/>
        <v>8</v>
      </c>
      <c r="D618">
        <f t="shared" si="66"/>
        <v>9</v>
      </c>
      <c r="E618" t="s">
        <v>7</v>
      </c>
      <c r="G618">
        <f t="shared" si="67"/>
        <v>150</v>
      </c>
      <c r="H618">
        <f t="shared" si="63"/>
        <v>0</v>
      </c>
      <c r="I618">
        <v>10</v>
      </c>
      <c r="J618">
        <f t="shared" si="68"/>
        <v>9</v>
      </c>
      <c r="K618">
        <f>Tabela14[[#This Row],[WYDATKI]]+Tabela14[[#This Row],[SERWIS]]</f>
        <v>150</v>
      </c>
      <c r="L618">
        <f t="shared" si="69"/>
        <v>128470</v>
      </c>
    </row>
    <row r="619" spans="1:12" x14ac:dyDescent="0.3">
      <c r="A619" s="1">
        <v>45544</v>
      </c>
      <c r="B619">
        <f t="shared" si="64"/>
        <v>1</v>
      </c>
      <c r="C619">
        <f t="shared" si="65"/>
        <v>9</v>
      </c>
      <c r="D619">
        <f t="shared" si="66"/>
        <v>9</v>
      </c>
      <c r="E619" t="s">
        <v>7</v>
      </c>
      <c r="G619">
        <f t="shared" si="67"/>
        <v>0</v>
      </c>
      <c r="H619">
        <f t="shared" si="63"/>
        <v>594</v>
      </c>
      <c r="I619">
        <v>10</v>
      </c>
      <c r="J619">
        <f t="shared" si="68"/>
        <v>9</v>
      </c>
      <c r="K619">
        <f>Tabela14[[#This Row],[WYDATKI]]+Tabela14[[#This Row],[SERWIS]]</f>
        <v>0</v>
      </c>
      <c r="L619">
        <f t="shared" si="69"/>
        <v>129064</v>
      </c>
    </row>
    <row r="620" spans="1:12" x14ac:dyDescent="0.3">
      <c r="A620" s="1">
        <v>45545</v>
      </c>
      <c r="B620">
        <f t="shared" si="64"/>
        <v>2</v>
      </c>
      <c r="C620">
        <f t="shared" si="65"/>
        <v>10</v>
      </c>
      <c r="D620">
        <f t="shared" si="66"/>
        <v>9</v>
      </c>
      <c r="E620" t="s">
        <v>7</v>
      </c>
      <c r="G620">
        <f t="shared" si="67"/>
        <v>0</v>
      </c>
      <c r="H620">
        <f t="shared" si="63"/>
        <v>594</v>
      </c>
      <c r="I620">
        <v>10</v>
      </c>
      <c r="J620">
        <f t="shared" si="68"/>
        <v>9</v>
      </c>
      <c r="K620">
        <f>Tabela14[[#This Row],[WYDATKI]]+Tabela14[[#This Row],[SERWIS]]</f>
        <v>0</v>
      </c>
      <c r="L620">
        <f t="shared" si="69"/>
        <v>129658</v>
      </c>
    </row>
    <row r="621" spans="1:12" x14ac:dyDescent="0.3">
      <c r="A621" s="1">
        <v>45546</v>
      </c>
      <c r="B621">
        <f t="shared" si="64"/>
        <v>3</v>
      </c>
      <c r="C621">
        <f t="shared" si="65"/>
        <v>11</v>
      </c>
      <c r="D621">
        <f t="shared" si="66"/>
        <v>9</v>
      </c>
      <c r="E621" t="s">
        <v>7</v>
      </c>
      <c r="G621">
        <f t="shared" si="67"/>
        <v>0</v>
      </c>
      <c r="H621">
        <f t="shared" si="63"/>
        <v>594</v>
      </c>
      <c r="I621">
        <v>10</v>
      </c>
      <c r="J621">
        <f t="shared" si="68"/>
        <v>9</v>
      </c>
      <c r="K621">
        <f>Tabela14[[#This Row],[WYDATKI]]+Tabela14[[#This Row],[SERWIS]]</f>
        <v>0</v>
      </c>
      <c r="L621">
        <f t="shared" si="69"/>
        <v>130252</v>
      </c>
    </row>
    <row r="622" spans="1:12" x14ac:dyDescent="0.3">
      <c r="A622" s="1">
        <v>45547</v>
      </c>
      <c r="B622">
        <f t="shared" si="64"/>
        <v>4</v>
      </c>
      <c r="C622">
        <f t="shared" si="65"/>
        <v>12</v>
      </c>
      <c r="D622">
        <f t="shared" si="66"/>
        <v>9</v>
      </c>
      <c r="E622" t="s">
        <v>7</v>
      </c>
      <c r="G622">
        <f t="shared" si="67"/>
        <v>0</v>
      </c>
      <c r="H622">
        <f t="shared" si="63"/>
        <v>594</v>
      </c>
      <c r="I622">
        <v>10</v>
      </c>
      <c r="J622">
        <f t="shared" si="68"/>
        <v>9</v>
      </c>
      <c r="K622">
        <f>Tabela14[[#This Row],[WYDATKI]]+Tabela14[[#This Row],[SERWIS]]</f>
        <v>0</v>
      </c>
      <c r="L622">
        <f t="shared" si="69"/>
        <v>130846</v>
      </c>
    </row>
    <row r="623" spans="1:12" x14ac:dyDescent="0.3">
      <c r="A623" s="1">
        <v>45548</v>
      </c>
      <c r="B623">
        <f t="shared" si="64"/>
        <v>5</v>
      </c>
      <c r="C623">
        <f t="shared" si="65"/>
        <v>13</v>
      </c>
      <c r="D623">
        <f t="shared" si="66"/>
        <v>9</v>
      </c>
      <c r="E623" t="s">
        <v>7</v>
      </c>
      <c r="G623">
        <f t="shared" si="67"/>
        <v>0</v>
      </c>
      <c r="H623">
        <f t="shared" si="63"/>
        <v>594</v>
      </c>
      <c r="I623">
        <v>10</v>
      </c>
      <c r="J623">
        <f t="shared" si="68"/>
        <v>9</v>
      </c>
      <c r="K623">
        <f>Tabela14[[#This Row],[WYDATKI]]+Tabela14[[#This Row],[SERWIS]]</f>
        <v>0</v>
      </c>
      <c r="L623">
        <f t="shared" si="69"/>
        <v>131440</v>
      </c>
    </row>
    <row r="624" spans="1:12" x14ac:dyDescent="0.3">
      <c r="A624" s="1">
        <v>45549</v>
      </c>
      <c r="B624">
        <f t="shared" si="64"/>
        <v>6</v>
      </c>
      <c r="C624">
        <f t="shared" si="65"/>
        <v>14</v>
      </c>
      <c r="D624">
        <f t="shared" si="66"/>
        <v>9</v>
      </c>
      <c r="E624" t="s">
        <v>7</v>
      </c>
      <c r="G624">
        <f t="shared" si="67"/>
        <v>0</v>
      </c>
      <c r="H624">
        <f t="shared" si="63"/>
        <v>0</v>
      </c>
      <c r="I624">
        <v>10</v>
      </c>
      <c r="J624">
        <f t="shared" si="68"/>
        <v>9</v>
      </c>
      <c r="K624">
        <f>Tabela14[[#This Row],[WYDATKI]]+Tabela14[[#This Row],[SERWIS]]</f>
        <v>0</v>
      </c>
      <c r="L624">
        <f t="shared" si="69"/>
        <v>131440</v>
      </c>
    </row>
    <row r="625" spans="1:12" x14ac:dyDescent="0.3">
      <c r="A625" s="1">
        <v>45550</v>
      </c>
      <c r="B625">
        <f t="shared" si="64"/>
        <v>7</v>
      </c>
      <c r="C625">
        <f t="shared" si="65"/>
        <v>15</v>
      </c>
      <c r="D625">
        <f t="shared" si="66"/>
        <v>9</v>
      </c>
      <c r="E625" t="s">
        <v>7</v>
      </c>
      <c r="G625">
        <f t="shared" si="67"/>
        <v>150</v>
      </c>
      <c r="H625">
        <f t="shared" si="63"/>
        <v>0</v>
      </c>
      <c r="I625">
        <v>10</v>
      </c>
      <c r="J625">
        <f t="shared" si="68"/>
        <v>9</v>
      </c>
      <c r="K625">
        <f>Tabela14[[#This Row],[WYDATKI]]+Tabela14[[#This Row],[SERWIS]]</f>
        <v>150</v>
      </c>
      <c r="L625">
        <f t="shared" si="69"/>
        <v>131290</v>
      </c>
    </row>
    <row r="626" spans="1:12" x14ac:dyDescent="0.3">
      <c r="A626" s="1">
        <v>45551</v>
      </c>
      <c r="B626">
        <f t="shared" si="64"/>
        <v>1</v>
      </c>
      <c r="C626">
        <f t="shared" si="65"/>
        <v>16</v>
      </c>
      <c r="D626">
        <f t="shared" si="66"/>
        <v>9</v>
      </c>
      <c r="E626" t="s">
        <v>7</v>
      </c>
      <c r="G626">
        <f t="shared" si="67"/>
        <v>0</v>
      </c>
      <c r="H626">
        <f t="shared" si="63"/>
        <v>594</v>
      </c>
      <c r="I626">
        <v>10</v>
      </c>
      <c r="J626">
        <f t="shared" si="68"/>
        <v>9</v>
      </c>
      <c r="K626">
        <f>Tabela14[[#This Row],[WYDATKI]]+Tabela14[[#This Row],[SERWIS]]</f>
        <v>0</v>
      </c>
      <c r="L626">
        <f t="shared" si="69"/>
        <v>131884</v>
      </c>
    </row>
    <row r="627" spans="1:12" x14ac:dyDescent="0.3">
      <c r="A627" s="1">
        <v>45552</v>
      </c>
      <c r="B627">
        <f t="shared" si="64"/>
        <v>2</v>
      </c>
      <c r="C627">
        <f t="shared" si="65"/>
        <v>17</v>
      </c>
      <c r="D627">
        <f t="shared" si="66"/>
        <v>9</v>
      </c>
      <c r="E627" t="s">
        <v>7</v>
      </c>
      <c r="G627">
        <f t="shared" si="67"/>
        <v>0</v>
      </c>
      <c r="H627">
        <f t="shared" si="63"/>
        <v>594</v>
      </c>
      <c r="I627">
        <v>10</v>
      </c>
      <c r="J627">
        <f t="shared" si="68"/>
        <v>9</v>
      </c>
      <c r="K627">
        <f>Tabela14[[#This Row],[WYDATKI]]+Tabela14[[#This Row],[SERWIS]]</f>
        <v>0</v>
      </c>
      <c r="L627">
        <f t="shared" si="69"/>
        <v>132478</v>
      </c>
    </row>
    <row r="628" spans="1:12" x14ac:dyDescent="0.3">
      <c r="A628" s="1">
        <v>45553</v>
      </c>
      <c r="B628">
        <f t="shared" si="64"/>
        <v>3</v>
      </c>
      <c r="C628">
        <f t="shared" si="65"/>
        <v>18</v>
      </c>
      <c r="D628">
        <f t="shared" si="66"/>
        <v>9</v>
      </c>
      <c r="E628" t="s">
        <v>7</v>
      </c>
      <c r="G628">
        <f t="shared" si="67"/>
        <v>0</v>
      </c>
      <c r="H628">
        <f t="shared" si="63"/>
        <v>594</v>
      </c>
      <c r="I628">
        <v>10</v>
      </c>
      <c r="J628">
        <f t="shared" si="68"/>
        <v>9</v>
      </c>
      <c r="K628">
        <f>Tabela14[[#This Row],[WYDATKI]]+Tabela14[[#This Row],[SERWIS]]</f>
        <v>0</v>
      </c>
      <c r="L628">
        <f t="shared" si="69"/>
        <v>133072</v>
      </c>
    </row>
    <row r="629" spans="1:12" x14ac:dyDescent="0.3">
      <c r="A629" s="1">
        <v>45554</v>
      </c>
      <c r="B629">
        <f t="shared" si="64"/>
        <v>4</v>
      </c>
      <c r="C629">
        <f t="shared" si="65"/>
        <v>19</v>
      </c>
      <c r="D629">
        <f t="shared" si="66"/>
        <v>9</v>
      </c>
      <c r="E629" t="s">
        <v>7</v>
      </c>
      <c r="G629">
        <f t="shared" si="67"/>
        <v>0</v>
      </c>
      <c r="H629">
        <f t="shared" si="63"/>
        <v>594</v>
      </c>
      <c r="I629">
        <v>10</v>
      </c>
      <c r="J629">
        <f t="shared" si="68"/>
        <v>9</v>
      </c>
      <c r="K629">
        <f>Tabela14[[#This Row],[WYDATKI]]+Tabela14[[#This Row],[SERWIS]]</f>
        <v>0</v>
      </c>
      <c r="L629">
        <f t="shared" si="69"/>
        <v>133666</v>
      </c>
    </row>
    <row r="630" spans="1:12" x14ac:dyDescent="0.3">
      <c r="A630" s="1">
        <v>45555</v>
      </c>
      <c r="B630">
        <f t="shared" si="64"/>
        <v>5</v>
      </c>
      <c r="C630">
        <f t="shared" si="65"/>
        <v>20</v>
      </c>
      <c r="D630">
        <f t="shared" si="66"/>
        <v>9</v>
      </c>
      <c r="E630" t="s">
        <v>7</v>
      </c>
      <c r="G630">
        <f t="shared" si="67"/>
        <v>0</v>
      </c>
      <c r="H630">
        <f t="shared" si="63"/>
        <v>594</v>
      </c>
      <c r="I630">
        <v>10</v>
      </c>
      <c r="J630">
        <f t="shared" si="68"/>
        <v>9</v>
      </c>
      <c r="K630">
        <f>Tabela14[[#This Row],[WYDATKI]]+Tabela14[[#This Row],[SERWIS]]</f>
        <v>0</v>
      </c>
      <c r="L630">
        <f t="shared" si="69"/>
        <v>134260</v>
      </c>
    </row>
    <row r="631" spans="1:12" x14ac:dyDescent="0.3">
      <c r="A631" s="1">
        <v>45556</v>
      </c>
      <c r="B631">
        <f t="shared" si="64"/>
        <v>6</v>
      </c>
      <c r="C631">
        <f t="shared" si="65"/>
        <v>21</v>
      </c>
      <c r="D631">
        <f t="shared" si="66"/>
        <v>9</v>
      </c>
      <c r="E631" t="s">
        <v>7</v>
      </c>
      <c r="G631">
        <f t="shared" si="67"/>
        <v>0</v>
      </c>
      <c r="H631">
        <f t="shared" si="63"/>
        <v>0</v>
      </c>
      <c r="I631">
        <v>10</v>
      </c>
      <c r="J631">
        <f t="shared" si="68"/>
        <v>9</v>
      </c>
      <c r="K631">
        <f>Tabela14[[#This Row],[WYDATKI]]+Tabela14[[#This Row],[SERWIS]]</f>
        <v>0</v>
      </c>
      <c r="L631">
        <f t="shared" si="69"/>
        <v>134260</v>
      </c>
    </row>
    <row r="632" spans="1:12" x14ac:dyDescent="0.3">
      <c r="A632" s="1">
        <v>45557</v>
      </c>
      <c r="B632">
        <f t="shared" si="64"/>
        <v>7</v>
      </c>
      <c r="C632">
        <f t="shared" si="65"/>
        <v>22</v>
      </c>
      <c r="D632">
        <f t="shared" si="66"/>
        <v>9</v>
      </c>
      <c r="E632" t="s">
        <v>7</v>
      </c>
      <c r="G632">
        <f t="shared" si="67"/>
        <v>150</v>
      </c>
      <c r="H632">
        <f t="shared" si="63"/>
        <v>0</v>
      </c>
      <c r="I632">
        <v>10</v>
      </c>
      <c r="J632">
        <f t="shared" si="68"/>
        <v>9</v>
      </c>
      <c r="K632">
        <f>Tabela14[[#This Row],[WYDATKI]]+Tabela14[[#This Row],[SERWIS]]</f>
        <v>150</v>
      </c>
      <c r="L632">
        <f t="shared" si="69"/>
        <v>134110</v>
      </c>
    </row>
    <row r="633" spans="1:12" x14ac:dyDescent="0.3">
      <c r="A633" s="1">
        <v>45558</v>
      </c>
      <c r="B633">
        <f t="shared" si="64"/>
        <v>1</v>
      </c>
      <c r="C633">
        <f t="shared" si="65"/>
        <v>23</v>
      </c>
      <c r="D633">
        <f t="shared" si="66"/>
        <v>9</v>
      </c>
      <c r="E633" t="s">
        <v>6</v>
      </c>
      <c r="G633">
        <f t="shared" si="67"/>
        <v>0</v>
      </c>
      <c r="H633">
        <f t="shared" si="63"/>
        <v>264</v>
      </c>
      <c r="I633">
        <v>10</v>
      </c>
      <c r="J633">
        <f t="shared" si="68"/>
        <v>4</v>
      </c>
      <c r="K633">
        <f>Tabela14[[#This Row],[WYDATKI]]+Tabela14[[#This Row],[SERWIS]]</f>
        <v>0</v>
      </c>
      <c r="L633">
        <f t="shared" si="69"/>
        <v>134374</v>
      </c>
    </row>
    <row r="634" spans="1:12" x14ac:dyDescent="0.3">
      <c r="A634" s="1">
        <v>45559</v>
      </c>
      <c r="B634">
        <f t="shared" si="64"/>
        <v>2</v>
      </c>
      <c r="C634">
        <f t="shared" si="65"/>
        <v>24</v>
      </c>
      <c r="D634">
        <f t="shared" si="66"/>
        <v>9</v>
      </c>
      <c r="E634" t="s">
        <v>6</v>
      </c>
      <c r="G634">
        <f t="shared" si="67"/>
        <v>0</v>
      </c>
      <c r="H634">
        <f t="shared" si="63"/>
        <v>264</v>
      </c>
      <c r="I634">
        <v>10</v>
      </c>
      <c r="J634">
        <f t="shared" si="68"/>
        <v>4</v>
      </c>
      <c r="K634">
        <f>Tabela14[[#This Row],[WYDATKI]]+Tabela14[[#This Row],[SERWIS]]</f>
        <v>0</v>
      </c>
      <c r="L634">
        <f t="shared" si="69"/>
        <v>134638</v>
      </c>
    </row>
    <row r="635" spans="1:12" x14ac:dyDescent="0.3">
      <c r="A635" s="1">
        <v>45560</v>
      </c>
      <c r="B635">
        <f t="shared" si="64"/>
        <v>3</v>
      </c>
      <c r="C635">
        <f t="shared" si="65"/>
        <v>25</v>
      </c>
      <c r="D635">
        <f t="shared" si="66"/>
        <v>9</v>
      </c>
      <c r="E635" t="s">
        <v>6</v>
      </c>
      <c r="G635">
        <f t="shared" si="67"/>
        <v>0</v>
      </c>
      <c r="H635">
        <f t="shared" si="63"/>
        <v>264</v>
      </c>
      <c r="I635">
        <v>10</v>
      </c>
      <c r="J635">
        <f t="shared" si="68"/>
        <v>4</v>
      </c>
      <c r="K635">
        <f>Tabela14[[#This Row],[WYDATKI]]+Tabela14[[#This Row],[SERWIS]]</f>
        <v>0</v>
      </c>
      <c r="L635">
        <f t="shared" si="69"/>
        <v>134902</v>
      </c>
    </row>
    <row r="636" spans="1:12" x14ac:dyDescent="0.3">
      <c r="A636" s="1">
        <v>45561</v>
      </c>
      <c r="B636">
        <f t="shared" si="64"/>
        <v>4</v>
      </c>
      <c r="C636">
        <f t="shared" si="65"/>
        <v>26</v>
      </c>
      <c r="D636">
        <f t="shared" si="66"/>
        <v>9</v>
      </c>
      <c r="E636" t="s">
        <v>6</v>
      </c>
      <c r="G636">
        <f t="shared" si="67"/>
        <v>0</v>
      </c>
      <c r="H636">
        <f t="shared" si="63"/>
        <v>264</v>
      </c>
      <c r="I636">
        <v>10</v>
      </c>
      <c r="J636">
        <f t="shared" si="68"/>
        <v>4</v>
      </c>
      <c r="K636">
        <f>Tabela14[[#This Row],[WYDATKI]]+Tabela14[[#This Row],[SERWIS]]</f>
        <v>0</v>
      </c>
      <c r="L636">
        <f t="shared" si="69"/>
        <v>135166</v>
      </c>
    </row>
    <row r="637" spans="1:12" x14ac:dyDescent="0.3">
      <c r="A637" s="1">
        <v>45562</v>
      </c>
      <c r="B637">
        <f t="shared" si="64"/>
        <v>5</v>
      </c>
      <c r="C637">
        <f t="shared" si="65"/>
        <v>27</v>
      </c>
      <c r="D637">
        <f t="shared" si="66"/>
        <v>9</v>
      </c>
      <c r="E637" t="s">
        <v>6</v>
      </c>
      <c r="G637">
        <f t="shared" si="67"/>
        <v>0</v>
      </c>
      <c r="H637">
        <f t="shared" si="63"/>
        <v>264</v>
      </c>
      <c r="I637">
        <v>10</v>
      </c>
      <c r="J637">
        <f t="shared" si="68"/>
        <v>4</v>
      </c>
      <c r="K637">
        <f>Tabela14[[#This Row],[WYDATKI]]+Tabela14[[#This Row],[SERWIS]]</f>
        <v>0</v>
      </c>
      <c r="L637">
        <f t="shared" si="69"/>
        <v>135430</v>
      </c>
    </row>
    <row r="638" spans="1:12" x14ac:dyDescent="0.3">
      <c r="A638" s="1">
        <v>45563</v>
      </c>
      <c r="B638">
        <f t="shared" si="64"/>
        <v>6</v>
      </c>
      <c r="C638">
        <f t="shared" si="65"/>
        <v>28</v>
      </c>
      <c r="D638">
        <f t="shared" si="66"/>
        <v>9</v>
      </c>
      <c r="E638" t="s">
        <v>6</v>
      </c>
      <c r="G638">
        <f t="shared" si="67"/>
        <v>0</v>
      </c>
      <c r="H638">
        <f t="shared" si="63"/>
        <v>0</v>
      </c>
      <c r="I638">
        <v>10</v>
      </c>
      <c r="J638">
        <f t="shared" si="68"/>
        <v>4</v>
      </c>
      <c r="K638">
        <f>Tabela14[[#This Row],[WYDATKI]]+Tabela14[[#This Row],[SERWIS]]</f>
        <v>0</v>
      </c>
      <c r="L638">
        <f t="shared" si="69"/>
        <v>135430</v>
      </c>
    </row>
    <row r="639" spans="1:12" x14ac:dyDescent="0.3">
      <c r="A639" s="1">
        <v>45564</v>
      </c>
      <c r="B639">
        <f t="shared" si="64"/>
        <v>7</v>
      </c>
      <c r="C639">
        <f t="shared" si="65"/>
        <v>29</v>
      </c>
      <c r="D639">
        <f t="shared" si="66"/>
        <v>9</v>
      </c>
      <c r="E639" t="s">
        <v>6</v>
      </c>
      <c r="G639">
        <f t="shared" si="67"/>
        <v>150</v>
      </c>
      <c r="H639">
        <f t="shared" si="63"/>
        <v>0</v>
      </c>
      <c r="I639">
        <v>10</v>
      </c>
      <c r="J639">
        <f t="shared" si="68"/>
        <v>4</v>
      </c>
      <c r="K639">
        <f>Tabela14[[#This Row],[WYDATKI]]+Tabela14[[#This Row],[SERWIS]]</f>
        <v>150</v>
      </c>
      <c r="L639">
        <f t="shared" si="69"/>
        <v>135280</v>
      </c>
    </row>
    <row r="640" spans="1:12" x14ac:dyDescent="0.3">
      <c r="A640" s="1">
        <v>45565</v>
      </c>
      <c r="B640">
        <f t="shared" si="64"/>
        <v>1</v>
      </c>
      <c r="C640">
        <f t="shared" si="65"/>
        <v>30</v>
      </c>
      <c r="D640">
        <f t="shared" si="66"/>
        <v>9</v>
      </c>
      <c r="E640" t="s">
        <v>6</v>
      </c>
      <c r="G640">
        <f t="shared" si="67"/>
        <v>0</v>
      </c>
      <c r="H640">
        <f t="shared" si="63"/>
        <v>264</v>
      </c>
      <c r="I640">
        <v>10</v>
      </c>
      <c r="J640">
        <f t="shared" si="68"/>
        <v>4</v>
      </c>
      <c r="K640">
        <f>Tabela14[[#This Row],[WYDATKI]]+Tabela14[[#This Row],[SERWIS]]</f>
        <v>0</v>
      </c>
      <c r="L640">
        <f t="shared" si="69"/>
        <v>135544</v>
      </c>
    </row>
    <row r="641" spans="1:12" x14ac:dyDescent="0.3">
      <c r="A641" s="1">
        <v>45566</v>
      </c>
      <c r="B641">
        <f t="shared" si="64"/>
        <v>2</v>
      </c>
      <c r="C641">
        <f t="shared" si="65"/>
        <v>1</v>
      </c>
      <c r="D641">
        <f t="shared" si="66"/>
        <v>10</v>
      </c>
      <c r="E641" t="s">
        <v>6</v>
      </c>
      <c r="G641">
        <f t="shared" si="67"/>
        <v>0</v>
      </c>
      <c r="H641">
        <f t="shared" si="63"/>
        <v>264</v>
      </c>
      <c r="I641">
        <v>10</v>
      </c>
      <c r="J641">
        <f t="shared" si="68"/>
        <v>4</v>
      </c>
      <c r="K641">
        <f>Tabela14[[#This Row],[WYDATKI]]+Tabela14[[#This Row],[SERWIS]]</f>
        <v>0</v>
      </c>
      <c r="L641">
        <f t="shared" si="69"/>
        <v>135808</v>
      </c>
    </row>
    <row r="642" spans="1:12" x14ac:dyDescent="0.3">
      <c r="A642" s="1">
        <v>45567</v>
      </c>
      <c r="B642">
        <f t="shared" si="64"/>
        <v>3</v>
      </c>
      <c r="C642">
        <f t="shared" si="65"/>
        <v>2</v>
      </c>
      <c r="D642">
        <f t="shared" si="66"/>
        <v>10</v>
      </c>
      <c r="E642" t="s">
        <v>6</v>
      </c>
      <c r="G642">
        <f t="shared" si="67"/>
        <v>0</v>
      </c>
      <c r="H642">
        <f t="shared" ref="H642:H705" si="70">IF(OR(B642=7,B642=6),0,J642*$O$4)</f>
        <v>264</v>
      </c>
      <c r="I642">
        <v>10</v>
      </c>
      <c r="J642">
        <f t="shared" si="68"/>
        <v>4</v>
      </c>
      <c r="K642">
        <f>Tabela14[[#This Row],[WYDATKI]]+Tabela14[[#This Row],[SERWIS]]</f>
        <v>0</v>
      </c>
      <c r="L642">
        <f t="shared" si="69"/>
        <v>136072</v>
      </c>
    </row>
    <row r="643" spans="1:12" x14ac:dyDescent="0.3">
      <c r="A643" s="1">
        <v>45568</v>
      </c>
      <c r="B643">
        <f t="shared" ref="B643:B706" si="71">WEEKDAY(A643,2)</f>
        <v>4</v>
      </c>
      <c r="C643">
        <f t="shared" ref="C643:C706" si="72">DAY(A643)</f>
        <v>3</v>
      </c>
      <c r="D643">
        <f t="shared" ref="D643:D706" si="73">MONTH(A643)</f>
        <v>10</v>
      </c>
      <c r="E643" t="s">
        <v>6</v>
      </c>
      <c r="G643">
        <f t="shared" ref="G643:G706" si="74">IF(B643=7,I643*15,0)</f>
        <v>0</v>
      </c>
      <c r="H643">
        <f t="shared" si="70"/>
        <v>264</v>
      </c>
      <c r="I643">
        <v>10</v>
      </c>
      <c r="J643">
        <f t="shared" ref="J643:J706" si="75">IF(E643="ZIMA",ROUNDDOWN(I643*20%,0),IF(E643="WIOSNA",ROUNDDOWN(I643*50%,0),IF(E643="LATO",ROUNDDOWN(I643*90%,0),IF(E643="JESIEŃ",ROUNDDOWN(I643*40%,0)))))</f>
        <v>4</v>
      </c>
      <c r="K643">
        <f>Tabela14[[#This Row],[WYDATKI]]+Tabela14[[#This Row],[SERWIS]]</f>
        <v>0</v>
      </c>
      <c r="L643">
        <f t="shared" si="69"/>
        <v>136336</v>
      </c>
    </row>
    <row r="644" spans="1:12" x14ac:dyDescent="0.3">
      <c r="A644" s="1">
        <v>45569</v>
      </c>
      <c r="B644">
        <f t="shared" si="71"/>
        <v>5</v>
      </c>
      <c r="C644">
        <f t="shared" si="72"/>
        <v>4</v>
      </c>
      <c r="D644">
        <f t="shared" si="73"/>
        <v>10</v>
      </c>
      <c r="E644" t="s">
        <v>6</v>
      </c>
      <c r="G644">
        <f t="shared" si="74"/>
        <v>0</v>
      </c>
      <c r="H644">
        <f t="shared" si="70"/>
        <v>264</v>
      </c>
      <c r="I644">
        <v>10</v>
      </c>
      <c r="J644">
        <f t="shared" si="75"/>
        <v>4</v>
      </c>
      <c r="K644">
        <f>Tabela14[[#This Row],[WYDATKI]]+Tabela14[[#This Row],[SERWIS]]</f>
        <v>0</v>
      </c>
      <c r="L644">
        <f t="shared" ref="L644:L707" si="76">L643-F644-G644+H644</f>
        <v>136600</v>
      </c>
    </row>
    <row r="645" spans="1:12" x14ac:dyDescent="0.3">
      <c r="A645" s="1">
        <v>45570</v>
      </c>
      <c r="B645">
        <f t="shared" si="71"/>
        <v>6</v>
      </c>
      <c r="C645">
        <f t="shared" si="72"/>
        <v>5</v>
      </c>
      <c r="D645">
        <f t="shared" si="73"/>
        <v>10</v>
      </c>
      <c r="E645" t="s">
        <v>6</v>
      </c>
      <c r="G645">
        <f t="shared" si="74"/>
        <v>0</v>
      </c>
      <c r="H645">
        <f t="shared" si="70"/>
        <v>0</v>
      </c>
      <c r="I645">
        <v>10</v>
      </c>
      <c r="J645">
        <f t="shared" si="75"/>
        <v>4</v>
      </c>
      <c r="K645">
        <f>Tabela14[[#This Row],[WYDATKI]]+Tabela14[[#This Row],[SERWIS]]</f>
        <v>0</v>
      </c>
      <c r="L645">
        <f t="shared" si="76"/>
        <v>136600</v>
      </c>
    </row>
    <row r="646" spans="1:12" x14ac:dyDescent="0.3">
      <c r="A646" s="1">
        <v>45571</v>
      </c>
      <c r="B646">
        <f t="shared" si="71"/>
        <v>7</v>
      </c>
      <c r="C646">
        <f t="shared" si="72"/>
        <v>6</v>
      </c>
      <c r="D646">
        <f t="shared" si="73"/>
        <v>10</v>
      </c>
      <c r="E646" t="s">
        <v>6</v>
      </c>
      <c r="G646">
        <f t="shared" si="74"/>
        <v>150</v>
      </c>
      <c r="H646">
        <f t="shared" si="70"/>
        <v>0</v>
      </c>
      <c r="I646">
        <v>10</v>
      </c>
      <c r="J646">
        <f t="shared" si="75"/>
        <v>4</v>
      </c>
      <c r="K646">
        <f>Tabela14[[#This Row],[WYDATKI]]+Tabela14[[#This Row],[SERWIS]]</f>
        <v>150</v>
      </c>
      <c r="L646">
        <f t="shared" si="76"/>
        <v>136450</v>
      </c>
    </row>
    <row r="647" spans="1:12" x14ac:dyDescent="0.3">
      <c r="A647" s="1">
        <v>45572</v>
      </c>
      <c r="B647">
        <f t="shared" si="71"/>
        <v>1</v>
      </c>
      <c r="C647">
        <f t="shared" si="72"/>
        <v>7</v>
      </c>
      <c r="D647">
        <f t="shared" si="73"/>
        <v>10</v>
      </c>
      <c r="E647" t="s">
        <v>6</v>
      </c>
      <c r="G647">
        <f t="shared" si="74"/>
        <v>0</v>
      </c>
      <c r="H647">
        <f t="shared" si="70"/>
        <v>264</v>
      </c>
      <c r="I647">
        <v>10</v>
      </c>
      <c r="J647">
        <f t="shared" si="75"/>
        <v>4</v>
      </c>
      <c r="K647">
        <f>Tabela14[[#This Row],[WYDATKI]]+Tabela14[[#This Row],[SERWIS]]</f>
        <v>0</v>
      </c>
      <c r="L647">
        <f t="shared" si="76"/>
        <v>136714</v>
      </c>
    </row>
    <row r="648" spans="1:12" x14ac:dyDescent="0.3">
      <c r="A648" s="1">
        <v>45573</v>
      </c>
      <c r="B648">
        <f t="shared" si="71"/>
        <v>2</v>
      </c>
      <c r="C648">
        <f t="shared" si="72"/>
        <v>8</v>
      </c>
      <c r="D648">
        <f t="shared" si="73"/>
        <v>10</v>
      </c>
      <c r="E648" t="s">
        <v>6</v>
      </c>
      <c r="G648">
        <f t="shared" si="74"/>
        <v>0</v>
      </c>
      <c r="H648">
        <f t="shared" si="70"/>
        <v>264</v>
      </c>
      <c r="I648">
        <v>10</v>
      </c>
      <c r="J648">
        <f t="shared" si="75"/>
        <v>4</v>
      </c>
      <c r="K648">
        <f>Tabela14[[#This Row],[WYDATKI]]+Tabela14[[#This Row],[SERWIS]]</f>
        <v>0</v>
      </c>
      <c r="L648">
        <f t="shared" si="76"/>
        <v>136978</v>
      </c>
    </row>
    <row r="649" spans="1:12" x14ac:dyDescent="0.3">
      <c r="A649" s="1">
        <v>45574</v>
      </c>
      <c r="B649">
        <f t="shared" si="71"/>
        <v>3</v>
      </c>
      <c r="C649">
        <f t="shared" si="72"/>
        <v>9</v>
      </c>
      <c r="D649">
        <f t="shared" si="73"/>
        <v>10</v>
      </c>
      <c r="E649" t="s">
        <v>6</v>
      </c>
      <c r="G649">
        <f t="shared" si="74"/>
        <v>0</v>
      </c>
      <c r="H649">
        <f t="shared" si="70"/>
        <v>264</v>
      </c>
      <c r="I649">
        <v>10</v>
      </c>
      <c r="J649">
        <f t="shared" si="75"/>
        <v>4</v>
      </c>
      <c r="K649">
        <f>Tabela14[[#This Row],[WYDATKI]]+Tabela14[[#This Row],[SERWIS]]</f>
        <v>0</v>
      </c>
      <c r="L649">
        <f t="shared" si="76"/>
        <v>137242</v>
      </c>
    </row>
    <row r="650" spans="1:12" x14ac:dyDescent="0.3">
      <c r="A650" s="1">
        <v>45575</v>
      </c>
      <c r="B650">
        <f t="shared" si="71"/>
        <v>4</v>
      </c>
      <c r="C650">
        <f t="shared" si="72"/>
        <v>10</v>
      </c>
      <c r="D650">
        <f t="shared" si="73"/>
        <v>10</v>
      </c>
      <c r="E650" t="s">
        <v>6</v>
      </c>
      <c r="G650">
        <f t="shared" si="74"/>
        <v>0</v>
      </c>
      <c r="H650">
        <f t="shared" si="70"/>
        <v>264</v>
      </c>
      <c r="I650">
        <v>10</v>
      </c>
      <c r="J650">
        <f t="shared" si="75"/>
        <v>4</v>
      </c>
      <c r="K650">
        <f>Tabela14[[#This Row],[WYDATKI]]+Tabela14[[#This Row],[SERWIS]]</f>
        <v>0</v>
      </c>
      <c r="L650">
        <f t="shared" si="76"/>
        <v>137506</v>
      </c>
    </row>
    <row r="651" spans="1:12" x14ac:dyDescent="0.3">
      <c r="A651" s="1">
        <v>45576</v>
      </c>
      <c r="B651">
        <f t="shared" si="71"/>
        <v>5</v>
      </c>
      <c r="C651">
        <f t="shared" si="72"/>
        <v>11</v>
      </c>
      <c r="D651">
        <f t="shared" si="73"/>
        <v>10</v>
      </c>
      <c r="E651" t="s">
        <v>6</v>
      </c>
      <c r="G651">
        <f t="shared" si="74"/>
        <v>0</v>
      </c>
      <c r="H651">
        <f t="shared" si="70"/>
        <v>264</v>
      </c>
      <c r="I651">
        <v>10</v>
      </c>
      <c r="J651">
        <f t="shared" si="75"/>
        <v>4</v>
      </c>
      <c r="K651">
        <f>Tabela14[[#This Row],[WYDATKI]]+Tabela14[[#This Row],[SERWIS]]</f>
        <v>0</v>
      </c>
      <c r="L651">
        <f t="shared" si="76"/>
        <v>137770</v>
      </c>
    </row>
    <row r="652" spans="1:12" x14ac:dyDescent="0.3">
      <c r="A652" s="1">
        <v>45577</v>
      </c>
      <c r="B652">
        <f t="shared" si="71"/>
        <v>6</v>
      </c>
      <c r="C652">
        <f t="shared" si="72"/>
        <v>12</v>
      </c>
      <c r="D652">
        <f t="shared" si="73"/>
        <v>10</v>
      </c>
      <c r="E652" t="s">
        <v>6</v>
      </c>
      <c r="G652">
        <f t="shared" si="74"/>
        <v>0</v>
      </c>
      <c r="H652">
        <f t="shared" si="70"/>
        <v>0</v>
      </c>
      <c r="I652">
        <v>10</v>
      </c>
      <c r="J652">
        <f t="shared" si="75"/>
        <v>4</v>
      </c>
      <c r="K652">
        <f>Tabela14[[#This Row],[WYDATKI]]+Tabela14[[#This Row],[SERWIS]]</f>
        <v>0</v>
      </c>
      <c r="L652">
        <f t="shared" si="76"/>
        <v>137770</v>
      </c>
    </row>
    <row r="653" spans="1:12" x14ac:dyDescent="0.3">
      <c r="A653" s="1">
        <v>45578</v>
      </c>
      <c r="B653">
        <f t="shared" si="71"/>
        <v>7</v>
      </c>
      <c r="C653">
        <f t="shared" si="72"/>
        <v>13</v>
      </c>
      <c r="D653">
        <f t="shared" si="73"/>
        <v>10</v>
      </c>
      <c r="E653" t="s">
        <v>6</v>
      </c>
      <c r="G653">
        <f t="shared" si="74"/>
        <v>150</v>
      </c>
      <c r="H653">
        <f t="shared" si="70"/>
        <v>0</v>
      </c>
      <c r="I653">
        <v>10</v>
      </c>
      <c r="J653">
        <f t="shared" si="75"/>
        <v>4</v>
      </c>
      <c r="K653">
        <f>Tabela14[[#This Row],[WYDATKI]]+Tabela14[[#This Row],[SERWIS]]</f>
        <v>150</v>
      </c>
      <c r="L653">
        <f t="shared" si="76"/>
        <v>137620</v>
      </c>
    </row>
    <row r="654" spans="1:12" x14ac:dyDescent="0.3">
      <c r="A654" s="1">
        <v>45579</v>
      </c>
      <c r="B654">
        <f t="shared" si="71"/>
        <v>1</v>
      </c>
      <c r="C654">
        <f t="shared" si="72"/>
        <v>14</v>
      </c>
      <c r="D654">
        <f t="shared" si="73"/>
        <v>10</v>
      </c>
      <c r="E654" t="s">
        <v>6</v>
      </c>
      <c r="G654">
        <f t="shared" si="74"/>
        <v>0</v>
      </c>
      <c r="H654">
        <f t="shared" si="70"/>
        <v>264</v>
      </c>
      <c r="I654">
        <v>10</v>
      </c>
      <c r="J654">
        <f t="shared" si="75"/>
        <v>4</v>
      </c>
      <c r="K654">
        <f>Tabela14[[#This Row],[WYDATKI]]+Tabela14[[#This Row],[SERWIS]]</f>
        <v>0</v>
      </c>
      <c r="L654">
        <f t="shared" si="76"/>
        <v>137884</v>
      </c>
    </row>
    <row r="655" spans="1:12" x14ac:dyDescent="0.3">
      <c r="A655" s="1">
        <v>45580</v>
      </c>
      <c r="B655">
        <f t="shared" si="71"/>
        <v>2</v>
      </c>
      <c r="C655">
        <f t="shared" si="72"/>
        <v>15</v>
      </c>
      <c r="D655">
        <f t="shared" si="73"/>
        <v>10</v>
      </c>
      <c r="E655" t="s">
        <v>6</v>
      </c>
      <c r="G655">
        <f t="shared" si="74"/>
        <v>0</v>
      </c>
      <c r="H655">
        <f t="shared" si="70"/>
        <v>264</v>
      </c>
      <c r="I655">
        <v>10</v>
      </c>
      <c r="J655">
        <f t="shared" si="75"/>
        <v>4</v>
      </c>
      <c r="K655">
        <f>Tabela14[[#This Row],[WYDATKI]]+Tabela14[[#This Row],[SERWIS]]</f>
        <v>0</v>
      </c>
      <c r="L655">
        <f t="shared" si="76"/>
        <v>138148</v>
      </c>
    </row>
    <row r="656" spans="1:12" x14ac:dyDescent="0.3">
      <c r="A656" s="1">
        <v>45581</v>
      </c>
      <c r="B656">
        <f t="shared" si="71"/>
        <v>3</v>
      </c>
      <c r="C656">
        <f t="shared" si="72"/>
        <v>16</v>
      </c>
      <c r="D656">
        <f t="shared" si="73"/>
        <v>10</v>
      </c>
      <c r="E656" t="s">
        <v>6</v>
      </c>
      <c r="G656">
        <f t="shared" si="74"/>
        <v>0</v>
      </c>
      <c r="H656">
        <f t="shared" si="70"/>
        <v>264</v>
      </c>
      <c r="I656">
        <v>10</v>
      </c>
      <c r="J656">
        <f t="shared" si="75"/>
        <v>4</v>
      </c>
      <c r="K656">
        <f>Tabela14[[#This Row],[WYDATKI]]+Tabela14[[#This Row],[SERWIS]]</f>
        <v>0</v>
      </c>
      <c r="L656">
        <f t="shared" si="76"/>
        <v>138412</v>
      </c>
    </row>
    <row r="657" spans="1:12" x14ac:dyDescent="0.3">
      <c r="A657" s="1">
        <v>45582</v>
      </c>
      <c r="B657">
        <f t="shared" si="71"/>
        <v>4</v>
      </c>
      <c r="C657">
        <f t="shared" si="72"/>
        <v>17</v>
      </c>
      <c r="D657">
        <f t="shared" si="73"/>
        <v>10</v>
      </c>
      <c r="E657" t="s">
        <v>6</v>
      </c>
      <c r="G657">
        <f t="shared" si="74"/>
        <v>0</v>
      </c>
      <c r="H657">
        <f t="shared" si="70"/>
        <v>264</v>
      </c>
      <c r="I657">
        <v>10</v>
      </c>
      <c r="J657">
        <f t="shared" si="75"/>
        <v>4</v>
      </c>
      <c r="K657">
        <f>Tabela14[[#This Row],[WYDATKI]]+Tabela14[[#This Row],[SERWIS]]</f>
        <v>0</v>
      </c>
      <c r="L657">
        <f t="shared" si="76"/>
        <v>138676</v>
      </c>
    </row>
    <row r="658" spans="1:12" x14ac:dyDescent="0.3">
      <c r="A658" s="1">
        <v>45583</v>
      </c>
      <c r="B658">
        <f t="shared" si="71"/>
        <v>5</v>
      </c>
      <c r="C658">
        <f t="shared" si="72"/>
        <v>18</v>
      </c>
      <c r="D658">
        <f t="shared" si="73"/>
        <v>10</v>
      </c>
      <c r="E658" t="s">
        <v>6</v>
      </c>
      <c r="G658">
        <f t="shared" si="74"/>
        <v>0</v>
      </c>
      <c r="H658">
        <f t="shared" si="70"/>
        <v>264</v>
      </c>
      <c r="I658">
        <v>10</v>
      </c>
      <c r="J658">
        <f t="shared" si="75"/>
        <v>4</v>
      </c>
      <c r="K658">
        <f>Tabela14[[#This Row],[WYDATKI]]+Tabela14[[#This Row],[SERWIS]]</f>
        <v>0</v>
      </c>
      <c r="L658">
        <f t="shared" si="76"/>
        <v>138940</v>
      </c>
    </row>
    <row r="659" spans="1:12" x14ac:dyDescent="0.3">
      <c r="A659" s="1">
        <v>45584</v>
      </c>
      <c r="B659">
        <f t="shared" si="71"/>
        <v>6</v>
      </c>
      <c r="C659">
        <f t="shared" si="72"/>
        <v>19</v>
      </c>
      <c r="D659">
        <f t="shared" si="73"/>
        <v>10</v>
      </c>
      <c r="E659" t="s">
        <v>6</v>
      </c>
      <c r="G659">
        <f t="shared" si="74"/>
        <v>0</v>
      </c>
      <c r="H659">
        <f t="shared" si="70"/>
        <v>0</v>
      </c>
      <c r="I659">
        <v>10</v>
      </c>
      <c r="J659">
        <f t="shared" si="75"/>
        <v>4</v>
      </c>
      <c r="K659">
        <f>Tabela14[[#This Row],[WYDATKI]]+Tabela14[[#This Row],[SERWIS]]</f>
        <v>0</v>
      </c>
      <c r="L659">
        <f t="shared" si="76"/>
        <v>138940</v>
      </c>
    </row>
    <row r="660" spans="1:12" x14ac:dyDescent="0.3">
      <c r="A660" s="1">
        <v>45585</v>
      </c>
      <c r="B660">
        <f t="shared" si="71"/>
        <v>7</v>
      </c>
      <c r="C660">
        <f t="shared" si="72"/>
        <v>20</v>
      </c>
      <c r="D660">
        <f t="shared" si="73"/>
        <v>10</v>
      </c>
      <c r="E660" t="s">
        <v>6</v>
      </c>
      <c r="G660">
        <f t="shared" si="74"/>
        <v>150</v>
      </c>
      <c r="H660">
        <f t="shared" si="70"/>
        <v>0</v>
      </c>
      <c r="I660">
        <v>10</v>
      </c>
      <c r="J660">
        <f t="shared" si="75"/>
        <v>4</v>
      </c>
      <c r="K660">
        <f>Tabela14[[#This Row],[WYDATKI]]+Tabela14[[#This Row],[SERWIS]]</f>
        <v>150</v>
      </c>
      <c r="L660">
        <f t="shared" si="76"/>
        <v>138790</v>
      </c>
    </row>
    <row r="661" spans="1:12" x14ac:dyDescent="0.3">
      <c r="A661" s="1">
        <v>45586</v>
      </c>
      <c r="B661">
        <f t="shared" si="71"/>
        <v>1</v>
      </c>
      <c r="C661">
        <f t="shared" si="72"/>
        <v>21</v>
      </c>
      <c r="D661">
        <f t="shared" si="73"/>
        <v>10</v>
      </c>
      <c r="E661" t="s">
        <v>6</v>
      </c>
      <c r="G661">
        <f t="shared" si="74"/>
        <v>0</v>
      </c>
      <c r="H661">
        <f t="shared" si="70"/>
        <v>264</v>
      </c>
      <c r="I661">
        <v>10</v>
      </c>
      <c r="J661">
        <f t="shared" si="75"/>
        <v>4</v>
      </c>
      <c r="K661">
        <f>Tabela14[[#This Row],[WYDATKI]]+Tabela14[[#This Row],[SERWIS]]</f>
        <v>0</v>
      </c>
      <c r="L661">
        <f t="shared" si="76"/>
        <v>139054</v>
      </c>
    </row>
    <row r="662" spans="1:12" x14ac:dyDescent="0.3">
      <c r="A662" s="1">
        <v>45587</v>
      </c>
      <c r="B662">
        <f t="shared" si="71"/>
        <v>2</v>
      </c>
      <c r="C662">
        <f t="shared" si="72"/>
        <v>22</v>
      </c>
      <c r="D662">
        <f t="shared" si="73"/>
        <v>10</v>
      </c>
      <c r="E662" t="s">
        <v>6</v>
      </c>
      <c r="G662">
        <f t="shared" si="74"/>
        <v>0</v>
      </c>
      <c r="H662">
        <f t="shared" si="70"/>
        <v>264</v>
      </c>
      <c r="I662">
        <v>10</v>
      </c>
      <c r="J662">
        <f t="shared" si="75"/>
        <v>4</v>
      </c>
      <c r="K662">
        <f>Tabela14[[#This Row],[WYDATKI]]+Tabela14[[#This Row],[SERWIS]]</f>
        <v>0</v>
      </c>
      <c r="L662">
        <f t="shared" si="76"/>
        <v>139318</v>
      </c>
    </row>
    <row r="663" spans="1:12" x14ac:dyDescent="0.3">
      <c r="A663" s="1">
        <v>45588</v>
      </c>
      <c r="B663">
        <f t="shared" si="71"/>
        <v>3</v>
      </c>
      <c r="C663">
        <f t="shared" si="72"/>
        <v>23</v>
      </c>
      <c r="D663">
        <f t="shared" si="73"/>
        <v>10</v>
      </c>
      <c r="E663" t="s">
        <v>6</v>
      </c>
      <c r="G663">
        <f t="shared" si="74"/>
        <v>0</v>
      </c>
      <c r="H663">
        <f t="shared" si="70"/>
        <v>264</v>
      </c>
      <c r="I663">
        <v>10</v>
      </c>
      <c r="J663">
        <f t="shared" si="75"/>
        <v>4</v>
      </c>
      <c r="K663">
        <f>Tabela14[[#This Row],[WYDATKI]]+Tabela14[[#This Row],[SERWIS]]</f>
        <v>0</v>
      </c>
      <c r="L663">
        <f t="shared" si="76"/>
        <v>139582</v>
      </c>
    </row>
    <row r="664" spans="1:12" x14ac:dyDescent="0.3">
      <c r="A664" s="1">
        <v>45589</v>
      </c>
      <c r="B664">
        <f t="shared" si="71"/>
        <v>4</v>
      </c>
      <c r="C664">
        <f t="shared" si="72"/>
        <v>24</v>
      </c>
      <c r="D664">
        <f t="shared" si="73"/>
        <v>10</v>
      </c>
      <c r="E664" t="s">
        <v>6</v>
      </c>
      <c r="G664">
        <f t="shared" si="74"/>
        <v>0</v>
      </c>
      <c r="H664">
        <f t="shared" si="70"/>
        <v>264</v>
      </c>
      <c r="I664">
        <v>10</v>
      </c>
      <c r="J664">
        <f t="shared" si="75"/>
        <v>4</v>
      </c>
      <c r="K664">
        <f>Tabela14[[#This Row],[WYDATKI]]+Tabela14[[#This Row],[SERWIS]]</f>
        <v>0</v>
      </c>
      <c r="L664">
        <f t="shared" si="76"/>
        <v>139846</v>
      </c>
    </row>
    <row r="665" spans="1:12" x14ac:dyDescent="0.3">
      <c r="A665" s="1">
        <v>45590</v>
      </c>
      <c r="B665">
        <f t="shared" si="71"/>
        <v>5</v>
      </c>
      <c r="C665">
        <f t="shared" si="72"/>
        <v>25</v>
      </c>
      <c r="D665">
        <f t="shared" si="73"/>
        <v>10</v>
      </c>
      <c r="E665" t="s">
        <v>6</v>
      </c>
      <c r="G665">
        <f t="shared" si="74"/>
        <v>0</v>
      </c>
      <c r="H665">
        <f t="shared" si="70"/>
        <v>264</v>
      </c>
      <c r="I665">
        <v>10</v>
      </c>
      <c r="J665">
        <f t="shared" si="75"/>
        <v>4</v>
      </c>
      <c r="K665">
        <f>Tabela14[[#This Row],[WYDATKI]]+Tabela14[[#This Row],[SERWIS]]</f>
        <v>0</v>
      </c>
      <c r="L665">
        <f t="shared" si="76"/>
        <v>140110</v>
      </c>
    </row>
    <row r="666" spans="1:12" x14ac:dyDescent="0.3">
      <c r="A666" s="1">
        <v>45591</v>
      </c>
      <c r="B666">
        <f t="shared" si="71"/>
        <v>6</v>
      </c>
      <c r="C666">
        <f t="shared" si="72"/>
        <v>26</v>
      </c>
      <c r="D666">
        <f t="shared" si="73"/>
        <v>10</v>
      </c>
      <c r="E666" t="s">
        <v>6</v>
      </c>
      <c r="G666">
        <f t="shared" si="74"/>
        <v>0</v>
      </c>
      <c r="H666">
        <f t="shared" si="70"/>
        <v>0</v>
      </c>
      <c r="I666">
        <v>10</v>
      </c>
      <c r="J666">
        <f t="shared" si="75"/>
        <v>4</v>
      </c>
      <c r="K666">
        <f>Tabela14[[#This Row],[WYDATKI]]+Tabela14[[#This Row],[SERWIS]]</f>
        <v>0</v>
      </c>
      <c r="L666">
        <f t="shared" si="76"/>
        <v>140110</v>
      </c>
    </row>
    <row r="667" spans="1:12" x14ac:dyDescent="0.3">
      <c r="A667" s="1">
        <v>45592</v>
      </c>
      <c r="B667">
        <f t="shared" si="71"/>
        <v>7</v>
      </c>
      <c r="C667">
        <f t="shared" si="72"/>
        <v>27</v>
      </c>
      <c r="D667">
        <f t="shared" si="73"/>
        <v>10</v>
      </c>
      <c r="E667" t="s">
        <v>6</v>
      </c>
      <c r="G667">
        <f t="shared" si="74"/>
        <v>150</v>
      </c>
      <c r="H667">
        <f t="shared" si="70"/>
        <v>0</v>
      </c>
      <c r="I667">
        <v>10</v>
      </c>
      <c r="J667">
        <f t="shared" si="75"/>
        <v>4</v>
      </c>
      <c r="K667">
        <f>Tabela14[[#This Row],[WYDATKI]]+Tabela14[[#This Row],[SERWIS]]</f>
        <v>150</v>
      </c>
      <c r="L667">
        <f t="shared" si="76"/>
        <v>139960</v>
      </c>
    </row>
    <row r="668" spans="1:12" x14ac:dyDescent="0.3">
      <c r="A668" s="1">
        <v>45593</v>
      </c>
      <c r="B668">
        <f t="shared" si="71"/>
        <v>1</v>
      </c>
      <c r="C668">
        <f t="shared" si="72"/>
        <v>28</v>
      </c>
      <c r="D668">
        <f t="shared" si="73"/>
        <v>10</v>
      </c>
      <c r="E668" t="s">
        <v>6</v>
      </c>
      <c r="G668">
        <f t="shared" si="74"/>
        <v>0</v>
      </c>
      <c r="H668">
        <f t="shared" si="70"/>
        <v>264</v>
      </c>
      <c r="I668">
        <v>10</v>
      </c>
      <c r="J668">
        <f t="shared" si="75"/>
        <v>4</v>
      </c>
      <c r="K668">
        <f>Tabela14[[#This Row],[WYDATKI]]+Tabela14[[#This Row],[SERWIS]]</f>
        <v>0</v>
      </c>
      <c r="L668">
        <f t="shared" si="76"/>
        <v>140224</v>
      </c>
    </row>
    <row r="669" spans="1:12" x14ac:dyDescent="0.3">
      <c r="A669" s="1">
        <v>45594</v>
      </c>
      <c r="B669">
        <f t="shared" si="71"/>
        <v>2</v>
      </c>
      <c r="C669">
        <f t="shared" si="72"/>
        <v>29</v>
      </c>
      <c r="D669">
        <f t="shared" si="73"/>
        <v>10</v>
      </c>
      <c r="E669" t="s">
        <v>6</v>
      </c>
      <c r="G669">
        <f t="shared" si="74"/>
        <v>0</v>
      </c>
      <c r="H669">
        <f t="shared" si="70"/>
        <v>264</v>
      </c>
      <c r="I669">
        <v>10</v>
      </c>
      <c r="J669">
        <f t="shared" si="75"/>
        <v>4</v>
      </c>
      <c r="K669">
        <f>Tabela14[[#This Row],[WYDATKI]]+Tabela14[[#This Row],[SERWIS]]</f>
        <v>0</v>
      </c>
      <c r="L669">
        <f t="shared" si="76"/>
        <v>140488</v>
      </c>
    </row>
    <row r="670" spans="1:12" x14ac:dyDescent="0.3">
      <c r="A670" s="1">
        <v>45595</v>
      </c>
      <c r="B670">
        <f t="shared" si="71"/>
        <v>3</v>
      </c>
      <c r="C670">
        <f t="shared" si="72"/>
        <v>30</v>
      </c>
      <c r="D670">
        <f t="shared" si="73"/>
        <v>10</v>
      </c>
      <c r="E670" t="s">
        <v>6</v>
      </c>
      <c r="G670">
        <f t="shared" si="74"/>
        <v>0</v>
      </c>
      <c r="H670">
        <f t="shared" si="70"/>
        <v>264</v>
      </c>
      <c r="I670">
        <v>10</v>
      </c>
      <c r="J670">
        <f t="shared" si="75"/>
        <v>4</v>
      </c>
      <c r="K670">
        <f>Tabela14[[#This Row],[WYDATKI]]+Tabela14[[#This Row],[SERWIS]]</f>
        <v>0</v>
      </c>
      <c r="L670">
        <f t="shared" si="76"/>
        <v>140752</v>
      </c>
    </row>
    <row r="671" spans="1:12" x14ac:dyDescent="0.3">
      <c r="A671" s="1">
        <v>45596</v>
      </c>
      <c r="B671">
        <f t="shared" si="71"/>
        <v>4</v>
      </c>
      <c r="C671">
        <f t="shared" si="72"/>
        <v>31</v>
      </c>
      <c r="D671">
        <f t="shared" si="73"/>
        <v>10</v>
      </c>
      <c r="E671" t="s">
        <v>6</v>
      </c>
      <c r="G671">
        <f t="shared" si="74"/>
        <v>0</v>
      </c>
      <c r="H671">
        <f t="shared" si="70"/>
        <v>264</v>
      </c>
      <c r="I671">
        <v>10</v>
      </c>
      <c r="J671">
        <f t="shared" si="75"/>
        <v>4</v>
      </c>
      <c r="K671">
        <f>Tabela14[[#This Row],[WYDATKI]]+Tabela14[[#This Row],[SERWIS]]</f>
        <v>0</v>
      </c>
      <c r="L671">
        <f t="shared" si="76"/>
        <v>141016</v>
      </c>
    </row>
    <row r="672" spans="1:12" x14ac:dyDescent="0.3">
      <c r="A672" s="1">
        <v>45597</v>
      </c>
      <c r="B672">
        <f t="shared" si="71"/>
        <v>5</v>
      </c>
      <c r="C672">
        <f t="shared" si="72"/>
        <v>1</v>
      </c>
      <c r="D672">
        <f t="shared" si="73"/>
        <v>11</v>
      </c>
      <c r="E672" t="s">
        <v>6</v>
      </c>
      <c r="G672">
        <f t="shared" si="74"/>
        <v>0</v>
      </c>
      <c r="H672">
        <f t="shared" si="70"/>
        <v>264</v>
      </c>
      <c r="I672">
        <v>10</v>
      </c>
      <c r="J672">
        <f t="shared" si="75"/>
        <v>4</v>
      </c>
      <c r="K672">
        <f>Tabela14[[#This Row],[WYDATKI]]+Tabela14[[#This Row],[SERWIS]]</f>
        <v>0</v>
      </c>
      <c r="L672">
        <f t="shared" si="76"/>
        <v>141280</v>
      </c>
    </row>
    <row r="673" spans="1:12" x14ac:dyDescent="0.3">
      <c r="A673" s="1">
        <v>45598</v>
      </c>
      <c r="B673">
        <f t="shared" si="71"/>
        <v>6</v>
      </c>
      <c r="C673">
        <f t="shared" si="72"/>
        <v>2</v>
      </c>
      <c r="D673">
        <f t="shared" si="73"/>
        <v>11</v>
      </c>
      <c r="E673" t="s">
        <v>6</v>
      </c>
      <c r="G673">
        <f t="shared" si="74"/>
        <v>0</v>
      </c>
      <c r="H673">
        <f t="shared" si="70"/>
        <v>0</v>
      </c>
      <c r="I673">
        <v>10</v>
      </c>
      <c r="J673">
        <f t="shared" si="75"/>
        <v>4</v>
      </c>
      <c r="K673">
        <f>Tabela14[[#This Row],[WYDATKI]]+Tabela14[[#This Row],[SERWIS]]</f>
        <v>0</v>
      </c>
      <c r="L673">
        <f t="shared" si="76"/>
        <v>141280</v>
      </c>
    </row>
    <row r="674" spans="1:12" x14ac:dyDescent="0.3">
      <c r="A674" s="1">
        <v>45599</v>
      </c>
      <c r="B674">
        <f t="shared" si="71"/>
        <v>7</v>
      </c>
      <c r="C674">
        <f t="shared" si="72"/>
        <v>3</v>
      </c>
      <c r="D674">
        <f t="shared" si="73"/>
        <v>11</v>
      </c>
      <c r="E674" t="s">
        <v>6</v>
      </c>
      <c r="G674">
        <f t="shared" si="74"/>
        <v>150</v>
      </c>
      <c r="H674">
        <f t="shared" si="70"/>
        <v>0</v>
      </c>
      <c r="I674">
        <v>10</v>
      </c>
      <c r="J674">
        <f t="shared" si="75"/>
        <v>4</v>
      </c>
      <c r="K674">
        <f>Tabela14[[#This Row],[WYDATKI]]+Tabela14[[#This Row],[SERWIS]]</f>
        <v>150</v>
      </c>
      <c r="L674">
        <f t="shared" si="76"/>
        <v>141130</v>
      </c>
    </row>
    <row r="675" spans="1:12" x14ac:dyDescent="0.3">
      <c r="A675" s="1">
        <v>45600</v>
      </c>
      <c r="B675">
        <f t="shared" si="71"/>
        <v>1</v>
      </c>
      <c r="C675">
        <f t="shared" si="72"/>
        <v>4</v>
      </c>
      <c r="D675">
        <f t="shared" si="73"/>
        <v>11</v>
      </c>
      <c r="E675" t="s">
        <v>6</v>
      </c>
      <c r="G675">
        <f t="shared" si="74"/>
        <v>0</v>
      </c>
      <c r="H675">
        <f t="shared" si="70"/>
        <v>264</v>
      </c>
      <c r="I675">
        <v>10</v>
      </c>
      <c r="J675">
        <f t="shared" si="75"/>
        <v>4</v>
      </c>
      <c r="K675">
        <f>Tabela14[[#This Row],[WYDATKI]]+Tabela14[[#This Row],[SERWIS]]</f>
        <v>0</v>
      </c>
      <c r="L675">
        <f t="shared" si="76"/>
        <v>141394</v>
      </c>
    </row>
    <row r="676" spans="1:12" x14ac:dyDescent="0.3">
      <c r="A676" s="1">
        <v>45601</v>
      </c>
      <c r="B676">
        <f t="shared" si="71"/>
        <v>2</v>
      </c>
      <c r="C676">
        <f t="shared" si="72"/>
        <v>5</v>
      </c>
      <c r="D676">
        <f t="shared" si="73"/>
        <v>11</v>
      </c>
      <c r="E676" t="s">
        <v>6</v>
      </c>
      <c r="G676">
        <f t="shared" si="74"/>
        <v>0</v>
      </c>
      <c r="H676">
        <f t="shared" si="70"/>
        <v>264</v>
      </c>
      <c r="I676">
        <v>10</v>
      </c>
      <c r="J676">
        <f t="shared" si="75"/>
        <v>4</v>
      </c>
      <c r="K676">
        <f>Tabela14[[#This Row],[WYDATKI]]+Tabela14[[#This Row],[SERWIS]]</f>
        <v>0</v>
      </c>
      <c r="L676">
        <f t="shared" si="76"/>
        <v>141658</v>
      </c>
    </row>
    <row r="677" spans="1:12" x14ac:dyDescent="0.3">
      <c r="A677" s="1">
        <v>45602</v>
      </c>
      <c r="B677">
        <f t="shared" si="71"/>
        <v>3</v>
      </c>
      <c r="C677">
        <f t="shared" si="72"/>
        <v>6</v>
      </c>
      <c r="D677">
        <f t="shared" si="73"/>
        <v>11</v>
      </c>
      <c r="E677" t="s">
        <v>6</v>
      </c>
      <c r="G677">
        <f t="shared" si="74"/>
        <v>0</v>
      </c>
      <c r="H677">
        <f t="shared" si="70"/>
        <v>264</v>
      </c>
      <c r="I677">
        <v>10</v>
      </c>
      <c r="J677">
        <f t="shared" si="75"/>
        <v>4</v>
      </c>
      <c r="K677">
        <f>Tabela14[[#This Row],[WYDATKI]]+Tabela14[[#This Row],[SERWIS]]</f>
        <v>0</v>
      </c>
      <c r="L677">
        <f t="shared" si="76"/>
        <v>141922</v>
      </c>
    </row>
    <row r="678" spans="1:12" x14ac:dyDescent="0.3">
      <c r="A678" s="1">
        <v>45603</v>
      </c>
      <c r="B678">
        <f t="shared" si="71"/>
        <v>4</v>
      </c>
      <c r="C678">
        <f t="shared" si="72"/>
        <v>7</v>
      </c>
      <c r="D678">
        <f t="shared" si="73"/>
        <v>11</v>
      </c>
      <c r="E678" t="s">
        <v>6</v>
      </c>
      <c r="G678">
        <f t="shared" si="74"/>
        <v>0</v>
      </c>
      <c r="H678">
        <f t="shared" si="70"/>
        <v>264</v>
      </c>
      <c r="I678">
        <v>10</v>
      </c>
      <c r="J678">
        <f t="shared" si="75"/>
        <v>4</v>
      </c>
      <c r="K678">
        <f>Tabela14[[#This Row],[WYDATKI]]+Tabela14[[#This Row],[SERWIS]]</f>
        <v>0</v>
      </c>
      <c r="L678">
        <f t="shared" si="76"/>
        <v>142186</v>
      </c>
    </row>
    <row r="679" spans="1:12" x14ac:dyDescent="0.3">
      <c r="A679" s="1">
        <v>45604</v>
      </c>
      <c r="B679">
        <f t="shared" si="71"/>
        <v>5</v>
      </c>
      <c r="C679">
        <f t="shared" si="72"/>
        <v>8</v>
      </c>
      <c r="D679">
        <f t="shared" si="73"/>
        <v>11</v>
      </c>
      <c r="E679" t="s">
        <v>6</v>
      </c>
      <c r="G679">
        <f t="shared" si="74"/>
        <v>0</v>
      </c>
      <c r="H679">
        <f t="shared" si="70"/>
        <v>264</v>
      </c>
      <c r="I679">
        <v>10</v>
      </c>
      <c r="J679">
        <f t="shared" si="75"/>
        <v>4</v>
      </c>
      <c r="K679">
        <f>Tabela14[[#This Row],[WYDATKI]]+Tabela14[[#This Row],[SERWIS]]</f>
        <v>0</v>
      </c>
      <c r="L679">
        <f t="shared" si="76"/>
        <v>142450</v>
      </c>
    </row>
    <row r="680" spans="1:12" x14ac:dyDescent="0.3">
      <c r="A680" s="1">
        <v>45605</v>
      </c>
      <c r="B680">
        <f t="shared" si="71"/>
        <v>6</v>
      </c>
      <c r="C680">
        <f t="shared" si="72"/>
        <v>9</v>
      </c>
      <c r="D680">
        <f t="shared" si="73"/>
        <v>11</v>
      </c>
      <c r="E680" t="s">
        <v>6</v>
      </c>
      <c r="G680">
        <f t="shared" si="74"/>
        <v>0</v>
      </c>
      <c r="H680">
        <f t="shared" si="70"/>
        <v>0</v>
      </c>
      <c r="I680">
        <v>10</v>
      </c>
      <c r="J680">
        <f t="shared" si="75"/>
        <v>4</v>
      </c>
      <c r="K680">
        <f>Tabela14[[#This Row],[WYDATKI]]+Tabela14[[#This Row],[SERWIS]]</f>
        <v>0</v>
      </c>
      <c r="L680">
        <f t="shared" si="76"/>
        <v>142450</v>
      </c>
    </row>
    <row r="681" spans="1:12" x14ac:dyDescent="0.3">
      <c r="A681" s="1">
        <v>45606</v>
      </c>
      <c r="B681">
        <f t="shared" si="71"/>
        <v>7</v>
      </c>
      <c r="C681">
        <f t="shared" si="72"/>
        <v>10</v>
      </c>
      <c r="D681">
        <f t="shared" si="73"/>
        <v>11</v>
      </c>
      <c r="E681" t="s">
        <v>6</v>
      </c>
      <c r="G681">
        <f t="shared" si="74"/>
        <v>150</v>
      </c>
      <c r="H681">
        <f t="shared" si="70"/>
        <v>0</v>
      </c>
      <c r="I681">
        <v>10</v>
      </c>
      <c r="J681">
        <f t="shared" si="75"/>
        <v>4</v>
      </c>
      <c r="K681">
        <f>Tabela14[[#This Row],[WYDATKI]]+Tabela14[[#This Row],[SERWIS]]</f>
        <v>150</v>
      </c>
      <c r="L681">
        <f t="shared" si="76"/>
        <v>142300</v>
      </c>
    </row>
    <row r="682" spans="1:12" x14ac:dyDescent="0.3">
      <c r="A682" s="1">
        <v>45607</v>
      </c>
      <c r="B682">
        <f t="shared" si="71"/>
        <v>1</v>
      </c>
      <c r="C682">
        <f t="shared" si="72"/>
        <v>11</v>
      </c>
      <c r="D682">
        <f t="shared" si="73"/>
        <v>11</v>
      </c>
      <c r="E682" t="s">
        <v>6</v>
      </c>
      <c r="G682">
        <f t="shared" si="74"/>
        <v>0</v>
      </c>
      <c r="H682">
        <f t="shared" si="70"/>
        <v>264</v>
      </c>
      <c r="I682">
        <v>10</v>
      </c>
      <c r="J682">
        <f t="shared" si="75"/>
        <v>4</v>
      </c>
      <c r="K682">
        <f>Tabela14[[#This Row],[WYDATKI]]+Tabela14[[#This Row],[SERWIS]]</f>
        <v>0</v>
      </c>
      <c r="L682">
        <f t="shared" si="76"/>
        <v>142564</v>
      </c>
    </row>
    <row r="683" spans="1:12" x14ac:dyDescent="0.3">
      <c r="A683" s="1">
        <v>45608</v>
      </c>
      <c r="B683">
        <f t="shared" si="71"/>
        <v>2</v>
      </c>
      <c r="C683">
        <f t="shared" si="72"/>
        <v>12</v>
      </c>
      <c r="D683">
        <f t="shared" si="73"/>
        <v>11</v>
      </c>
      <c r="E683" t="s">
        <v>6</v>
      </c>
      <c r="G683">
        <f t="shared" si="74"/>
        <v>0</v>
      </c>
      <c r="H683">
        <f t="shared" si="70"/>
        <v>264</v>
      </c>
      <c r="I683">
        <v>10</v>
      </c>
      <c r="J683">
        <f t="shared" si="75"/>
        <v>4</v>
      </c>
      <c r="K683">
        <f>Tabela14[[#This Row],[WYDATKI]]+Tabela14[[#This Row],[SERWIS]]</f>
        <v>0</v>
      </c>
      <c r="L683">
        <f t="shared" si="76"/>
        <v>142828</v>
      </c>
    </row>
    <row r="684" spans="1:12" x14ac:dyDescent="0.3">
      <c r="A684" s="1">
        <v>45609</v>
      </c>
      <c r="B684">
        <f t="shared" si="71"/>
        <v>3</v>
      </c>
      <c r="C684">
        <f t="shared" si="72"/>
        <v>13</v>
      </c>
      <c r="D684">
        <f t="shared" si="73"/>
        <v>11</v>
      </c>
      <c r="E684" t="s">
        <v>6</v>
      </c>
      <c r="G684">
        <f t="shared" si="74"/>
        <v>0</v>
      </c>
      <c r="H684">
        <f t="shared" si="70"/>
        <v>264</v>
      </c>
      <c r="I684">
        <v>10</v>
      </c>
      <c r="J684">
        <f t="shared" si="75"/>
        <v>4</v>
      </c>
      <c r="K684">
        <f>Tabela14[[#This Row],[WYDATKI]]+Tabela14[[#This Row],[SERWIS]]</f>
        <v>0</v>
      </c>
      <c r="L684">
        <f t="shared" si="76"/>
        <v>143092</v>
      </c>
    </row>
    <row r="685" spans="1:12" x14ac:dyDescent="0.3">
      <c r="A685" s="1">
        <v>45610</v>
      </c>
      <c r="B685">
        <f t="shared" si="71"/>
        <v>4</v>
      </c>
      <c r="C685">
        <f t="shared" si="72"/>
        <v>14</v>
      </c>
      <c r="D685">
        <f t="shared" si="73"/>
        <v>11</v>
      </c>
      <c r="E685" t="s">
        <v>6</v>
      </c>
      <c r="G685">
        <f t="shared" si="74"/>
        <v>0</v>
      </c>
      <c r="H685">
        <f t="shared" si="70"/>
        <v>264</v>
      </c>
      <c r="I685">
        <v>10</v>
      </c>
      <c r="J685">
        <f t="shared" si="75"/>
        <v>4</v>
      </c>
      <c r="K685">
        <f>Tabela14[[#This Row],[WYDATKI]]+Tabela14[[#This Row],[SERWIS]]</f>
        <v>0</v>
      </c>
      <c r="L685">
        <f t="shared" si="76"/>
        <v>143356</v>
      </c>
    </row>
    <row r="686" spans="1:12" x14ac:dyDescent="0.3">
      <c r="A686" s="1">
        <v>45611</v>
      </c>
      <c r="B686">
        <f t="shared" si="71"/>
        <v>5</v>
      </c>
      <c r="C686">
        <f t="shared" si="72"/>
        <v>15</v>
      </c>
      <c r="D686">
        <f t="shared" si="73"/>
        <v>11</v>
      </c>
      <c r="E686" t="s">
        <v>6</v>
      </c>
      <c r="G686">
        <f t="shared" si="74"/>
        <v>0</v>
      </c>
      <c r="H686">
        <f t="shared" si="70"/>
        <v>264</v>
      </c>
      <c r="I686">
        <v>10</v>
      </c>
      <c r="J686">
        <f t="shared" si="75"/>
        <v>4</v>
      </c>
      <c r="K686">
        <f>Tabela14[[#This Row],[WYDATKI]]+Tabela14[[#This Row],[SERWIS]]</f>
        <v>0</v>
      </c>
      <c r="L686">
        <f t="shared" si="76"/>
        <v>143620</v>
      </c>
    </row>
    <row r="687" spans="1:12" x14ac:dyDescent="0.3">
      <c r="A687" s="1">
        <v>45612</v>
      </c>
      <c r="B687">
        <f t="shared" si="71"/>
        <v>6</v>
      </c>
      <c r="C687">
        <f t="shared" si="72"/>
        <v>16</v>
      </c>
      <c r="D687">
        <f t="shared" si="73"/>
        <v>11</v>
      </c>
      <c r="E687" t="s">
        <v>6</v>
      </c>
      <c r="G687">
        <f t="shared" si="74"/>
        <v>0</v>
      </c>
      <c r="H687">
        <f t="shared" si="70"/>
        <v>0</v>
      </c>
      <c r="I687">
        <v>10</v>
      </c>
      <c r="J687">
        <f t="shared" si="75"/>
        <v>4</v>
      </c>
      <c r="K687">
        <f>Tabela14[[#This Row],[WYDATKI]]+Tabela14[[#This Row],[SERWIS]]</f>
        <v>0</v>
      </c>
      <c r="L687">
        <f t="shared" si="76"/>
        <v>143620</v>
      </c>
    </row>
    <row r="688" spans="1:12" x14ac:dyDescent="0.3">
      <c r="A688" s="1">
        <v>45613</v>
      </c>
      <c r="B688">
        <f t="shared" si="71"/>
        <v>7</v>
      </c>
      <c r="C688">
        <f t="shared" si="72"/>
        <v>17</v>
      </c>
      <c r="D688">
        <f t="shared" si="73"/>
        <v>11</v>
      </c>
      <c r="E688" t="s">
        <v>6</v>
      </c>
      <c r="G688">
        <f t="shared" si="74"/>
        <v>150</v>
      </c>
      <c r="H688">
        <f t="shared" si="70"/>
        <v>0</v>
      </c>
      <c r="I688">
        <v>10</v>
      </c>
      <c r="J688">
        <f t="shared" si="75"/>
        <v>4</v>
      </c>
      <c r="K688">
        <f>Tabela14[[#This Row],[WYDATKI]]+Tabela14[[#This Row],[SERWIS]]</f>
        <v>150</v>
      </c>
      <c r="L688">
        <f t="shared" si="76"/>
        <v>143470</v>
      </c>
    </row>
    <row r="689" spans="1:12" x14ac:dyDescent="0.3">
      <c r="A689" s="1">
        <v>45614</v>
      </c>
      <c r="B689">
        <f t="shared" si="71"/>
        <v>1</v>
      </c>
      <c r="C689">
        <f t="shared" si="72"/>
        <v>18</v>
      </c>
      <c r="D689">
        <f t="shared" si="73"/>
        <v>11</v>
      </c>
      <c r="E689" t="s">
        <v>6</v>
      </c>
      <c r="G689">
        <f t="shared" si="74"/>
        <v>0</v>
      </c>
      <c r="H689">
        <f t="shared" si="70"/>
        <v>264</v>
      </c>
      <c r="I689">
        <v>10</v>
      </c>
      <c r="J689">
        <f t="shared" si="75"/>
        <v>4</v>
      </c>
      <c r="K689">
        <f>Tabela14[[#This Row],[WYDATKI]]+Tabela14[[#This Row],[SERWIS]]</f>
        <v>0</v>
      </c>
      <c r="L689">
        <f t="shared" si="76"/>
        <v>143734</v>
      </c>
    </row>
    <row r="690" spans="1:12" x14ac:dyDescent="0.3">
      <c r="A690" s="1">
        <v>45615</v>
      </c>
      <c r="B690">
        <f t="shared" si="71"/>
        <v>2</v>
      </c>
      <c r="C690">
        <f t="shared" si="72"/>
        <v>19</v>
      </c>
      <c r="D690">
        <f t="shared" si="73"/>
        <v>11</v>
      </c>
      <c r="E690" t="s">
        <v>6</v>
      </c>
      <c r="G690">
        <f t="shared" si="74"/>
        <v>0</v>
      </c>
      <c r="H690">
        <f t="shared" si="70"/>
        <v>264</v>
      </c>
      <c r="I690">
        <v>10</v>
      </c>
      <c r="J690">
        <f t="shared" si="75"/>
        <v>4</v>
      </c>
      <c r="K690">
        <f>Tabela14[[#This Row],[WYDATKI]]+Tabela14[[#This Row],[SERWIS]]</f>
        <v>0</v>
      </c>
      <c r="L690">
        <f t="shared" si="76"/>
        <v>143998</v>
      </c>
    </row>
    <row r="691" spans="1:12" x14ac:dyDescent="0.3">
      <c r="A691" s="1">
        <v>45616</v>
      </c>
      <c r="B691">
        <f t="shared" si="71"/>
        <v>3</v>
      </c>
      <c r="C691">
        <f t="shared" si="72"/>
        <v>20</v>
      </c>
      <c r="D691">
        <f t="shared" si="73"/>
        <v>11</v>
      </c>
      <c r="E691" t="s">
        <v>6</v>
      </c>
      <c r="G691">
        <f t="shared" si="74"/>
        <v>0</v>
      </c>
      <c r="H691">
        <f t="shared" si="70"/>
        <v>264</v>
      </c>
      <c r="I691">
        <v>10</v>
      </c>
      <c r="J691">
        <f t="shared" si="75"/>
        <v>4</v>
      </c>
      <c r="K691">
        <f>Tabela14[[#This Row],[WYDATKI]]+Tabela14[[#This Row],[SERWIS]]</f>
        <v>0</v>
      </c>
      <c r="L691">
        <f t="shared" si="76"/>
        <v>144262</v>
      </c>
    </row>
    <row r="692" spans="1:12" x14ac:dyDescent="0.3">
      <c r="A692" s="1">
        <v>45617</v>
      </c>
      <c r="B692">
        <f t="shared" si="71"/>
        <v>4</v>
      </c>
      <c r="C692">
        <f t="shared" si="72"/>
        <v>21</v>
      </c>
      <c r="D692">
        <f t="shared" si="73"/>
        <v>11</v>
      </c>
      <c r="E692" t="s">
        <v>6</v>
      </c>
      <c r="G692">
        <f t="shared" si="74"/>
        <v>0</v>
      </c>
      <c r="H692">
        <f t="shared" si="70"/>
        <v>264</v>
      </c>
      <c r="I692">
        <v>10</v>
      </c>
      <c r="J692">
        <f t="shared" si="75"/>
        <v>4</v>
      </c>
      <c r="K692">
        <f>Tabela14[[#This Row],[WYDATKI]]+Tabela14[[#This Row],[SERWIS]]</f>
        <v>0</v>
      </c>
      <c r="L692">
        <f t="shared" si="76"/>
        <v>144526</v>
      </c>
    </row>
    <row r="693" spans="1:12" x14ac:dyDescent="0.3">
      <c r="A693" s="1">
        <v>45618</v>
      </c>
      <c r="B693">
        <f t="shared" si="71"/>
        <v>5</v>
      </c>
      <c r="C693">
        <f t="shared" si="72"/>
        <v>22</v>
      </c>
      <c r="D693">
        <f t="shared" si="73"/>
        <v>11</v>
      </c>
      <c r="E693" t="s">
        <v>6</v>
      </c>
      <c r="G693">
        <f t="shared" si="74"/>
        <v>0</v>
      </c>
      <c r="H693">
        <f t="shared" si="70"/>
        <v>264</v>
      </c>
      <c r="I693">
        <v>10</v>
      </c>
      <c r="J693">
        <f t="shared" si="75"/>
        <v>4</v>
      </c>
      <c r="K693">
        <f>Tabela14[[#This Row],[WYDATKI]]+Tabela14[[#This Row],[SERWIS]]</f>
        <v>0</v>
      </c>
      <c r="L693">
        <f t="shared" si="76"/>
        <v>144790</v>
      </c>
    </row>
    <row r="694" spans="1:12" x14ac:dyDescent="0.3">
      <c r="A694" s="1">
        <v>45619</v>
      </c>
      <c r="B694">
        <f t="shared" si="71"/>
        <v>6</v>
      </c>
      <c r="C694">
        <f t="shared" si="72"/>
        <v>23</v>
      </c>
      <c r="D694">
        <f t="shared" si="73"/>
        <v>11</v>
      </c>
      <c r="E694" t="s">
        <v>6</v>
      </c>
      <c r="G694">
        <f t="shared" si="74"/>
        <v>0</v>
      </c>
      <c r="H694">
        <f t="shared" si="70"/>
        <v>0</v>
      </c>
      <c r="I694">
        <v>10</v>
      </c>
      <c r="J694">
        <f t="shared" si="75"/>
        <v>4</v>
      </c>
      <c r="K694">
        <f>Tabela14[[#This Row],[WYDATKI]]+Tabela14[[#This Row],[SERWIS]]</f>
        <v>0</v>
      </c>
      <c r="L694">
        <f t="shared" si="76"/>
        <v>144790</v>
      </c>
    </row>
    <row r="695" spans="1:12" x14ac:dyDescent="0.3">
      <c r="A695" s="1">
        <v>45620</v>
      </c>
      <c r="B695">
        <f t="shared" si="71"/>
        <v>7</v>
      </c>
      <c r="C695">
        <f t="shared" si="72"/>
        <v>24</v>
      </c>
      <c r="D695">
        <f t="shared" si="73"/>
        <v>11</v>
      </c>
      <c r="E695" t="s">
        <v>6</v>
      </c>
      <c r="G695">
        <f t="shared" si="74"/>
        <v>150</v>
      </c>
      <c r="H695">
        <f t="shared" si="70"/>
        <v>0</v>
      </c>
      <c r="I695">
        <v>10</v>
      </c>
      <c r="J695">
        <f t="shared" si="75"/>
        <v>4</v>
      </c>
      <c r="K695">
        <f>Tabela14[[#This Row],[WYDATKI]]+Tabela14[[#This Row],[SERWIS]]</f>
        <v>150</v>
      </c>
      <c r="L695">
        <f t="shared" si="76"/>
        <v>144640</v>
      </c>
    </row>
    <row r="696" spans="1:12" x14ac:dyDescent="0.3">
      <c r="A696" s="1">
        <v>45621</v>
      </c>
      <c r="B696">
        <f t="shared" si="71"/>
        <v>1</v>
      </c>
      <c r="C696">
        <f t="shared" si="72"/>
        <v>25</v>
      </c>
      <c r="D696">
        <f t="shared" si="73"/>
        <v>11</v>
      </c>
      <c r="E696" t="s">
        <v>6</v>
      </c>
      <c r="G696">
        <f t="shared" si="74"/>
        <v>0</v>
      </c>
      <c r="H696">
        <f t="shared" si="70"/>
        <v>264</v>
      </c>
      <c r="I696">
        <v>10</v>
      </c>
      <c r="J696">
        <f t="shared" si="75"/>
        <v>4</v>
      </c>
      <c r="K696">
        <f>Tabela14[[#This Row],[WYDATKI]]+Tabela14[[#This Row],[SERWIS]]</f>
        <v>0</v>
      </c>
      <c r="L696">
        <f t="shared" si="76"/>
        <v>144904</v>
      </c>
    </row>
    <row r="697" spans="1:12" x14ac:dyDescent="0.3">
      <c r="A697" s="1">
        <v>45622</v>
      </c>
      <c r="B697">
        <f t="shared" si="71"/>
        <v>2</v>
      </c>
      <c r="C697">
        <f t="shared" si="72"/>
        <v>26</v>
      </c>
      <c r="D697">
        <f t="shared" si="73"/>
        <v>11</v>
      </c>
      <c r="E697" t="s">
        <v>6</v>
      </c>
      <c r="G697">
        <f t="shared" si="74"/>
        <v>0</v>
      </c>
      <c r="H697">
        <f t="shared" si="70"/>
        <v>264</v>
      </c>
      <c r="I697">
        <v>10</v>
      </c>
      <c r="J697">
        <f t="shared" si="75"/>
        <v>4</v>
      </c>
      <c r="K697">
        <f>Tabela14[[#This Row],[WYDATKI]]+Tabela14[[#This Row],[SERWIS]]</f>
        <v>0</v>
      </c>
      <c r="L697">
        <f t="shared" si="76"/>
        <v>145168</v>
      </c>
    </row>
    <row r="698" spans="1:12" x14ac:dyDescent="0.3">
      <c r="A698" s="1">
        <v>45623</v>
      </c>
      <c r="B698">
        <f t="shared" si="71"/>
        <v>3</v>
      </c>
      <c r="C698">
        <f t="shared" si="72"/>
        <v>27</v>
      </c>
      <c r="D698">
        <f t="shared" si="73"/>
        <v>11</v>
      </c>
      <c r="E698" t="s">
        <v>6</v>
      </c>
      <c r="G698">
        <f t="shared" si="74"/>
        <v>0</v>
      </c>
      <c r="H698">
        <f t="shared" si="70"/>
        <v>264</v>
      </c>
      <c r="I698">
        <v>10</v>
      </c>
      <c r="J698">
        <f t="shared" si="75"/>
        <v>4</v>
      </c>
      <c r="K698">
        <f>Tabela14[[#This Row],[WYDATKI]]+Tabela14[[#This Row],[SERWIS]]</f>
        <v>0</v>
      </c>
      <c r="L698">
        <f t="shared" si="76"/>
        <v>145432</v>
      </c>
    </row>
    <row r="699" spans="1:12" x14ac:dyDescent="0.3">
      <c r="A699" s="1">
        <v>45624</v>
      </c>
      <c r="B699">
        <f t="shared" si="71"/>
        <v>4</v>
      </c>
      <c r="C699">
        <f t="shared" si="72"/>
        <v>28</v>
      </c>
      <c r="D699">
        <f t="shared" si="73"/>
        <v>11</v>
      </c>
      <c r="E699" t="s">
        <v>6</v>
      </c>
      <c r="G699">
        <f t="shared" si="74"/>
        <v>0</v>
      </c>
      <c r="H699">
        <f t="shared" si="70"/>
        <v>264</v>
      </c>
      <c r="I699">
        <v>10</v>
      </c>
      <c r="J699">
        <f t="shared" si="75"/>
        <v>4</v>
      </c>
      <c r="K699">
        <f>Tabela14[[#This Row],[WYDATKI]]+Tabela14[[#This Row],[SERWIS]]</f>
        <v>0</v>
      </c>
      <c r="L699">
        <f t="shared" si="76"/>
        <v>145696</v>
      </c>
    </row>
    <row r="700" spans="1:12" x14ac:dyDescent="0.3">
      <c r="A700" s="1">
        <v>45625</v>
      </c>
      <c r="B700">
        <f t="shared" si="71"/>
        <v>5</v>
      </c>
      <c r="C700">
        <f t="shared" si="72"/>
        <v>29</v>
      </c>
      <c r="D700">
        <f t="shared" si="73"/>
        <v>11</v>
      </c>
      <c r="E700" t="s">
        <v>6</v>
      </c>
      <c r="G700">
        <f t="shared" si="74"/>
        <v>0</v>
      </c>
      <c r="H700">
        <f t="shared" si="70"/>
        <v>264</v>
      </c>
      <c r="I700">
        <v>10</v>
      </c>
      <c r="J700">
        <f t="shared" si="75"/>
        <v>4</v>
      </c>
      <c r="K700">
        <f>Tabela14[[#This Row],[WYDATKI]]+Tabela14[[#This Row],[SERWIS]]</f>
        <v>0</v>
      </c>
      <c r="L700">
        <f t="shared" si="76"/>
        <v>145960</v>
      </c>
    </row>
    <row r="701" spans="1:12" x14ac:dyDescent="0.3">
      <c r="A701" s="1">
        <v>45626</v>
      </c>
      <c r="B701">
        <f t="shared" si="71"/>
        <v>6</v>
      </c>
      <c r="C701">
        <f t="shared" si="72"/>
        <v>30</v>
      </c>
      <c r="D701">
        <f t="shared" si="73"/>
        <v>11</v>
      </c>
      <c r="E701" t="s">
        <v>6</v>
      </c>
      <c r="G701">
        <f t="shared" si="74"/>
        <v>0</v>
      </c>
      <c r="H701">
        <f t="shared" si="70"/>
        <v>0</v>
      </c>
      <c r="I701">
        <v>10</v>
      </c>
      <c r="J701">
        <f t="shared" si="75"/>
        <v>4</v>
      </c>
      <c r="K701">
        <f>Tabela14[[#This Row],[WYDATKI]]+Tabela14[[#This Row],[SERWIS]]</f>
        <v>0</v>
      </c>
      <c r="L701">
        <f t="shared" si="76"/>
        <v>145960</v>
      </c>
    </row>
    <row r="702" spans="1:12" x14ac:dyDescent="0.3">
      <c r="A702" s="1">
        <v>45627</v>
      </c>
      <c r="B702">
        <f t="shared" si="71"/>
        <v>7</v>
      </c>
      <c r="C702">
        <f t="shared" si="72"/>
        <v>1</v>
      </c>
      <c r="D702">
        <f t="shared" si="73"/>
        <v>12</v>
      </c>
      <c r="E702" t="s">
        <v>6</v>
      </c>
      <c r="G702">
        <f t="shared" si="74"/>
        <v>150</v>
      </c>
      <c r="H702">
        <f t="shared" si="70"/>
        <v>0</v>
      </c>
      <c r="I702">
        <v>10</v>
      </c>
      <c r="J702">
        <f t="shared" si="75"/>
        <v>4</v>
      </c>
      <c r="K702">
        <f>Tabela14[[#This Row],[WYDATKI]]+Tabela14[[#This Row],[SERWIS]]</f>
        <v>150</v>
      </c>
      <c r="L702">
        <f t="shared" si="76"/>
        <v>145810</v>
      </c>
    </row>
    <row r="703" spans="1:12" x14ac:dyDescent="0.3">
      <c r="A703" s="1">
        <v>45628</v>
      </c>
      <c r="B703">
        <f t="shared" si="71"/>
        <v>1</v>
      </c>
      <c r="C703">
        <f t="shared" si="72"/>
        <v>2</v>
      </c>
      <c r="D703">
        <f t="shared" si="73"/>
        <v>12</v>
      </c>
      <c r="E703" t="s">
        <v>6</v>
      </c>
      <c r="G703">
        <f t="shared" si="74"/>
        <v>0</v>
      </c>
      <c r="H703">
        <f t="shared" si="70"/>
        <v>264</v>
      </c>
      <c r="I703">
        <v>10</v>
      </c>
      <c r="J703">
        <f t="shared" si="75"/>
        <v>4</v>
      </c>
      <c r="K703">
        <f>Tabela14[[#This Row],[WYDATKI]]+Tabela14[[#This Row],[SERWIS]]</f>
        <v>0</v>
      </c>
      <c r="L703">
        <f t="shared" si="76"/>
        <v>146074</v>
      </c>
    </row>
    <row r="704" spans="1:12" x14ac:dyDescent="0.3">
      <c r="A704" s="1">
        <v>45629</v>
      </c>
      <c r="B704">
        <f t="shared" si="71"/>
        <v>2</v>
      </c>
      <c r="C704">
        <f t="shared" si="72"/>
        <v>3</v>
      </c>
      <c r="D704">
        <f t="shared" si="73"/>
        <v>12</v>
      </c>
      <c r="E704" t="s">
        <v>6</v>
      </c>
      <c r="G704">
        <f t="shared" si="74"/>
        <v>0</v>
      </c>
      <c r="H704">
        <f t="shared" si="70"/>
        <v>264</v>
      </c>
      <c r="I704">
        <v>10</v>
      </c>
      <c r="J704">
        <f t="shared" si="75"/>
        <v>4</v>
      </c>
      <c r="K704">
        <f>Tabela14[[#This Row],[WYDATKI]]+Tabela14[[#This Row],[SERWIS]]</f>
        <v>0</v>
      </c>
      <c r="L704">
        <f t="shared" si="76"/>
        <v>146338</v>
      </c>
    </row>
    <row r="705" spans="1:12" x14ac:dyDescent="0.3">
      <c r="A705" s="1">
        <v>45630</v>
      </c>
      <c r="B705">
        <f t="shared" si="71"/>
        <v>3</v>
      </c>
      <c r="C705">
        <f t="shared" si="72"/>
        <v>4</v>
      </c>
      <c r="D705">
        <f t="shared" si="73"/>
        <v>12</v>
      </c>
      <c r="E705" t="s">
        <v>6</v>
      </c>
      <c r="G705">
        <f t="shared" si="74"/>
        <v>0</v>
      </c>
      <c r="H705">
        <f t="shared" si="70"/>
        <v>264</v>
      </c>
      <c r="I705">
        <v>10</v>
      </c>
      <c r="J705">
        <f t="shared" si="75"/>
        <v>4</v>
      </c>
      <c r="K705">
        <f>Tabela14[[#This Row],[WYDATKI]]+Tabela14[[#This Row],[SERWIS]]</f>
        <v>0</v>
      </c>
      <c r="L705">
        <f t="shared" si="76"/>
        <v>146602</v>
      </c>
    </row>
    <row r="706" spans="1:12" x14ac:dyDescent="0.3">
      <c r="A706" s="1">
        <v>45631</v>
      </c>
      <c r="B706">
        <f t="shared" si="71"/>
        <v>4</v>
      </c>
      <c r="C706">
        <f t="shared" si="72"/>
        <v>5</v>
      </c>
      <c r="D706">
        <f t="shared" si="73"/>
        <v>12</v>
      </c>
      <c r="E706" t="s">
        <v>6</v>
      </c>
      <c r="G706">
        <f t="shared" si="74"/>
        <v>0</v>
      </c>
      <c r="H706">
        <f t="shared" ref="H706:H732" si="77">IF(OR(B706=7,B706=6),0,J706*$O$4)</f>
        <v>264</v>
      </c>
      <c r="I706">
        <v>10</v>
      </c>
      <c r="J706">
        <f t="shared" si="75"/>
        <v>4</v>
      </c>
      <c r="K706">
        <f>Tabela14[[#This Row],[WYDATKI]]+Tabela14[[#This Row],[SERWIS]]</f>
        <v>0</v>
      </c>
      <c r="L706">
        <f t="shared" si="76"/>
        <v>146866</v>
      </c>
    </row>
    <row r="707" spans="1:12" x14ac:dyDescent="0.3">
      <c r="A707" s="1">
        <v>45632</v>
      </c>
      <c r="B707">
        <f t="shared" ref="B707:B732" si="78">WEEKDAY(A707,2)</f>
        <v>5</v>
      </c>
      <c r="C707">
        <f t="shared" ref="C707:C732" si="79">DAY(A707)</f>
        <v>6</v>
      </c>
      <c r="D707">
        <f t="shared" ref="D707:D732" si="80">MONTH(A707)</f>
        <v>12</v>
      </c>
      <c r="E707" t="s">
        <v>6</v>
      </c>
      <c r="G707">
        <f t="shared" ref="G707:G732" si="81">IF(B707=7,I707*15,0)</f>
        <v>0</v>
      </c>
      <c r="H707">
        <f t="shared" si="77"/>
        <v>264</v>
      </c>
      <c r="I707">
        <v>10</v>
      </c>
      <c r="J707">
        <f t="shared" ref="J707:J732" si="82">IF(E707="ZIMA",ROUNDDOWN(I707*20%,0),IF(E707="WIOSNA",ROUNDDOWN(I707*50%,0),IF(E707="LATO",ROUNDDOWN(I707*90%,0),IF(E707="JESIEŃ",ROUNDDOWN(I707*40%,0)))))</f>
        <v>4</v>
      </c>
      <c r="K707">
        <f>Tabela14[[#This Row],[WYDATKI]]+Tabela14[[#This Row],[SERWIS]]</f>
        <v>0</v>
      </c>
      <c r="L707">
        <f t="shared" si="76"/>
        <v>147130</v>
      </c>
    </row>
    <row r="708" spans="1:12" x14ac:dyDescent="0.3">
      <c r="A708" s="1">
        <v>45633</v>
      </c>
      <c r="B708">
        <f t="shared" si="78"/>
        <v>6</v>
      </c>
      <c r="C708">
        <f t="shared" si="79"/>
        <v>7</v>
      </c>
      <c r="D708">
        <f t="shared" si="80"/>
        <v>12</v>
      </c>
      <c r="E708" t="s">
        <v>6</v>
      </c>
      <c r="G708">
        <f t="shared" si="81"/>
        <v>0</v>
      </c>
      <c r="H708">
        <f t="shared" si="77"/>
        <v>0</v>
      </c>
      <c r="I708">
        <v>10</v>
      </c>
      <c r="J708">
        <f t="shared" si="82"/>
        <v>4</v>
      </c>
      <c r="K708">
        <f>Tabela14[[#This Row],[WYDATKI]]+Tabela14[[#This Row],[SERWIS]]</f>
        <v>0</v>
      </c>
      <c r="L708">
        <f t="shared" ref="L708:L732" si="83">L707-F708-G708+H708</f>
        <v>147130</v>
      </c>
    </row>
    <row r="709" spans="1:12" x14ac:dyDescent="0.3">
      <c r="A709" s="1">
        <v>45634</v>
      </c>
      <c r="B709">
        <f t="shared" si="78"/>
        <v>7</v>
      </c>
      <c r="C709">
        <f t="shared" si="79"/>
        <v>8</v>
      </c>
      <c r="D709">
        <f t="shared" si="80"/>
        <v>12</v>
      </c>
      <c r="E709" t="s">
        <v>6</v>
      </c>
      <c r="G709">
        <f t="shared" si="81"/>
        <v>150</v>
      </c>
      <c r="H709">
        <f t="shared" si="77"/>
        <v>0</v>
      </c>
      <c r="I709">
        <v>10</v>
      </c>
      <c r="J709">
        <f t="shared" si="82"/>
        <v>4</v>
      </c>
      <c r="K709">
        <f>Tabela14[[#This Row],[WYDATKI]]+Tabela14[[#This Row],[SERWIS]]</f>
        <v>150</v>
      </c>
      <c r="L709">
        <f t="shared" si="83"/>
        <v>146980</v>
      </c>
    </row>
    <row r="710" spans="1:12" x14ac:dyDescent="0.3">
      <c r="A710" s="1">
        <v>45635</v>
      </c>
      <c r="B710">
        <f t="shared" si="78"/>
        <v>1</v>
      </c>
      <c r="C710">
        <f t="shared" si="79"/>
        <v>9</v>
      </c>
      <c r="D710">
        <f t="shared" si="80"/>
        <v>12</v>
      </c>
      <c r="E710" t="s">
        <v>6</v>
      </c>
      <c r="G710">
        <f t="shared" si="81"/>
        <v>0</v>
      </c>
      <c r="H710">
        <f t="shared" si="77"/>
        <v>264</v>
      </c>
      <c r="I710">
        <v>10</v>
      </c>
      <c r="J710">
        <f t="shared" si="82"/>
        <v>4</v>
      </c>
      <c r="K710">
        <f>Tabela14[[#This Row],[WYDATKI]]+Tabela14[[#This Row],[SERWIS]]</f>
        <v>0</v>
      </c>
      <c r="L710">
        <f t="shared" si="83"/>
        <v>147244</v>
      </c>
    </row>
    <row r="711" spans="1:12" x14ac:dyDescent="0.3">
      <c r="A711" s="1">
        <v>45636</v>
      </c>
      <c r="B711">
        <f t="shared" si="78"/>
        <v>2</v>
      </c>
      <c r="C711">
        <f t="shared" si="79"/>
        <v>10</v>
      </c>
      <c r="D711">
        <f t="shared" si="80"/>
        <v>12</v>
      </c>
      <c r="E711" t="s">
        <v>6</v>
      </c>
      <c r="G711">
        <f t="shared" si="81"/>
        <v>0</v>
      </c>
      <c r="H711">
        <f t="shared" si="77"/>
        <v>264</v>
      </c>
      <c r="I711">
        <v>10</v>
      </c>
      <c r="J711">
        <f t="shared" si="82"/>
        <v>4</v>
      </c>
      <c r="K711">
        <f>Tabela14[[#This Row],[WYDATKI]]+Tabela14[[#This Row],[SERWIS]]</f>
        <v>0</v>
      </c>
      <c r="L711">
        <f t="shared" si="83"/>
        <v>147508</v>
      </c>
    </row>
    <row r="712" spans="1:12" x14ac:dyDescent="0.3">
      <c r="A712" s="1">
        <v>45637</v>
      </c>
      <c r="B712">
        <f t="shared" si="78"/>
        <v>3</v>
      </c>
      <c r="C712">
        <f t="shared" si="79"/>
        <v>11</v>
      </c>
      <c r="D712">
        <f t="shared" si="80"/>
        <v>12</v>
      </c>
      <c r="E712" t="s">
        <v>6</v>
      </c>
      <c r="G712">
        <f t="shared" si="81"/>
        <v>0</v>
      </c>
      <c r="H712">
        <f t="shared" si="77"/>
        <v>264</v>
      </c>
      <c r="I712">
        <v>10</v>
      </c>
      <c r="J712">
        <f t="shared" si="82"/>
        <v>4</v>
      </c>
      <c r="K712">
        <f>Tabela14[[#This Row],[WYDATKI]]+Tabela14[[#This Row],[SERWIS]]</f>
        <v>0</v>
      </c>
      <c r="L712">
        <f t="shared" si="83"/>
        <v>147772</v>
      </c>
    </row>
    <row r="713" spans="1:12" x14ac:dyDescent="0.3">
      <c r="A713" s="1">
        <v>45638</v>
      </c>
      <c r="B713">
        <f t="shared" si="78"/>
        <v>4</v>
      </c>
      <c r="C713">
        <f t="shared" si="79"/>
        <v>12</v>
      </c>
      <c r="D713">
        <f t="shared" si="80"/>
        <v>12</v>
      </c>
      <c r="E713" t="s">
        <v>6</v>
      </c>
      <c r="G713">
        <f t="shared" si="81"/>
        <v>0</v>
      </c>
      <c r="H713">
        <f t="shared" si="77"/>
        <v>264</v>
      </c>
      <c r="I713">
        <v>10</v>
      </c>
      <c r="J713">
        <f t="shared" si="82"/>
        <v>4</v>
      </c>
      <c r="K713">
        <f>Tabela14[[#This Row],[WYDATKI]]+Tabela14[[#This Row],[SERWIS]]</f>
        <v>0</v>
      </c>
      <c r="L713">
        <f t="shared" si="83"/>
        <v>148036</v>
      </c>
    </row>
    <row r="714" spans="1:12" x14ac:dyDescent="0.3">
      <c r="A714" s="1">
        <v>45639</v>
      </c>
      <c r="B714">
        <f t="shared" si="78"/>
        <v>5</v>
      </c>
      <c r="C714">
        <f t="shared" si="79"/>
        <v>13</v>
      </c>
      <c r="D714">
        <f t="shared" si="80"/>
        <v>12</v>
      </c>
      <c r="E714" t="s">
        <v>6</v>
      </c>
      <c r="G714">
        <f t="shared" si="81"/>
        <v>0</v>
      </c>
      <c r="H714">
        <f t="shared" si="77"/>
        <v>264</v>
      </c>
      <c r="I714">
        <v>10</v>
      </c>
      <c r="J714">
        <f t="shared" si="82"/>
        <v>4</v>
      </c>
      <c r="K714">
        <f>Tabela14[[#This Row],[WYDATKI]]+Tabela14[[#This Row],[SERWIS]]</f>
        <v>0</v>
      </c>
      <c r="L714">
        <f t="shared" si="83"/>
        <v>148300</v>
      </c>
    </row>
    <row r="715" spans="1:12" x14ac:dyDescent="0.3">
      <c r="A715" s="1">
        <v>45640</v>
      </c>
      <c r="B715">
        <f t="shared" si="78"/>
        <v>6</v>
      </c>
      <c r="C715">
        <f t="shared" si="79"/>
        <v>14</v>
      </c>
      <c r="D715">
        <f t="shared" si="80"/>
        <v>12</v>
      </c>
      <c r="E715" t="s">
        <v>6</v>
      </c>
      <c r="G715">
        <f t="shared" si="81"/>
        <v>0</v>
      </c>
      <c r="H715">
        <f t="shared" si="77"/>
        <v>0</v>
      </c>
      <c r="I715">
        <v>10</v>
      </c>
      <c r="J715">
        <f t="shared" si="82"/>
        <v>4</v>
      </c>
      <c r="K715">
        <f>Tabela14[[#This Row],[WYDATKI]]+Tabela14[[#This Row],[SERWIS]]</f>
        <v>0</v>
      </c>
      <c r="L715">
        <f t="shared" si="83"/>
        <v>148300</v>
      </c>
    </row>
    <row r="716" spans="1:12" x14ac:dyDescent="0.3">
      <c r="A716" s="1">
        <v>45641</v>
      </c>
      <c r="B716">
        <f t="shared" si="78"/>
        <v>7</v>
      </c>
      <c r="C716">
        <f t="shared" si="79"/>
        <v>15</v>
      </c>
      <c r="D716">
        <f t="shared" si="80"/>
        <v>12</v>
      </c>
      <c r="E716" t="s">
        <v>6</v>
      </c>
      <c r="G716">
        <f t="shared" si="81"/>
        <v>150</v>
      </c>
      <c r="H716">
        <f t="shared" si="77"/>
        <v>0</v>
      </c>
      <c r="I716">
        <v>10</v>
      </c>
      <c r="J716">
        <f t="shared" si="82"/>
        <v>4</v>
      </c>
      <c r="K716">
        <f>Tabela14[[#This Row],[WYDATKI]]+Tabela14[[#This Row],[SERWIS]]</f>
        <v>150</v>
      </c>
      <c r="L716">
        <f t="shared" si="83"/>
        <v>148150</v>
      </c>
    </row>
    <row r="717" spans="1:12" x14ac:dyDescent="0.3">
      <c r="A717" s="1">
        <v>45642</v>
      </c>
      <c r="B717">
        <f t="shared" si="78"/>
        <v>1</v>
      </c>
      <c r="C717">
        <f t="shared" si="79"/>
        <v>16</v>
      </c>
      <c r="D717">
        <f t="shared" si="80"/>
        <v>12</v>
      </c>
      <c r="E717" t="s">
        <v>6</v>
      </c>
      <c r="G717">
        <f t="shared" si="81"/>
        <v>0</v>
      </c>
      <c r="H717">
        <f t="shared" si="77"/>
        <v>264</v>
      </c>
      <c r="I717">
        <v>10</v>
      </c>
      <c r="J717">
        <f t="shared" si="82"/>
        <v>4</v>
      </c>
      <c r="K717">
        <f>Tabela14[[#This Row],[WYDATKI]]+Tabela14[[#This Row],[SERWIS]]</f>
        <v>0</v>
      </c>
      <c r="L717">
        <f t="shared" si="83"/>
        <v>148414</v>
      </c>
    </row>
    <row r="718" spans="1:12" x14ac:dyDescent="0.3">
      <c r="A718" s="1">
        <v>45643</v>
      </c>
      <c r="B718">
        <f t="shared" si="78"/>
        <v>2</v>
      </c>
      <c r="C718">
        <f t="shared" si="79"/>
        <v>17</v>
      </c>
      <c r="D718">
        <f t="shared" si="80"/>
        <v>12</v>
      </c>
      <c r="E718" t="s">
        <v>6</v>
      </c>
      <c r="G718">
        <f t="shared" si="81"/>
        <v>0</v>
      </c>
      <c r="H718">
        <f t="shared" si="77"/>
        <v>264</v>
      </c>
      <c r="I718">
        <v>10</v>
      </c>
      <c r="J718">
        <f t="shared" si="82"/>
        <v>4</v>
      </c>
      <c r="K718">
        <f>Tabela14[[#This Row],[WYDATKI]]+Tabela14[[#This Row],[SERWIS]]</f>
        <v>0</v>
      </c>
      <c r="L718">
        <f t="shared" si="83"/>
        <v>148678</v>
      </c>
    </row>
    <row r="719" spans="1:12" x14ac:dyDescent="0.3">
      <c r="A719" s="1">
        <v>45644</v>
      </c>
      <c r="B719">
        <f t="shared" si="78"/>
        <v>3</v>
      </c>
      <c r="C719">
        <f t="shared" si="79"/>
        <v>18</v>
      </c>
      <c r="D719">
        <f t="shared" si="80"/>
        <v>12</v>
      </c>
      <c r="E719" t="s">
        <v>6</v>
      </c>
      <c r="G719">
        <f t="shared" si="81"/>
        <v>0</v>
      </c>
      <c r="H719">
        <f t="shared" si="77"/>
        <v>264</v>
      </c>
      <c r="I719">
        <v>10</v>
      </c>
      <c r="J719">
        <f t="shared" si="82"/>
        <v>4</v>
      </c>
      <c r="K719">
        <f>Tabela14[[#This Row],[WYDATKI]]+Tabela14[[#This Row],[SERWIS]]</f>
        <v>0</v>
      </c>
      <c r="L719">
        <f t="shared" si="83"/>
        <v>148942</v>
      </c>
    </row>
    <row r="720" spans="1:12" x14ac:dyDescent="0.3">
      <c r="A720" s="1">
        <v>45645</v>
      </c>
      <c r="B720">
        <f t="shared" si="78"/>
        <v>4</v>
      </c>
      <c r="C720">
        <f t="shared" si="79"/>
        <v>19</v>
      </c>
      <c r="D720">
        <f t="shared" si="80"/>
        <v>12</v>
      </c>
      <c r="E720" t="s">
        <v>6</v>
      </c>
      <c r="G720">
        <f t="shared" si="81"/>
        <v>0</v>
      </c>
      <c r="H720">
        <f t="shared" si="77"/>
        <v>264</v>
      </c>
      <c r="I720">
        <v>10</v>
      </c>
      <c r="J720">
        <f t="shared" si="82"/>
        <v>4</v>
      </c>
      <c r="K720">
        <f>Tabela14[[#This Row],[WYDATKI]]+Tabela14[[#This Row],[SERWIS]]</f>
        <v>0</v>
      </c>
      <c r="L720">
        <f t="shared" si="83"/>
        <v>149206</v>
      </c>
    </row>
    <row r="721" spans="1:12" x14ac:dyDescent="0.3">
      <c r="A721" s="1">
        <v>45646</v>
      </c>
      <c r="B721">
        <f t="shared" si="78"/>
        <v>5</v>
      </c>
      <c r="C721">
        <f t="shared" si="79"/>
        <v>20</v>
      </c>
      <c r="D721">
        <f t="shared" si="80"/>
        <v>12</v>
      </c>
      <c r="E721" t="s">
        <v>6</v>
      </c>
      <c r="G721">
        <f t="shared" si="81"/>
        <v>0</v>
      </c>
      <c r="H721">
        <f t="shared" si="77"/>
        <v>264</v>
      </c>
      <c r="I721">
        <v>10</v>
      </c>
      <c r="J721">
        <f t="shared" si="82"/>
        <v>4</v>
      </c>
      <c r="K721">
        <f>Tabela14[[#This Row],[WYDATKI]]+Tabela14[[#This Row],[SERWIS]]</f>
        <v>0</v>
      </c>
      <c r="L721">
        <f t="shared" si="83"/>
        <v>149470</v>
      </c>
    </row>
    <row r="722" spans="1:12" x14ac:dyDescent="0.3">
      <c r="A722" s="1">
        <v>45647</v>
      </c>
      <c r="B722">
        <f t="shared" si="78"/>
        <v>6</v>
      </c>
      <c r="C722">
        <f t="shared" si="79"/>
        <v>21</v>
      </c>
      <c r="D722">
        <f t="shared" si="80"/>
        <v>12</v>
      </c>
      <c r="E722" t="s">
        <v>4</v>
      </c>
      <c r="G722">
        <f t="shared" si="81"/>
        <v>0</v>
      </c>
      <c r="H722">
        <f t="shared" si="77"/>
        <v>0</v>
      </c>
      <c r="I722">
        <v>10</v>
      </c>
      <c r="J722">
        <f t="shared" si="82"/>
        <v>2</v>
      </c>
      <c r="K722">
        <f>Tabela14[[#This Row],[WYDATKI]]+Tabela14[[#This Row],[SERWIS]]</f>
        <v>0</v>
      </c>
      <c r="L722">
        <f t="shared" si="83"/>
        <v>149470</v>
      </c>
    </row>
    <row r="723" spans="1:12" x14ac:dyDescent="0.3">
      <c r="A723" s="1">
        <v>45648</v>
      </c>
      <c r="B723">
        <f t="shared" si="78"/>
        <v>7</v>
      </c>
      <c r="C723">
        <f t="shared" si="79"/>
        <v>22</v>
      </c>
      <c r="D723">
        <f t="shared" si="80"/>
        <v>12</v>
      </c>
      <c r="E723" t="s">
        <v>4</v>
      </c>
      <c r="G723">
        <f t="shared" si="81"/>
        <v>150</v>
      </c>
      <c r="H723">
        <f t="shared" si="77"/>
        <v>0</v>
      </c>
      <c r="I723">
        <v>10</v>
      </c>
      <c r="J723">
        <f t="shared" si="82"/>
        <v>2</v>
      </c>
      <c r="K723">
        <f>Tabela14[[#This Row],[WYDATKI]]+Tabela14[[#This Row],[SERWIS]]</f>
        <v>150</v>
      </c>
      <c r="L723">
        <f t="shared" si="83"/>
        <v>149320</v>
      </c>
    </row>
    <row r="724" spans="1:12" x14ac:dyDescent="0.3">
      <c r="A724" s="1">
        <v>45649</v>
      </c>
      <c r="B724">
        <f t="shared" si="78"/>
        <v>1</v>
      </c>
      <c r="C724">
        <f t="shared" si="79"/>
        <v>23</v>
      </c>
      <c r="D724">
        <f t="shared" si="80"/>
        <v>12</v>
      </c>
      <c r="E724" t="s">
        <v>4</v>
      </c>
      <c r="G724">
        <f t="shared" si="81"/>
        <v>0</v>
      </c>
      <c r="H724">
        <f t="shared" si="77"/>
        <v>132</v>
      </c>
      <c r="I724">
        <v>10</v>
      </c>
      <c r="J724">
        <f t="shared" si="82"/>
        <v>2</v>
      </c>
      <c r="K724">
        <f>Tabela14[[#This Row],[WYDATKI]]+Tabela14[[#This Row],[SERWIS]]</f>
        <v>0</v>
      </c>
      <c r="L724">
        <f t="shared" si="83"/>
        <v>149452</v>
      </c>
    </row>
    <row r="725" spans="1:12" x14ac:dyDescent="0.3">
      <c r="A725" s="1">
        <v>45650</v>
      </c>
      <c r="B725">
        <f t="shared" si="78"/>
        <v>2</v>
      </c>
      <c r="C725">
        <f t="shared" si="79"/>
        <v>24</v>
      </c>
      <c r="D725">
        <f t="shared" si="80"/>
        <v>12</v>
      </c>
      <c r="E725" t="s">
        <v>4</v>
      </c>
      <c r="G725">
        <f t="shared" si="81"/>
        <v>0</v>
      </c>
      <c r="H725">
        <f t="shared" si="77"/>
        <v>132</v>
      </c>
      <c r="I725">
        <v>10</v>
      </c>
      <c r="J725">
        <f t="shared" si="82"/>
        <v>2</v>
      </c>
      <c r="K725">
        <f>Tabela14[[#This Row],[WYDATKI]]+Tabela14[[#This Row],[SERWIS]]</f>
        <v>0</v>
      </c>
      <c r="L725">
        <f t="shared" si="83"/>
        <v>149584</v>
      </c>
    </row>
    <row r="726" spans="1:12" x14ac:dyDescent="0.3">
      <c r="A726" s="1">
        <v>45651</v>
      </c>
      <c r="B726">
        <f t="shared" si="78"/>
        <v>3</v>
      </c>
      <c r="C726">
        <f t="shared" si="79"/>
        <v>25</v>
      </c>
      <c r="D726">
        <f t="shared" si="80"/>
        <v>12</v>
      </c>
      <c r="E726" t="s">
        <v>4</v>
      </c>
      <c r="G726">
        <f t="shared" si="81"/>
        <v>0</v>
      </c>
      <c r="H726">
        <f t="shared" si="77"/>
        <v>132</v>
      </c>
      <c r="I726">
        <v>10</v>
      </c>
      <c r="J726">
        <f t="shared" si="82"/>
        <v>2</v>
      </c>
      <c r="K726">
        <f>Tabela14[[#This Row],[WYDATKI]]+Tabela14[[#This Row],[SERWIS]]</f>
        <v>0</v>
      </c>
      <c r="L726">
        <f t="shared" si="83"/>
        <v>149716</v>
      </c>
    </row>
    <row r="727" spans="1:12" x14ac:dyDescent="0.3">
      <c r="A727" s="1">
        <v>45652</v>
      </c>
      <c r="B727">
        <f t="shared" si="78"/>
        <v>4</v>
      </c>
      <c r="C727">
        <f t="shared" si="79"/>
        <v>26</v>
      </c>
      <c r="D727">
        <f t="shared" si="80"/>
        <v>12</v>
      </c>
      <c r="E727" t="s">
        <v>4</v>
      </c>
      <c r="G727">
        <f t="shared" si="81"/>
        <v>0</v>
      </c>
      <c r="H727">
        <f t="shared" si="77"/>
        <v>132</v>
      </c>
      <c r="I727">
        <v>10</v>
      </c>
      <c r="J727">
        <f t="shared" si="82"/>
        <v>2</v>
      </c>
      <c r="K727">
        <f>Tabela14[[#This Row],[WYDATKI]]+Tabela14[[#This Row],[SERWIS]]</f>
        <v>0</v>
      </c>
      <c r="L727">
        <f t="shared" si="83"/>
        <v>149848</v>
      </c>
    </row>
    <row r="728" spans="1:12" x14ac:dyDescent="0.3">
      <c r="A728" s="1">
        <v>45653</v>
      </c>
      <c r="B728">
        <f t="shared" si="78"/>
        <v>5</v>
      </c>
      <c r="C728">
        <f t="shared" si="79"/>
        <v>27</v>
      </c>
      <c r="D728">
        <f t="shared" si="80"/>
        <v>12</v>
      </c>
      <c r="E728" t="s">
        <v>4</v>
      </c>
      <c r="G728">
        <f t="shared" si="81"/>
        <v>0</v>
      </c>
      <c r="H728">
        <f t="shared" si="77"/>
        <v>132</v>
      </c>
      <c r="I728">
        <v>10</v>
      </c>
      <c r="J728">
        <f t="shared" si="82"/>
        <v>2</v>
      </c>
      <c r="K728">
        <f>Tabela14[[#This Row],[WYDATKI]]+Tabela14[[#This Row],[SERWIS]]</f>
        <v>0</v>
      </c>
      <c r="L728">
        <f t="shared" si="83"/>
        <v>149980</v>
      </c>
    </row>
    <row r="729" spans="1:12" x14ac:dyDescent="0.3">
      <c r="A729" s="1">
        <v>45654</v>
      </c>
      <c r="B729">
        <f t="shared" si="78"/>
        <v>6</v>
      </c>
      <c r="C729">
        <f t="shared" si="79"/>
        <v>28</v>
      </c>
      <c r="D729">
        <f t="shared" si="80"/>
        <v>12</v>
      </c>
      <c r="E729" t="s">
        <v>4</v>
      </c>
      <c r="G729">
        <f t="shared" si="81"/>
        <v>0</v>
      </c>
      <c r="H729">
        <f t="shared" si="77"/>
        <v>0</v>
      </c>
      <c r="I729">
        <v>10</v>
      </c>
      <c r="J729">
        <f t="shared" si="82"/>
        <v>2</v>
      </c>
      <c r="K729">
        <f>Tabela14[[#This Row],[WYDATKI]]+Tabela14[[#This Row],[SERWIS]]</f>
        <v>0</v>
      </c>
      <c r="L729">
        <f t="shared" si="83"/>
        <v>149980</v>
      </c>
    </row>
    <row r="730" spans="1:12" x14ac:dyDescent="0.3">
      <c r="A730" s="1">
        <v>45655</v>
      </c>
      <c r="B730">
        <f t="shared" si="78"/>
        <v>7</v>
      </c>
      <c r="C730">
        <f t="shared" si="79"/>
        <v>29</v>
      </c>
      <c r="D730">
        <f t="shared" si="80"/>
        <v>12</v>
      </c>
      <c r="E730" t="s">
        <v>4</v>
      </c>
      <c r="G730">
        <f t="shared" si="81"/>
        <v>150</v>
      </c>
      <c r="H730">
        <f t="shared" si="77"/>
        <v>0</v>
      </c>
      <c r="I730">
        <v>10</v>
      </c>
      <c r="J730">
        <f t="shared" si="82"/>
        <v>2</v>
      </c>
      <c r="K730">
        <f>Tabela14[[#This Row],[WYDATKI]]+Tabela14[[#This Row],[SERWIS]]</f>
        <v>150</v>
      </c>
      <c r="L730">
        <f t="shared" si="83"/>
        <v>149830</v>
      </c>
    </row>
    <row r="731" spans="1:12" x14ac:dyDescent="0.3">
      <c r="A731" s="1">
        <v>45656</v>
      </c>
      <c r="B731">
        <f t="shared" si="78"/>
        <v>1</v>
      </c>
      <c r="C731">
        <f t="shared" si="79"/>
        <v>30</v>
      </c>
      <c r="D731">
        <f t="shared" si="80"/>
        <v>12</v>
      </c>
      <c r="E731" t="s">
        <v>4</v>
      </c>
      <c r="G731">
        <f t="shared" si="81"/>
        <v>0</v>
      </c>
      <c r="H731">
        <f t="shared" si="77"/>
        <v>132</v>
      </c>
      <c r="I731">
        <v>10</v>
      </c>
      <c r="J731">
        <f t="shared" si="82"/>
        <v>2</v>
      </c>
      <c r="K731">
        <f>Tabela14[[#This Row],[WYDATKI]]+Tabela14[[#This Row],[SERWIS]]</f>
        <v>0</v>
      </c>
      <c r="L731">
        <f t="shared" si="83"/>
        <v>149962</v>
      </c>
    </row>
    <row r="732" spans="1:12" x14ac:dyDescent="0.3">
      <c r="A732" s="1">
        <v>45657</v>
      </c>
      <c r="B732">
        <f t="shared" si="78"/>
        <v>2</v>
      </c>
      <c r="C732">
        <f t="shared" si="79"/>
        <v>31</v>
      </c>
      <c r="D732">
        <f t="shared" si="80"/>
        <v>12</v>
      </c>
      <c r="E732" t="s">
        <v>4</v>
      </c>
      <c r="G732">
        <f t="shared" si="81"/>
        <v>0</v>
      </c>
      <c r="H732">
        <f t="shared" si="77"/>
        <v>132</v>
      </c>
      <c r="I732">
        <v>10</v>
      </c>
      <c r="J732">
        <f t="shared" si="82"/>
        <v>2</v>
      </c>
      <c r="K732">
        <f>Tabela14[[#This Row],[WYDATKI]]+Tabela14[[#This Row],[SERWIS]]</f>
        <v>0</v>
      </c>
      <c r="L732">
        <f t="shared" si="83"/>
        <v>150094</v>
      </c>
    </row>
    <row r="733" spans="1:12" x14ac:dyDescent="0.3">
      <c r="A73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449C-2CCC-4152-9B5D-5E386A4C135F}">
  <dimension ref="A1:P733"/>
  <sheetViews>
    <sheetView tabSelected="1" topLeftCell="A16" workbookViewId="0">
      <selection activeCell="O5" sqref="O5"/>
    </sheetView>
  </sheetViews>
  <sheetFormatPr defaultRowHeight="14.4" x14ac:dyDescent="0.3"/>
  <cols>
    <col min="1" max="1" width="10.109375" bestFit="1" customWidth="1"/>
    <col min="2" max="2" width="12.109375" customWidth="1"/>
    <col min="3" max="3" width="9.109375" bestFit="1" customWidth="1"/>
    <col min="4" max="4" width="9.77734375" customWidth="1"/>
    <col min="5" max="5" width="12.6640625" customWidth="1"/>
    <col min="6" max="6" width="9.109375" customWidth="1"/>
    <col min="7" max="7" width="12.77734375" customWidth="1"/>
    <col min="8" max="8" width="13.88671875" customWidth="1"/>
    <col min="9" max="9" width="11.5546875" customWidth="1"/>
    <col min="10" max="10" width="11" customWidth="1"/>
    <col min="11" max="11" width="8.77734375" customWidth="1"/>
    <col min="16" max="16" width="10.5546875" bestFit="1" customWidth="1"/>
  </cols>
  <sheetData>
    <row r="1" spans="1:16" x14ac:dyDescent="0.3">
      <c r="A1" t="s">
        <v>0</v>
      </c>
      <c r="B1" t="s">
        <v>1</v>
      </c>
      <c r="C1" t="s">
        <v>14</v>
      </c>
      <c r="D1" t="s">
        <v>3</v>
      </c>
      <c r="E1" t="s">
        <v>2</v>
      </c>
      <c r="F1" t="s">
        <v>9</v>
      </c>
      <c r="G1" t="s">
        <v>10</v>
      </c>
      <c r="H1" t="s">
        <v>11</v>
      </c>
      <c r="I1" t="s">
        <v>12</v>
      </c>
      <c r="J1" t="s">
        <v>16</v>
      </c>
      <c r="K1" t="s">
        <v>8</v>
      </c>
    </row>
    <row r="2" spans="1:16" x14ac:dyDescent="0.3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4</v>
      </c>
      <c r="F2">
        <f>IF(B2=7,H2*15,0)</f>
        <v>150</v>
      </c>
      <c r="G2">
        <f>IF(OR(B2=7,B2=6),0,I2*30)</f>
        <v>0</v>
      </c>
      <c r="H2">
        <v>10</v>
      </c>
      <c r="I2">
        <f>IF(E2="ZIMA",ROUNDDOWN(H2*20%,0),IF(E2="WIOSNA",ROUNDDOWN(H2*50%,0),IF(E2="LATO",ROUNDDOWN(H2*90%,0),IF(E2="JESIEŃ",ROUNDDOWN(H2*40%,0)))))</f>
        <v>2</v>
      </c>
      <c r="J2">
        <f>Tabela18[[#This Row],[WYDATKI]]+Tabela18[[#This Row],[SERWIS]]</f>
        <v>8150</v>
      </c>
      <c r="K2">
        <v>8000</v>
      </c>
    </row>
    <row r="3" spans="1:16" x14ac:dyDescent="0.3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4</v>
      </c>
      <c r="F3">
        <f>IF(B3=7,H3*15,0)</f>
        <v>0</v>
      </c>
      <c r="G3">
        <f>IF(OR(B3=7,B3=6),0,I3*30)</f>
        <v>60</v>
      </c>
      <c r="H3">
        <v>10</v>
      </c>
      <c r="I3">
        <f>IF(E3="ZIMA",ROUNDDOWN(H3*20%,0),IF(E3="WIOSNA",ROUNDDOWN(H3*50%,0),IF(E3="LATO",ROUNDDOWN(H3*90%,0),IF(E3="JESIEŃ",ROUNDDOWN(H3*40%,0)))))</f>
        <v>2</v>
      </c>
      <c r="J3">
        <f>Tabela18[[#This Row],[WYDATKI]]+Tabela18[[#This Row],[SERWIS]]</f>
        <v>0</v>
      </c>
    </row>
    <row r="4" spans="1:16" x14ac:dyDescent="0.3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4</v>
      </c>
      <c r="F4">
        <f>IF(B4=7,H4*15,0)</f>
        <v>0</v>
      </c>
      <c r="G4">
        <f>IF(OR(B4=7,B4=6),0,I4*30)</f>
        <v>60</v>
      </c>
      <c r="H4">
        <v>10</v>
      </c>
      <c r="I4">
        <f>IF(E4="ZIMA",ROUNDDOWN(H4*20%,0),IF(E4="WIOSNA",ROUNDDOWN(H4*50%,0),IF(E4="LATO",ROUNDDOWN(H4*90%,0),IF(E4="JESIEŃ",ROUNDDOWN(H4*40%,0)))))</f>
        <v>2</v>
      </c>
      <c r="J4">
        <f>Tabela18[[#This Row],[WYDATKI]]+Tabela18[[#This Row],[SERWIS]]</f>
        <v>0</v>
      </c>
      <c r="P4" s="2"/>
    </row>
    <row r="5" spans="1:16" x14ac:dyDescent="0.3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4</v>
      </c>
      <c r="F5">
        <f>IF(B5=7,H5*15,0)</f>
        <v>0</v>
      </c>
      <c r="G5">
        <f>IF(OR(B5=7,B5=6),0,I5*30)</f>
        <v>60</v>
      </c>
      <c r="H5">
        <v>10</v>
      </c>
      <c r="I5">
        <f>IF(E5="ZIMA",ROUNDDOWN(H5*20%,0),IF(E5="WIOSNA",ROUNDDOWN(H5*50%,0),IF(E5="LATO",ROUNDDOWN(H5*90%,0),IF(E5="JESIEŃ",ROUNDDOWN(H5*40%,0)))))</f>
        <v>2</v>
      </c>
      <c r="J5">
        <f>Tabela18[[#This Row],[WYDATKI]]+Tabela18[[#This Row],[SERWIS]]</f>
        <v>0</v>
      </c>
      <c r="P5" s="2"/>
    </row>
    <row r="6" spans="1:16" x14ac:dyDescent="0.3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4</v>
      </c>
      <c r="F6">
        <f>IF(B6=7,H6*15,0)</f>
        <v>0</v>
      </c>
      <c r="G6">
        <f>IF(OR(B6=7,B6=6),0,I6*30)</f>
        <v>60</v>
      </c>
      <c r="H6">
        <v>10</v>
      </c>
      <c r="I6">
        <f>IF(E6="ZIMA",ROUNDDOWN(H6*20%,0),IF(E6="WIOSNA",ROUNDDOWN(H6*50%,0),IF(E6="LATO",ROUNDDOWN(H6*90%,0),IF(E6="JESIEŃ",ROUNDDOWN(H6*40%,0)))))</f>
        <v>2</v>
      </c>
      <c r="J6">
        <f>Tabela18[[#This Row],[WYDATKI]]+Tabela18[[#This Row],[SERWIS]]</f>
        <v>0</v>
      </c>
    </row>
    <row r="7" spans="1:16" x14ac:dyDescent="0.3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4</v>
      </c>
      <c r="F7">
        <f>IF(B7=7,H7*15,0)</f>
        <v>0</v>
      </c>
      <c r="G7">
        <f>IF(OR(B7=7,B7=6),0,I7*30)</f>
        <v>60</v>
      </c>
      <c r="H7">
        <v>10</v>
      </c>
      <c r="I7">
        <f>IF(E7="ZIMA",ROUNDDOWN(H7*20%,0),IF(E7="WIOSNA",ROUNDDOWN(H7*50%,0),IF(E7="LATO",ROUNDDOWN(H7*90%,0),IF(E7="JESIEŃ",ROUNDDOWN(H7*40%,0)))))</f>
        <v>2</v>
      </c>
      <c r="J7">
        <f>Tabela18[[#This Row],[WYDATKI]]+Tabela18[[#This Row],[SERWIS]]</f>
        <v>0</v>
      </c>
    </row>
    <row r="8" spans="1:16" x14ac:dyDescent="0.3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4</v>
      </c>
      <c r="F8">
        <f>IF(B8=7,H8*15,0)</f>
        <v>0</v>
      </c>
      <c r="G8">
        <f>IF(OR(B8=7,B8=6),0,I8*30)</f>
        <v>0</v>
      </c>
      <c r="H8">
        <v>10</v>
      </c>
      <c r="I8">
        <f>IF(E8="ZIMA",ROUNDDOWN(H8*20%,0),IF(E8="WIOSNA",ROUNDDOWN(H8*50%,0),IF(E8="LATO",ROUNDDOWN(H8*90%,0),IF(E8="JESIEŃ",ROUNDDOWN(H8*40%,0)))))</f>
        <v>2</v>
      </c>
      <c r="J8">
        <f>Tabela18[[#This Row],[WYDATKI]]+Tabela18[[#This Row],[SERWIS]]</f>
        <v>0</v>
      </c>
    </row>
    <row r="9" spans="1:16" x14ac:dyDescent="0.3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4</v>
      </c>
      <c r="F9">
        <f>IF(B9=7,H9*15,0)</f>
        <v>150</v>
      </c>
      <c r="G9">
        <f>IF(OR(B9=7,B9=6),0,I9*30)</f>
        <v>0</v>
      </c>
      <c r="H9">
        <v>10</v>
      </c>
      <c r="I9">
        <f>IF(E9="ZIMA",ROUNDDOWN(H9*20%,0),IF(E9="WIOSNA",ROUNDDOWN(H9*50%,0),IF(E9="LATO",ROUNDDOWN(H9*90%,0),IF(E9="JESIEŃ",ROUNDDOWN(H9*40%,0)))))</f>
        <v>2</v>
      </c>
      <c r="J9">
        <f>Tabela18[[#This Row],[WYDATKI]]+Tabela18[[#This Row],[SERWIS]]</f>
        <v>150</v>
      </c>
    </row>
    <row r="10" spans="1:16" x14ac:dyDescent="0.3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4</v>
      </c>
      <c r="F10">
        <f>IF(B10=7,H10*15,0)</f>
        <v>0</v>
      </c>
      <c r="G10">
        <f>IF(OR(B10=7,B10=6),0,I10*30)</f>
        <v>60</v>
      </c>
      <c r="H10">
        <v>10</v>
      </c>
      <c r="I10">
        <f>IF(E10="ZIMA",ROUNDDOWN(H10*20%,0),IF(E10="WIOSNA",ROUNDDOWN(H10*50%,0),IF(E10="LATO",ROUNDDOWN(H10*90%,0),IF(E10="JESIEŃ",ROUNDDOWN(H10*40%,0)))))</f>
        <v>2</v>
      </c>
      <c r="J10">
        <f>Tabela18[[#This Row],[WYDATKI]]+Tabela18[[#This Row],[SERWIS]]</f>
        <v>0</v>
      </c>
    </row>
    <row r="11" spans="1:16" x14ac:dyDescent="0.3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4</v>
      </c>
      <c r="F11">
        <f>IF(B11=7,H11*15,0)</f>
        <v>0</v>
      </c>
      <c r="G11">
        <f>IF(OR(B11=7,B11=6),0,I11*30)</f>
        <v>60</v>
      </c>
      <c r="H11">
        <v>10</v>
      </c>
      <c r="I11">
        <f>IF(E11="ZIMA",ROUNDDOWN(H11*20%,0),IF(E11="WIOSNA",ROUNDDOWN(H11*50%,0),IF(E11="LATO",ROUNDDOWN(H11*90%,0),IF(E11="JESIEŃ",ROUNDDOWN(H11*40%,0)))))</f>
        <v>2</v>
      </c>
      <c r="J11">
        <f>Tabela18[[#This Row],[WYDATKI]]+Tabela18[[#This Row],[SERWIS]]</f>
        <v>0</v>
      </c>
    </row>
    <row r="12" spans="1:16" x14ac:dyDescent="0.3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4</v>
      </c>
      <c r="F12">
        <f>IF(B12=7,H12*15,0)</f>
        <v>0</v>
      </c>
      <c r="G12">
        <f>IF(OR(B12=7,B12=6),0,I12*30)</f>
        <v>60</v>
      </c>
      <c r="H12">
        <v>10</v>
      </c>
      <c r="I12">
        <f>IF(E12="ZIMA",ROUNDDOWN(H12*20%,0),IF(E12="WIOSNA",ROUNDDOWN(H12*50%,0),IF(E12="LATO",ROUNDDOWN(H12*90%,0),IF(E12="JESIEŃ",ROUNDDOWN(H12*40%,0)))))</f>
        <v>2</v>
      </c>
      <c r="J12">
        <f>Tabela18[[#This Row],[WYDATKI]]+Tabela18[[#This Row],[SERWIS]]</f>
        <v>0</v>
      </c>
    </row>
    <row r="13" spans="1:16" x14ac:dyDescent="0.3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4</v>
      </c>
      <c r="F13">
        <f>IF(B13=7,H13*15,0)</f>
        <v>0</v>
      </c>
      <c r="G13">
        <f>IF(OR(B13=7,B13=6),0,I13*30)</f>
        <v>60</v>
      </c>
      <c r="H13">
        <v>10</v>
      </c>
      <c r="I13">
        <f>IF(E13="ZIMA",ROUNDDOWN(H13*20%,0),IF(E13="WIOSNA",ROUNDDOWN(H13*50%,0),IF(E13="LATO",ROUNDDOWN(H13*90%,0),IF(E13="JESIEŃ",ROUNDDOWN(H13*40%,0)))))</f>
        <v>2</v>
      </c>
      <c r="J13">
        <f>Tabela18[[#This Row],[WYDATKI]]+Tabela18[[#This Row],[SERWIS]]</f>
        <v>0</v>
      </c>
    </row>
    <row r="14" spans="1:16" x14ac:dyDescent="0.3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4</v>
      </c>
      <c r="F14">
        <f>IF(B14=7,H14*15,0)</f>
        <v>0</v>
      </c>
      <c r="G14">
        <f>IF(OR(B14=7,B14=6),0,I14*30)</f>
        <v>60</v>
      </c>
      <c r="H14">
        <v>10</v>
      </c>
      <c r="I14">
        <f>IF(E14="ZIMA",ROUNDDOWN(H14*20%,0),IF(E14="WIOSNA",ROUNDDOWN(H14*50%,0),IF(E14="LATO",ROUNDDOWN(H14*90%,0),IF(E14="JESIEŃ",ROUNDDOWN(H14*40%,0)))))</f>
        <v>2</v>
      </c>
      <c r="J14">
        <f>Tabela18[[#This Row],[WYDATKI]]+Tabela18[[#This Row],[SERWIS]]</f>
        <v>0</v>
      </c>
    </row>
    <row r="15" spans="1:16" x14ac:dyDescent="0.3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4</v>
      </c>
      <c r="F15">
        <f>IF(B15=7,H15*15,0)</f>
        <v>0</v>
      </c>
      <c r="G15">
        <f>IF(OR(B15=7,B15=6),0,I15*30)</f>
        <v>0</v>
      </c>
      <c r="H15">
        <v>10</v>
      </c>
      <c r="I15">
        <f>IF(E15="ZIMA",ROUNDDOWN(H15*20%,0),IF(E15="WIOSNA",ROUNDDOWN(H15*50%,0),IF(E15="LATO",ROUNDDOWN(H15*90%,0),IF(E15="JESIEŃ",ROUNDDOWN(H15*40%,0)))))</f>
        <v>2</v>
      </c>
      <c r="J15">
        <f>Tabela18[[#This Row],[WYDATKI]]+Tabela18[[#This Row],[SERWIS]]</f>
        <v>0</v>
      </c>
    </row>
    <row r="16" spans="1:16" x14ac:dyDescent="0.3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4</v>
      </c>
      <c r="F16">
        <f>IF(B16=7,H16*15,0)</f>
        <v>150</v>
      </c>
      <c r="G16">
        <f>IF(OR(B16=7,B16=6),0,I16*30)</f>
        <v>0</v>
      </c>
      <c r="H16">
        <v>10</v>
      </c>
      <c r="I16">
        <f>IF(E16="ZIMA",ROUNDDOWN(H16*20%,0),IF(E16="WIOSNA",ROUNDDOWN(H16*50%,0),IF(E16="LATO",ROUNDDOWN(H16*90%,0),IF(E16="JESIEŃ",ROUNDDOWN(H16*40%,0)))))</f>
        <v>2</v>
      </c>
      <c r="J16">
        <f>Tabela18[[#This Row],[WYDATKI]]+Tabela18[[#This Row],[SERWIS]]</f>
        <v>150</v>
      </c>
    </row>
    <row r="17" spans="1:10" x14ac:dyDescent="0.3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4</v>
      </c>
      <c r="F17">
        <f>IF(B17=7,H17*15,0)</f>
        <v>0</v>
      </c>
      <c r="G17">
        <f>IF(OR(B17=7,B17=6),0,I17*30)</f>
        <v>60</v>
      </c>
      <c r="H17">
        <v>10</v>
      </c>
      <c r="I17">
        <f>IF(E17="ZIMA",ROUNDDOWN(H17*20%,0),IF(E17="WIOSNA",ROUNDDOWN(H17*50%,0),IF(E17="LATO",ROUNDDOWN(H17*90%,0),IF(E17="JESIEŃ",ROUNDDOWN(H17*40%,0)))))</f>
        <v>2</v>
      </c>
      <c r="J17">
        <f>Tabela18[[#This Row],[WYDATKI]]+Tabela18[[#This Row],[SERWIS]]</f>
        <v>0</v>
      </c>
    </row>
    <row r="18" spans="1:10" x14ac:dyDescent="0.3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4</v>
      </c>
      <c r="F18">
        <f>IF(B18=7,H18*15,0)</f>
        <v>0</v>
      </c>
      <c r="G18">
        <f>IF(OR(B18=7,B18=6),0,I18*30)</f>
        <v>60</v>
      </c>
      <c r="H18">
        <v>10</v>
      </c>
      <c r="I18">
        <f>IF(E18="ZIMA",ROUNDDOWN(H18*20%,0),IF(E18="WIOSNA",ROUNDDOWN(H18*50%,0),IF(E18="LATO",ROUNDDOWN(H18*90%,0),IF(E18="JESIEŃ",ROUNDDOWN(H18*40%,0)))))</f>
        <v>2</v>
      </c>
      <c r="J18">
        <f>Tabela18[[#This Row],[WYDATKI]]+Tabela18[[#This Row],[SERWIS]]</f>
        <v>0</v>
      </c>
    </row>
    <row r="19" spans="1:10" x14ac:dyDescent="0.3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4</v>
      </c>
      <c r="F19">
        <f>IF(B19=7,H19*15,0)</f>
        <v>0</v>
      </c>
      <c r="G19">
        <f>IF(OR(B19=7,B19=6),0,I19*30)</f>
        <v>60</v>
      </c>
      <c r="H19">
        <v>10</v>
      </c>
      <c r="I19">
        <f>IF(E19="ZIMA",ROUNDDOWN(H19*20%,0),IF(E19="WIOSNA",ROUNDDOWN(H19*50%,0),IF(E19="LATO",ROUNDDOWN(H19*90%,0),IF(E19="JESIEŃ",ROUNDDOWN(H19*40%,0)))))</f>
        <v>2</v>
      </c>
      <c r="J19">
        <f>Tabela18[[#This Row],[WYDATKI]]+Tabela18[[#This Row],[SERWIS]]</f>
        <v>0</v>
      </c>
    </row>
    <row r="20" spans="1:10" x14ac:dyDescent="0.3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4</v>
      </c>
      <c r="F20">
        <f>IF(B20=7,H20*15,0)</f>
        <v>0</v>
      </c>
      <c r="G20">
        <f>IF(OR(B20=7,B20=6),0,I20*30)</f>
        <v>60</v>
      </c>
      <c r="H20">
        <v>10</v>
      </c>
      <c r="I20">
        <f>IF(E20="ZIMA",ROUNDDOWN(H20*20%,0),IF(E20="WIOSNA",ROUNDDOWN(H20*50%,0),IF(E20="LATO",ROUNDDOWN(H20*90%,0),IF(E20="JESIEŃ",ROUNDDOWN(H20*40%,0)))))</f>
        <v>2</v>
      </c>
      <c r="J20">
        <f>Tabela18[[#This Row],[WYDATKI]]+Tabela18[[#This Row],[SERWIS]]</f>
        <v>0</v>
      </c>
    </row>
    <row r="21" spans="1:10" x14ac:dyDescent="0.3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4</v>
      </c>
      <c r="F21">
        <f>IF(B21=7,H21*15,0)</f>
        <v>0</v>
      </c>
      <c r="G21">
        <f>IF(OR(B21=7,B21=6),0,I21*30)</f>
        <v>60</v>
      </c>
      <c r="H21">
        <v>10</v>
      </c>
      <c r="I21">
        <f>IF(E21="ZIMA",ROUNDDOWN(H21*20%,0),IF(E21="WIOSNA",ROUNDDOWN(H21*50%,0),IF(E21="LATO",ROUNDDOWN(H21*90%,0),IF(E21="JESIEŃ",ROUNDDOWN(H21*40%,0)))))</f>
        <v>2</v>
      </c>
      <c r="J21">
        <f>Tabela18[[#This Row],[WYDATKI]]+Tabela18[[#This Row],[SERWIS]]</f>
        <v>0</v>
      </c>
    </row>
    <row r="22" spans="1:10" x14ac:dyDescent="0.3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4</v>
      </c>
      <c r="F22">
        <f>IF(B22=7,H22*15,0)</f>
        <v>0</v>
      </c>
      <c r="G22">
        <f>IF(OR(B22=7,B22=6),0,I22*30)</f>
        <v>0</v>
      </c>
      <c r="H22">
        <v>10</v>
      </c>
      <c r="I22">
        <f>IF(E22="ZIMA",ROUNDDOWN(H22*20%,0),IF(E22="WIOSNA",ROUNDDOWN(H22*50%,0),IF(E22="LATO",ROUNDDOWN(H22*90%,0),IF(E22="JESIEŃ",ROUNDDOWN(H22*40%,0)))))</f>
        <v>2</v>
      </c>
      <c r="J22">
        <f>Tabela18[[#This Row],[WYDATKI]]+Tabela18[[#This Row],[SERWIS]]</f>
        <v>0</v>
      </c>
    </row>
    <row r="23" spans="1:10" x14ac:dyDescent="0.3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4</v>
      </c>
      <c r="F23">
        <f>IF(B23=7,H23*15,0)</f>
        <v>150</v>
      </c>
      <c r="G23">
        <f>IF(OR(B23=7,B23=6),0,I23*30)</f>
        <v>0</v>
      </c>
      <c r="H23">
        <v>10</v>
      </c>
      <c r="I23">
        <f>IF(E23="ZIMA",ROUNDDOWN(H23*20%,0),IF(E23="WIOSNA",ROUNDDOWN(H23*50%,0),IF(E23="LATO",ROUNDDOWN(H23*90%,0),IF(E23="JESIEŃ",ROUNDDOWN(H23*40%,0)))))</f>
        <v>2</v>
      </c>
      <c r="J23">
        <f>Tabela18[[#This Row],[WYDATKI]]+Tabela18[[#This Row],[SERWIS]]</f>
        <v>150</v>
      </c>
    </row>
    <row r="24" spans="1:10" x14ac:dyDescent="0.3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4</v>
      </c>
      <c r="F24">
        <f>IF(B24=7,H24*15,0)</f>
        <v>0</v>
      </c>
      <c r="G24">
        <f>IF(OR(B24=7,B24=6),0,I24*30)</f>
        <v>60</v>
      </c>
      <c r="H24">
        <v>10</v>
      </c>
      <c r="I24">
        <f>IF(E24="ZIMA",ROUNDDOWN(H24*20%,0),IF(E24="WIOSNA",ROUNDDOWN(H24*50%,0),IF(E24="LATO",ROUNDDOWN(H24*90%,0),IF(E24="JESIEŃ",ROUNDDOWN(H24*40%,0)))))</f>
        <v>2</v>
      </c>
      <c r="J24">
        <f>Tabela18[[#This Row],[WYDATKI]]+Tabela18[[#This Row],[SERWIS]]</f>
        <v>0</v>
      </c>
    </row>
    <row r="25" spans="1:10" x14ac:dyDescent="0.3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4</v>
      </c>
      <c r="F25">
        <f>IF(B25=7,H25*15,0)</f>
        <v>0</v>
      </c>
      <c r="G25">
        <f>IF(OR(B25=7,B25=6),0,I25*30)</f>
        <v>60</v>
      </c>
      <c r="H25">
        <v>10</v>
      </c>
      <c r="I25">
        <f>IF(E25="ZIMA",ROUNDDOWN(H25*20%,0),IF(E25="WIOSNA",ROUNDDOWN(H25*50%,0),IF(E25="LATO",ROUNDDOWN(H25*90%,0),IF(E25="JESIEŃ",ROUNDDOWN(H25*40%,0)))))</f>
        <v>2</v>
      </c>
      <c r="J25">
        <f>Tabela18[[#This Row],[WYDATKI]]+Tabela18[[#This Row],[SERWIS]]</f>
        <v>0</v>
      </c>
    </row>
    <row r="26" spans="1:10" x14ac:dyDescent="0.3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4</v>
      </c>
      <c r="F26">
        <f>IF(B26=7,H26*15,0)</f>
        <v>0</v>
      </c>
      <c r="G26">
        <f>IF(OR(B26=7,B26=6),0,I26*30)</f>
        <v>60</v>
      </c>
      <c r="H26">
        <v>10</v>
      </c>
      <c r="I26">
        <f>IF(E26="ZIMA",ROUNDDOWN(H26*20%,0),IF(E26="WIOSNA",ROUNDDOWN(H26*50%,0),IF(E26="LATO",ROUNDDOWN(H26*90%,0),IF(E26="JESIEŃ",ROUNDDOWN(H26*40%,0)))))</f>
        <v>2</v>
      </c>
      <c r="J26">
        <f>Tabela18[[#This Row],[WYDATKI]]+Tabela18[[#This Row],[SERWIS]]</f>
        <v>0</v>
      </c>
    </row>
    <row r="27" spans="1:10" x14ac:dyDescent="0.3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4</v>
      </c>
      <c r="F27">
        <f>IF(B27=7,H27*15,0)</f>
        <v>0</v>
      </c>
      <c r="G27">
        <f>IF(OR(B27=7,B27=6),0,I27*30)</f>
        <v>60</v>
      </c>
      <c r="H27">
        <v>10</v>
      </c>
      <c r="I27">
        <f>IF(E27="ZIMA",ROUNDDOWN(H27*20%,0),IF(E27="WIOSNA",ROUNDDOWN(H27*50%,0),IF(E27="LATO",ROUNDDOWN(H27*90%,0),IF(E27="JESIEŃ",ROUNDDOWN(H27*40%,0)))))</f>
        <v>2</v>
      </c>
      <c r="J27">
        <f>Tabela18[[#This Row],[WYDATKI]]+Tabela18[[#This Row],[SERWIS]]</f>
        <v>0</v>
      </c>
    </row>
    <row r="28" spans="1:10" x14ac:dyDescent="0.3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4</v>
      </c>
      <c r="F28">
        <f>IF(B28=7,H28*15,0)</f>
        <v>0</v>
      </c>
      <c r="G28">
        <f>IF(OR(B28=7,B28=6),0,I28*30)</f>
        <v>60</v>
      </c>
      <c r="H28">
        <v>10</v>
      </c>
      <c r="I28">
        <f>IF(E28="ZIMA",ROUNDDOWN(H28*20%,0),IF(E28="WIOSNA",ROUNDDOWN(H28*50%,0),IF(E28="LATO",ROUNDDOWN(H28*90%,0),IF(E28="JESIEŃ",ROUNDDOWN(H28*40%,0)))))</f>
        <v>2</v>
      </c>
      <c r="J28">
        <f>Tabela18[[#This Row],[WYDATKI]]+Tabela18[[#This Row],[SERWIS]]</f>
        <v>0</v>
      </c>
    </row>
    <row r="29" spans="1:10" x14ac:dyDescent="0.3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4</v>
      </c>
      <c r="F29">
        <f>IF(B29=7,H29*15,0)</f>
        <v>0</v>
      </c>
      <c r="G29">
        <f>IF(OR(B29=7,B29=6),0,I29*30)</f>
        <v>0</v>
      </c>
      <c r="H29">
        <v>10</v>
      </c>
      <c r="I29">
        <f>IF(E29="ZIMA",ROUNDDOWN(H29*20%,0),IF(E29="WIOSNA",ROUNDDOWN(H29*50%,0),IF(E29="LATO",ROUNDDOWN(H29*90%,0),IF(E29="JESIEŃ",ROUNDDOWN(H29*40%,0)))))</f>
        <v>2</v>
      </c>
      <c r="J29">
        <f>Tabela18[[#This Row],[WYDATKI]]+Tabela18[[#This Row],[SERWIS]]</f>
        <v>0</v>
      </c>
    </row>
    <row r="30" spans="1:10" x14ac:dyDescent="0.3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4</v>
      </c>
      <c r="F30">
        <f>IF(B30=7,H30*15,0)</f>
        <v>150</v>
      </c>
      <c r="G30">
        <f>IF(OR(B30=7,B30=6),0,I30*30)</f>
        <v>0</v>
      </c>
      <c r="H30">
        <v>10</v>
      </c>
      <c r="I30">
        <f>IF(E30="ZIMA",ROUNDDOWN(H30*20%,0),IF(E30="WIOSNA",ROUNDDOWN(H30*50%,0),IF(E30="LATO",ROUNDDOWN(H30*90%,0),IF(E30="JESIEŃ",ROUNDDOWN(H30*40%,0)))))</f>
        <v>2</v>
      </c>
      <c r="J30">
        <f>Tabela18[[#This Row],[WYDATKI]]+Tabela18[[#This Row],[SERWIS]]</f>
        <v>150</v>
      </c>
    </row>
    <row r="31" spans="1:10" x14ac:dyDescent="0.3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4</v>
      </c>
      <c r="F31">
        <f>IF(B31=7,H31*15,0)</f>
        <v>0</v>
      </c>
      <c r="G31">
        <f>IF(OR(B31=7,B31=6),0,I31*30)</f>
        <v>60</v>
      </c>
      <c r="H31">
        <v>10</v>
      </c>
      <c r="I31">
        <f>IF(E31="ZIMA",ROUNDDOWN(H31*20%,0),IF(E31="WIOSNA",ROUNDDOWN(H31*50%,0),IF(E31="LATO",ROUNDDOWN(H31*90%,0),IF(E31="JESIEŃ",ROUNDDOWN(H31*40%,0)))))</f>
        <v>2</v>
      </c>
      <c r="J31">
        <f>Tabela18[[#This Row],[WYDATKI]]+Tabela18[[#This Row],[SERWIS]]</f>
        <v>0</v>
      </c>
    </row>
    <row r="32" spans="1:10" x14ac:dyDescent="0.3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4</v>
      </c>
      <c r="F32">
        <f>IF(B32=7,H32*15,0)</f>
        <v>0</v>
      </c>
      <c r="G32">
        <f>IF(OR(B32=7,B32=6),0,I32*30)</f>
        <v>60</v>
      </c>
      <c r="H32">
        <v>10</v>
      </c>
      <c r="I32">
        <f>IF(E32="ZIMA",ROUNDDOWN(H32*20%,0),IF(E32="WIOSNA",ROUNDDOWN(H32*50%,0),IF(E32="LATO",ROUNDDOWN(H32*90%,0),IF(E32="JESIEŃ",ROUNDDOWN(H32*40%,0)))))</f>
        <v>2</v>
      </c>
      <c r="J32">
        <f>Tabela18[[#This Row],[WYDATKI]]+Tabela18[[#This Row],[SERWIS]]</f>
        <v>0</v>
      </c>
    </row>
    <row r="33" spans="1:10" x14ac:dyDescent="0.3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4</v>
      </c>
      <c r="F33">
        <f>IF(B33=7,H33*15,0)</f>
        <v>0</v>
      </c>
      <c r="G33">
        <f>IF(OR(B33=7,B33=6),0,I33*30)</f>
        <v>60</v>
      </c>
      <c r="H33">
        <v>10</v>
      </c>
      <c r="I33">
        <f>IF(E33="ZIMA",ROUNDDOWN(H33*20%,0),IF(E33="WIOSNA",ROUNDDOWN(H33*50%,0),IF(E33="LATO",ROUNDDOWN(H33*90%,0),IF(E33="JESIEŃ",ROUNDDOWN(H33*40%,0)))))</f>
        <v>2</v>
      </c>
      <c r="J33">
        <f>Tabela18[[#This Row],[WYDATKI]]+Tabela18[[#This Row],[SERWIS]]</f>
        <v>0</v>
      </c>
    </row>
    <row r="34" spans="1:10" x14ac:dyDescent="0.3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4</v>
      </c>
      <c r="F34">
        <f>IF(B34=7,H34*15,0)</f>
        <v>0</v>
      </c>
      <c r="G34">
        <f>IF(OR(B34=7,B34=6),0,I34*30)</f>
        <v>60</v>
      </c>
      <c r="H34">
        <v>10</v>
      </c>
      <c r="I34">
        <f>IF(E34="ZIMA",ROUNDDOWN(H34*20%,0),IF(E34="WIOSNA",ROUNDDOWN(H34*50%,0),IF(E34="LATO",ROUNDDOWN(H34*90%,0),IF(E34="JESIEŃ",ROUNDDOWN(H34*40%,0)))))</f>
        <v>2</v>
      </c>
      <c r="J34">
        <f>Tabela18[[#This Row],[WYDATKI]]+Tabela18[[#This Row],[SERWIS]]</f>
        <v>0</v>
      </c>
    </row>
    <row r="35" spans="1:10" x14ac:dyDescent="0.3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4</v>
      </c>
      <c r="F35">
        <f>IF(B35=7,H35*15,0)</f>
        <v>0</v>
      </c>
      <c r="G35">
        <f>IF(OR(B35=7,B35=6),0,I35*30)</f>
        <v>60</v>
      </c>
      <c r="H35">
        <v>10</v>
      </c>
      <c r="I35">
        <f>IF(E35="ZIMA",ROUNDDOWN(H35*20%,0),IF(E35="WIOSNA",ROUNDDOWN(H35*50%,0),IF(E35="LATO",ROUNDDOWN(H35*90%,0),IF(E35="JESIEŃ",ROUNDDOWN(H35*40%,0)))))</f>
        <v>2</v>
      </c>
      <c r="J35">
        <f>Tabela18[[#This Row],[WYDATKI]]+Tabela18[[#This Row],[SERWIS]]</f>
        <v>0</v>
      </c>
    </row>
    <row r="36" spans="1:10" x14ac:dyDescent="0.3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4</v>
      </c>
      <c r="F36">
        <f>IF(B36=7,H36*15,0)</f>
        <v>0</v>
      </c>
      <c r="G36">
        <f>IF(OR(B36=7,B36=6),0,I36*30)</f>
        <v>0</v>
      </c>
      <c r="H36">
        <v>10</v>
      </c>
      <c r="I36">
        <f>IF(E36="ZIMA",ROUNDDOWN(H36*20%,0),IF(E36="WIOSNA",ROUNDDOWN(H36*50%,0),IF(E36="LATO",ROUNDDOWN(H36*90%,0),IF(E36="JESIEŃ",ROUNDDOWN(H36*40%,0)))))</f>
        <v>2</v>
      </c>
      <c r="J36">
        <f>Tabela18[[#This Row],[WYDATKI]]+Tabela18[[#This Row],[SERWIS]]</f>
        <v>0</v>
      </c>
    </row>
    <row r="37" spans="1:10" x14ac:dyDescent="0.3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4</v>
      </c>
      <c r="F37">
        <f>IF(B37=7,H37*15,0)</f>
        <v>150</v>
      </c>
      <c r="G37">
        <f>IF(OR(B37=7,B37=6),0,I37*30)</f>
        <v>0</v>
      </c>
      <c r="H37">
        <v>10</v>
      </c>
      <c r="I37">
        <f>IF(E37="ZIMA",ROUNDDOWN(H37*20%,0),IF(E37="WIOSNA",ROUNDDOWN(H37*50%,0),IF(E37="LATO",ROUNDDOWN(H37*90%,0),IF(E37="JESIEŃ",ROUNDDOWN(H37*40%,0)))))</f>
        <v>2</v>
      </c>
      <c r="J37">
        <f>Tabela18[[#This Row],[WYDATKI]]+Tabela18[[#This Row],[SERWIS]]</f>
        <v>150</v>
      </c>
    </row>
    <row r="38" spans="1:10" x14ac:dyDescent="0.3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4</v>
      </c>
      <c r="F38">
        <f>IF(B38=7,H38*15,0)</f>
        <v>0</v>
      </c>
      <c r="G38">
        <f>IF(OR(B38=7,B38=6),0,I38*30)</f>
        <v>60</v>
      </c>
      <c r="H38">
        <v>10</v>
      </c>
      <c r="I38">
        <f>IF(E38="ZIMA",ROUNDDOWN(H38*20%,0),IF(E38="WIOSNA",ROUNDDOWN(H38*50%,0),IF(E38="LATO",ROUNDDOWN(H38*90%,0),IF(E38="JESIEŃ",ROUNDDOWN(H38*40%,0)))))</f>
        <v>2</v>
      </c>
      <c r="J38">
        <f>Tabela18[[#This Row],[WYDATKI]]+Tabela18[[#This Row],[SERWIS]]</f>
        <v>0</v>
      </c>
    </row>
    <row r="39" spans="1:10" x14ac:dyDescent="0.3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4</v>
      </c>
      <c r="F39">
        <f>IF(B39=7,H39*15,0)</f>
        <v>0</v>
      </c>
      <c r="G39">
        <f>IF(OR(B39=7,B39=6),0,I39*30)</f>
        <v>60</v>
      </c>
      <c r="H39">
        <v>10</v>
      </c>
      <c r="I39">
        <f>IF(E39="ZIMA",ROUNDDOWN(H39*20%,0),IF(E39="WIOSNA",ROUNDDOWN(H39*50%,0),IF(E39="LATO",ROUNDDOWN(H39*90%,0),IF(E39="JESIEŃ",ROUNDDOWN(H39*40%,0)))))</f>
        <v>2</v>
      </c>
      <c r="J39">
        <f>Tabela18[[#This Row],[WYDATKI]]+Tabela18[[#This Row],[SERWIS]]</f>
        <v>0</v>
      </c>
    </row>
    <row r="40" spans="1:10" x14ac:dyDescent="0.3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4</v>
      </c>
      <c r="F40">
        <f>IF(B40=7,H40*15,0)</f>
        <v>0</v>
      </c>
      <c r="G40">
        <f>IF(OR(B40=7,B40=6),0,I40*30)</f>
        <v>60</v>
      </c>
      <c r="H40">
        <v>10</v>
      </c>
      <c r="I40">
        <f>IF(E40="ZIMA",ROUNDDOWN(H40*20%,0),IF(E40="WIOSNA",ROUNDDOWN(H40*50%,0),IF(E40="LATO",ROUNDDOWN(H40*90%,0),IF(E40="JESIEŃ",ROUNDDOWN(H40*40%,0)))))</f>
        <v>2</v>
      </c>
      <c r="J40">
        <f>Tabela18[[#This Row],[WYDATKI]]+Tabela18[[#This Row],[SERWIS]]</f>
        <v>0</v>
      </c>
    </row>
    <row r="41" spans="1:10" x14ac:dyDescent="0.3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4</v>
      </c>
      <c r="F41">
        <f>IF(B41=7,H41*15,0)</f>
        <v>0</v>
      </c>
      <c r="G41">
        <f>IF(OR(B41=7,B41=6),0,I41*30)</f>
        <v>60</v>
      </c>
      <c r="H41">
        <v>10</v>
      </c>
      <c r="I41">
        <f>IF(E41="ZIMA",ROUNDDOWN(H41*20%,0),IF(E41="WIOSNA",ROUNDDOWN(H41*50%,0),IF(E41="LATO",ROUNDDOWN(H41*90%,0),IF(E41="JESIEŃ",ROUNDDOWN(H41*40%,0)))))</f>
        <v>2</v>
      </c>
      <c r="J41">
        <f>Tabela18[[#This Row],[WYDATKI]]+Tabela18[[#This Row],[SERWIS]]</f>
        <v>0</v>
      </c>
    </row>
    <row r="42" spans="1:10" x14ac:dyDescent="0.3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4</v>
      </c>
      <c r="F42">
        <f>IF(B42=7,H42*15,0)</f>
        <v>0</v>
      </c>
      <c r="G42">
        <f>IF(OR(B42=7,B42=6),0,I42*30)</f>
        <v>60</v>
      </c>
      <c r="H42">
        <v>10</v>
      </c>
      <c r="I42">
        <f>IF(E42="ZIMA",ROUNDDOWN(H42*20%,0),IF(E42="WIOSNA",ROUNDDOWN(H42*50%,0),IF(E42="LATO",ROUNDDOWN(H42*90%,0),IF(E42="JESIEŃ",ROUNDDOWN(H42*40%,0)))))</f>
        <v>2</v>
      </c>
      <c r="J42">
        <f>Tabela18[[#This Row],[WYDATKI]]+Tabela18[[#This Row],[SERWIS]]</f>
        <v>0</v>
      </c>
    </row>
    <row r="43" spans="1:10" x14ac:dyDescent="0.3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4</v>
      </c>
      <c r="F43">
        <f>IF(B43=7,H43*15,0)</f>
        <v>0</v>
      </c>
      <c r="G43">
        <f>IF(OR(B43=7,B43=6),0,I43*30)</f>
        <v>0</v>
      </c>
      <c r="H43">
        <v>10</v>
      </c>
      <c r="I43">
        <f>IF(E43="ZIMA",ROUNDDOWN(H43*20%,0),IF(E43="WIOSNA",ROUNDDOWN(H43*50%,0),IF(E43="LATO",ROUNDDOWN(H43*90%,0),IF(E43="JESIEŃ",ROUNDDOWN(H43*40%,0)))))</f>
        <v>2</v>
      </c>
      <c r="J43">
        <f>Tabela18[[#This Row],[WYDATKI]]+Tabela18[[#This Row],[SERWIS]]</f>
        <v>0</v>
      </c>
    </row>
    <row r="44" spans="1:10" x14ac:dyDescent="0.3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4</v>
      </c>
      <c r="F44">
        <f>IF(B44=7,H44*15,0)</f>
        <v>150</v>
      </c>
      <c r="G44">
        <f>IF(OR(B44=7,B44=6),0,I44*30)</f>
        <v>0</v>
      </c>
      <c r="H44">
        <v>10</v>
      </c>
      <c r="I44">
        <f>IF(E44="ZIMA",ROUNDDOWN(H44*20%,0),IF(E44="WIOSNA",ROUNDDOWN(H44*50%,0),IF(E44="LATO",ROUNDDOWN(H44*90%,0),IF(E44="JESIEŃ",ROUNDDOWN(H44*40%,0)))))</f>
        <v>2</v>
      </c>
      <c r="J44">
        <f>Tabela18[[#This Row],[WYDATKI]]+Tabela18[[#This Row],[SERWIS]]</f>
        <v>150</v>
      </c>
    </row>
    <row r="45" spans="1:10" x14ac:dyDescent="0.3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4</v>
      </c>
      <c r="F45">
        <f>IF(B45=7,H45*15,0)</f>
        <v>0</v>
      </c>
      <c r="G45">
        <f>IF(OR(B45=7,B45=6),0,I45*30)</f>
        <v>60</v>
      </c>
      <c r="H45">
        <v>10</v>
      </c>
      <c r="I45">
        <f>IF(E45="ZIMA",ROUNDDOWN(H45*20%,0),IF(E45="WIOSNA",ROUNDDOWN(H45*50%,0),IF(E45="LATO",ROUNDDOWN(H45*90%,0),IF(E45="JESIEŃ",ROUNDDOWN(H45*40%,0)))))</f>
        <v>2</v>
      </c>
      <c r="J45">
        <f>Tabela18[[#This Row],[WYDATKI]]+Tabela18[[#This Row],[SERWIS]]</f>
        <v>0</v>
      </c>
    </row>
    <row r="46" spans="1:10" x14ac:dyDescent="0.3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4</v>
      </c>
      <c r="F46">
        <f>IF(B46=7,H46*15,0)</f>
        <v>0</v>
      </c>
      <c r="G46">
        <f>IF(OR(B46=7,B46=6),0,I46*30)</f>
        <v>60</v>
      </c>
      <c r="H46">
        <v>10</v>
      </c>
      <c r="I46">
        <f>IF(E46="ZIMA",ROUNDDOWN(H46*20%,0),IF(E46="WIOSNA",ROUNDDOWN(H46*50%,0),IF(E46="LATO",ROUNDDOWN(H46*90%,0),IF(E46="JESIEŃ",ROUNDDOWN(H46*40%,0)))))</f>
        <v>2</v>
      </c>
      <c r="J46">
        <f>Tabela18[[#This Row],[WYDATKI]]+Tabela18[[#This Row],[SERWIS]]</f>
        <v>0</v>
      </c>
    </row>
    <row r="47" spans="1:10" x14ac:dyDescent="0.3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4</v>
      </c>
      <c r="F47">
        <f>IF(B47=7,H47*15,0)</f>
        <v>0</v>
      </c>
      <c r="G47">
        <f>IF(OR(B47=7,B47=6),0,I47*30)</f>
        <v>60</v>
      </c>
      <c r="H47">
        <v>10</v>
      </c>
      <c r="I47">
        <f>IF(E47="ZIMA",ROUNDDOWN(H47*20%,0),IF(E47="WIOSNA",ROUNDDOWN(H47*50%,0),IF(E47="LATO",ROUNDDOWN(H47*90%,0),IF(E47="JESIEŃ",ROUNDDOWN(H47*40%,0)))))</f>
        <v>2</v>
      </c>
      <c r="J47">
        <f>Tabela18[[#This Row],[WYDATKI]]+Tabela18[[#This Row],[SERWIS]]</f>
        <v>0</v>
      </c>
    </row>
    <row r="48" spans="1:10" x14ac:dyDescent="0.3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4</v>
      </c>
      <c r="F48">
        <f>IF(B48=7,H48*15,0)</f>
        <v>0</v>
      </c>
      <c r="G48">
        <f>IF(OR(B48=7,B48=6),0,I48*30)</f>
        <v>60</v>
      </c>
      <c r="H48">
        <v>10</v>
      </c>
      <c r="I48">
        <f>IF(E48="ZIMA",ROUNDDOWN(H48*20%,0),IF(E48="WIOSNA",ROUNDDOWN(H48*50%,0),IF(E48="LATO",ROUNDDOWN(H48*90%,0),IF(E48="JESIEŃ",ROUNDDOWN(H48*40%,0)))))</f>
        <v>2</v>
      </c>
      <c r="J48">
        <f>Tabela18[[#This Row],[WYDATKI]]+Tabela18[[#This Row],[SERWIS]]</f>
        <v>0</v>
      </c>
    </row>
    <row r="49" spans="1:10" x14ac:dyDescent="0.3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4</v>
      </c>
      <c r="F49">
        <f>IF(B49=7,H49*15,0)</f>
        <v>0</v>
      </c>
      <c r="G49">
        <f>IF(OR(B49=7,B49=6),0,I49*30)</f>
        <v>60</v>
      </c>
      <c r="H49">
        <v>10</v>
      </c>
      <c r="I49">
        <f>IF(E49="ZIMA",ROUNDDOWN(H49*20%,0),IF(E49="WIOSNA",ROUNDDOWN(H49*50%,0),IF(E49="LATO",ROUNDDOWN(H49*90%,0),IF(E49="JESIEŃ",ROUNDDOWN(H49*40%,0)))))</f>
        <v>2</v>
      </c>
      <c r="J49">
        <f>Tabela18[[#This Row],[WYDATKI]]+Tabela18[[#This Row],[SERWIS]]</f>
        <v>0</v>
      </c>
    </row>
    <row r="50" spans="1:10" x14ac:dyDescent="0.3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4</v>
      </c>
      <c r="F50">
        <f>IF(B50=7,H50*15,0)</f>
        <v>0</v>
      </c>
      <c r="G50">
        <f>IF(OR(B50=7,B50=6),0,I50*30)</f>
        <v>0</v>
      </c>
      <c r="H50">
        <v>10</v>
      </c>
      <c r="I50">
        <f>IF(E50="ZIMA",ROUNDDOWN(H50*20%,0),IF(E50="WIOSNA",ROUNDDOWN(H50*50%,0),IF(E50="LATO",ROUNDDOWN(H50*90%,0),IF(E50="JESIEŃ",ROUNDDOWN(H50*40%,0)))))</f>
        <v>2</v>
      </c>
      <c r="J50">
        <f>Tabela18[[#This Row],[WYDATKI]]+Tabela18[[#This Row],[SERWIS]]</f>
        <v>0</v>
      </c>
    </row>
    <row r="51" spans="1:10" x14ac:dyDescent="0.3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4</v>
      </c>
      <c r="F51">
        <f>IF(B51=7,H51*15,0)</f>
        <v>150</v>
      </c>
      <c r="G51">
        <f>IF(OR(B51=7,B51=6),0,I51*30)</f>
        <v>0</v>
      </c>
      <c r="H51">
        <v>10</v>
      </c>
      <c r="I51">
        <f>IF(E51="ZIMA",ROUNDDOWN(H51*20%,0),IF(E51="WIOSNA",ROUNDDOWN(H51*50%,0),IF(E51="LATO",ROUNDDOWN(H51*90%,0),IF(E51="JESIEŃ",ROUNDDOWN(H51*40%,0)))))</f>
        <v>2</v>
      </c>
      <c r="J51">
        <f>Tabela18[[#This Row],[WYDATKI]]+Tabela18[[#This Row],[SERWIS]]</f>
        <v>150</v>
      </c>
    </row>
    <row r="52" spans="1:10" x14ac:dyDescent="0.3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4</v>
      </c>
      <c r="F52">
        <f>IF(B52=7,H52*15,0)</f>
        <v>0</v>
      </c>
      <c r="G52">
        <f>IF(OR(B52=7,B52=6),0,I52*30)</f>
        <v>60</v>
      </c>
      <c r="H52">
        <v>10</v>
      </c>
      <c r="I52">
        <f>IF(E52="ZIMA",ROUNDDOWN(H52*20%,0),IF(E52="WIOSNA",ROUNDDOWN(H52*50%,0),IF(E52="LATO",ROUNDDOWN(H52*90%,0),IF(E52="JESIEŃ",ROUNDDOWN(H52*40%,0)))))</f>
        <v>2</v>
      </c>
      <c r="J52">
        <f>Tabela18[[#This Row],[WYDATKI]]+Tabela18[[#This Row],[SERWIS]]</f>
        <v>0</v>
      </c>
    </row>
    <row r="53" spans="1:10" x14ac:dyDescent="0.3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4</v>
      </c>
      <c r="F53">
        <f>IF(B53=7,H53*15,0)</f>
        <v>0</v>
      </c>
      <c r="G53">
        <f>IF(OR(B53=7,B53=6),0,I53*30)</f>
        <v>60</v>
      </c>
      <c r="H53">
        <v>10</v>
      </c>
      <c r="I53">
        <f>IF(E53="ZIMA",ROUNDDOWN(H53*20%,0),IF(E53="WIOSNA",ROUNDDOWN(H53*50%,0),IF(E53="LATO",ROUNDDOWN(H53*90%,0),IF(E53="JESIEŃ",ROUNDDOWN(H53*40%,0)))))</f>
        <v>2</v>
      </c>
      <c r="J53">
        <f>Tabela18[[#This Row],[WYDATKI]]+Tabela18[[#This Row],[SERWIS]]</f>
        <v>0</v>
      </c>
    </row>
    <row r="54" spans="1:10" x14ac:dyDescent="0.3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4</v>
      </c>
      <c r="F54">
        <f>IF(B54=7,H54*15,0)</f>
        <v>0</v>
      </c>
      <c r="G54">
        <f>IF(OR(B54=7,B54=6),0,I54*30)</f>
        <v>60</v>
      </c>
      <c r="H54">
        <v>10</v>
      </c>
      <c r="I54">
        <f>IF(E54="ZIMA",ROUNDDOWN(H54*20%,0),IF(E54="WIOSNA",ROUNDDOWN(H54*50%,0),IF(E54="LATO",ROUNDDOWN(H54*90%,0),IF(E54="JESIEŃ",ROUNDDOWN(H54*40%,0)))))</f>
        <v>2</v>
      </c>
      <c r="J54">
        <f>Tabela18[[#This Row],[WYDATKI]]+Tabela18[[#This Row],[SERWIS]]</f>
        <v>0</v>
      </c>
    </row>
    <row r="55" spans="1:10" x14ac:dyDescent="0.3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4</v>
      </c>
      <c r="F55">
        <f>IF(B55=7,H55*15,0)</f>
        <v>0</v>
      </c>
      <c r="G55">
        <f>IF(OR(B55=7,B55=6),0,I55*30)</f>
        <v>60</v>
      </c>
      <c r="H55">
        <v>10</v>
      </c>
      <c r="I55">
        <f>IF(E55="ZIMA",ROUNDDOWN(H55*20%,0),IF(E55="WIOSNA",ROUNDDOWN(H55*50%,0),IF(E55="LATO",ROUNDDOWN(H55*90%,0),IF(E55="JESIEŃ",ROUNDDOWN(H55*40%,0)))))</f>
        <v>2</v>
      </c>
      <c r="J55">
        <f>Tabela18[[#This Row],[WYDATKI]]+Tabela18[[#This Row],[SERWIS]]</f>
        <v>0</v>
      </c>
    </row>
    <row r="56" spans="1:10" x14ac:dyDescent="0.3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4</v>
      </c>
      <c r="F56">
        <f>IF(B56=7,H56*15,0)</f>
        <v>0</v>
      </c>
      <c r="G56">
        <f>IF(OR(B56=7,B56=6),0,I56*30)</f>
        <v>60</v>
      </c>
      <c r="H56">
        <v>10</v>
      </c>
      <c r="I56">
        <f>IF(E56="ZIMA",ROUNDDOWN(H56*20%,0),IF(E56="WIOSNA",ROUNDDOWN(H56*50%,0),IF(E56="LATO",ROUNDDOWN(H56*90%,0),IF(E56="JESIEŃ",ROUNDDOWN(H56*40%,0)))))</f>
        <v>2</v>
      </c>
      <c r="J56">
        <f>Tabela18[[#This Row],[WYDATKI]]+Tabela18[[#This Row],[SERWIS]]</f>
        <v>0</v>
      </c>
    </row>
    <row r="57" spans="1:10" x14ac:dyDescent="0.3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4</v>
      </c>
      <c r="F57">
        <f>IF(B57=7,H57*15,0)</f>
        <v>0</v>
      </c>
      <c r="G57">
        <f>IF(OR(B57=7,B57=6),0,I57*30)</f>
        <v>0</v>
      </c>
      <c r="H57">
        <v>10</v>
      </c>
      <c r="I57">
        <f>IF(E57="ZIMA",ROUNDDOWN(H57*20%,0),IF(E57="WIOSNA",ROUNDDOWN(H57*50%,0),IF(E57="LATO",ROUNDDOWN(H57*90%,0),IF(E57="JESIEŃ",ROUNDDOWN(H57*40%,0)))))</f>
        <v>2</v>
      </c>
      <c r="J57">
        <f>Tabela18[[#This Row],[WYDATKI]]+Tabela18[[#This Row],[SERWIS]]</f>
        <v>0</v>
      </c>
    </row>
    <row r="58" spans="1:10" x14ac:dyDescent="0.3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4</v>
      </c>
      <c r="F58">
        <f>IF(B58=7,H58*15,0)</f>
        <v>150</v>
      </c>
      <c r="G58">
        <f>IF(OR(B58=7,B58=6),0,I58*30)</f>
        <v>0</v>
      </c>
      <c r="H58">
        <v>10</v>
      </c>
      <c r="I58">
        <f>IF(E58="ZIMA",ROUNDDOWN(H58*20%,0),IF(E58="WIOSNA",ROUNDDOWN(H58*50%,0),IF(E58="LATO",ROUNDDOWN(H58*90%,0),IF(E58="JESIEŃ",ROUNDDOWN(H58*40%,0)))))</f>
        <v>2</v>
      </c>
      <c r="J58">
        <f>Tabela18[[#This Row],[WYDATKI]]+Tabela18[[#This Row],[SERWIS]]</f>
        <v>150</v>
      </c>
    </row>
    <row r="59" spans="1:10" x14ac:dyDescent="0.3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4</v>
      </c>
      <c r="F59">
        <f>IF(B59=7,H59*15,0)</f>
        <v>0</v>
      </c>
      <c r="G59">
        <f>IF(OR(B59=7,B59=6),0,I59*30)</f>
        <v>60</v>
      </c>
      <c r="H59">
        <v>10</v>
      </c>
      <c r="I59">
        <f>IF(E59="ZIMA",ROUNDDOWN(H59*20%,0),IF(E59="WIOSNA",ROUNDDOWN(H59*50%,0),IF(E59="LATO",ROUNDDOWN(H59*90%,0),IF(E59="JESIEŃ",ROUNDDOWN(H59*40%,0)))))</f>
        <v>2</v>
      </c>
      <c r="J59">
        <f>Tabela18[[#This Row],[WYDATKI]]+Tabela18[[#This Row],[SERWIS]]</f>
        <v>0</v>
      </c>
    </row>
    <row r="60" spans="1:10" x14ac:dyDescent="0.3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4</v>
      </c>
      <c r="F60">
        <f>IF(B60=7,H60*15,0)</f>
        <v>0</v>
      </c>
      <c r="G60">
        <f>IF(OR(B60=7,B60=6),0,I60*30)</f>
        <v>60</v>
      </c>
      <c r="H60">
        <v>10</v>
      </c>
      <c r="I60">
        <f>IF(E60="ZIMA",ROUNDDOWN(H60*20%,0),IF(E60="WIOSNA",ROUNDDOWN(H60*50%,0),IF(E60="LATO",ROUNDDOWN(H60*90%,0),IF(E60="JESIEŃ",ROUNDDOWN(H60*40%,0)))))</f>
        <v>2</v>
      </c>
      <c r="J60">
        <f>Tabela18[[#This Row],[WYDATKI]]+Tabela18[[#This Row],[SERWIS]]</f>
        <v>0</v>
      </c>
    </row>
    <row r="61" spans="1:10" x14ac:dyDescent="0.3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4</v>
      </c>
      <c r="F61">
        <f>IF(B61=7,H61*15,0)</f>
        <v>0</v>
      </c>
      <c r="G61">
        <f>IF(OR(B61=7,B61=6),0,I61*30)</f>
        <v>60</v>
      </c>
      <c r="H61">
        <v>10</v>
      </c>
      <c r="I61">
        <f>IF(E61="ZIMA",ROUNDDOWN(H61*20%,0),IF(E61="WIOSNA",ROUNDDOWN(H61*50%,0),IF(E61="LATO",ROUNDDOWN(H61*90%,0),IF(E61="JESIEŃ",ROUNDDOWN(H61*40%,0)))))</f>
        <v>2</v>
      </c>
      <c r="J61">
        <f>Tabela18[[#This Row],[WYDATKI]]+Tabela18[[#This Row],[SERWIS]]</f>
        <v>0</v>
      </c>
    </row>
    <row r="62" spans="1:10" x14ac:dyDescent="0.3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4</v>
      </c>
      <c r="F62">
        <f>IF(B62=7,H62*15,0)</f>
        <v>0</v>
      </c>
      <c r="G62">
        <f>IF(OR(B62=7,B62=6),0,I62*30)</f>
        <v>60</v>
      </c>
      <c r="H62">
        <v>10</v>
      </c>
      <c r="I62">
        <f>IF(E62="ZIMA",ROUNDDOWN(H62*20%,0),IF(E62="WIOSNA",ROUNDDOWN(H62*50%,0),IF(E62="LATO",ROUNDDOWN(H62*90%,0),IF(E62="JESIEŃ",ROUNDDOWN(H62*40%,0)))))</f>
        <v>2</v>
      </c>
      <c r="J62">
        <f>Tabela18[[#This Row],[WYDATKI]]+Tabela18[[#This Row],[SERWIS]]</f>
        <v>0</v>
      </c>
    </row>
    <row r="63" spans="1:10" x14ac:dyDescent="0.3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4</v>
      </c>
      <c r="F63">
        <f>IF(B63=7,H63*15,0)</f>
        <v>0</v>
      </c>
      <c r="G63">
        <f>IF(OR(B63=7,B63=6),0,I63*30)</f>
        <v>60</v>
      </c>
      <c r="H63">
        <v>10</v>
      </c>
      <c r="I63">
        <f>IF(E63="ZIMA",ROUNDDOWN(H63*20%,0),IF(E63="WIOSNA",ROUNDDOWN(H63*50%,0),IF(E63="LATO",ROUNDDOWN(H63*90%,0),IF(E63="JESIEŃ",ROUNDDOWN(H63*40%,0)))))</f>
        <v>2</v>
      </c>
      <c r="J63">
        <f>Tabela18[[#This Row],[WYDATKI]]+Tabela18[[#This Row],[SERWIS]]</f>
        <v>0</v>
      </c>
    </row>
    <row r="64" spans="1:10" x14ac:dyDescent="0.3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4</v>
      </c>
      <c r="F64">
        <f>IF(B64=7,H64*15,0)</f>
        <v>0</v>
      </c>
      <c r="G64">
        <f>IF(OR(B64=7,B64=6),0,I64*30)</f>
        <v>0</v>
      </c>
      <c r="H64">
        <v>10</v>
      </c>
      <c r="I64">
        <f>IF(E64="ZIMA",ROUNDDOWN(H64*20%,0),IF(E64="WIOSNA",ROUNDDOWN(H64*50%,0),IF(E64="LATO",ROUNDDOWN(H64*90%,0),IF(E64="JESIEŃ",ROUNDDOWN(H64*40%,0)))))</f>
        <v>2</v>
      </c>
      <c r="J64">
        <f>Tabela18[[#This Row],[WYDATKI]]+Tabela18[[#This Row],[SERWIS]]</f>
        <v>0</v>
      </c>
    </row>
    <row r="65" spans="1:10" x14ac:dyDescent="0.3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4</v>
      </c>
      <c r="F65">
        <f>IF(B65=7,H65*15,0)</f>
        <v>150</v>
      </c>
      <c r="G65">
        <f>IF(OR(B65=7,B65=6),0,I65*30)</f>
        <v>0</v>
      </c>
      <c r="H65">
        <v>10</v>
      </c>
      <c r="I65">
        <f>IF(E65="ZIMA",ROUNDDOWN(H65*20%,0),IF(E65="WIOSNA",ROUNDDOWN(H65*50%,0),IF(E65="LATO",ROUNDDOWN(H65*90%,0),IF(E65="JESIEŃ",ROUNDDOWN(H65*40%,0)))))</f>
        <v>2</v>
      </c>
      <c r="J65">
        <f>Tabela18[[#This Row],[WYDATKI]]+Tabela18[[#This Row],[SERWIS]]</f>
        <v>150</v>
      </c>
    </row>
    <row r="66" spans="1:10" x14ac:dyDescent="0.3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4</v>
      </c>
      <c r="F66">
        <f>IF(B66=7,H66*15,0)</f>
        <v>0</v>
      </c>
      <c r="G66">
        <f>IF(OR(B66=7,B66=6),0,I66*30)</f>
        <v>60</v>
      </c>
      <c r="H66">
        <v>10</v>
      </c>
      <c r="I66">
        <f>IF(E66="ZIMA",ROUNDDOWN(H66*20%,0),IF(E66="WIOSNA",ROUNDDOWN(H66*50%,0),IF(E66="LATO",ROUNDDOWN(H66*90%,0),IF(E66="JESIEŃ",ROUNDDOWN(H66*40%,0)))))</f>
        <v>2</v>
      </c>
      <c r="J66">
        <f>Tabela18[[#This Row],[WYDATKI]]+Tabela18[[#This Row],[SERWIS]]</f>
        <v>0</v>
      </c>
    </row>
    <row r="67" spans="1:10" x14ac:dyDescent="0.3">
      <c r="A67" s="1">
        <v>44992</v>
      </c>
      <c r="B67">
        <f t="shared" ref="B67:B130" si="3">WEEKDAY(A67,2)</f>
        <v>2</v>
      </c>
      <c r="C67">
        <f t="shared" ref="C67:C130" si="4">DAY(A67)</f>
        <v>7</v>
      </c>
      <c r="D67">
        <f t="shared" ref="D67:D130" si="5">MONTH(A67)</f>
        <v>3</v>
      </c>
      <c r="E67" t="s">
        <v>4</v>
      </c>
      <c r="F67">
        <f>IF(B67=7,H67*15,0)</f>
        <v>0</v>
      </c>
      <c r="G67">
        <f>IF(OR(B67=7,B67=6),0,I67*30)</f>
        <v>60</v>
      </c>
      <c r="H67">
        <v>10</v>
      </c>
      <c r="I67">
        <f>IF(E67="ZIMA",ROUNDDOWN(H67*20%,0),IF(E67="WIOSNA",ROUNDDOWN(H67*50%,0),IF(E67="LATO",ROUNDDOWN(H67*90%,0),IF(E67="JESIEŃ",ROUNDDOWN(H67*40%,0)))))</f>
        <v>2</v>
      </c>
      <c r="J67">
        <f>Tabela18[[#This Row],[WYDATKI]]+Tabela18[[#This Row],[SERWIS]]</f>
        <v>0</v>
      </c>
    </row>
    <row r="68" spans="1:10" x14ac:dyDescent="0.3">
      <c r="A68" s="1">
        <v>44993</v>
      </c>
      <c r="B68">
        <f t="shared" si="3"/>
        <v>3</v>
      </c>
      <c r="C68">
        <f t="shared" si="4"/>
        <v>8</v>
      </c>
      <c r="D68">
        <f t="shared" si="5"/>
        <v>3</v>
      </c>
      <c r="E68" t="s">
        <v>4</v>
      </c>
      <c r="F68">
        <f>IF(B68=7,H68*15,0)</f>
        <v>0</v>
      </c>
      <c r="G68">
        <f>IF(OR(B68=7,B68=6),0,I68*30)</f>
        <v>60</v>
      </c>
      <c r="H68">
        <v>10</v>
      </c>
      <c r="I68">
        <f>IF(E68="ZIMA",ROUNDDOWN(H68*20%,0),IF(E68="WIOSNA",ROUNDDOWN(H68*50%,0),IF(E68="LATO",ROUNDDOWN(H68*90%,0),IF(E68="JESIEŃ",ROUNDDOWN(H68*40%,0)))))</f>
        <v>2</v>
      </c>
      <c r="J68">
        <f>Tabela18[[#This Row],[WYDATKI]]+Tabela18[[#This Row],[SERWIS]]</f>
        <v>0</v>
      </c>
    </row>
    <row r="69" spans="1:10" x14ac:dyDescent="0.3">
      <c r="A69" s="1">
        <v>44994</v>
      </c>
      <c r="B69">
        <f t="shared" si="3"/>
        <v>4</v>
      </c>
      <c r="C69">
        <f t="shared" si="4"/>
        <v>9</v>
      </c>
      <c r="D69">
        <f t="shared" si="5"/>
        <v>3</v>
      </c>
      <c r="E69" t="s">
        <v>4</v>
      </c>
      <c r="F69">
        <f>IF(B69=7,H69*15,0)</f>
        <v>0</v>
      </c>
      <c r="G69">
        <f>IF(OR(B69=7,B69=6),0,I69*30)</f>
        <v>60</v>
      </c>
      <c r="H69">
        <v>10</v>
      </c>
      <c r="I69">
        <f>IF(E69="ZIMA",ROUNDDOWN(H69*20%,0),IF(E69="WIOSNA",ROUNDDOWN(H69*50%,0),IF(E69="LATO",ROUNDDOWN(H69*90%,0),IF(E69="JESIEŃ",ROUNDDOWN(H69*40%,0)))))</f>
        <v>2</v>
      </c>
      <c r="J69">
        <f>Tabela18[[#This Row],[WYDATKI]]+Tabela18[[#This Row],[SERWIS]]</f>
        <v>0</v>
      </c>
    </row>
    <row r="70" spans="1:10" x14ac:dyDescent="0.3">
      <c r="A70" s="1">
        <v>44995</v>
      </c>
      <c r="B70">
        <f t="shared" si="3"/>
        <v>5</v>
      </c>
      <c r="C70">
        <f t="shared" si="4"/>
        <v>10</v>
      </c>
      <c r="D70">
        <f t="shared" si="5"/>
        <v>3</v>
      </c>
      <c r="E70" t="s">
        <v>4</v>
      </c>
      <c r="F70">
        <f>IF(B70=7,H70*15,0)</f>
        <v>0</v>
      </c>
      <c r="G70">
        <f>IF(OR(B70=7,B70=6),0,I70*30)</f>
        <v>60</v>
      </c>
      <c r="H70">
        <v>10</v>
      </c>
      <c r="I70">
        <f>IF(E70="ZIMA",ROUNDDOWN(H70*20%,0),IF(E70="WIOSNA",ROUNDDOWN(H70*50%,0),IF(E70="LATO",ROUNDDOWN(H70*90%,0),IF(E70="JESIEŃ",ROUNDDOWN(H70*40%,0)))))</f>
        <v>2</v>
      </c>
      <c r="J70">
        <f>Tabela18[[#This Row],[WYDATKI]]+Tabela18[[#This Row],[SERWIS]]</f>
        <v>0</v>
      </c>
    </row>
    <row r="71" spans="1:10" x14ac:dyDescent="0.3">
      <c r="A71" s="1">
        <v>44996</v>
      </c>
      <c r="B71">
        <f t="shared" si="3"/>
        <v>6</v>
      </c>
      <c r="C71">
        <f t="shared" si="4"/>
        <v>11</v>
      </c>
      <c r="D71">
        <f t="shared" si="5"/>
        <v>3</v>
      </c>
      <c r="E71" t="s">
        <v>4</v>
      </c>
      <c r="F71">
        <f>IF(B71=7,H71*15,0)</f>
        <v>0</v>
      </c>
      <c r="G71">
        <f>IF(OR(B71=7,B71=6),0,I71*30)</f>
        <v>0</v>
      </c>
      <c r="H71">
        <v>10</v>
      </c>
      <c r="I71">
        <f>IF(E71="ZIMA",ROUNDDOWN(H71*20%,0),IF(E71="WIOSNA",ROUNDDOWN(H71*50%,0),IF(E71="LATO",ROUNDDOWN(H71*90%,0),IF(E71="JESIEŃ",ROUNDDOWN(H71*40%,0)))))</f>
        <v>2</v>
      </c>
      <c r="J71">
        <f>Tabela18[[#This Row],[WYDATKI]]+Tabela18[[#This Row],[SERWIS]]</f>
        <v>0</v>
      </c>
    </row>
    <row r="72" spans="1:10" x14ac:dyDescent="0.3">
      <c r="A72" s="1">
        <v>44997</v>
      </c>
      <c r="B72">
        <f t="shared" si="3"/>
        <v>7</v>
      </c>
      <c r="C72">
        <f t="shared" si="4"/>
        <v>12</v>
      </c>
      <c r="D72">
        <f t="shared" si="5"/>
        <v>3</v>
      </c>
      <c r="E72" t="s">
        <v>4</v>
      </c>
      <c r="F72">
        <f>IF(B72=7,H72*15,0)</f>
        <v>150</v>
      </c>
      <c r="G72">
        <f>IF(OR(B72=7,B72=6),0,I72*30)</f>
        <v>0</v>
      </c>
      <c r="H72">
        <v>10</v>
      </c>
      <c r="I72">
        <f>IF(E72="ZIMA",ROUNDDOWN(H72*20%,0),IF(E72="WIOSNA",ROUNDDOWN(H72*50%,0),IF(E72="LATO",ROUNDDOWN(H72*90%,0),IF(E72="JESIEŃ",ROUNDDOWN(H72*40%,0)))))</f>
        <v>2</v>
      </c>
      <c r="J72">
        <f>Tabela18[[#This Row],[WYDATKI]]+Tabela18[[#This Row],[SERWIS]]</f>
        <v>150</v>
      </c>
    </row>
    <row r="73" spans="1:10" x14ac:dyDescent="0.3">
      <c r="A73" s="1">
        <v>44998</v>
      </c>
      <c r="B73">
        <f t="shared" si="3"/>
        <v>1</v>
      </c>
      <c r="C73">
        <f t="shared" si="4"/>
        <v>13</v>
      </c>
      <c r="D73">
        <f t="shared" si="5"/>
        <v>3</v>
      </c>
      <c r="E73" t="s">
        <v>4</v>
      </c>
      <c r="F73">
        <f>IF(B73=7,H73*15,0)</f>
        <v>0</v>
      </c>
      <c r="G73">
        <f>IF(OR(B73=7,B73=6),0,I73*30)</f>
        <v>60</v>
      </c>
      <c r="H73">
        <v>10</v>
      </c>
      <c r="I73">
        <f>IF(E73="ZIMA",ROUNDDOWN(H73*20%,0),IF(E73="WIOSNA",ROUNDDOWN(H73*50%,0),IF(E73="LATO",ROUNDDOWN(H73*90%,0),IF(E73="JESIEŃ",ROUNDDOWN(H73*40%,0)))))</f>
        <v>2</v>
      </c>
      <c r="J73">
        <f>Tabela18[[#This Row],[WYDATKI]]+Tabela18[[#This Row],[SERWIS]]</f>
        <v>0</v>
      </c>
    </row>
    <row r="74" spans="1:10" x14ac:dyDescent="0.3">
      <c r="A74" s="1">
        <v>44999</v>
      </c>
      <c r="B74">
        <f t="shared" si="3"/>
        <v>2</v>
      </c>
      <c r="C74">
        <f t="shared" si="4"/>
        <v>14</v>
      </c>
      <c r="D74">
        <f t="shared" si="5"/>
        <v>3</v>
      </c>
      <c r="E74" t="s">
        <v>4</v>
      </c>
      <c r="F74">
        <f>IF(B74=7,H74*15,0)</f>
        <v>0</v>
      </c>
      <c r="G74">
        <f>IF(OR(B74=7,B74=6),0,I74*30)</f>
        <v>60</v>
      </c>
      <c r="H74">
        <v>10</v>
      </c>
      <c r="I74">
        <f>IF(E74="ZIMA",ROUNDDOWN(H74*20%,0),IF(E74="WIOSNA",ROUNDDOWN(H74*50%,0),IF(E74="LATO",ROUNDDOWN(H74*90%,0),IF(E74="JESIEŃ",ROUNDDOWN(H74*40%,0)))))</f>
        <v>2</v>
      </c>
      <c r="J74">
        <f>Tabela18[[#This Row],[WYDATKI]]+Tabela18[[#This Row],[SERWIS]]</f>
        <v>0</v>
      </c>
    </row>
    <row r="75" spans="1:10" x14ac:dyDescent="0.3">
      <c r="A75" s="1">
        <v>45000</v>
      </c>
      <c r="B75">
        <f t="shared" si="3"/>
        <v>3</v>
      </c>
      <c r="C75">
        <f t="shared" si="4"/>
        <v>15</v>
      </c>
      <c r="D75">
        <f t="shared" si="5"/>
        <v>3</v>
      </c>
      <c r="E75" t="s">
        <v>4</v>
      </c>
      <c r="F75">
        <f>IF(B75=7,H75*15,0)</f>
        <v>0</v>
      </c>
      <c r="G75">
        <f>IF(OR(B75=7,B75=6),0,I75*30)</f>
        <v>60</v>
      </c>
      <c r="H75">
        <v>10</v>
      </c>
      <c r="I75">
        <f>IF(E75="ZIMA",ROUNDDOWN(H75*20%,0),IF(E75="WIOSNA",ROUNDDOWN(H75*50%,0),IF(E75="LATO",ROUNDDOWN(H75*90%,0),IF(E75="JESIEŃ",ROUNDDOWN(H75*40%,0)))))</f>
        <v>2</v>
      </c>
      <c r="J75">
        <f>Tabela18[[#This Row],[WYDATKI]]+Tabela18[[#This Row],[SERWIS]]</f>
        <v>0</v>
      </c>
    </row>
    <row r="76" spans="1:10" x14ac:dyDescent="0.3">
      <c r="A76" s="1">
        <v>45001</v>
      </c>
      <c r="B76">
        <f t="shared" si="3"/>
        <v>4</v>
      </c>
      <c r="C76">
        <f t="shared" si="4"/>
        <v>16</v>
      </c>
      <c r="D76">
        <f t="shared" si="5"/>
        <v>3</v>
      </c>
      <c r="E76" t="s">
        <v>4</v>
      </c>
      <c r="F76">
        <f>IF(B76=7,H76*15,0)</f>
        <v>0</v>
      </c>
      <c r="G76">
        <f>IF(OR(B76=7,B76=6),0,I76*30)</f>
        <v>60</v>
      </c>
      <c r="H76">
        <v>10</v>
      </c>
      <c r="I76">
        <f>IF(E76="ZIMA",ROUNDDOWN(H76*20%,0),IF(E76="WIOSNA",ROUNDDOWN(H76*50%,0),IF(E76="LATO",ROUNDDOWN(H76*90%,0),IF(E76="JESIEŃ",ROUNDDOWN(H76*40%,0)))))</f>
        <v>2</v>
      </c>
      <c r="J76">
        <f>Tabela18[[#This Row],[WYDATKI]]+Tabela18[[#This Row],[SERWIS]]</f>
        <v>0</v>
      </c>
    </row>
    <row r="77" spans="1:10" x14ac:dyDescent="0.3">
      <c r="A77" s="1">
        <v>45002</v>
      </c>
      <c r="B77">
        <f t="shared" si="3"/>
        <v>5</v>
      </c>
      <c r="C77">
        <f t="shared" si="4"/>
        <v>17</v>
      </c>
      <c r="D77">
        <f t="shared" si="5"/>
        <v>3</v>
      </c>
      <c r="E77" t="s">
        <v>4</v>
      </c>
      <c r="F77">
        <f>IF(B77=7,H77*15,0)</f>
        <v>0</v>
      </c>
      <c r="G77">
        <f>IF(OR(B77=7,B77=6),0,I77*30)</f>
        <v>60</v>
      </c>
      <c r="H77">
        <v>10</v>
      </c>
      <c r="I77">
        <f>IF(E77="ZIMA",ROUNDDOWN(H77*20%,0),IF(E77="WIOSNA",ROUNDDOWN(H77*50%,0),IF(E77="LATO",ROUNDDOWN(H77*90%,0),IF(E77="JESIEŃ",ROUNDDOWN(H77*40%,0)))))</f>
        <v>2</v>
      </c>
      <c r="J77">
        <f>Tabela18[[#This Row],[WYDATKI]]+Tabela18[[#This Row],[SERWIS]]</f>
        <v>0</v>
      </c>
    </row>
    <row r="78" spans="1:10" x14ac:dyDescent="0.3">
      <c r="A78" s="1">
        <v>45003</v>
      </c>
      <c r="B78">
        <f t="shared" si="3"/>
        <v>6</v>
      </c>
      <c r="C78">
        <f t="shared" si="4"/>
        <v>18</v>
      </c>
      <c r="D78">
        <f t="shared" si="5"/>
        <v>3</v>
      </c>
      <c r="E78" t="s">
        <v>4</v>
      </c>
      <c r="F78">
        <f>IF(B78=7,H78*15,0)</f>
        <v>0</v>
      </c>
      <c r="G78">
        <f>IF(OR(B78=7,B78=6),0,I78*30)</f>
        <v>0</v>
      </c>
      <c r="H78">
        <v>10</v>
      </c>
      <c r="I78">
        <f>IF(E78="ZIMA",ROUNDDOWN(H78*20%,0),IF(E78="WIOSNA",ROUNDDOWN(H78*50%,0),IF(E78="LATO",ROUNDDOWN(H78*90%,0),IF(E78="JESIEŃ",ROUNDDOWN(H78*40%,0)))))</f>
        <v>2</v>
      </c>
      <c r="J78">
        <f>Tabela18[[#This Row],[WYDATKI]]+Tabela18[[#This Row],[SERWIS]]</f>
        <v>0</v>
      </c>
    </row>
    <row r="79" spans="1:10" x14ac:dyDescent="0.3">
      <c r="A79" s="1">
        <v>45004</v>
      </c>
      <c r="B79">
        <f t="shared" si="3"/>
        <v>7</v>
      </c>
      <c r="C79">
        <f t="shared" si="4"/>
        <v>19</v>
      </c>
      <c r="D79">
        <f t="shared" si="5"/>
        <v>3</v>
      </c>
      <c r="E79" t="s">
        <v>4</v>
      </c>
      <c r="F79">
        <f>IF(B79=7,H79*15,0)</f>
        <v>150</v>
      </c>
      <c r="G79">
        <f>IF(OR(B79=7,B79=6),0,I79*30)</f>
        <v>0</v>
      </c>
      <c r="H79">
        <v>10</v>
      </c>
      <c r="I79">
        <f>IF(E79="ZIMA",ROUNDDOWN(H79*20%,0),IF(E79="WIOSNA",ROUNDDOWN(H79*50%,0),IF(E79="LATO",ROUNDDOWN(H79*90%,0),IF(E79="JESIEŃ",ROUNDDOWN(H79*40%,0)))))</f>
        <v>2</v>
      </c>
      <c r="J79">
        <f>Tabela18[[#This Row],[WYDATKI]]+Tabela18[[#This Row],[SERWIS]]</f>
        <v>150</v>
      </c>
    </row>
    <row r="80" spans="1:10" x14ac:dyDescent="0.3">
      <c r="A80" s="1">
        <v>45005</v>
      </c>
      <c r="B80">
        <f t="shared" si="3"/>
        <v>1</v>
      </c>
      <c r="C80">
        <f t="shared" si="4"/>
        <v>20</v>
      </c>
      <c r="D80">
        <f t="shared" si="5"/>
        <v>3</v>
      </c>
      <c r="E80" t="s">
        <v>4</v>
      </c>
      <c r="F80">
        <f>IF(B80=7,H80*15,0)</f>
        <v>0</v>
      </c>
      <c r="G80">
        <f>IF(OR(B80=7,B80=6),0,I80*30)</f>
        <v>60</v>
      </c>
      <c r="H80">
        <v>10</v>
      </c>
      <c r="I80">
        <f>IF(E80="ZIMA",ROUNDDOWN(H80*20%,0),IF(E80="WIOSNA",ROUNDDOWN(H80*50%,0),IF(E80="LATO",ROUNDDOWN(H80*90%,0),IF(E80="JESIEŃ",ROUNDDOWN(H80*40%,0)))))</f>
        <v>2</v>
      </c>
      <c r="J80">
        <f>Tabela18[[#This Row],[WYDATKI]]+Tabela18[[#This Row],[SERWIS]]</f>
        <v>0</v>
      </c>
    </row>
    <row r="81" spans="1:10" x14ac:dyDescent="0.3">
      <c r="A81" s="1">
        <v>45006</v>
      </c>
      <c r="B81">
        <f t="shared" si="3"/>
        <v>2</v>
      </c>
      <c r="C81">
        <f t="shared" si="4"/>
        <v>21</v>
      </c>
      <c r="D81">
        <f t="shared" si="5"/>
        <v>3</v>
      </c>
      <c r="E81" t="s">
        <v>5</v>
      </c>
      <c r="F81">
        <f>IF(B81=7,H81*15,0)</f>
        <v>0</v>
      </c>
      <c r="G81">
        <f>IF(OR(B81=7,B81=6),0,I81*30)</f>
        <v>150</v>
      </c>
      <c r="H81">
        <v>10</v>
      </c>
      <c r="I81">
        <f>IF(E81="ZIMA",ROUNDDOWN(H81*20%,0),IF(E81="WIOSNA",ROUNDDOWN(H81*50%,0),IF(E81="LATO",ROUNDDOWN(H81*90%,0),IF(E81="JESIEŃ",ROUNDDOWN(H81*40%,0)))))</f>
        <v>5</v>
      </c>
      <c r="J81">
        <f>Tabela18[[#This Row],[WYDATKI]]+Tabela18[[#This Row],[SERWIS]]</f>
        <v>0</v>
      </c>
    </row>
    <row r="82" spans="1:10" x14ac:dyDescent="0.3">
      <c r="A82" s="1">
        <v>45007</v>
      </c>
      <c r="B82">
        <f t="shared" si="3"/>
        <v>3</v>
      </c>
      <c r="C82">
        <f t="shared" si="4"/>
        <v>22</v>
      </c>
      <c r="D82">
        <f t="shared" si="5"/>
        <v>3</v>
      </c>
      <c r="E82" t="s">
        <v>5</v>
      </c>
      <c r="F82">
        <f>IF(B82=7,H82*15,0)</f>
        <v>0</v>
      </c>
      <c r="G82">
        <f>IF(OR(B82=7,B82=6),0,I82*30)</f>
        <v>150</v>
      </c>
      <c r="H82">
        <v>10</v>
      </c>
      <c r="I82">
        <f>IF(E82="ZIMA",ROUNDDOWN(H82*20%,0),IF(E82="WIOSNA",ROUNDDOWN(H82*50%,0),IF(E82="LATO",ROUNDDOWN(H82*90%,0),IF(E82="JESIEŃ",ROUNDDOWN(H82*40%,0)))))</f>
        <v>5</v>
      </c>
      <c r="J82">
        <f>Tabela18[[#This Row],[WYDATKI]]+Tabela18[[#This Row],[SERWIS]]</f>
        <v>0</v>
      </c>
    </row>
    <row r="83" spans="1:10" x14ac:dyDescent="0.3">
      <c r="A83" s="1">
        <v>45008</v>
      </c>
      <c r="B83">
        <f t="shared" si="3"/>
        <v>4</v>
      </c>
      <c r="C83">
        <f t="shared" si="4"/>
        <v>23</v>
      </c>
      <c r="D83">
        <f t="shared" si="5"/>
        <v>3</v>
      </c>
      <c r="E83" t="s">
        <v>5</v>
      </c>
      <c r="F83">
        <f>IF(B83=7,H83*15,0)</f>
        <v>0</v>
      </c>
      <c r="G83">
        <f>IF(OR(B83=7,B83=6),0,I83*30)</f>
        <v>150</v>
      </c>
      <c r="H83">
        <v>10</v>
      </c>
      <c r="I83">
        <f>IF(E83="ZIMA",ROUNDDOWN(H83*20%,0),IF(E83="WIOSNA",ROUNDDOWN(H83*50%,0),IF(E83="LATO",ROUNDDOWN(H83*90%,0),IF(E83="JESIEŃ",ROUNDDOWN(H83*40%,0)))))</f>
        <v>5</v>
      </c>
      <c r="J83">
        <f>Tabela18[[#This Row],[WYDATKI]]+Tabela18[[#This Row],[SERWIS]]</f>
        <v>0</v>
      </c>
    </row>
    <row r="84" spans="1:10" x14ac:dyDescent="0.3">
      <c r="A84" s="1">
        <v>45009</v>
      </c>
      <c r="B84">
        <f t="shared" si="3"/>
        <v>5</v>
      </c>
      <c r="C84">
        <f t="shared" si="4"/>
        <v>24</v>
      </c>
      <c r="D84">
        <f t="shared" si="5"/>
        <v>3</v>
      </c>
      <c r="E84" t="s">
        <v>5</v>
      </c>
      <c r="F84">
        <f>IF(B84=7,H84*15,0)</f>
        <v>0</v>
      </c>
      <c r="G84">
        <f>IF(OR(B84=7,B84=6),0,I84*30)</f>
        <v>150</v>
      </c>
      <c r="H84">
        <v>10</v>
      </c>
      <c r="I84">
        <f>IF(E84="ZIMA",ROUNDDOWN(H84*20%,0),IF(E84="WIOSNA",ROUNDDOWN(H84*50%,0),IF(E84="LATO",ROUNDDOWN(H84*90%,0),IF(E84="JESIEŃ",ROUNDDOWN(H84*40%,0)))))</f>
        <v>5</v>
      </c>
      <c r="J84">
        <f>Tabela18[[#This Row],[WYDATKI]]+Tabela18[[#This Row],[SERWIS]]</f>
        <v>0</v>
      </c>
    </row>
    <row r="85" spans="1:10" x14ac:dyDescent="0.3">
      <c r="A85" s="1">
        <v>45010</v>
      </c>
      <c r="B85">
        <f t="shared" si="3"/>
        <v>6</v>
      </c>
      <c r="C85">
        <f t="shared" si="4"/>
        <v>25</v>
      </c>
      <c r="D85">
        <f t="shared" si="5"/>
        <v>3</v>
      </c>
      <c r="E85" t="s">
        <v>5</v>
      </c>
      <c r="F85">
        <f>IF(B85=7,H85*15,0)</f>
        <v>0</v>
      </c>
      <c r="G85">
        <f>IF(OR(B85=7,B85=6),0,I85*30)</f>
        <v>0</v>
      </c>
      <c r="H85">
        <v>10</v>
      </c>
      <c r="I85">
        <f>IF(E85="ZIMA",ROUNDDOWN(H85*20%,0),IF(E85="WIOSNA",ROUNDDOWN(H85*50%,0),IF(E85="LATO",ROUNDDOWN(H85*90%,0),IF(E85="JESIEŃ",ROUNDDOWN(H85*40%,0)))))</f>
        <v>5</v>
      </c>
      <c r="J85">
        <f>Tabela18[[#This Row],[WYDATKI]]+Tabela18[[#This Row],[SERWIS]]</f>
        <v>0</v>
      </c>
    </row>
    <row r="86" spans="1:10" x14ac:dyDescent="0.3">
      <c r="A86" s="1">
        <v>45011</v>
      </c>
      <c r="B86">
        <f t="shared" si="3"/>
        <v>7</v>
      </c>
      <c r="C86">
        <f t="shared" si="4"/>
        <v>26</v>
      </c>
      <c r="D86">
        <f t="shared" si="5"/>
        <v>3</v>
      </c>
      <c r="E86" t="s">
        <v>5</v>
      </c>
      <c r="F86">
        <f>IF(B86=7,H86*15,0)</f>
        <v>150</v>
      </c>
      <c r="G86">
        <f>IF(OR(B86=7,B86=6),0,I86*30)</f>
        <v>0</v>
      </c>
      <c r="H86">
        <v>10</v>
      </c>
      <c r="I86">
        <f>IF(E86="ZIMA",ROUNDDOWN(H86*20%,0),IF(E86="WIOSNA",ROUNDDOWN(H86*50%,0),IF(E86="LATO",ROUNDDOWN(H86*90%,0),IF(E86="JESIEŃ",ROUNDDOWN(H86*40%,0)))))</f>
        <v>5</v>
      </c>
      <c r="J86">
        <f>Tabela18[[#This Row],[WYDATKI]]+Tabela18[[#This Row],[SERWIS]]</f>
        <v>150</v>
      </c>
    </row>
    <row r="87" spans="1:10" x14ac:dyDescent="0.3">
      <c r="A87" s="1">
        <v>45012</v>
      </c>
      <c r="B87">
        <f t="shared" si="3"/>
        <v>1</v>
      </c>
      <c r="C87">
        <f t="shared" si="4"/>
        <v>27</v>
      </c>
      <c r="D87">
        <f t="shared" si="5"/>
        <v>3</v>
      </c>
      <c r="E87" t="s">
        <v>5</v>
      </c>
      <c r="F87">
        <f>IF(B87=7,H87*15,0)</f>
        <v>0</v>
      </c>
      <c r="G87">
        <f>IF(OR(B87=7,B87=6),0,I87*30)</f>
        <v>150</v>
      </c>
      <c r="H87">
        <v>10</v>
      </c>
      <c r="I87">
        <f>IF(E87="ZIMA",ROUNDDOWN(H87*20%,0),IF(E87="WIOSNA",ROUNDDOWN(H87*50%,0),IF(E87="LATO",ROUNDDOWN(H87*90%,0),IF(E87="JESIEŃ",ROUNDDOWN(H87*40%,0)))))</f>
        <v>5</v>
      </c>
      <c r="J87">
        <f>Tabela18[[#This Row],[WYDATKI]]+Tabela18[[#This Row],[SERWIS]]</f>
        <v>0</v>
      </c>
    </row>
    <row r="88" spans="1:10" x14ac:dyDescent="0.3">
      <c r="A88" s="1">
        <v>45013</v>
      </c>
      <c r="B88">
        <f t="shared" si="3"/>
        <v>2</v>
      </c>
      <c r="C88">
        <f t="shared" si="4"/>
        <v>28</v>
      </c>
      <c r="D88">
        <f t="shared" si="5"/>
        <v>3</v>
      </c>
      <c r="E88" t="s">
        <v>5</v>
      </c>
      <c r="F88">
        <f>IF(B88=7,H88*15,0)</f>
        <v>0</v>
      </c>
      <c r="G88">
        <f>IF(OR(B88=7,B88=6),0,I88*30)</f>
        <v>150</v>
      </c>
      <c r="H88">
        <v>10</v>
      </c>
      <c r="I88">
        <f>IF(E88="ZIMA",ROUNDDOWN(H88*20%,0),IF(E88="WIOSNA",ROUNDDOWN(H88*50%,0),IF(E88="LATO",ROUNDDOWN(H88*90%,0),IF(E88="JESIEŃ",ROUNDDOWN(H88*40%,0)))))</f>
        <v>5</v>
      </c>
      <c r="J88">
        <f>Tabela18[[#This Row],[WYDATKI]]+Tabela18[[#This Row],[SERWIS]]</f>
        <v>0</v>
      </c>
    </row>
    <row r="89" spans="1:10" x14ac:dyDescent="0.3">
      <c r="A89" s="1">
        <v>45014</v>
      </c>
      <c r="B89">
        <f t="shared" si="3"/>
        <v>3</v>
      </c>
      <c r="C89">
        <f t="shared" si="4"/>
        <v>29</v>
      </c>
      <c r="D89">
        <f t="shared" si="5"/>
        <v>3</v>
      </c>
      <c r="E89" t="s">
        <v>5</v>
      </c>
      <c r="F89">
        <f>IF(B89=7,H89*15,0)</f>
        <v>0</v>
      </c>
      <c r="G89">
        <f>IF(OR(B89=7,B89=6),0,I89*30)</f>
        <v>150</v>
      </c>
      <c r="H89">
        <v>10</v>
      </c>
      <c r="I89">
        <f>IF(E89="ZIMA",ROUNDDOWN(H89*20%,0),IF(E89="WIOSNA",ROUNDDOWN(H89*50%,0),IF(E89="LATO",ROUNDDOWN(H89*90%,0),IF(E89="JESIEŃ",ROUNDDOWN(H89*40%,0)))))</f>
        <v>5</v>
      </c>
      <c r="J89">
        <f>Tabela18[[#This Row],[WYDATKI]]+Tabela18[[#This Row],[SERWIS]]</f>
        <v>0</v>
      </c>
    </row>
    <row r="90" spans="1:10" x14ac:dyDescent="0.3">
      <c r="A90" s="1">
        <v>45015</v>
      </c>
      <c r="B90">
        <f t="shared" si="3"/>
        <v>4</v>
      </c>
      <c r="C90">
        <f t="shared" si="4"/>
        <v>30</v>
      </c>
      <c r="D90">
        <f t="shared" si="5"/>
        <v>3</v>
      </c>
      <c r="E90" t="s">
        <v>5</v>
      </c>
      <c r="F90">
        <f>IF(B90=7,H90*15,0)</f>
        <v>0</v>
      </c>
      <c r="G90">
        <f>IF(OR(B90=7,B90=6),0,I90*30)</f>
        <v>150</v>
      </c>
      <c r="H90">
        <v>10</v>
      </c>
      <c r="I90">
        <f>IF(E90="ZIMA",ROUNDDOWN(H90*20%,0),IF(E90="WIOSNA",ROUNDDOWN(H90*50%,0),IF(E90="LATO",ROUNDDOWN(H90*90%,0),IF(E90="JESIEŃ",ROUNDDOWN(H90*40%,0)))))</f>
        <v>5</v>
      </c>
      <c r="J90">
        <f>Tabela18[[#This Row],[WYDATKI]]+Tabela18[[#This Row],[SERWIS]]</f>
        <v>0</v>
      </c>
    </row>
    <row r="91" spans="1:10" x14ac:dyDescent="0.3">
      <c r="A91" s="1">
        <v>45016</v>
      </c>
      <c r="B91">
        <f t="shared" si="3"/>
        <v>5</v>
      </c>
      <c r="C91">
        <f t="shared" si="4"/>
        <v>31</v>
      </c>
      <c r="D91">
        <f t="shared" si="5"/>
        <v>3</v>
      </c>
      <c r="E91" t="s">
        <v>5</v>
      </c>
      <c r="F91">
        <f>IF(B91=7,H91*15,0)</f>
        <v>0</v>
      </c>
      <c r="G91">
        <f>IF(OR(B91=7,B91=6),0,I91*30)</f>
        <v>150</v>
      </c>
      <c r="H91">
        <v>10</v>
      </c>
      <c r="I91">
        <f>IF(E91="ZIMA",ROUNDDOWN(H91*20%,0),IF(E91="WIOSNA",ROUNDDOWN(H91*50%,0),IF(E91="LATO",ROUNDDOWN(H91*90%,0),IF(E91="JESIEŃ",ROUNDDOWN(H91*40%,0)))))</f>
        <v>5</v>
      </c>
      <c r="J91">
        <f>Tabela18[[#This Row],[WYDATKI]]+Tabela18[[#This Row],[SERWIS]]</f>
        <v>0</v>
      </c>
    </row>
    <row r="92" spans="1:10" x14ac:dyDescent="0.3">
      <c r="A92" s="1">
        <v>45017</v>
      </c>
      <c r="B92">
        <f t="shared" si="3"/>
        <v>6</v>
      </c>
      <c r="C92">
        <f t="shared" si="4"/>
        <v>1</v>
      </c>
      <c r="D92">
        <f t="shared" si="5"/>
        <v>4</v>
      </c>
      <c r="E92" t="s">
        <v>5</v>
      </c>
      <c r="F92">
        <f>IF(B92=7,H92*15,0)</f>
        <v>0</v>
      </c>
      <c r="G92">
        <f>IF(OR(B92=7,B92=6),0,I92*30)</f>
        <v>0</v>
      </c>
      <c r="H92">
        <v>10</v>
      </c>
      <c r="I92">
        <f>IF(E92="ZIMA",ROUNDDOWN(H92*20%,0),IF(E92="WIOSNA",ROUNDDOWN(H92*50%,0),IF(E92="LATO",ROUNDDOWN(H92*90%,0),IF(E92="JESIEŃ",ROUNDDOWN(H92*40%,0)))))</f>
        <v>5</v>
      </c>
      <c r="J92">
        <f>Tabela18[[#This Row],[WYDATKI]]+Tabela18[[#This Row],[SERWIS]]</f>
        <v>0</v>
      </c>
    </row>
    <row r="93" spans="1:10" x14ac:dyDescent="0.3">
      <c r="A93" s="1">
        <v>45018</v>
      </c>
      <c r="B93">
        <f t="shared" si="3"/>
        <v>7</v>
      </c>
      <c r="C93">
        <f t="shared" si="4"/>
        <v>2</v>
      </c>
      <c r="D93">
        <f t="shared" si="5"/>
        <v>4</v>
      </c>
      <c r="E93" t="s">
        <v>5</v>
      </c>
      <c r="F93">
        <f>IF(B93=7,H93*15,0)</f>
        <v>150</v>
      </c>
      <c r="G93">
        <f>IF(OR(B93=7,B93=6),0,I93*30)</f>
        <v>0</v>
      </c>
      <c r="H93">
        <v>10</v>
      </c>
      <c r="I93">
        <f>IF(E93="ZIMA",ROUNDDOWN(H93*20%,0),IF(E93="WIOSNA",ROUNDDOWN(H93*50%,0),IF(E93="LATO",ROUNDDOWN(H93*90%,0),IF(E93="JESIEŃ",ROUNDDOWN(H93*40%,0)))))</f>
        <v>5</v>
      </c>
      <c r="J93">
        <f>Tabela18[[#This Row],[WYDATKI]]+Tabela18[[#This Row],[SERWIS]]</f>
        <v>150</v>
      </c>
    </row>
    <row r="94" spans="1:10" x14ac:dyDescent="0.3">
      <c r="A94" s="1">
        <v>45019</v>
      </c>
      <c r="B94">
        <f t="shared" si="3"/>
        <v>1</v>
      </c>
      <c r="C94">
        <f t="shared" si="4"/>
        <v>3</v>
      </c>
      <c r="D94">
        <f t="shared" si="5"/>
        <v>4</v>
      </c>
      <c r="E94" t="s">
        <v>5</v>
      </c>
      <c r="F94">
        <f>IF(B94=7,H94*15,0)</f>
        <v>0</v>
      </c>
      <c r="G94">
        <f>IF(OR(B94=7,B94=6),0,I94*30)</f>
        <v>150</v>
      </c>
      <c r="H94">
        <v>10</v>
      </c>
      <c r="I94">
        <f>IF(E94="ZIMA",ROUNDDOWN(H94*20%,0),IF(E94="WIOSNA",ROUNDDOWN(H94*50%,0),IF(E94="LATO",ROUNDDOWN(H94*90%,0),IF(E94="JESIEŃ",ROUNDDOWN(H94*40%,0)))))</f>
        <v>5</v>
      </c>
      <c r="J94">
        <f>Tabela18[[#This Row],[WYDATKI]]+Tabela18[[#This Row],[SERWIS]]</f>
        <v>0</v>
      </c>
    </row>
    <row r="95" spans="1:10" x14ac:dyDescent="0.3">
      <c r="A95" s="1">
        <v>45020</v>
      </c>
      <c r="B95">
        <f t="shared" si="3"/>
        <v>2</v>
      </c>
      <c r="C95">
        <f t="shared" si="4"/>
        <v>4</v>
      </c>
      <c r="D95">
        <f t="shared" si="5"/>
        <v>4</v>
      </c>
      <c r="E95" t="s">
        <v>5</v>
      </c>
      <c r="F95">
        <f>IF(B95=7,H95*15,0)</f>
        <v>0</v>
      </c>
      <c r="G95">
        <f>IF(OR(B95=7,B95=6),0,I95*30)</f>
        <v>150</v>
      </c>
      <c r="H95">
        <v>10</v>
      </c>
      <c r="I95">
        <f>IF(E95="ZIMA",ROUNDDOWN(H95*20%,0),IF(E95="WIOSNA",ROUNDDOWN(H95*50%,0),IF(E95="LATO",ROUNDDOWN(H95*90%,0),IF(E95="JESIEŃ",ROUNDDOWN(H95*40%,0)))))</f>
        <v>5</v>
      </c>
      <c r="J95">
        <f>Tabela18[[#This Row],[WYDATKI]]+Tabela18[[#This Row],[SERWIS]]</f>
        <v>0</v>
      </c>
    </row>
    <row r="96" spans="1:10" x14ac:dyDescent="0.3">
      <c r="A96" s="1">
        <v>45021</v>
      </c>
      <c r="B96">
        <f t="shared" si="3"/>
        <v>3</v>
      </c>
      <c r="C96">
        <f t="shared" si="4"/>
        <v>5</v>
      </c>
      <c r="D96">
        <f t="shared" si="5"/>
        <v>4</v>
      </c>
      <c r="E96" t="s">
        <v>5</v>
      </c>
      <c r="F96">
        <f>IF(B96=7,H96*15,0)</f>
        <v>0</v>
      </c>
      <c r="G96">
        <f>IF(OR(B96=7,B96=6),0,I96*30)</f>
        <v>150</v>
      </c>
      <c r="H96">
        <v>10</v>
      </c>
      <c r="I96">
        <f>IF(E96="ZIMA",ROUNDDOWN(H96*20%,0),IF(E96="WIOSNA",ROUNDDOWN(H96*50%,0),IF(E96="LATO",ROUNDDOWN(H96*90%,0),IF(E96="JESIEŃ",ROUNDDOWN(H96*40%,0)))))</f>
        <v>5</v>
      </c>
      <c r="J96">
        <f>Tabela18[[#This Row],[WYDATKI]]+Tabela18[[#This Row],[SERWIS]]</f>
        <v>0</v>
      </c>
    </row>
    <row r="97" spans="1:10" x14ac:dyDescent="0.3">
      <c r="A97" s="1">
        <v>45022</v>
      </c>
      <c r="B97">
        <f t="shared" si="3"/>
        <v>4</v>
      </c>
      <c r="C97">
        <f t="shared" si="4"/>
        <v>6</v>
      </c>
      <c r="D97">
        <f t="shared" si="5"/>
        <v>4</v>
      </c>
      <c r="E97" t="s">
        <v>5</v>
      </c>
      <c r="F97">
        <f>IF(B97=7,H97*15,0)</f>
        <v>0</v>
      </c>
      <c r="G97">
        <f>IF(OR(B97=7,B97=6),0,I97*30)</f>
        <v>150</v>
      </c>
      <c r="H97">
        <v>10</v>
      </c>
      <c r="I97">
        <f>IF(E97="ZIMA",ROUNDDOWN(H97*20%,0),IF(E97="WIOSNA",ROUNDDOWN(H97*50%,0),IF(E97="LATO",ROUNDDOWN(H97*90%,0),IF(E97="JESIEŃ",ROUNDDOWN(H97*40%,0)))))</f>
        <v>5</v>
      </c>
      <c r="J97">
        <f>Tabela18[[#This Row],[WYDATKI]]+Tabela18[[#This Row],[SERWIS]]</f>
        <v>0</v>
      </c>
    </row>
    <row r="98" spans="1:10" x14ac:dyDescent="0.3">
      <c r="A98" s="1">
        <v>45023</v>
      </c>
      <c r="B98">
        <f t="shared" si="3"/>
        <v>5</v>
      </c>
      <c r="C98">
        <f t="shared" si="4"/>
        <v>7</v>
      </c>
      <c r="D98">
        <f t="shared" si="5"/>
        <v>4</v>
      </c>
      <c r="E98" t="s">
        <v>5</v>
      </c>
      <c r="F98">
        <f>IF(B98=7,H98*15,0)</f>
        <v>0</v>
      </c>
      <c r="G98">
        <f>IF(OR(B98=7,B98=6),0,I98*30)</f>
        <v>150</v>
      </c>
      <c r="H98">
        <v>10</v>
      </c>
      <c r="I98">
        <f>IF(E98="ZIMA",ROUNDDOWN(H98*20%,0),IF(E98="WIOSNA",ROUNDDOWN(H98*50%,0),IF(E98="LATO",ROUNDDOWN(H98*90%,0),IF(E98="JESIEŃ",ROUNDDOWN(H98*40%,0)))))</f>
        <v>5</v>
      </c>
      <c r="J98">
        <f>Tabela18[[#This Row],[WYDATKI]]+Tabela18[[#This Row],[SERWIS]]</f>
        <v>0</v>
      </c>
    </row>
    <row r="99" spans="1:10" x14ac:dyDescent="0.3">
      <c r="A99" s="1">
        <v>45024</v>
      </c>
      <c r="B99">
        <f t="shared" si="3"/>
        <v>6</v>
      </c>
      <c r="C99">
        <f t="shared" si="4"/>
        <v>8</v>
      </c>
      <c r="D99">
        <f t="shared" si="5"/>
        <v>4</v>
      </c>
      <c r="E99" t="s">
        <v>5</v>
      </c>
      <c r="F99">
        <f>IF(B99=7,H99*15,0)</f>
        <v>0</v>
      </c>
      <c r="G99">
        <f>IF(OR(B99=7,B99=6),0,I99*30)</f>
        <v>0</v>
      </c>
      <c r="H99">
        <v>10</v>
      </c>
      <c r="I99">
        <f>IF(E99="ZIMA",ROUNDDOWN(H99*20%,0),IF(E99="WIOSNA",ROUNDDOWN(H99*50%,0),IF(E99="LATO",ROUNDDOWN(H99*90%,0),IF(E99="JESIEŃ",ROUNDDOWN(H99*40%,0)))))</f>
        <v>5</v>
      </c>
      <c r="J99">
        <f>Tabela18[[#This Row],[WYDATKI]]+Tabela18[[#This Row],[SERWIS]]</f>
        <v>0</v>
      </c>
    </row>
    <row r="100" spans="1:10" x14ac:dyDescent="0.3">
      <c r="A100" s="1">
        <v>45025</v>
      </c>
      <c r="B100">
        <f t="shared" si="3"/>
        <v>7</v>
      </c>
      <c r="C100">
        <f t="shared" si="4"/>
        <v>9</v>
      </c>
      <c r="D100">
        <f t="shared" si="5"/>
        <v>4</v>
      </c>
      <c r="E100" t="s">
        <v>5</v>
      </c>
      <c r="F100">
        <f>IF(B100=7,H100*15,0)</f>
        <v>150</v>
      </c>
      <c r="G100">
        <f>IF(OR(B100=7,B100=6),0,I100*30)</f>
        <v>0</v>
      </c>
      <c r="H100">
        <v>10</v>
      </c>
      <c r="I100">
        <f>IF(E100="ZIMA",ROUNDDOWN(H100*20%,0),IF(E100="WIOSNA",ROUNDDOWN(H100*50%,0),IF(E100="LATO",ROUNDDOWN(H100*90%,0),IF(E100="JESIEŃ",ROUNDDOWN(H100*40%,0)))))</f>
        <v>5</v>
      </c>
      <c r="J100">
        <f>Tabela18[[#This Row],[WYDATKI]]+Tabela18[[#This Row],[SERWIS]]</f>
        <v>150</v>
      </c>
    </row>
    <row r="101" spans="1:10" x14ac:dyDescent="0.3">
      <c r="A101" s="1">
        <v>45026</v>
      </c>
      <c r="B101">
        <f t="shared" si="3"/>
        <v>1</v>
      </c>
      <c r="C101">
        <f t="shared" si="4"/>
        <v>10</v>
      </c>
      <c r="D101">
        <f t="shared" si="5"/>
        <v>4</v>
      </c>
      <c r="E101" t="s">
        <v>5</v>
      </c>
      <c r="F101">
        <f>IF(B101=7,H101*15,0)</f>
        <v>0</v>
      </c>
      <c r="G101">
        <f>IF(OR(B101=7,B101=6),0,I101*30)</f>
        <v>150</v>
      </c>
      <c r="H101">
        <v>10</v>
      </c>
      <c r="I101">
        <f>IF(E101="ZIMA",ROUNDDOWN(H101*20%,0),IF(E101="WIOSNA",ROUNDDOWN(H101*50%,0),IF(E101="LATO",ROUNDDOWN(H101*90%,0),IF(E101="JESIEŃ",ROUNDDOWN(H101*40%,0)))))</f>
        <v>5</v>
      </c>
      <c r="J101">
        <f>Tabela18[[#This Row],[WYDATKI]]+Tabela18[[#This Row],[SERWIS]]</f>
        <v>0</v>
      </c>
    </row>
    <row r="102" spans="1:10" x14ac:dyDescent="0.3">
      <c r="A102" s="1">
        <v>45027</v>
      </c>
      <c r="B102">
        <f t="shared" si="3"/>
        <v>2</v>
      </c>
      <c r="C102">
        <f t="shared" si="4"/>
        <v>11</v>
      </c>
      <c r="D102">
        <f t="shared" si="5"/>
        <v>4</v>
      </c>
      <c r="E102" t="s">
        <v>5</v>
      </c>
      <c r="F102">
        <f>IF(B102=7,H102*15,0)</f>
        <v>0</v>
      </c>
      <c r="G102">
        <f>IF(OR(B102=7,B102=6),0,I102*30)</f>
        <v>150</v>
      </c>
      <c r="H102">
        <v>10</v>
      </c>
      <c r="I102">
        <f>IF(E102="ZIMA",ROUNDDOWN(H102*20%,0),IF(E102="WIOSNA",ROUNDDOWN(H102*50%,0),IF(E102="LATO",ROUNDDOWN(H102*90%,0),IF(E102="JESIEŃ",ROUNDDOWN(H102*40%,0)))))</f>
        <v>5</v>
      </c>
      <c r="J102">
        <f>Tabela18[[#This Row],[WYDATKI]]+Tabela18[[#This Row],[SERWIS]]</f>
        <v>0</v>
      </c>
    </row>
    <row r="103" spans="1:10" x14ac:dyDescent="0.3">
      <c r="A103" s="1">
        <v>45028</v>
      </c>
      <c r="B103">
        <f t="shared" si="3"/>
        <v>3</v>
      </c>
      <c r="C103">
        <f t="shared" si="4"/>
        <v>12</v>
      </c>
      <c r="D103">
        <f t="shared" si="5"/>
        <v>4</v>
      </c>
      <c r="E103" t="s">
        <v>5</v>
      </c>
      <c r="F103">
        <f>IF(B103=7,H103*15,0)</f>
        <v>0</v>
      </c>
      <c r="G103">
        <f>IF(OR(B103=7,B103=6),0,I103*30)</f>
        <v>150</v>
      </c>
      <c r="H103">
        <v>10</v>
      </c>
      <c r="I103">
        <f>IF(E103="ZIMA",ROUNDDOWN(H103*20%,0),IF(E103="WIOSNA",ROUNDDOWN(H103*50%,0),IF(E103="LATO",ROUNDDOWN(H103*90%,0),IF(E103="JESIEŃ",ROUNDDOWN(H103*40%,0)))))</f>
        <v>5</v>
      </c>
      <c r="J103">
        <f>Tabela18[[#This Row],[WYDATKI]]+Tabela18[[#This Row],[SERWIS]]</f>
        <v>0</v>
      </c>
    </row>
    <row r="104" spans="1:10" x14ac:dyDescent="0.3">
      <c r="A104" s="1">
        <v>45029</v>
      </c>
      <c r="B104">
        <f t="shared" si="3"/>
        <v>4</v>
      </c>
      <c r="C104">
        <f t="shared" si="4"/>
        <v>13</v>
      </c>
      <c r="D104">
        <f t="shared" si="5"/>
        <v>4</v>
      </c>
      <c r="E104" t="s">
        <v>5</v>
      </c>
      <c r="F104">
        <f>IF(B104=7,H104*15,0)</f>
        <v>0</v>
      </c>
      <c r="G104">
        <f>IF(OR(B104=7,B104=6),0,I104*30)</f>
        <v>150</v>
      </c>
      <c r="H104">
        <v>10</v>
      </c>
      <c r="I104">
        <f>IF(E104="ZIMA",ROUNDDOWN(H104*20%,0),IF(E104="WIOSNA",ROUNDDOWN(H104*50%,0),IF(E104="LATO",ROUNDDOWN(H104*90%,0),IF(E104="JESIEŃ",ROUNDDOWN(H104*40%,0)))))</f>
        <v>5</v>
      </c>
      <c r="J104">
        <f>Tabela18[[#This Row],[WYDATKI]]+Tabela18[[#This Row],[SERWIS]]</f>
        <v>0</v>
      </c>
    </row>
    <row r="105" spans="1:10" x14ac:dyDescent="0.3">
      <c r="A105" s="1">
        <v>45030</v>
      </c>
      <c r="B105">
        <f t="shared" si="3"/>
        <v>5</v>
      </c>
      <c r="C105">
        <f t="shared" si="4"/>
        <v>14</v>
      </c>
      <c r="D105">
        <f t="shared" si="5"/>
        <v>4</v>
      </c>
      <c r="E105" t="s">
        <v>5</v>
      </c>
      <c r="F105">
        <f>IF(B105=7,H105*15,0)</f>
        <v>0</v>
      </c>
      <c r="G105">
        <f>IF(OR(B105=7,B105=6),0,I105*30)</f>
        <v>150</v>
      </c>
      <c r="H105">
        <v>10</v>
      </c>
      <c r="I105">
        <f>IF(E105="ZIMA",ROUNDDOWN(H105*20%,0),IF(E105="WIOSNA",ROUNDDOWN(H105*50%,0),IF(E105="LATO",ROUNDDOWN(H105*90%,0),IF(E105="JESIEŃ",ROUNDDOWN(H105*40%,0)))))</f>
        <v>5</v>
      </c>
      <c r="J105">
        <f>Tabela18[[#This Row],[WYDATKI]]+Tabela18[[#This Row],[SERWIS]]</f>
        <v>0</v>
      </c>
    </row>
    <row r="106" spans="1:10" x14ac:dyDescent="0.3">
      <c r="A106" s="1">
        <v>45031</v>
      </c>
      <c r="B106">
        <f t="shared" si="3"/>
        <v>6</v>
      </c>
      <c r="C106">
        <f t="shared" si="4"/>
        <v>15</v>
      </c>
      <c r="D106">
        <f t="shared" si="5"/>
        <v>4</v>
      </c>
      <c r="E106" t="s">
        <v>5</v>
      </c>
      <c r="F106">
        <f>IF(B106=7,H106*15,0)</f>
        <v>0</v>
      </c>
      <c r="G106">
        <f>IF(OR(B106=7,B106=6),0,I106*30)</f>
        <v>0</v>
      </c>
      <c r="H106">
        <v>10</v>
      </c>
      <c r="I106">
        <f>IF(E106="ZIMA",ROUNDDOWN(H106*20%,0),IF(E106="WIOSNA",ROUNDDOWN(H106*50%,0),IF(E106="LATO",ROUNDDOWN(H106*90%,0),IF(E106="JESIEŃ",ROUNDDOWN(H106*40%,0)))))</f>
        <v>5</v>
      </c>
      <c r="J106">
        <f>Tabela18[[#This Row],[WYDATKI]]+Tabela18[[#This Row],[SERWIS]]</f>
        <v>0</v>
      </c>
    </row>
    <row r="107" spans="1:10" x14ac:dyDescent="0.3">
      <c r="A107" s="1">
        <v>45032</v>
      </c>
      <c r="B107">
        <f t="shared" si="3"/>
        <v>7</v>
      </c>
      <c r="C107">
        <f t="shared" si="4"/>
        <v>16</v>
      </c>
      <c r="D107">
        <f t="shared" si="5"/>
        <v>4</v>
      </c>
      <c r="E107" t="s">
        <v>5</v>
      </c>
      <c r="F107">
        <f>IF(B107=7,H107*15,0)</f>
        <v>150</v>
      </c>
      <c r="G107">
        <f>IF(OR(B107=7,B107=6),0,I107*30)</f>
        <v>0</v>
      </c>
      <c r="H107">
        <v>10</v>
      </c>
      <c r="I107">
        <f>IF(E107="ZIMA",ROUNDDOWN(H107*20%,0),IF(E107="WIOSNA",ROUNDDOWN(H107*50%,0),IF(E107="LATO",ROUNDDOWN(H107*90%,0),IF(E107="JESIEŃ",ROUNDDOWN(H107*40%,0)))))</f>
        <v>5</v>
      </c>
      <c r="J107">
        <f>Tabela18[[#This Row],[WYDATKI]]+Tabela18[[#This Row],[SERWIS]]</f>
        <v>150</v>
      </c>
    </row>
    <row r="108" spans="1:10" x14ac:dyDescent="0.3">
      <c r="A108" s="1">
        <v>45033</v>
      </c>
      <c r="B108">
        <f t="shared" si="3"/>
        <v>1</v>
      </c>
      <c r="C108">
        <f t="shared" si="4"/>
        <v>17</v>
      </c>
      <c r="D108">
        <f t="shared" si="5"/>
        <v>4</v>
      </c>
      <c r="E108" t="s">
        <v>5</v>
      </c>
      <c r="F108">
        <f>IF(B108=7,H108*15,0)</f>
        <v>0</v>
      </c>
      <c r="G108">
        <f>IF(OR(B108=7,B108=6),0,I108*30)</f>
        <v>150</v>
      </c>
      <c r="H108">
        <v>10</v>
      </c>
      <c r="I108">
        <f>IF(E108="ZIMA",ROUNDDOWN(H108*20%,0),IF(E108="WIOSNA",ROUNDDOWN(H108*50%,0),IF(E108="LATO",ROUNDDOWN(H108*90%,0),IF(E108="JESIEŃ",ROUNDDOWN(H108*40%,0)))))</f>
        <v>5</v>
      </c>
      <c r="J108">
        <f>Tabela18[[#This Row],[WYDATKI]]+Tabela18[[#This Row],[SERWIS]]</f>
        <v>0</v>
      </c>
    </row>
    <row r="109" spans="1:10" x14ac:dyDescent="0.3">
      <c r="A109" s="1">
        <v>45034</v>
      </c>
      <c r="B109">
        <f t="shared" si="3"/>
        <v>2</v>
      </c>
      <c r="C109">
        <f t="shared" si="4"/>
        <v>18</v>
      </c>
      <c r="D109">
        <f t="shared" si="5"/>
        <v>4</v>
      </c>
      <c r="E109" t="s">
        <v>5</v>
      </c>
      <c r="F109">
        <f>IF(B109=7,H109*15,0)</f>
        <v>0</v>
      </c>
      <c r="G109">
        <f>IF(OR(B109=7,B109=6),0,I109*30)</f>
        <v>150</v>
      </c>
      <c r="H109">
        <v>10</v>
      </c>
      <c r="I109">
        <f>IF(E109="ZIMA",ROUNDDOWN(H109*20%,0),IF(E109="WIOSNA",ROUNDDOWN(H109*50%,0),IF(E109="LATO",ROUNDDOWN(H109*90%,0),IF(E109="JESIEŃ",ROUNDDOWN(H109*40%,0)))))</f>
        <v>5</v>
      </c>
      <c r="J109">
        <f>Tabela18[[#This Row],[WYDATKI]]+Tabela18[[#This Row],[SERWIS]]</f>
        <v>0</v>
      </c>
    </row>
    <row r="110" spans="1:10" x14ac:dyDescent="0.3">
      <c r="A110" s="1">
        <v>45035</v>
      </c>
      <c r="B110">
        <f t="shared" si="3"/>
        <v>3</v>
      </c>
      <c r="C110">
        <f t="shared" si="4"/>
        <v>19</v>
      </c>
      <c r="D110">
        <f t="shared" si="5"/>
        <v>4</v>
      </c>
      <c r="E110" t="s">
        <v>5</v>
      </c>
      <c r="F110">
        <f>IF(B110=7,H110*15,0)</f>
        <v>0</v>
      </c>
      <c r="G110">
        <f>IF(OR(B110=7,B110=6),0,I110*30)</f>
        <v>150</v>
      </c>
      <c r="H110">
        <v>10</v>
      </c>
      <c r="I110">
        <f>IF(E110="ZIMA",ROUNDDOWN(H110*20%,0),IF(E110="WIOSNA",ROUNDDOWN(H110*50%,0),IF(E110="LATO",ROUNDDOWN(H110*90%,0),IF(E110="JESIEŃ",ROUNDDOWN(H110*40%,0)))))</f>
        <v>5</v>
      </c>
      <c r="J110">
        <f>Tabela18[[#This Row],[WYDATKI]]+Tabela18[[#This Row],[SERWIS]]</f>
        <v>0</v>
      </c>
    </row>
    <row r="111" spans="1:10" x14ac:dyDescent="0.3">
      <c r="A111" s="1">
        <v>45036</v>
      </c>
      <c r="B111">
        <f t="shared" si="3"/>
        <v>4</v>
      </c>
      <c r="C111">
        <f t="shared" si="4"/>
        <v>20</v>
      </c>
      <c r="D111">
        <f t="shared" si="5"/>
        <v>4</v>
      </c>
      <c r="E111" t="s">
        <v>5</v>
      </c>
      <c r="F111">
        <f>IF(B111=7,H111*15,0)</f>
        <v>0</v>
      </c>
      <c r="G111">
        <f>IF(OR(B111=7,B111=6),0,I111*30)</f>
        <v>150</v>
      </c>
      <c r="H111">
        <v>10</v>
      </c>
      <c r="I111">
        <f>IF(E111="ZIMA",ROUNDDOWN(H111*20%,0),IF(E111="WIOSNA",ROUNDDOWN(H111*50%,0),IF(E111="LATO",ROUNDDOWN(H111*90%,0),IF(E111="JESIEŃ",ROUNDDOWN(H111*40%,0)))))</f>
        <v>5</v>
      </c>
      <c r="J111">
        <f>Tabela18[[#This Row],[WYDATKI]]+Tabela18[[#This Row],[SERWIS]]</f>
        <v>0</v>
      </c>
    </row>
    <row r="112" spans="1:10" x14ac:dyDescent="0.3">
      <c r="A112" s="1">
        <v>45037</v>
      </c>
      <c r="B112">
        <f t="shared" si="3"/>
        <v>5</v>
      </c>
      <c r="C112">
        <f t="shared" si="4"/>
        <v>21</v>
      </c>
      <c r="D112">
        <f t="shared" si="5"/>
        <v>4</v>
      </c>
      <c r="E112" t="s">
        <v>5</v>
      </c>
      <c r="F112">
        <f>IF(B112=7,H112*15,0)</f>
        <v>0</v>
      </c>
      <c r="G112">
        <f>IF(OR(B112=7,B112=6),0,I112*30)</f>
        <v>150</v>
      </c>
      <c r="H112">
        <v>10</v>
      </c>
      <c r="I112">
        <f>IF(E112="ZIMA",ROUNDDOWN(H112*20%,0),IF(E112="WIOSNA",ROUNDDOWN(H112*50%,0),IF(E112="LATO",ROUNDDOWN(H112*90%,0),IF(E112="JESIEŃ",ROUNDDOWN(H112*40%,0)))))</f>
        <v>5</v>
      </c>
      <c r="J112">
        <f>Tabela18[[#This Row],[WYDATKI]]+Tabela18[[#This Row],[SERWIS]]</f>
        <v>0</v>
      </c>
    </row>
    <row r="113" spans="1:10" x14ac:dyDescent="0.3">
      <c r="A113" s="1">
        <v>45038</v>
      </c>
      <c r="B113">
        <f t="shared" si="3"/>
        <v>6</v>
      </c>
      <c r="C113">
        <f t="shared" si="4"/>
        <v>22</v>
      </c>
      <c r="D113">
        <f t="shared" si="5"/>
        <v>4</v>
      </c>
      <c r="E113" t="s">
        <v>5</v>
      </c>
      <c r="F113">
        <f>IF(B113=7,H113*15,0)</f>
        <v>0</v>
      </c>
      <c r="G113">
        <f>IF(OR(B113=7,B113=6),0,I113*30)</f>
        <v>0</v>
      </c>
      <c r="H113">
        <v>10</v>
      </c>
      <c r="I113">
        <f>IF(E113="ZIMA",ROUNDDOWN(H113*20%,0),IF(E113="WIOSNA",ROUNDDOWN(H113*50%,0),IF(E113="LATO",ROUNDDOWN(H113*90%,0),IF(E113="JESIEŃ",ROUNDDOWN(H113*40%,0)))))</f>
        <v>5</v>
      </c>
      <c r="J113">
        <f>Tabela18[[#This Row],[WYDATKI]]+Tabela18[[#This Row],[SERWIS]]</f>
        <v>0</v>
      </c>
    </row>
    <row r="114" spans="1:10" x14ac:dyDescent="0.3">
      <c r="A114" s="1">
        <v>45039</v>
      </c>
      <c r="B114">
        <f t="shared" si="3"/>
        <v>7</v>
      </c>
      <c r="C114">
        <f t="shared" si="4"/>
        <v>23</v>
      </c>
      <c r="D114">
        <f t="shared" si="5"/>
        <v>4</v>
      </c>
      <c r="E114" t="s">
        <v>5</v>
      </c>
      <c r="F114">
        <f>IF(B114=7,H114*15,0)</f>
        <v>150</v>
      </c>
      <c r="G114">
        <f>IF(OR(B114=7,B114=6),0,I114*30)</f>
        <v>0</v>
      </c>
      <c r="H114">
        <v>10</v>
      </c>
      <c r="I114">
        <f>IF(E114="ZIMA",ROUNDDOWN(H114*20%,0),IF(E114="WIOSNA",ROUNDDOWN(H114*50%,0),IF(E114="LATO",ROUNDDOWN(H114*90%,0),IF(E114="JESIEŃ",ROUNDDOWN(H114*40%,0)))))</f>
        <v>5</v>
      </c>
      <c r="J114">
        <f>Tabela18[[#This Row],[WYDATKI]]+Tabela18[[#This Row],[SERWIS]]</f>
        <v>150</v>
      </c>
    </row>
    <row r="115" spans="1:10" x14ac:dyDescent="0.3">
      <c r="A115" s="1">
        <v>45040</v>
      </c>
      <c r="B115">
        <f t="shared" si="3"/>
        <v>1</v>
      </c>
      <c r="C115">
        <f t="shared" si="4"/>
        <v>24</v>
      </c>
      <c r="D115">
        <f t="shared" si="5"/>
        <v>4</v>
      </c>
      <c r="E115" t="s">
        <v>5</v>
      </c>
      <c r="F115">
        <f>IF(B115=7,H115*15,0)</f>
        <v>0</v>
      </c>
      <c r="G115">
        <f>IF(OR(B115=7,B115=6),0,I115*30)</f>
        <v>150</v>
      </c>
      <c r="H115">
        <v>10</v>
      </c>
      <c r="I115">
        <f>IF(E115="ZIMA",ROUNDDOWN(H115*20%,0),IF(E115="WIOSNA",ROUNDDOWN(H115*50%,0),IF(E115="LATO",ROUNDDOWN(H115*90%,0),IF(E115="JESIEŃ",ROUNDDOWN(H115*40%,0)))))</f>
        <v>5</v>
      </c>
      <c r="J115">
        <f>Tabela18[[#This Row],[WYDATKI]]+Tabela18[[#This Row],[SERWIS]]</f>
        <v>0</v>
      </c>
    </row>
    <row r="116" spans="1:10" x14ac:dyDescent="0.3">
      <c r="A116" s="1">
        <v>45041</v>
      </c>
      <c r="B116">
        <f t="shared" si="3"/>
        <v>2</v>
      </c>
      <c r="C116">
        <f t="shared" si="4"/>
        <v>25</v>
      </c>
      <c r="D116">
        <f t="shared" si="5"/>
        <v>4</v>
      </c>
      <c r="E116" t="s">
        <v>5</v>
      </c>
      <c r="F116">
        <f>IF(B116=7,H116*15,0)</f>
        <v>0</v>
      </c>
      <c r="G116">
        <f>IF(OR(B116=7,B116=6),0,I116*30)</f>
        <v>150</v>
      </c>
      <c r="H116">
        <v>10</v>
      </c>
      <c r="I116">
        <f>IF(E116="ZIMA",ROUNDDOWN(H116*20%,0),IF(E116="WIOSNA",ROUNDDOWN(H116*50%,0),IF(E116="LATO",ROUNDDOWN(H116*90%,0),IF(E116="JESIEŃ",ROUNDDOWN(H116*40%,0)))))</f>
        <v>5</v>
      </c>
      <c r="J116">
        <f>Tabela18[[#This Row],[WYDATKI]]+Tabela18[[#This Row],[SERWIS]]</f>
        <v>0</v>
      </c>
    </row>
    <row r="117" spans="1:10" x14ac:dyDescent="0.3">
      <c r="A117" s="1">
        <v>45042</v>
      </c>
      <c r="B117">
        <f t="shared" si="3"/>
        <v>3</v>
      </c>
      <c r="C117">
        <f t="shared" si="4"/>
        <v>26</v>
      </c>
      <c r="D117">
        <f t="shared" si="5"/>
        <v>4</v>
      </c>
      <c r="E117" t="s">
        <v>5</v>
      </c>
      <c r="F117">
        <f>IF(B117=7,H117*15,0)</f>
        <v>0</v>
      </c>
      <c r="G117">
        <f>IF(OR(B117=7,B117=6),0,I117*30)</f>
        <v>150</v>
      </c>
      <c r="H117">
        <v>10</v>
      </c>
      <c r="I117">
        <f>IF(E117="ZIMA",ROUNDDOWN(H117*20%,0),IF(E117="WIOSNA",ROUNDDOWN(H117*50%,0),IF(E117="LATO",ROUNDDOWN(H117*90%,0),IF(E117="JESIEŃ",ROUNDDOWN(H117*40%,0)))))</f>
        <v>5</v>
      </c>
      <c r="J117">
        <f>Tabela18[[#This Row],[WYDATKI]]+Tabela18[[#This Row],[SERWIS]]</f>
        <v>0</v>
      </c>
    </row>
    <row r="118" spans="1:10" x14ac:dyDescent="0.3">
      <c r="A118" s="1">
        <v>45043</v>
      </c>
      <c r="B118">
        <f t="shared" si="3"/>
        <v>4</v>
      </c>
      <c r="C118">
        <f t="shared" si="4"/>
        <v>27</v>
      </c>
      <c r="D118">
        <f t="shared" si="5"/>
        <v>4</v>
      </c>
      <c r="E118" t="s">
        <v>5</v>
      </c>
      <c r="F118">
        <f>IF(B118=7,H118*15,0)</f>
        <v>0</v>
      </c>
      <c r="G118">
        <f>IF(OR(B118=7,B118=6),0,I118*30)</f>
        <v>150</v>
      </c>
      <c r="H118">
        <v>10</v>
      </c>
      <c r="I118">
        <f>IF(E118="ZIMA",ROUNDDOWN(H118*20%,0),IF(E118="WIOSNA",ROUNDDOWN(H118*50%,0),IF(E118="LATO",ROUNDDOWN(H118*90%,0),IF(E118="JESIEŃ",ROUNDDOWN(H118*40%,0)))))</f>
        <v>5</v>
      </c>
      <c r="J118">
        <f>Tabela18[[#This Row],[WYDATKI]]+Tabela18[[#This Row],[SERWIS]]</f>
        <v>0</v>
      </c>
    </row>
    <row r="119" spans="1:10" x14ac:dyDescent="0.3">
      <c r="A119" s="1">
        <v>45044</v>
      </c>
      <c r="B119">
        <f t="shared" si="3"/>
        <v>5</v>
      </c>
      <c r="C119">
        <f t="shared" si="4"/>
        <v>28</v>
      </c>
      <c r="D119">
        <f t="shared" si="5"/>
        <v>4</v>
      </c>
      <c r="E119" t="s">
        <v>5</v>
      </c>
      <c r="F119">
        <f>IF(B119=7,H119*15,0)</f>
        <v>0</v>
      </c>
      <c r="G119">
        <f>IF(OR(B119=7,B119=6),0,I119*30)</f>
        <v>150</v>
      </c>
      <c r="H119">
        <v>10</v>
      </c>
      <c r="I119">
        <f>IF(E119="ZIMA",ROUNDDOWN(H119*20%,0),IF(E119="WIOSNA",ROUNDDOWN(H119*50%,0),IF(E119="LATO",ROUNDDOWN(H119*90%,0),IF(E119="JESIEŃ",ROUNDDOWN(H119*40%,0)))))</f>
        <v>5</v>
      </c>
      <c r="J119">
        <f>Tabela18[[#This Row],[WYDATKI]]+Tabela18[[#This Row],[SERWIS]]</f>
        <v>0</v>
      </c>
    </row>
    <row r="120" spans="1:10" x14ac:dyDescent="0.3">
      <c r="A120" s="1">
        <v>45045</v>
      </c>
      <c r="B120">
        <f t="shared" si="3"/>
        <v>6</v>
      </c>
      <c r="C120">
        <f t="shared" si="4"/>
        <v>29</v>
      </c>
      <c r="D120">
        <f t="shared" si="5"/>
        <v>4</v>
      </c>
      <c r="E120" t="s">
        <v>5</v>
      </c>
      <c r="F120">
        <f>IF(B120=7,H120*15,0)</f>
        <v>0</v>
      </c>
      <c r="G120">
        <f>IF(OR(B120=7,B120=6),0,I120*30)</f>
        <v>0</v>
      </c>
      <c r="H120">
        <v>10</v>
      </c>
      <c r="I120">
        <f>IF(E120="ZIMA",ROUNDDOWN(H120*20%,0),IF(E120="WIOSNA",ROUNDDOWN(H120*50%,0),IF(E120="LATO",ROUNDDOWN(H120*90%,0),IF(E120="JESIEŃ",ROUNDDOWN(H120*40%,0)))))</f>
        <v>5</v>
      </c>
      <c r="J120">
        <f>Tabela18[[#This Row],[WYDATKI]]+Tabela18[[#This Row],[SERWIS]]</f>
        <v>0</v>
      </c>
    </row>
    <row r="121" spans="1:10" x14ac:dyDescent="0.3">
      <c r="A121" s="1">
        <v>45046</v>
      </c>
      <c r="B121">
        <f t="shared" si="3"/>
        <v>7</v>
      </c>
      <c r="C121">
        <f t="shared" si="4"/>
        <v>30</v>
      </c>
      <c r="D121">
        <f t="shared" si="5"/>
        <v>4</v>
      </c>
      <c r="E121" t="s">
        <v>5</v>
      </c>
      <c r="F121">
        <f>IF(B121=7,H121*15,0)</f>
        <v>150</v>
      </c>
      <c r="G121">
        <f>IF(OR(B121=7,B121=6),0,I121*30)</f>
        <v>0</v>
      </c>
      <c r="H121">
        <v>10</v>
      </c>
      <c r="I121">
        <f>IF(E121="ZIMA",ROUNDDOWN(H121*20%,0),IF(E121="WIOSNA",ROUNDDOWN(H121*50%,0),IF(E121="LATO",ROUNDDOWN(H121*90%,0),IF(E121="JESIEŃ",ROUNDDOWN(H121*40%,0)))))</f>
        <v>5</v>
      </c>
      <c r="J121">
        <f>Tabela18[[#This Row],[WYDATKI]]+Tabela18[[#This Row],[SERWIS]]</f>
        <v>150</v>
      </c>
    </row>
    <row r="122" spans="1:10" x14ac:dyDescent="0.3">
      <c r="A122" s="1">
        <v>45047</v>
      </c>
      <c r="B122">
        <f t="shared" si="3"/>
        <v>1</v>
      </c>
      <c r="C122">
        <f t="shared" si="4"/>
        <v>1</v>
      </c>
      <c r="D122">
        <f t="shared" si="5"/>
        <v>5</v>
      </c>
      <c r="E122" t="s">
        <v>5</v>
      </c>
      <c r="F122">
        <f>IF(B122=7,H122*15,0)</f>
        <v>0</v>
      </c>
      <c r="G122">
        <f>IF(OR(B122=7,B122=6),0,I122*30)</f>
        <v>150</v>
      </c>
      <c r="H122">
        <v>10</v>
      </c>
      <c r="I122">
        <f>IF(E122="ZIMA",ROUNDDOWN(H122*20%,0),IF(E122="WIOSNA",ROUNDDOWN(H122*50%,0),IF(E122="LATO",ROUNDDOWN(H122*90%,0),IF(E122="JESIEŃ",ROUNDDOWN(H122*40%,0)))))</f>
        <v>5</v>
      </c>
      <c r="J122">
        <f>Tabela18[[#This Row],[WYDATKI]]+Tabela18[[#This Row],[SERWIS]]</f>
        <v>0</v>
      </c>
    </row>
    <row r="123" spans="1:10" x14ac:dyDescent="0.3">
      <c r="A123" s="1">
        <v>45048</v>
      </c>
      <c r="B123">
        <f t="shared" si="3"/>
        <v>2</v>
      </c>
      <c r="C123">
        <f t="shared" si="4"/>
        <v>2</v>
      </c>
      <c r="D123">
        <f t="shared" si="5"/>
        <v>5</v>
      </c>
      <c r="E123" t="s">
        <v>5</v>
      </c>
      <c r="F123">
        <f>IF(B123=7,H123*15,0)</f>
        <v>0</v>
      </c>
      <c r="G123">
        <f>IF(OR(B123=7,B123=6),0,I123*30)</f>
        <v>150</v>
      </c>
      <c r="H123">
        <v>10</v>
      </c>
      <c r="I123">
        <f>IF(E123="ZIMA",ROUNDDOWN(H123*20%,0),IF(E123="WIOSNA",ROUNDDOWN(H123*50%,0),IF(E123="LATO",ROUNDDOWN(H123*90%,0),IF(E123="JESIEŃ",ROUNDDOWN(H123*40%,0)))))</f>
        <v>5</v>
      </c>
      <c r="J123">
        <f>Tabela18[[#This Row],[WYDATKI]]+Tabela18[[#This Row],[SERWIS]]</f>
        <v>0</v>
      </c>
    </row>
    <row r="124" spans="1:10" x14ac:dyDescent="0.3">
      <c r="A124" s="1">
        <v>45049</v>
      </c>
      <c r="B124">
        <f t="shared" si="3"/>
        <v>3</v>
      </c>
      <c r="C124">
        <f t="shared" si="4"/>
        <v>3</v>
      </c>
      <c r="D124">
        <f t="shared" si="5"/>
        <v>5</v>
      </c>
      <c r="E124" t="s">
        <v>5</v>
      </c>
      <c r="F124">
        <f>IF(B124=7,H124*15,0)</f>
        <v>0</v>
      </c>
      <c r="G124">
        <f>IF(OR(B124=7,B124=6),0,I124*30)</f>
        <v>150</v>
      </c>
      <c r="H124">
        <v>10</v>
      </c>
      <c r="I124">
        <f>IF(E124="ZIMA",ROUNDDOWN(H124*20%,0),IF(E124="WIOSNA",ROUNDDOWN(H124*50%,0),IF(E124="LATO",ROUNDDOWN(H124*90%,0),IF(E124="JESIEŃ",ROUNDDOWN(H124*40%,0)))))</f>
        <v>5</v>
      </c>
      <c r="J124">
        <f>Tabela18[[#This Row],[WYDATKI]]+Tabela18[[#This Row],[SERWIS]]</f>
        <v>0</v>
      </c>
    </row>
    <row r="125" spans="1:10" x14ac:dyDescent="0.3">
      <c r="A125" s="1">
        <v>45050</v>
      </c>
      <c r="B125">
        <f t="shared" si="3"/>
        <v>4</v>
      </c>
      <c r="C125">
        <f t="shared" si="4"/>
        <v>4</v>
      </c>
      <c r="D125">
        <f t="shared" si="5"/>
        <v>5</v>
      </c>
      <c r="E125" t="s">
        <v>5</v>
      </c>
      <c r="F125">
        <f>IF(B125=7,H125*15,0)</f>
        <v>0</v>
      </c>
      <c r="G125">
        <f>IF(OR(B125=7,B125=6),0,I125*30)</f>
        <v>150</v>
      </c>
      <c r="H125">
        <v>10</v>
      </c>
      <c r="I125">
        <f>IF(E125="ZIMA",ROUNDDOWN(H125*20%,0),IF(E125="WIOSNA",ROUNDDOWN(H125*50%,0),IF(E125="LATO",ROUNDDOWN(H125*90%,0),IF(E125="JESIEŃ",ROUNDDOWN(H125*40%,0)))))</f>
        <v>5</v>
      </c>
      <c r="J125">
        <f>Tabela18[[#This Row],[WYDATKI]]+Tabela18[[#This Row],[SERWIS]]</f>
        <v>0</v>
      </c>
    </row>
    <row r="126" spans="1:10" x14ac:dyDescent="0.3">
      <c r="A126" s="1">
        <v>45051</v>
      </c>
      <c r="B126">
        <f t="shared" si="3"/>
        <v>5</v>
      </c>
      <c r="C126">
        <f t="shared" si="4"/>
        <v>5</v>
      </c>
      <c r="D126">
        <f t="shared" si="5"/>
        <v>5</v>
      </c>
      <c r="E126" t="s">
        <v>5</v>
      </c>
      <c r="F126">
        <f>IF(B126=7,H126*15,0)</f>
        <v>0</v>
      </c>
      <c r="G126">
        <f>IF(OR(B126=7,B126=6),0,I126*30)</f>
        <v>150</v>
      </c>
      <c r="H126">
        <v>10</v>
      </c>
      <c r="I126">
        <f>IF(E126="ZIMA",ROUNDDOWN(H126*20%,0),IF(E126="WIOSNA",ROUNDDOWN(H126*50%,0),IF(E126="LATO",ROUNDDOWN(H126*90%,0),IF(E126="JESIEŃ",ROUNDDOWN(H126*40%,0)))))</f>
        <v>5</v>
      </c>
      <c r="J126">
        <f>Tabela18[[#This Row],[WYDATKI]]+Tabela18[[#This Row],[SERWIS]]</f>
        <v>0</v>
      </c>
    </row>
    <row r="127" spans="1:10" x14ac:dyDescent="0.3">
      <c r="A127" s="1">
        <v>45052</v>
      </c>
      <c r="B127">
        <f t="shared" si="3"/>
        <v>6</v>
      </c>
      <c r="C127">
        <f t="shared" si="4"/>
        <v>6</v>
      </c>
      <c r="D127">
        <f t="shared" si="5"/>
        <v>5</v>
      </c>
      <c r="E127" t="s">
        <v>5</v>
      </c>
      <c r="F127">
        <f>IF(B127=7,H127*15,0)</f>
        <v>0</v>
      </c>
      <c r="G127">
        <f>IF(OR(B127=7,B127=6),0,I127*30)</f>
        <v>0</v>
      </c>
      <c r="H127">
        <v>10</v>
      </c>
      <c r="I127">
        <f>IF(E127="ZIMA",ROUNDDOWN(H127*20%,0),IF(E127="WIOSNA",ROUNDDOWN(H127*50%,0),IF(E127="LATO",ROUNDDOWN(H127*90%,0),IF(E127="JESIEŃ",ROUNDDOWN(H127*40%,0)))))</f>
        <v>5</v>
      </c>
      <c r="J127">
        <f>Tabela18[[#This Row],[WYDATKI]]+Tabela18[[#This Row],[SERWIS]]</f>
        <v>0</v>
      </c>
    </row>
    <row r="128" spans="1:10" x14ac:dyDescent="0.3">
      <c r="A128" s="1">
        <v>45053</v>
      </c>
      <c r="B128">
        <f t="shared" si="3"/>
        <v>7</v>
      </c>
      <c r="C128">
        <f t="shared" si="4"/>
        <v>7</v>
      </c>
      <c r="D128">
        <f t="shared" si="5"/>
        <v>5</v>
      </c>
      <c r="E128" t="s">
        <v>5</v>
      </c>
      <c r="F128">
        <f>IF(B128=7,H128*15,0)</f>
        <v>150</v>
      </c>
      <c r="G128">
        <f>IF(OR(B128=7,B128=6),0,I128*30)</f>
        <v>0</v>
      </c>
      <c r="H128">
        <v>10</v>
      </c>
      <c r="I128">
        <f>IF(E128="ZIMA",ROUNDDOWN(H128*20%,0),IF(E128="WIOSNA",ROUNDDOWN(H128*50%,0),IF(E128="LATO",ROUNDDOWN(H128*90%,0),IF(E128="JESIEŃ",ROUNDDOWN(H128*40%,0)))))</f>
        <v>5</v>
      </c>
      <c r="J128">
        <f>Tabela18[[#This Row],[WYDATKI]]+Tabela18[[#This Row],[SERWIS]]</f>
        <v>150</v>
      </c>
    </row>
    <row r="129" spans="1:10" x14ac:dyDescent="0.3">
      <c r="A129" s="1">
        <v>45054</v>
      </c>
      <c r="B129">
        <f t="shared" si="3"/>
        <v>1</v>
      </c>
      <c r="C129">
        <f t="shared" si="4"/>
        <v>8</v>
      </c>
      <c r="D129">
        <f t="shared" si="5"/>
        <v>5</v>
      </c>
      <c r="E129" t="s">
        <v>5</v>
      </c>
      <c r="F129">
        <f>IF(B129=7,H129*15,0)</f>
        <v>0</v>
      </c>
      <c r="G129">
        <f>IF(OR(B129=7,B129=6),0,I129*30)</f>
        <v>150</v>
      </c>
      <c r="H129">
        <v>10</v>
      </c>
      <c r="I129">
        <f>IF(E129="ZIMA",ROUNDDOWN(H129*20%,0),IF(E129="WIOSNA",ROUNDDOWN(H129*50%,0),IF(E129="LATO",ROUNDDOWN(H129*90%,0),IF(E129="JESIEŃ",ROUNDDOWN(H129*40%,0)))))</f>
        <v>5</v>
      </c>
      <c r="J129">
        <f>Tabela18[[#This Row],[WYDATKI]]+Tabela18[[#This Row],[SERWIS]]</f>
        <v>0</v>
      </c>
    </row>
    <row r="130" spans="1:10" x14ac:dyDescent="0.3">
      <c r="A130" s="1">
        <v>45055</v>
      </c>
      <c r="B130">
        <f t="shared" si="3"/>
        <v>2</v>
      </c>
      <c r="C130">
        <f t="shared" si="4"/>
        <v>9</v>
      </c>
      <c r="D130">
        <f t="shared" si="5"/>
        <v>5</v>
      </c>
      <c r="E130" t="s">
        <v>5</v>
      </c>
      <c r="F130">
        <f>IF(B130=7,H130*15,0)</f>
        <v>0</v>
      </c>
      <c r="G130">
        <f>IF(OR(B130=7,B130=6),0,I130*30)</f>
        <v>150</v>
      </c>
      <c r="H130">
        <v>10</v>
      </c>
      <c r="I130">
        <f>IF(E130="ZIMA",ROUNDDOWN(H130*20%,0),IF(E130="WIOSNA",ROUNDDOWN(H130*50%,0),IF(E130="LATO",ROUNDDOWN(H130*90%,0),IF(E130="JESIEŃ",ROUNDDOWN(H130*40%,0)))))</f>
        <v>5</v>
      </c>
      <c r="J130">
        <f>Tabela18[[#This Row],[WYDATKI]]+Tabela18[[#This Row],[SERWIS]]</f>
        <v>0</v>
      </c>
    </row>
    <row r="131" spans="1:10" x14ac:dyDescent="0.3">
      <c r="A131" s="1">
        <v>45056</v>
      </c>
      <c r="B131">
        <f t="shared" ref="B131:B194" si="6">WEEKDAY(A131,2)</f>
        <v>3</v>
      </c>
      <c r="C131">
        <f t="shared" ref="C131:C194" si="7">DAY(A131)</f>
        <v>10</v>
      </c>
      <c r="D131">
        <f t="shared" ref="D131:D194" si="8">MONTH(A131)</f>
        <v>5</v>
      </c>
      <c r="E131" t="s">
        <v>5</v>
      </c>
      <c r="F131">
        <f>IF(B131=7,H131*15,0)</f>
        <v>0</v>
      </c>
      <c r="G131">
        <f>IF(OR(B131=7,B131=6),0,I131*30)</f>
        <v>150</v>
      </c>
      <c r="H131">
        <v>10</v>
      </c>
      <c r="I131">
        <f>IF(E131="ZIMA",ROUNDDOWN(H131*20%,0),IF(E131="WIOSNA",ROUNDDOWN(H131*50%,0),IF(E131="LATO",ROUNDDOWN(H131*90%,0),IF(E131="JESIEŃ",ROUNDDOWN(H131*40%,0)))))</f>
        <v>5</v>
      </c>
      <c r="J131">
        <f>Tabela18[[#This Row],[WYDATKI]]+Tabela18[[#This Row],[SERWIS]]</f>
        <v>0</v>
      </c>
    </row>
    <row r="132" spans="1:10" x14ac:dyDescent="0.3">
      <c r="A132" s="1">
        <v>45057</v>
      </c>
      <c r="B132">
        <f t="shared" si="6"/>
        <v>4</v>
      </c>
      <c r="C132">
        <f t="shared" si="7"/>
        <v>11</v>
      </c>
      <c r="D132">
        <f t="shared" si="8"/>
        <v>5</v>
      </c>
      <c r="E132" t="s">
        <v>5</v>
      </c>
      <c r="F132">
        <f>IF(B132=7,H132*15,0)</f>
        <v>0</v>
      </c>
      <c r="G132">
        <f>IF(OR(B132=7,B132=6),0,I132*30)</f>
        <v>150</v>
      </c>
      <c r="H132">
        <v>10</v>
      </c>
      <c r="I132">
        <f>IF(E132="ZIMA",ROUNDDOWN(H132*20%,0),IF(E132="WIOSNA",ROUNDDOWN(H132*50%,0),IF(E132="LATO",ROUNDDOWN(H132*90%,0),IF(E132="JESIEŃ",ROUNDDOWN(H132*40%,0)))))</f>
        <v>5</v>
      </c>
      <c r="J132">
        <f>Tabela18[[#This Row],[WYDATKI]]+Tabela18[[#This Row],[SERWIS]]</f>
        <v>0</v>
      </c>
    </row>
    <row r="133" spans="1:10" x14ac:dyDescent="0.3">
      <c r="A133" s="1">
        <v>45058</v>
      </c>
      <c r="B133">
        <f t="shared" si="6"/>
        <v>5</v>
      </c>
      <c r="C133">
        <f t="shared" si="7"/>
        <v>12</v>
      </c>
      <c r="D133">
        <f t="shared" si="8"/>
        <v>5</v>
      </c>
      <c r="E133" t="s">
        <v>5</v>
      </c>
      <c r="F133">
        <f>IF(B133=7,H133*15,0)</f>
        <v>0</v>
      </c>
      <c r="G133">
        <f>IF(OR(B133=7,B133=6),0,I133*30)</f>
        <v>150</v>
      </c>
      <c r="H133">
        <v>10</v>
      </c>
      <c r="I133">
        <f>IF(E133="ZIMA",ROUNDDOWN(H133*20%,0),IF(E133="WIOSNA",ROUNDDOWN(H133*50%,0),IF(E133="LATO",ROUNDDOWN(H133*90%,0),IF(E133="JESIEŃ",ROUNDDOWN(H133*40%,0)))))</f>
        <v>5</v>
      </c>
      <c r="J133">
        <f>Tabela18[[#This Row],[WYDATKI]]+Tabela18[[#This Row],[SERWIS]]</f>
        <v>0</v>
      </c>
    </row>
    <row r="134" spans="1:10" x14ac:dyDescent="0.3">
      <c r="A134" s="1">
        <v>45059</v>
      </c>
      <c r="B134">
        <f t="shared" si="6"/>
        <v>6</v>
      </c>
      <c r="C134">
        <f t="shared" si="7"/>
        <v>13</v>
      </c>
      <c r="D134">
        <f t="shared" si="8"/>
        <v>5</v>
      </c>
      <c r="E134" t="s">
        <v>5</v>
      </c>
      <c r="F134">
        <f>IF(B134=7,H134*15,0)</f>
        <v>0</v>
      </c>
      <c r="G134">
        <f>IF(OR(B134=7,B134=6),0,I134*30)</f>
        <v>0</v>
      </c>
      <c r="H134">
        <v>10</v>
      </c>
      <c r="I134">
        <f>IF(E134="ZIMA",ROUNDDOWN(H134*20%,0),IF(E134="WIOSNA",ROUNDDOWN(H134*50%,0),IF(E134="LATO",ROUNDDOWN(H134*90%,0),IF(E134="JESIEŃ",ROUNDDOWN(H134*40%,0)))))</f>
        <v>5</v>
      </c>
      <c r="J134">
        <f>Tabela18[[#This Row],[WYDATKI]]+Tabela18[[#This Row],[SERWIS]]</f>
        <v>0</v>
      </c>
    </row>
    <row r="135" spans="1:10" x14ac:dyDescent="0.3">
      <c r="A135" s="1">
        <v>45060</v>
      </c>
      <c r="B135">
        <f t="shared" si="6"/>
        <v>7</v>
      </c>
      <c r="C135">
        <f t="shared" si="7"/>
        <v>14</v>
      </c>
      <c r="D135">
        <f t="shared" si="8"/>
        <v>5</v>
      </c>
      <c r="E135" t="s">
        <v>5</v>
      </c>
      <c r="F135">
        <f>IF(B135=7,H135*15,0)</f>
        <v>150</v>
      </c>
      <c r="G135">
        <f>IF(OR(B135=7,B135=6),0,I135*30)</f>
        <v>0</v>
      </c>
      <c r="H135">
        <v>10</v>
      </c>
      <c r="I135">
        <f>IF(E135="ZIMA",ROUNDDOWN(H135*20%,0),IF(E135="WIOSNA",ROUNDDOWN(H135*50%,0),IF(E135="LATO",ROUNDDOWN(H135*90%,0),IF(E135="JESIEŃ",ROUNDDOWN(H135*40%,0)))))</f>
        <v>5</v>
      </c>
      <c r="J135">
        <f>Tabela18[[#This Row],[WYDATKI]]+Tabela18[[#This Row],[SERWIS]]</f>
        <v>150</v>
      </c>
    </row>
    <row r="136" spans="1:10" x14ac:dyDescent="0.3">
      <c r="A136" s="1">
        <v>45061</v>
      </c>
      <c r="B136">
        <f t="shared" si="6"/>
        <v>1</v>
      </c>
      <c r="C136">
        <f t="shared" si="7"/>
        <v>15</v>
      </c>
      <c r="D136">
        <f t="shared" si="8"/>
        <v>5</v>
      </c>
      <c r="E136" t="s">
        <v>5</v>
      </c>
      <c r="F136">
        <f>IF(B136=7,H136*15,0)</f>
        <v>0</v>
      </c>
      <c r="G136">
        <f>IF(OR(B136=7,B136=6),0,I136*30)</f>
        <v>150</v>
      </c>
      <c r="H136">
        <v>10</v>
      </c>
      <c r="I136">
        <f>IF(E136="ZIMA",ROUNDDOWN(H136*20%,0),IF(E136="WIOSNA",ROUNDDOWN(H136*50%,0),IF(E136="LATO",ROUNDDOWN(H136*90%,0),IF(E136="JESIEŃ",ROUNDDOWN(H136*40%,0)))))</f>
        <v>5</v>
      </c>
      <c r="J136">
        <f>Tabela18[[#This Row],[WYDATKI]]+Tabela18[[#This Row],[SERWIS]]</f>
        <v>0</v>
      </c>
    </row>
    <row r="137" spans="1:10" x14ac:dyDescent="0.3">
      <c r="A137" s="1">
        <v>45062</v>
      </c>
      <c r="B137">
        <f t="shared" si="6"/>
        <v>2</v>
      </c>
      <c r="C137">
        <f t="shared" si="7"/>
        <v>16</v>
      </c>
      <c r="D137">
        <f t="shared" si="8"/>
        <v>5</v>
      </c>
      <c r="E137" t="s">
        <v>5</v>
      </c>
      <c r="F137">
        <f>IF(B137=7,H137*15,0)</f>
        <v>0</v>
      </c>
      <c r="G137">
        <f>IF(OR(B137=7,B137=6),0,I137*30)</f>
        <v>150</v>
      </c>
      <c r="H137">
        <v>10</v>
      </c>
      <c r="I137">
        <f>IF(E137="ZIMA",ROUNDDOWN(H137*20%,0),IF(E137="WIOSNA",ROUNDDOWN(H137*50%,0),IF(E137="LATO",ROUNDDOWN(H137*90%,0),IF(E137="JESIEŃ",ROUNDDOWN(H137*40%,0)))))</f>
        <v>5</v>
      </c>
      <c r="J137">
        <f>Tabela18[[#This Row],[WYDATKI]]+Tabela18[[#This Row],[SERWIS]]</f>
        <v>0</v>
      </c>
    </row>
    <row r="138" spans="1:10" x14ac:dyDescent="0.3">
      <c r="A138" s="1">
        <v>45063</v>
      </c>
      <c r="B138">
        <f t="shared" si="6"/>
        <v>3</v>
      </c>
      <c r="C138">
        <f t="shared" si="7"/>
        <v>17</v>
      </c>
      <c r="D138">
        <f t="shared" si="8"/>
        <v>5</v>
      </c>
      <c r="E138" t="s">
        <v>5</v>
      </c>
      <c r="F138">
        <f>IF(B138=7,H138*15,0)</f>
        <v>0</v>
      </c>
      <c r="G138">
        <f>IF(OR(B138=7,B138=6),0,I138*30)</f>
        <v>150</v>
      </c>
      <c r="H138">
        <v>10</v>
      </c>
      <c r="I138">
        <f>IF(E138="ZIMA",ROUNDDOWN(H138*20%,0),IF(E138="WIOSNA",ROUNDDOWN(H138*50%,0),IF(E138="LATO",ROUNDDOWN(H138*90%,0),IF(E138="JESIEŃ",ROUNDDOWN(H138*40%,0)))))</f>
        <v>5</v>
      </c>
      <c r="J138">
        <f>Tabela18[[#This Row],[WYDATKI]]+Tabela18[[#This Row],[SERWIS]]</f>
        <v>0</v>
      </c>
    </row>
    <row r="139" spans="1:10" x14ac:dyDescent="0.3">
      <c r="A139" s="1">
        <v>45064</v>
      </c>
      <c r="B139">
        <f t="shared" si="6"/>
        <v>4</v>
      </c>
      <c r="C139">
        <f t="shared" si="7"/>
        <v>18</v>
      </c>
      <c r="D139">
        <f t="shared" si="8"/>
        <v>5</v>
      </c>
      <c r="E139" t="s">
        <v>5</v>
      </c>
      <c r="F139">
        <f>IF(B139=7,H139*15,0)</f>
        <v>0</v>
      </c>
      <c r="G139">
        <f>IF(OR(B139=7,B139=6),0,I139*30)</f>
        <v>150</v>
      </c>
      <c r="H139">
        <v>10</v>
      </c>
      <c r="I139">
        <f>IF(E139="ZIMA",ROUNDDOWN(H139*20%,0),IF(E139="WIOSNA",ROUNDDOWN(H139*50%,0),IF(E139="LATO",ROUNDDOWN(H139*90%,0),IF(E139="JESIEŃ",ROUNDDOWN(H139*40%,0)))))</f>
        <v>5</v>
      </c>
      <c r="J139">
        <f>Tabela18[[#This Row],[WYDATKI]]+Tabela18[[#This Row],[SERWIS]]</f>
        <v>0</v>
      </c>
    </row>
    <row r="140" spans="1:10" x14ac:dyDescent="0.3">
      <c r="A140" s="1">
        <v>45065</v>
      </c>
      <c r="B140">
        <f t="shared" si="6"/>
        <v>5</v>
      </c>
      <c r="C140">
        <f t="shared" si="7"/>
        <v>19</v>
      </c>
      <c r="D140">
        <f t="shared" si="8"/>
        <v>5</v>
      </c>
      <c r="E140" t="s">
        <v>5</v>
      </c>
      <c r="F140">
        <f>IF(B140=7,H140*15,0)</f>
        <v>0</v>
      </c>
      <c r="G140">
        <f>IF(OR(B140=7,B140=6),0,I140*30)</f>
        <v>150</v>
      </c>
      <c r="H140">
        <v>10</v>
      </c>
      <c r="I140">
        <f>IF(E140="ZIMA",ROUNDDOWN(H140*20%,0),IF(E140="WIOSNA",ROUNDDOWN(H140*50%,0),IF(E140="LATO",ROUNDDOWN(H140*90%,0),IF(E140="JESIEŃ",ROUNDDOWN(H140*40%,0)))))</f>
        <v>5</v>
      </c>
      <c r="J140">
        <f>Tabela18[[#This Row],[WYDATKI]]+Tabela18[[#This Row],[SERWIS]]</f>
        <v>0</v>
      </c>
    </row>
    <row r="141" spans="1:10" x14ac:dyDescent="0.3">
      <c r="A141" s="1">
        <v>45066</v>
      </c>
      <c r="B141">
        <f t="shared" si="6"/>
        <v>6</v>
      </c>
      <c r="C141">
        <f t="shared" si="7"/>
        <v>20</v>
      </c>
      <c r="D141">
        <f t="shared" si="8"/>
        <v>5</v>
      </c>
      <c r="E141" t="s">
        <v>5</v>
      </c>
      <c r="F141">
        <f>IF(B141=7,H141*15,0)</f>
        <v>0</v>
      </c>
      <c r="G141">
        <f>IF(OR(B141=7,B141=6),0,I141*30)</f>
        <v>0</v>
      </c>
      <c r="H141">
        <v>10</v>
      </c>
      <c r="I141">
        <f>IF(E141="ZIMA",ROUNDDOWN(H141*20%,0),IF(E141="WIOSNA",ROUNDDOWN(H141*50%,0),IF(E141="LATO",ROUNDDOWN(H141*90%,0),IF(E141="JESIEŃ",ROUNDDOWN(H141*40%,0)))))</f>
        <v>5</v>
      </c>
      <c r="J141">
        <f>Tabela18[[#This Row],[WYDATKI]]+Tabela18[[#This Row],[SERWIS]]</f>
        <v>0</v>
      </c>
    </row>
    <row r="142" spans="1:10" x14ac:dyDescent="0.3">
      <c r="A142" s="1">
        <v>45067</v>
      </c>
      <c r="B142">
        <f t="shared" si="6"/>
        <v>7</v>
      </c>
      <c r="C142">
        <f t="shared" si="7"/>
        <v>21</v>
      </c>
      <c r="D142">
        <f t="shared" si="8"/>
        <v>5</v>
      </c>
      <c r="E142" t="s">
        <v>5</v>
      </c>
      <c r="F142">
        <f>IF(B142=7,H142*15,0)</f>
        <v>150</v>
      </c>
      <c r="G142">
        <f>IF(OR(B142=7,B142=6),0,I142*30)</f>
        <v>0</v>
      </c>
      <c r="H142">
        <v>10</v>
      </c>
      <c r="I142">
        <f>IF(E142="ZIMA",ROUNDDOWN(H142*20%,0),IF(E142="WIOSNA",ROUNDDOWN(H142*50%,0),IF(E142="LATO",ROUNDDOWN(H142*90%,0),IF(E142="JESIEŃ",ROUNDDOWN(H142*40%,0)))))</f>
        <v>5</v>
      </c>
      <c r="J142">
        <f>Tabela18[[#This Row],[WYDATKI]]+Tabela18[[#This Row],[SERWIS]]</f>
        <v>150</v>
      </c>
    </row>
    <row r="143" spans="1:10" x14ac:dyDescent="0.3">
      <c r="A143" s="1">
        <v>45068</v>
      </c>
      <c r="B143">
        <f t="shared" si="6"/>
        <v>1</v>
      </c>
      <c r="C143">
        <f t="shared" si="7"/>
        <v>22</v>
      </c>
      <c r="D143">
        <f t="shared" si="8"/>
        <v>5</v>
      </c>
      <c r="E143" t="s">
        <v>5</v>
      </c>
      <c r="F143">
        <f>IF(B143=7,H143*15,0)</f>
        <v>0</v>
      </c>
      <c r="G143">
        <f>IF(OR(B143=7,B143=6),0,I143*30)</f>
        <v>150</v>
      </c>
      <c r="H143">
        <v>10</v>
      </c>
      <c r="I143">
        <f>IF(E143="ZIMA",ROUNDDOWN(H143*20%,0),IF(E143="WIOSNA",ROUNDDOWN(H143*50%,0),IF(E143="LATO",ROUNDDOWN(H143*90%,0),IF(E143="JESIEŃ",ROUNDDOWN(H143*40%,0)))))</f>
        <v>5</v>
      </c>
      <c r="J143">
        <f>Tabela18[[#This Row],[WYDATKI]]+Tabela18[[#This Row],[SERWIS]]</f>
        <v>0</v>
      </c>
    </row>
    <row r="144" spans="1:10" x14ac:dyDescent="0.3">
      <c r="A144" s="1">
        <v>45069</v>
      </c>
      <c r="B144">
        <f t="shared" si="6"/>
        <v>2</v>
      </c>
      <c r="C144">
        <f t="shared" si="7"/>
        <v>23</v>
      </c>
      <c r="D144">
        <f t="shared" si="8"/>
        <v>5</v>
      </c>
      <c r="E144" t="s">
        <v>5</v>
      </c>
      <c r="F144">
        <f>IF(B144=7,H144*15,0)</f>
        <v>0</v>
      </c>
      <c r="G144">
        <f>IF(OR(B144=7,B144=6),0,I144*30)</f>
        <v>150</v>
      </c>
      <c r="H144">
        <v>10</v>
      </c>
      <c r="I144">
        <f>IF(E144="ZIMA",ROUNDDOWN(H144*20%,0),IF(E144="WIOSNA",ROUNDDOWN(H144*50%,0),IF(E144="LATO",ROUNDDOWN(H144*90%,0),IF(E144="JESIEŃ",ROUNDDOWN(H144*40%,0)))))</f>
        <v>5</v>
      </c>
      <c r="J144">
        <f>Tabela18[[#This Row],[WYDATKI]]+Tabela18[[#This Row],[SERWIS]]</f>
        <v>0</v>
      </c>
    </row>
    <row r="145" spans="1:10" x14ac:dyDescent="0.3">
      <c r="A145" s="1">
        <v>45070</v>
      </c>
      <c r="B145">
        <f t="shared" si="6"/>
        <v>3</v>
      </c>
      <c r="C145">
        <f t="shared" si="7"/>
        <v>24</v>
      </c>
      <c r="D145">
        <f t="shared" si="8"/>
        <v>5</v>
      </c>
      <c r="E145" t="s">
        <v>5</v>
      </c>
      <c r="F145">
        <f>IF(B145=7,H145*15,0)</f>
        <v>0</v>
      </c>
      <c r="G145">
        <f>IF(OR(B145=7,B145=6),0,I145*30)</f>
        <v>150</v>
      </c>
      <c r="H145">
        <v>10</v>
      </c>
      <c r="I145">
        <f>IF(E145="ZIMA",ROUNDDOWN(H145*20%,0),IF(E145="WIOSNA",ROUNDDOWN(H145*50%,0),IF(E145="LATO",ROUNDDOWN(H145*90%,0),IF(E145="JESIEŃ",ROUNDDOWN(H145*40%,0)))))</f>
        <v>5</v>
      </c>
      <c r="J145">
        <f>Tabela18[[#This Row],[WYDATKI]]+Tabela18[[#This Row],[SERWIS]]</f>
        <v>0</v>
      </c>
    </row>
    <row r="146" spans="1:10" x14ac:dyDescent="0.3">
      <c r="A146" s="1">
        <v>45071</v>
      </c>
      <c r="B146">
        <f t="shared" si="6"/>
        <v>4</v>
      </c>
      <c r="C146">
        <f t="shared" si="7"/>
        <v>25</v>
      </c>
      <c r="D146">
        <f t="shared" si="8"/>
        <v>5</v>
      </c>
      <c r="E146" t="s">
        <v>5</v>
      </c>
      <c r="F146">
        <f>IF(B146=7,H146*15,0)</f>
        <v>0</v>
      </c>
      <c r="G146">
        <f>IF(OR(B146=7,B146=6),0,I146*30)</f>
        <v>150</v>
      </c>
      <c r="H146">
        <v>10</v>
      </c>
      <c r="I146">
        <f>IF(E146="ZIMA",ROUNDDOWN(H146*20%,0),IF(E146="WIOSNA",ROUNDDOWN(H146*50%,0),IF(E146="LATO",ROUNDDOWN(H146*90%,0),IF(E146="JESIEŃ",ROUNDDOWN(H146*40%,0)))))</f>
        <v>5</v>
      </c>
      <c r="J146">
        <f>Tabela18[[#This Row],[WYDATKI]]+Tabela18[[#This Row],[SERWIS]]</f>
        <v>0</v>
      </c>
    </row>
    <row r="147" spans="1:10" x14ac:dyDescent="0.3">
      <c r="A147" s="1">
        <v>45072</v>
      </c>
      <c r="B147">
        <f t="shared" si="6"/>
        <v>5</v>
      </c>
      <c r="C147">
        <f t="shared" si="7"/>
        <v>26</v>
      </c>
      <c r="D147">
        <f t="shared" si="8"/>
        <v>5</v>
      </c>
      <c r="E147" t="s">
        <v>5</v>
      </c>
      <c r="F147">
        <f>IF(B147=7,H147*15,0)</f>
        <v>0</v>
      </c>
      <c r="G147">
        <f>IF(OR(B147=7,B147=6),0,I147*30)</f>
        <v>150</v>
      </c>
      <c r="H147">
        <v>10</v>
      </c>
      <c r="I147">
        <f>IF(E147="ZIMA",ROUNDDOWN(H147*20%,0),IF(E147="WIOSNA",ROUNDDOWN(H147*50%,0),IF(E147="LATO",ROUNDDOWN(H147*90%,0),IF(E147="JESIEŃ",ROUNDDOWN(H147*40%,0)))))</f>
        <v>5</v>
      </c>
      <c r="J147">
        <f>Tabela18[[#This Row],[WYDATKI]]+Tabela18[[#This Row],[SERWIS]]</f>
        <v>0</v>
      </c>
    </row>
    <row r="148" spans="1:10" x14ac:dyDescent="0.3">
      <c r="A148" s="1">
        <v>45073</v>
      </c>
      <c r="B148">
        <f t="shared" si="6"/>
        <v>6</v>
      </c>
      <c r="C148">
        <f t="shared" si="7"/>
        <v>27</v>
      </c>
      <c r="D148">
        <f t="shared" si="8"/>
        <v>5</v>
      </c>
      <c r="E148" t="s">
        <v>5</v>
      </c>
      <c r="F148">
        <f>IF(B148=7,H148*15,0)</f>
        <v>0</v>
      </c>
      <c r="G148">
        <f>IF(OR(B148=7,B148=6),0,I148*30)</f>
        <v>0</v>
      </c>
      <c r="H148">
        <v>10</v>
      </c>
      <c r="I148">
        <f>IF(E148="ZIMA",ROUNDDOWN(H148*20%,0),IF(E148="WIOSNA",ROUNDDOWN(H148*50%,0),IF(E148="LATO",ROUNDDOWN(H148*90%,0),IF(E148="JESIEŃ",ROUNDDOWN(H148*40%,0)))))</f>
        <v>5</v>
      </c>
      <c r="J148">
        <f>Tabela18[[#This Row],[WYDATKI]]+Tabela18[[#This Row],[SERWIS]]</f>
        <v>0</v>
      </c>
    </row>
    <row r="149" spans="1:10" x14ac:dyDescent="0.3">
      <c r="A149" s="1">
        <v>45074</v>
      </c>
      <c r="B149">
        <f t="shared" si="6"/>
        <v>7</v>
      </c>
      <c r="C149">
        <f t="shared" si="7"/>
        <v>28</v>
      </c>
      <c r="D149">
        <f t="shared" si="8"/>
        <v>5</v>
      </c>
      <c r="E149" t="s">
        <v>5</v>
      </c>
      <c r="F149">
        <f>IF(B149=7,H149*15,0)</f>
        <v>150</v>
      </c>
      <c r="G149">
        <f>IF(OR(B149=7,B149=6),0,I149*30)</f>
        <v>0</v>
      </c>
      <c r="H149">
        <v>10</v>
      </c>
      <c r="I149">
        <f>IF(E149="ZIMA",ROUNDDOWN(H149*20%,0),IF(E149="WIOSNA",ROUNDDOWN(H149*50%,0),IF(E149="LATO",ROUNDDOWN(H149*90%,0),IF(E149="JESIEŃ",ROUNDDOWN(H149*40%,0)))))</f>
        <v>5</v>
      </c>
      <c r="J149">
        <f>Tabela18[[#This Row],[WYDATKI]]+Tabela18[[#This Row],[SERWIS]]</f>
        <v>150</v>
      </c>
    </row>
    <row r="150" spans="1:10" x14ac:dyDescent="0.3">
      <c r="A150" s="1">
        <v>45075</v>
      </c>
      <c r="B150">
        <f t="shared" si="6"/>
        <v>1</v>
      </c>
      <c r="C150">
        <f t="shared" si="7"/>
        <v>29</v>
      </c>
      <c r="D150">
        <f t="shared" si="8"/>
        <v>5</v>
      </c>
      <c r="E150" t="s">
        <v>5</v>
      </c>
      <c r="F150">
        <f>IF(B150=7,H150*15,0)</f>
        <v>0</v>
      </c>
      <c r="G150">
        <f>IF(OR(B150=7,B150=6),0,I150*30)</f>
        <v>150</v>
      </c>
      <c r="H150">
        <v>10</v>
      </c>
      <c r="I150">
        <f>IF(E150="ZIMA",ROUNDDOWN(H150*20%,0),IF(E150="WIOSNA",ROUNDDOWN(H150*50%,0),IF(E150="LATO",ROUNDDOWN(H150*90%,0),IF(E150="JESIEŃ",ROUNDDOWN(H150*40%,0)))))</f>
        <v>5</v>
      </c>
      <c r="J150">
        <f>Tabela18[[#This Row],[WYDATKI]]+Tabela18[[#This Row],[SERWIS]]</f>
        <v>0</v>
      </c>
    </row>
    <row r="151" spans="1:10" x14ac:dyDescent="0.3">
      <c r="A151" s="1">
        <v>45076</v>
      </c>
      <c r="B151">
        <f t="shared" si="6"/>
        <v>2</v>
      </c>
      <c r="C151">
        <f t="shared" si="7"/>
        <v>30</v>
      </c>
      <c r="D151">
        <f t="shared" si="8"/>
        <v>5</v>
      </c>
      <c r="E151" t="s">
        <v>5</v>
      </c>
      <c r="F151">
        <f>IF(B151=7,H151*15,0)</f>
        <v>0</v>
      </c>
      <c r="G151">
        <f>IF(OR(B151=7,B151=6),0,I151*30)</f>
        <v>150</v>
      </c>
      <c r="H151">
        <v>10</v>
      </c>
      <c r="I151">
        <f>IF(E151="ZIMA",ROUNDDOWN(H151*20%,0),IF(E151="WIOSNA",ROUNDDOWN(H151*50%,0),IF(E151="LATO",ROUNDDOWN(H151*90%,0),IF(E151="JESIEŃ",ROUNDDOWN(H151*40%,0)))))</f>
        <v>5</v>
      </c>
      <c r="J151">
        <f>Tabela18[[#This Row],[WYDATKI]]+Tabela18[[#This Row],[SERWIS]]</f>
        <v>0</v>
      </c>
    </row>
    <row r="152" spans="1:10" x14ac:dyDescent="0.3">
      <c r="A152" s="1">
        <v>45077</v>
      </c>
      <c r="B152">
        <f t="shared" si="6"/>
        <v>3</v>
      </c>
      <c r="C152">
        <f t="shared" si="7"/>
        <v>31</v>
      </c>
      <c r="D152">
        <f t="shared" si="8"/>
        <v>5</v>
      </c>
      <c r="E152" t="s">
        <v>5</v>
      </c>
      <c r="F152">
        <f>IF(B152=7,H152*15,0)</f>
        <v>0</v>
      </c>
      <c r="G152">
        <f>IF(OR(B152=7,B152=6),0,I152*30)</f>
        <v>150</v>
      </c>
      <c r="H152">
        <v>10</v>
      </c>
      <c r="I152">
        <f>IF(E152="ZIMA",ROUNDDOWN(H152*20%,0),IF(E152="WIOSNA",ROUNDDOWN(H152*50%,0),IF(E152="LATO",ROUNDDOWN(H152*90%,0),IF(E152="JESIEŃ",ROUNDDOWN(H152*40%,0)))))</f>
        <v>5</v>
      </c>
      <c r="J152">
        <f>Tabela18[[#This Row],[WYDATKI]]+Tabela18[[#This Row],[SERWIS]]</f>
        <v>0</v>
      </c>
    </row>
    <row r="153" spans="1:10" x14ac:dyDescent="0.3">
      <c r="A153" s="1">
        <v>45078</v>
      </c>
      <c r="B153">
        <f t="shared" si="6"/>
        <v>4</v>
      </c>
      <c r="C153">
        <f t="shared" si="7"/>
        <v>1</v>
      </c>
      <c r="D153">
        <f t="shared" si="8"/>
        <v>6</v>
      </c>
      <c r="E153" t="s">
        <v>5</v>
      </c>
      <c r="F153">
        <f>IF(B153=7,H153*15,0)</f>
        <v>0</v>
      </c>
      <c r="G153">
        <f>IF(OR(B153=7,B153=6),0,I153*30)</f>
        <v>150</v>
      </c>
      <c r="H153">
        <v>10</v>
      </c>
      <c r="I153">
        <f>IF(E153="ZIMA",ROUNDDOWN(H153*20%,0),IF(E153="WIOSNA",ROUNDDOWN(H153*50%,0),IF(E153="LATO",ROUNDDOWN(H153*90%,0),IF(E153="JESIEŃ",ROUNDDOWN(H153*40%,0)))))</f>
        <v>5</v>
      </c>
      <c r="J153">
        <f>Tabela18[[#This Row],[WYDATKI]]+Tabela18[[#This Row],[SERWIS]]</f>
        <v>0</v>
      </c>
    </row>
    <row r="154" spans="1:10" x14ac:dyDescent="0.3">
      <c r="A154" s="1">
        <v>45079</v>
      </c>
      <c r="B154">
        <f t="shared" si="6"/>
        <v>5</v>
      </c>
      <c r="C154">
        <f t="shared" si="7"/>
        <v>2</v>
      </c>
      <c r="D154">
        <f t="shared" si="8"/>
        <v>6</v>
      </c>
      <c r="E154" t="s">
        <v>5</v>
      </c>
      <c r="F154">
        <f>IF(B154=7,H154*15,0)</f>
        <v>0</v>
      </c>
      <c r="G154">
        <f>IF(OR(B154=7,B154=6),0,I154*30)</f>
        <v>150</v>
      </c>
      <c r="H154">
        <v>10</v>
      </c>
      <c r="I154">
        <f>IF(E154="ZIMA",ROUNDDOWN(H154*20%,0),IF(E154="WIOSNA",ROUNDDOWN(H154*50%,0),IF(E154="LATO",ROUNDDOWN(H154*90%,0),IF(E154="JESIEŃ",ROUNDDOWN(H154*40%,0)))))</f>
        <v>5</v>
      </c>
      <c r="J154">
        <f>Tabela18[[#This Row],[WYDATKI]]+Tabela18[[#This Row],[SERWIS]]</f>
        <v>0</v>
      </c>
    </row>
    <row r="155" spans="1:10" x14ac:dyDescent="0.3">
      <c r="A155" s="1">
        <v>45080</v>
      </c>
      <c r="B155">
        <f t="shared" si="6"/>
        <v>6</v>
      </c>
      <c r="C155">
        <f t="shared" si="7"/>
        <v>3</v>
      </c>
      <c r="D155">
        <f t="shared" si="8"/>
        <v>6</v>
      </c>
      <c r="E155" t="s">
        <v>5</v>
      </c>
      <c r="F155">
        <f>IF(B155=7,H155*15,0)</f>
        <v>0</v>
      </c>
      <c r="G155">
        <f>IF(OR(B155=7,B155=6),0,I155*30)</f>
        <v>0</v>
      </c>
      <c r="H155">
        <v>10</v>
      </c>
      <c r="I155">
        <f>IF(E155="ZIMA",ROUNDDOWN(H155*20%,0),IF(E155="WIOSNA",ROUNDDOWN(H155*50%,0),IF(E155="LATO",ROUNDDOWN(H155*90%,0),IF(E155="JESIEŃ",ROUNDDOWN(H155*40%,0)))))</f>
        <v>5</v>
      </c>
      <c r="J155">
        <f>Tabela18[[#This Row],[WYDATKI]]+Tabela18[[#This Row],[SERWIS]]</f>
        <v>0</v>
      </c>
    </row>
    <row r="156" spans="1:10" x14ac:dyDescent="0.3">
      <c r="A156" s="1">
        <v>45081</v>
      </c>
      <c r="B156">
        <f t="shared" si="6"/>
        <v>7</v>
      </c>
      <c r="C156">
        <f t="shared" si="7"/>
        <v>4</v>
      </c>
      <c r="D156">
        <f t="shared" si="8"/>
        <v>6</v>
      </c>
      <c r="E156" t="s">
        <v>5</v>
      </c>
      <c r="F156">
        <f>IF(B156=7,H156*15,0)</f>
        <v>150</v>
      </c>
      <c r="G156">
        <f>IF(OR(B156=7,B156=6),0,I156*30)</f>
        <v>0</v>
      </c>
      <c r="H156">
        <v>10</v>
      </c>
      <c r="I156">
        <f>IF(E156="ZIMA",ROUNDDOWN(H156*20%,0),IF(E156="WIOSNA",ROUNDDOWN(H156*50%,0),IF(E156="LATO",ROUNDDOWN(H156*90%,0),IF(E156="JESIEŃ",ROUNDDOWN(H156*40%,0)))))</f>
        <v>5</v>
      </c>
      <c r="J156">
        <f>Tabela18[[#This Row],[WYDATKI]]+Tabela18[[#This Row],[SERWIS]]</f>
        <v>150</v>
      </c>
    </row>
    <row r="157" spans="1:10" x14ac:dyDescent="0.3">
      <c r="A157" s="1">
        <v>45082</v>
      </c>
      <c r="B157">
        <f t="shared" si="6"/>
        <v>1</v>
      </c>
      <c r="C157">
        <f t="shared" si="7"/>
        <v>5</v>
      </c>
      <c r="D157">
        <f t="shared" si="8"/>
        <v>6</v>
      </c>
      <c r="E157" t="s">
        <v>5</v>
      </c>
      <c r="F157">
        <f>IF(B157=7,H157*15,0)</f>
        <v>0</v>
      </c>
      <c r="G157">
        <f>IF(OR(B157=7,B157=6),0,I157*30)</f>
        <v>150</v>
      </c>
      <c r="H157">
        <v>10</v>
      </c>
      <c r="I157">
        <f>IF(E157="ZIMA",ROUNDDOWN(H157*20%,0),IF(E157="WIOSNA",ROUNDDOWN(H157*50%,0),IF(E157="LATO",ROUNDDOWN(H157*90%,0),IF(E157="JESIEŃ",ROUNDDOWN(H157*40%,0)))))</f>
        <v>5</v>
      </c>
      <c r="J157">
        <f>Tabela18[[#This Row],[WYDATKI]]+Tabela18[[#This Row],[SERWIS]]</f>
        <v>0</v>
      </c>
    </row>
    <row r="158" spans="1:10" x14ac:dyDescent="0.3">
      <c r="A158" s="1">
        <v>45083</v>
      </c>
      <c r="B158">
        <f t="shared" si="6"/>
        <v>2</v>
      </c>
      <c r="C158">
        <f t="shared" si="7"/>
        <v>6</v>
      </c>
      <c r="D158">
        <f t="shared" si="8"/>
        <v>6</v>
      </c>
      <c r="E158" t="s">
        <v>5</v>
      </c>
      <c r="F158">
        <f>IF(B158=7,H158*15,0)</f>
        <v>0</v>
      </c>
      <c r="G158">
        <f>IF(OR(B158=7,B158=6),0,I158*30)</f>
        <v>150</v>
      </c>
      <c r="H158">
        <v>10</v>
      </c>
      <c r="I158">
        <f>IF(E158="ZIMA",ROUNDDOWN(H158*20%,0),IF(E158="WIOSNA",ROUNDDOWN(H158*50%,0),IF(E158="LATO",ROUNDDOWN(H158*90%,0),IF(E158="JESIEŃ",ROUNDDOWN(H158*40%,0)))))</f>
        <v>5</v>
      </c>
      <c r="J158">
        <f>Tabela18[[#This Row],[WYDATKI]]+Tabela18[[#This Row],[SERWIS]]</f>
        <v>0</v>
      </c>
    </row>
    <row r="159" spans="1:10" x14ac:dyDescent="0.3">
      <c r="A159" s="1">
        <v>45084</v>
      </c>
      <c r="B159">
        <f t="shared" si="6"/>
        <v>3</v>
      </c>
      <c r="C159">
        <f t="shared" si="7"/>
        <v>7</v>
      </c>
      <c r="D159">
        <f t="shared" si="8"/>
        <v>6</v>
      </c>
      <c r="E159" t="s">
        <v>5</v>
      </c>
      <c r="F159">
        <f>IF(B159=7,H159*15,0)</f>
        <v>0</v>
      </c>
      <c r="G159">
        <f>IF(OR(B159=7,B159=6),0,I159*30)</f>
        <v>150</v>
      </c>
      <c r="H159">
        <v>10</v>
      </c>
      <c r="I159">
        <f>IF(E159="ZIMA",ROUNDDOWN(H159*20%,0),IF(E159="WIOSNA",ROUNDDOWN(H159*50%,0),IF(E159="LATO",ROUNDDOWN(H159*90%,0),IF(E159="JESIEŃ",ROUNDDOWN(H159*40%,0)))))</f>
        <v>5</v>
      </c>
      <c r="J159">
        <f>Tabela18[[#This Row],[WYDATKI]]+Tabela18[[#This Row],[SERWIS]]</f>
        <v>0</v>
      </c>
    </row>
    <row r="160" spans="1:10" x14ac:dyDescent="0.3">
      <c r="A160" s="1">
        <v>45085</v>
      </c>
      <c r="B160">
        <f t="shared" si="6"/>
        <v>4</v>
      </c>
      <c r="C160">
        <f t="shared" si="7"/>
        <v>8</v>
      </c>
      <c r="D160">
        <f t="shared" si="8"/>
        <v>6</v>
      </c>
      <c r="E160" t="s">
        <v>5</v>
      </c>
      <c r="F160">
        <f>IF(B160=7,H160*15,0)</f>
        <v>0</v>
      </c>
      <c r="G160">
        <f>IF(OR(B160=7,B160=6),0,I160*30)</f>
        <v>150</v>
      </c>
      <c r="H160">
        <v>10</v>
      </c>
      <c r="I160">
        <f>IF(E160="ZIMA",ROUNDDOWN(H160*20%,0),IF(E160="WIOSNA",ROUNDDOWN(H160*50%,0),IF(E160="LATO",ROUNDDOWN(H160*90%,0),IF(E160="JESIEŃ",ROUNDDOWN(H160*40%,0)))))</f>
        <v>5</v>
      </c>
      <c r="J160">
        <f>Tabela18[[#This Row],[WYDATKI]]+Tabela18[[#This Row],[SERWIS]]</f>
        <v>0</v>
      </c>
    </row>
    <row r="161" spans="1:10" x14ac:dyDescent="0.3">
      <c r="A161" s="1">
        <v>45086</v>
      </c>
      <c r="B161">
        <f t="shared" si="6"/>
        <v>5</v>
      </c>
      <c r="C161">
        <f t="shared" si="7"/>
        <v>9</v>
      </c>
      <c r="D161">
        <f t="shared" si="8"/>
        <v>6</v>
      </c>
      <c r="E161" t="s">
        <v>5</v>
      </c>
      <c r="F161">
        <f>IF(B161=7,H161*15,0)</f>
        <v>0</v>
      </c>
      <c r="G161">
        <f>IF(OR(B161=7,B161=6),0,I161*30)</f>
        <v>150</v>
      </c>
      <c r="H161">
        <v>10</v>
      </c>
      <c r="I161">
        <f>IF(E161="ZIMA",ROUNDDOWN(H161*20%,0),IF(E161="WIOSNA",ROUNDDOWN(H161*50%,0),IF(E161="LATO",ROUNDDOWN(H161*90%,0),IF(E161="JESIEŃ",ROUNDDOWN(H161*40%,0)))))</f>
        <v>5</v>
      </c>
      <c r="J161">
        <f>Tabela18[[#This Row],[WYDATKI]]+Tabela18[[#This Row],[SERWIS]]</f>
        <v>0</v>
      </c>
    </row>
    <row r="162" spans="1:10" x14ac:dyDescent="0.3">
      <c r="A162" s="1">
        <v>45087</v>
      </c>
      <c r="B162">
        <f t="shared" si="6"/>
        <v>6</v>
      </c>
      <c r="C162">
        <f t="shared" si="7"/>
        <v>10</v>
      </c>
      <c r="D162">
        <f t="shared" si="8"/>
        <v>6</v>
      </c>
      <c r="E162" t="s">
        <v>5</v>
      </c>
      <c r="F162">
        <f>IF(B162=7,H162*15,0)</f>
        <v>0</v>
      </c>
      <c r="G162">
        <f>IF(OR(B162=7,B162=6),0,I162*30)</f>
        <v>0</v>
      </c>
      <c r="H162">
        <v>10</v>
      </c>
      <c r="I162">
        <f>IF(E162="ZIMA",ROUNDDOWN(H162*20%,0),IF(E162="WIOSNA",ROUNDDOWN(H162*50%,0),IF(E162="LATO",ROUNDDOWN(H162*90%,0),IF(E162="JESIEŃ",ROUNDDOWN(H162*40%,0)))))</f>
        <v>5</v>
      </c>
      <c r="J162">
        <f>Tabela18[[#This Row],[WYDATKI]]+Tabela18[[#This Row],[SERWIS]]</f>
        <v>0</v>
      </c>
    </row>
    <row r="163" spans="1:10" x14ac:dyDescent="0.3">
      <c r="A163" s="1">
        <v>45088</v>
      </c>
      <c r="B163">
        <f t="shared" si="6"/>
        <v>7</v>
      </c>
      <c r="C163">
        <f t="shared" si="7"/>
        <v>11</v>
      </c>
      <c r="D163">
        <f t="shared" si="8"/>
        <v>6</v>
      </c>
      <c r="E163" t="s">
        <v>5</v>
      </c>
      <c r="F163">
        <f>IF(B163=7,H163*15,0)</f>
        <v>150</v>
      </c>
      <c r="G163">
        <f>IF(OR(B163=7,B163=6),0,I163*30)</f>
        <v>0</v>
      </c>
      <c r="H163">
        <v>10</v>
      </c>
      <c r="I163">
        <f>IF(E163="ZIMA",ROUNDDOWN(H163*20%,0),IF(E163="WIOSNA",ROUNDDOWN(H163*50%,0),IF(E163="LATO",ROUNDDOWN(H163*90%,0),IF(E163="JESIEŃ",ROUNDDOWN(H163*40%,0)))))</f>
        <v>5</v>
      </c>
      <c r="J163">
        <f>Tabela18[[#This Row],[WYDATKI]]+Tabela18[[#This Row],[SERWIS]]</f>
        <v>150</v>
      </c>
    </row>
    <row r="164" spans="1:10" x14ac:dyDescent="0.3">
      <c r="A164" s="1">
        <v>45089</v>
      </c>
      <c r="B164">
        <f t="shared" si="6"/>
        <v>1</v>
      </c>
      <c r="C164">
        <f t="shared" si="7"/>
        <v>12</v>
      </c>
      <c r="D164">
        <f t="shared" si="8"/>
        <v>6</v>
      </c>
      <c r="E164" t="s">
        <v>5</v>
      </c>
      <c r="F164">
        <f>IF(B164=7,H164*15,0)</f>
        <v>0</v>
      </c>
      <c r="G164">
        <f>IF(OR(B164=7,B164=6),0,I164*30)</f>
        <v>150</v>
      </c>
      <c r="H164">
        <v>10</v>
      </c>
      <c r="I164">
        <f>IF(E164="ZIMA",ROUNDDOWN(H164*20%,0),IF(E164="WIOSNA",ROUNDDOWN(H164*50%,0),IF(E164="LATO",ROUNDDOWN(H164*90%,0),IF(E164="JESIEŃ",ROUNDDOWN(H164*40%,0)))))</f>
        <v>5</v>
      </c>
      <c r="J164">
        <f>Tabela18[[#This Row],[WYDATKI]]+Tabela18[[#This Row],[SERWIS]]</f>
        <v>0</v>
      </c>
    </row>
    <row r="165" spans="1:10" x14ac:dyDescent="0.3">
      <c r="A165" s="1">
        <v>45090</v>
      </c>
      <c r="B165">
        <f t="shared" si="6"/>
        <v>2</v>
      </c>
      <c r="C165">
        <f t="shared" si="7"/>
        <v>13</v>
      </c>
      <c r="D165">
        <f t="shared" si="8"/>
        <v>6</v>
      </c>
      <c r="E165" t="s">
        <v>5</v>
      </c>
      <c r="F165">
        <f>IF(B165=7,H165*15,0)</f>
        <v>0</v>
      </c>
      <c r="G165">
        <f>IF(OR(B165=7,B165=6),0,I165*30)</f>
        <v>150</v>
      </c>
      <c r="H165">
        <v>10</v>
      </c>
      <c r="I165">
        <f>IF(E165="ZIMA",ROUNDDOWN(H165*20%,0),IF(E165="WIOSNA",ROUNDDOWN(H165*50%,0),IF(E165="LATO",ROUNDDOWN(H165*90%,0),IF(E165="JESIEŃ",ROUNDDOWN(H165*40%,0)))))</f>
        <v>5</v>
      </c>
      <c r="J165">
        <f>Tabela18[[#This Row],[WYDATKI]]+Tabela18[[#This Row],[SERWIS]]</f>
        <v>0</v>
      </c>
    </row>
    <row r="166" spans="1:10" x14ac:dyDescent="0.3">
      <c r="A166" s="1">
        <v>45091</v>
      </c>
      <c r="B166">
        <f t="shared" si="6"/>
        <v>3</v>
      </c>
      <c r="C166">
        <f t="shared" si="7"/>
        <v>14</v>
      </c>
      <c r="D166">
        <f t="shared" si="8"/>
        <v>6</v>
      </c>
      <c r="E166" t="s">
        <v>5</v>
      </c>
      <c r="F166">
        <f>IF(B166=7,H166*15,0)</f>
        <v>0</v>
      </c>
      <c r="G166">
        <f>IF(OR(B166=7,B166=6),0,I166*30)</f>
        <v>150</v>
      </c>
      <c r="H166">
        <v>10</v>
      </c>
      <c r="I166">
        <f>IF(E166="ZIMA",ROUNDDOWN(H166*20%,0),IF(E166="WIOSNA",ROUNDDOWN(H166*50%,0),IF(E166="LATO",ROUNDDOWN(H166*90%,0),IF(E166="JESIEŃ",ROUNDDOWN(H166*40%,0)))))</f>
        <v>5</v>
      </c>
      <c r="J166">
        <f>Tabela18[[#This Row],[WYDATKI]]+Tabela18[[#This Row],[SERWIS]]</f>
        <v>0</v>
      </c>
    </row>
    <row r="167" spans="1:10" x14ac:dyDescent="0.3">
      <c r="A167" s="1">
        <v>45092</v>
      </c>
      <c r="B167">
        <f t="shared" si="6"/>
        <v>4</v>
      </c>
      <c r="C167">
        <f t="shared" si="7"/>
        <v>15</v>
      </c>
      <c r="D167">
        <f t="shared" si="8"/>
        <v>6</v>
      </c>
      <c r="E167" t="s">
        <v>5</v>
      </c>
      <c r="F167">
        <f>IF(B167=7,H167*15,0)</f>
        <v>0</v>
      </c>
      <c r="G167">
        <f>IF(OR(B167=7,B167=6),0,I167*30)</f>
        <v>150</v>
      </c>
      <c r="H167">
        <v>10</v>
      </c>
      <c r="I167">
        <f>IF(E167="ZIMA",ROUNDDOWN(H167*20%,0),IF(E167="WIOSNA",ROUNDDOWN(H167*50%,0),IF(E167="LATO",ROUNDDOWN(H167*90%,0),IF(E167="JESIEŃ",ROUNDDOWN(H167*40%,0)))))</f>
        <v>5</v>
      </c>
      <c r="J167">
        <f>Tabela18[[#This Row],[WYDATKI]]+Tabela18[[#This Row],[SERWIS]]</f>
        <v>0</v>
      </c>
    </row>
    <row r="168" spans="1:10" x14ac:dyDescent="0.3">
      <c r="A168" s="1">
        <v>45093</v>
      </c>
      <c r="B168">
        <f t="shared" si="6"/>
        <v>5</v>
      </c>
      <c r="C168">
        <f t="shared" si="7"/>
        <v>16</v>
      </c>
      <c r="D168">
        <f t="shared" si="8"/>
        <v>6</v>
      </c>
      <c r="E168" t="s">
        <v>5</v>
      </c>
      <c r="F168">
        <f>IF(B168=7,H168*15,0)</f>
        <v>0</v>
      </c>
      <c r="G168">
        <f>IF(OR(B168=7,B168=6),0,I168*30)</f>
        <v>150</v>
      </c>
      <c r="H168">
        <v>10</v>
      </c>
      <c r="I168">
        <f>IF(E168="ZIMA",ROUNDDOWN(H168*20%,0),IF(E168="WIOSNA",ROUNDDOWN(H168*50%,0),IF(E168="LATO",ROUNDDOWN(H168*90%,0),IF(E168="JESIEŃ",ROUNDDOWN(H168*40%,0)))))</f>
        <v>5</v>
      </c>
      <c r="J168">
        <f>Tabela18[[#This Row],[WYDATKI]]+Tabela18[[#This Row],[SERWIS]]</f>
        <v>0</v>
      </c>
    </row>
    <row r="169" spans="1:10" x14ac:dyDescent="0.3">
      <c r="A169" s="1">
        <v>45094</v>
      </c>
      <c r="B169">
        <f t="shared" si="6"/>
        <v>6</v>
      </c>
      <c r="C169">
        <f t="shared" si="7"/>
        <v>17</v>
      </c>
      <c r="D169">
        <f t="shared" si="8"/>
        <v>6</v>
      </c>
      <c r="E169" t="s">
        <v>5</v>
      </c>
      <c r="F169">
        <f>IF(B169=7,H169*15,0)</f>
        <v>0</v>
      </c>
      <c r="G169">
        <f>IF(OR(B169=7,B169=6),0,I169*30)</f>
        <v>0</v>
      </c>
      <c r="H169">
        <v>10</v>
      </c>
      <c r="I169">
        <f>IF(E169="ZIMA",ROUNDDOWN(H169*20%,0),IF(E169="WIOSNA",ROUNDDOWN(H169*50%,0),IF(E169="LATO",ROUNDDOWN(H169*90%,0),IF(E169="JESIEŃ",ROUNDDOWN(H169*40%,0)))))</f>
        <v>5</v>
      </c>
      <c r="J169">
        <f>Tabela18[[#This Row],[WYDATKI]]+Tabela18[[#This Row],[SERWIS]]</f>
        <v>0</v>
      </c>
    </row>
    <row r="170" spans="1:10" x14ac:dyDescent="0.3">
      <c r="A170" s="1">
        <v>45095</v>
      </c>
      <c r="B170">
        <f t="shared" si="6"/>
        <v>7</v>
      </c>
      <c r="C170">
        <f t="shared" si="7"/>
        <v>18</v>
      </c>
      <c r="D170">
        <f t="shared" si="8"/>
        <v>6</v>
      </c>
      <c r="E170" t="s">
        <v>5</v>
      </c>
      <c r="F170">
        <f>IF(B170=7,H170*15,0)</f>
        <v>150</v>
      </c>
      <c r="G170">
        <f>IF(OR(B170=7,B170=6),0,I170*30)</f>
        <v>0</v>
      </c>
      <c r="H170">
        <v>10</v>
      </c>
      <c r="I170">
        <f>IF(E170="ZIMA",ROUNDDOWN(H170*20%,0),IF(E170="WIOSNA",ROUNDDOWN(H170*50%,0),IF(E170="LATO",ROUNDDOWN(H170*90%,0),IF(E170="JESIEŃ",ROUNDDOWN(H170*40%,0)))))</f>
        <v>5</v>
      </c>
      <c r="J170">
        <f>Tabela18[[#This Row],[WYDATKI]]+Tabela18[[#This Row],[SERWIS]]</f>
        <v>150</v>
      </c>
    </row>
    <row r="171" spans="1:10" x14ac:dyDescent="0.3">
      <c r="A171" s="1">
        <v>45096</v>
      </c>
      <c r="B171">
        <f t="shared" si="6"/>
        <v>1</v>
      </c>
      <c r="C171">
        <f t="shared" si="7"/>
        <v>19</v>
      </c>
      <c r="D171">
        <f t="shared" si="8"/>
        <v>6</v>
      </c>
      <c r="E171" t="s">
        <v>5</v>
      </c>
      <c r="F171">
        <f>IF(B171=7,H171*15,0)</f>
        <v>0</v>
      </c>
      <c r="G171">
        <f>IF(OR(B171=7,B171=6),0,I171*30)</f>
        <v>150</v>
      </c>
      <c r="H171">
        <v>10</v>
      </c>
      <c r="I171">
        <f>IF(E171="ZIMA",ROUNDDOWN(H171*20%,0),IF(E171="WIOSNA",ROUNDDOWN(H171*50%,0),IF(E171="LATO",ROUNDDOWN(H171*90%,0),IF(E171="JESIEŃ",ROUNDDOWN(H171*40%,0)))))</f>
        <v>5</v>
      </c>
      <c r="J171">
        <f>Tabela18[[#This Row],[WYDATKI]]+Tabela18[[#This Row],[SERWIS]]</f>
        <v>0</v>
      </c>
    </row>
    <row r="172" spans="1:10" x14ac:dyDescent="0.3">
      <c r="A172" s="1">
        <v>45097</v>
      </c>
      <c r="B172">
        <f t="shared" si="6"/>
        <v>2</v>
      </c>
      <c r="C172">
        <f t="shared" si="7"/>
        <v>20</v>
      </c>
      <c r="D172">
        <f t="shared" si="8"/>
        <v>6</v>
      </c>
      <c r="E172" t="s">
        <v>5</v>
      </c>
      <c r="F172">
        <f>IF(B172=7,H172*15,0)</f>
        <v>0</v>
      </c>
      <c r="G172">
        <f>IF(OR(B172=7,B172=6),0,I172*30)</f>
        <v>150</v>
      </c>
      <c r="H172">
        <v>10</v>
      </c>
      <c r="I172">
        <f>IF(E172="ZIMA",ROUNDDOWN(H172*20%,0),IF(E172="WIOSNA",ROUNDDOWN(H172*50%,0),IF(E172="LATO",ROUNDDOWN(H172*90%,0),IF(E172="JESIEŃ",ROUNDDOWN(H172*40%,0)))))</f>
        <v>5</v>
      </c>
      <c r="J172">
        <f>Tabela18[[#This Row],[WYDATKI]]+Tabela18[[#This Row],[SERWIS]]</f>
        <v>0</v>
      </c>
    </row>
    <row r="173" spans="1:10" x14ac:dyDescent="0.3">
      <c r="A173" s="1">
        <v>45098</v>
      </c>
      <c r="B173">
        <f t="shared" si="6"/>
        <v>3</v>
      </c>
      <c r="C173">
        <f t="shared" si="7"/>
        <v>21</v>
      </c>
      <c r="D173">
        <f t="shared" si="8"/>
        <v>6</v>
      </c>
      <c r="E173" t="s">
        <v>7</v>
      </c>
      <c r="F173">
        <f>IF(B173=7,H173*15,0)</f>
        <v>0</v>
      </c>
      <c r="G173">
        <f>IF(OR(B173=7,B173=6),0,I173*30)</f>
        <v>270</v>
      </c>
      <c r="H173">
        <v>10</v>
      </c>
      <c r="I173">
        <f>IF(E173="ZIMA",ROUNDDOWN(H173*20%,0),IF(E173="WIOSNA",ROUNDDOWN(H173*50%,0),IF(E173="LATO",ROUNDDOWN(H173*90%,0),IF(E173="JESIEŃ",ROUNDDOWN(H173*40%,0)))))</f>
        <v>9</v>
      </c>
      <c r="J173">
        <f>Tabela18[[#This Row],[WYDATKI]]+Tabela18[[#This Row],[SERWIS]]</f>
        <v>0</v>
      </c>
    </row>
    <row r="174" spans="1:10" x14ac:dyDescent="0.3">
      <c r="A174" s="1">
        <v>45099</v>
      </c>
      <c r="B174">
        <f t="shared" si="6"/>
        <v>4</v>
      </c>
      <c r="C174">
        <f t="shared" si="7"/>
        <v>22</v>
      </c>
      <c r="D174">
        <f t="shared" si="8"/>
        <v>6</v>
      </c>
      <c r="E174" t="s">
        <v>7</v>
      </c>
      <c r="F174">
        <f>IF(B174=7,H174*15,0)</f>
        <v>0</v>
      </c>
      <c r="G174">
        <f>IF(OR(B174=7,B174=6),0,I174*30)</f>
        <v>270</v>
      </c>
      <c r="H174">
        <v>10</v>
      </c>
      <c r="I174">
        <f>IF(E174="ZIMA",ROUNDDOWN(H174*20%,0),IF(E174="WIOSNA",ROUNDDOWN(H174*50%,0),IF(E174="LATO",ROUNDDOWN(H174*90%,0),IF(E174="JESIEŃ",ROUNDDOWN(H174*40%,0)))))</f>
        <v>9</v>
      </c>
      <c r="J174">
        <f>Tabela18[[#This Row],[WYDATKI]]+Tabela18[[#This Row],[SERWIS]]</f>
        <v>0</v>
      </c>
    </row>
    <row r="175" spans="1:10" x14ac:dyDescent="0.3">
      <c r="A175" s="1">
        <v>45100</v>
      </c>
      <c r="B175">
        <f t="shared" si="6"/>
        <v>5</v>
      </c>
      <c r="C175">
        <f t="shared" si="7"/>
        <v>23</v>
      </c>
      <c r="D175">
        <f t="shared" si="8"/>
        <v>6</v>
      </c>
      <c r="E175" t="s">
        <v>7</v>
      </c>
      <c r="F175">
        <f>IF(B175=7,H175*15,0)</f>
        <v>0</v>
      </c>
      <c r="G175">
        <f>IF(OR(B175=7,B175=6),0,I175*30)</f>
        <v>270</v>
      </c>
      <c r="H175">
        <v>10</v>
      </c>
      <c r="I175">
        <f>IF(E175="ZIMA",ROUNDDOWN(H175*20%,0),IF(E175="WIOSNA",ROUNDDOWN(H175*50%,0),IF(E175="LATO",ROUNDDOWN(H175*90%,0),IF(E175="JESIEŃ",ROUNDDOWN(H175*40%,0)))))</f>
        <v>9</v>
      </c>
      <c r="J175">
        <f>Tabela18[[#This Row],[WYDATKI]]+Tabela18[[#This Row],[SERWIS]]</f>
        <v>0</v>
      </c>
    </row>
    <row r="176" spans="1:10" x14ac:dyDescent="0.3">
      <c r="A176" s="1">
        <v>45101</v>
      </c>
      <c r="B176">
        <f t="shared" si="6"/>
        <v>6</v>
      </c>
      <c r="C176">
        <f t="shared" si="7"/>
        <v>24</v>
      </c>
      <c r="D176">
        <f t="shared" si="8"/>
        <v>6</v>
      </c>
      <c r="E176" t="s">
        <v>7</v>
      </c>
      <c r="F176">
        <f>IF(B176=7,H176*15,0)</f>
        <v>0</v>
      </c>
      <c r="G176">
        <f>IF(OR(B176=7,B176=6),0,I176*30)</f>
        <v>0</v>
      </c>
      <c r="H176">
        <v>10</v>
      </c>
      <c r="I176">
        <f>IF(E176="ZIMA",ROUNDDOWN(H176*20%,0),IF(E176="WIOSNA",ROUNDDOWN(H176*50%,0),IF(E176="LATO",ROUNDDOWN(H176*90%,0),IF(E176="JESIEŃ",ROUNDDOWN(H176*40%,0)))))</f>
        <v>9</v>
      </c>
      <c r="J176">
        <f>Tabela18[[#This Row],[WYDATKI]]+Tabela18[[#This Row],[SERWIS]]</f>
        <v>0</v>
      </c>
    </row>
    <row r="177" spans="1:10" x14ac:dyDescent="0.3">
      <c r="A177" s="1">
        <v>45102</v>
      </c>
      <c r="B177">
        <f t="shared" si="6"/>
        <v>7</v>
      </c>
      <c r="C177">
        <f t="shared" si="7"/>
        <v>25</v>
      </c>
      <c r="D177">
        <f t="shared" si="8"/>
        <v>6</v>
      </c>
      <c r="E177" t="s">
        <v>7</v>
      </c>
      <c r="F177">
        <f>IF(B177=7,H177*15,0)</f>
        <v>150</v>
      </c>
      <c r="G177">
        <f>IF(OR(B177=7,B177=6),0,I177*30)</f>
        <v>0</v>
      </c>
      <c r="H177">
        <v>10</v>
      </c>
      <c r="I177">
        <f>IF(E177="ZIMA",ROUNDDOWN(H177*20%,0),IF(E177="WIOSNA",ROUNDDOWN(H177*50%,0),IF(E177="LATO",ROUNDDOWN(H177*90%,0),IF(E177="JESIEŃ",ROUNDDOWN(H177*40%,0)))))</f>
        <v>9</v>
      </c>
      <c r="J177">
        <f>Tabela18[[#This Row],[WYDATKI]]+Tabela18[[#This Row],[SERWIS]]</f>
        <v>150</v>
      </c>
    </row>
    <row r="178" spans="1:10" x14ac:dyDescent="0.3">
      <c r="A178" s="1">
        <v>45103</v>
      </c>
      <c r="B178">
        <f t="shared" si="6"/>
        <v>1</v>
      </c>
      <c r="C178">
        <f t="shared" si="7"/>
        <v>26</v>
      </c>
      <c r="D178">
        <f t="shared" si="8"/>
        <v>6</v>
      </c>
      <c r="E178" t="s">
        <v>7</v>
      </c>
      <c r="F178">
        <f>IF(B178=7,H178*15,0)</f>
        <v>0</v>
      </c>
      <c r="G178">
        <f>IF(OR(B178=7,B178=6),0,I178*30)</f>
        <v>270</v>
      </c>
      <c r="H178">
        <v>10</v>
      </c>
      <c r="I178">
        <f>IF(E178="ZIMA",ROUNDDOWN(H178*20%,0),IF(E178="WIOSNA",ROUNDDOWN(H178*50%,0),IF(E178="LATO",ROUNDDOWN(H178*90%,0),IF(E178="JESIEŃ",ROUNDDOWN(H178*40%,0)))))</f>
        <v>9</v>
      </c>
      <c r="J178">
        <f>Tabela18[[#This Row],[WYDATKI]]+Tabela18[[#This Row],[SERWIS]]</f>
        <v>0</v>
      </c>
    </row>
    <row r="179" spans="1:10" x14ac:dyDescent="0.3">
      <c r="A179" s="1">
        <v>45104</v>
      </c>
      <c r="B179">
        <f t="shared" si="6"/>
        <v>2</v>
      </c>
      <c r="C179">
        <f t="shared" si="7"/>
        <v>27</v>
      </c>
      <c r="D179">
        <f t="shared" si="8"/>
        <v>6</v>
      </c>
      <c r="E179" t="s">
        <v>7</v>
      </c>
      <c r="F179">
        <f>IF(B179=7,H179*15,0)</f>
        <v>0</v>
      </c>
      <c r="G179">
        <f>IF(OR(B179=7,B179=6),0,I179*30)</f>
        <v>270</v>
      </c>
      <c r="H179">
        <v>10</v>
      </c>
      <c r="I179">
        <f>IF(E179="ZIMA",ROUNDDOWN(H179*20%,0),IF(E179="WIOSNA",ROUNDDOWN(H179*50%,0),IF(E179="LATO",ROUNDDOWN(H179*90%,0),IF(E179="JESIEŃ",ROUNDDOWN(H179*40%,0)))))</f>
        <v>9</v>
      </c>
      <c r="J179">
        <f>Tabela18[[#This Row],[WYDATKI]]+Tabela18[[#This Row],[SERWIS]]</f>
        <v>0</v>
      </c>
    </row>
    <row r="180" spans="1:10" x14ac:dyDescent="0.3">
      <c r="A180" s="1">
        <v>45105</v>
      </c>
      <c r="B180">
        <f t="shared" si="6"/>
        <v>3</v>
      </c>
      <c r="C180">
        <f t="shared" si="7"/>
        <v>28</v>
      </c>
      <c r="D180">
        <f t="shared" si="8"/>
        <v>6</v>
      </c>
      <c r="E180" t="s">
        <v>7</v>
      </c>
      <c r="F180">
        <f>IF(B180=7,H180*15,0)</f>
        <v>0</v>
      </c>
      <c r="G180">
        <f>IF(OR(B180=7,B180=6),0,I180*30)</f>
        <v>270</v>
      </c>
      <c r="H180">
        <v>10</v>
      </c>
      <c r="I180">
        <f>IF(E180="ZIMA",ROUNDDOWN(H180*20%,0),IF(E180="WIOSNA",ROUNDDOWN(H180*50%,0),IF(E180="LATO",ROUNDDOWN(H180*90%,0),IF(E180="JESIEŃ",ROUNDDOWN(H180*40%,0)))))</f>
        <v>9</v>
      </c>
      <c r="J180">
        <f>Tabela18[[#This Row],[WYDATKI]]+Tabela18[[#This Row],[SERWIS]]</f>
        <v>0</v>
      </c>
    </row>
    <row r="181" spans="1:10" x14ac:dyDescent="0.3">
      <c r="A181" s="1">
        <v>45106</v>
      </c>
      <c r="B181">
        <f t="shared" si="6"/>
        <v>4</v>
      </c>
      <c r="C181">
        <f t="shared" si="7"/>
        <v>29</v>
      </c>
      <c r="D181">
        <f t="shared" si="8"/>
        <v>6</v>
      </c>
      <c r="E181" t="s">
        <v>7</v>
      </c>
      <c r="F181">
        <f>IF(B181=7,H181*15,0)</f>
        <v>0</v>
      </c>
      <c r="G181">
        <f>IF(OR(B181=7,B181=6),0,I181*30)</f>
        <v>270</v>
      </c>
      <c r="H181">
        <v>10</v>
      </c>
      <c r="I181">
        <f>IF(E181="ZIMA",ROUNDDOWN(H181*20%,0),IF(E181="WIOSNA",ROUNDDOWN(H181*50%,0),IF(E181="LATO",ROUNDDOWN(H181*90%,0),IF(E181="JESIEŃ",ROUNDDOWN(H181*40%,0)))))</f>
        <v>9</v>
      </c>
      <c r="J181">
        <f>Tabela18[[#This Row],[WYDATKI]]+Tabela18[[#This Row],[SERWIS]]</f>
        <v>0</v>
      </c>
    </row>
    <row r="182" spans="1:10" x14ac:dyDescent="0.3">
      <c r="A182" s="1">
        <v>45107</v>
      </c>
      <c r="B182">
        <f t="shared" si="6"/>
        <v>5</v>
      </c>
      <c r="C182">
        <f t="shared" si="7"/>
        <v>30</v>
      </c>
      <c r="D182">
        <f t="shared" si="8"/>
        <v>6</v>
      </c>
      <c r="E182" t="s">
        <v>7</v>
      </c>
      <c r="F182">
        <f>IF(B182=7,H182*15,0)</f>
        <v>0</v>
      </c>
      <c r="G182">
        <f>IF(OR(B182=7,B182=6),0,I182*30)</f>
        <v>270</v>
      </c>
      <c r="H182">
        <v>10</v>
      </c>
      <c r="I182">
        <f>IF(E182="ZIMA",ROUNDDOWN(H182*20%,0),IF(E182="WIOSNA",ROUNDDOWN(H182*50%,0),IF(E182="LATO",ROUNDDOWN(H182*90%,0),IF(E182="JESIEŃ",ROUNDDOWN(H182*40%,0)))))</f>
        <v>9</v>
      </c>
      <c r="J182">
        <f>Tabela18[[#This Row],[WYDATKI]]+Tabela18[[#This Row],[SERWIS]]</f>
        <v>0</v>
      </c>
    </row>
    <row r="183" spans="1:10" x14ac:dyDescent="0.3">
      <c r="A183" s="1">
        <v>45108</v>
      </c>
      <c r="B183">
        <f t="shared" si="6"/>
        <v>6</v>
      </c>
      <c r="C183">
        <f t="shared" si="7"/>
        <v>1</v>
      </c>
      <c r="D183">
        <f t="shared" si="8"/>
        <v>7</v>
      </c>
      <c r="E183" t="s">
        <v>7</v>
      </c>
      <c r="F183">
        <f>IF(B183=7,H183*15,0)</f>
        <v>0</v>
      </c>
      <c r="G183">
        <f>IF(OR(B183=7,B183=6),0,I183*30)</f>
        <v>0</v>
      </c>
      <c r="H183">
        <v>10</v>
      </c>
      <c r="I183">
        <f>IF(E183="ZIMA",ROUNDDOWN(H183*20%,0),IF(E183="WIOSNA",ROUNDDOWN(H183*50%,0),IF(E183="LATO",ROUNDDOWN(H183*90%,0),IF(E183="JESIEŃ",ROUNDDOWN(H183*40%,0)))))</f>
        <v>9</v>
      </c>
      <c r="J183">
        <f>Tabela18[[#This Row],[WYDATKI]]+Tabela18[[#This Row],[SERWIS]]</f>
        <v>0</v>
      </c>
    </row>
    <row r="184" spans="1:10" x14ac:dyDescent="0.3">
      <c r="A184" s="1">
        <v>45109</v>
      </c>
      <c r="B184">
        <f t="shared" si="6"/>
        <v>7</v>
      </c>
      <c r="C184">
        <f t="shared" si="7"/>
        <v>2</v>
      </c>
      <c r="D184">
        <f t="shared" si="8"/>
        <v>7</v>
      </c>
      <c r="E184" t="s">
        <v>7</v>
      </c>
      <c r="F184">
        <f>IF(B184=7,H184*15,0)</f>
        <v>150</v>
      </c>
      <c r="G184">
        <f>IF(OR(B184=7,B184=6),0,I184*30)</f>
        <v>0</v>
      </c>
      <c r="H184">
        <v>10</v>
      </c>
      <c r="I184">
        <f>IF(E184="ZIMA",ROUNDDOWN(H184*20%,0),IF(E184="WIOSNA",ROUNDDOWN(H184*50%,0),IF(E184="LATO",ROUNDDOWN(H184*90%,0),IF(E184="JESIEŃ",ROUNDDOWN(H184*40%,0)))))</f>
        <v>9</v>
      </c>
      <c r="J184">
        <f>Tabela18[[#This Row],[WYDATKI]]+Tabela18[[#This Row],[SERWIS]]</f>
        <v>150</v>
      </c>
    </row>
    <row r="185" spans="1:10" x14ac:dyDescent="0.3">
      <c r="A185" s="1">
        <v>45110</v>
      </c>
      <c r="B185">
        <f t="shared" si="6"/>
        <v>1</v>
      </c>
      <c r="C185">
        <f t="shared" si="7"/>
        <v>3</v>
      </c>
      <c r="D185">
        <f t="shared" si="8"/>
        <v>7</v>
      </c>
      <c r="E185" t="s">
        <v>7</v>
      </c>
      <c r="F185">
        <f>IF(B185=7,H185*15,0)</f>
        <v>0</v>
      </c>
      <c r="G185">
        <f>IF(OR(B185=7,B185=6),0,I185*30)</f>
        <v>270</v>
      </c>
      <c r="H185">
        <v>10</v>
      </c>
      <c r="I185">
        <f>IF(E185="ZIMA",ROUNDDOWN(H185*20%,0),IF(E185="WIOSNA",ROUNDDOWN(H185*50%,0),IF(E185="LATO",ROUNDDOWN(H185*90%,0),IF(E185="JESIEŃ",ROUNDDOWN(H185*40%,0)))))</f>
        <v>9</v>
      </c>
      <c r="J185">
        <f>Tabela18[[#This Row],[WYDATKI]]+Tabela18[[#This Row],[SERWIS]]</f>
        <v>0</v>
      </c>
    </row>
    <row r="186" spans="1:10" x14ac:dyDescent="0.3">
      <c r="A186" s="1">
        <v>45111</v>
      </c>
      <c r="B186">
        <f t="shared" si="6"/>
        <v>2</v>
      </c>
      <c r="C186">
        <f t="shared" si="7"/>
        <v>4</v>
      </c>
      <c r="D186">
        <f t="shared" si="8"/>
        <v>7</v>
      </c>
      <c r="E186" t="s">
        <v>7</v>
      </c>
      <c r="F186">
        <f>IF(B186=7,H186*15,0)</f>
        <v>0</v>
      </c>
      <c r="G186">
        <f>IF(OR(B186=7,B186=6),0,I186*30)</f>
        <v>270</v>
      </c>
      <c r="H186">
        <v>10</v>
      </c>
      <c r="I186">
        <f>IF(E186="ZIMA",ROUNDDOWN(H186*20%,0),IF(E186="WIOSNA",ROUNDDOWN(H186*50%,0),IF(E186="LATO",ROUNDDOWN(H186*90%,0),IF(E186="JESIEŃ",ROUNDDOWN(H186*40%,0)))))</f>
        <v>9</v>
      </c>
      <c r="J186">
        <f>Tabela18[[#This Row],[WYDATKI]]+Tabela18[[#This Row],[SERWIS]]</f>
        <v>0</v>
      </c>
    </row>
    <row r="187" spans="1:10" x14ac:dyDescent="0.3">
      <c r="A187" s="1">
        <v>45112</v>
      </c>
      <c r="B187">
        <f t="shared" si="6"/>
        <v>3</v>
      </c>
      <c r="C187">
        <f t="shared" si="7"/>
        <v>5</v>
      </c>
      <c r="D187">
        <f t="shared" si="8"/>
        <v>7</v>
      </c>
      <c r="E187" t="s">
        <v>7</v>
      </c>
      <c r="F187">
        <f>IF(B187=7,H187*15,0)</f>
        <v>0</v>
      </c>
      <c r="G187">
        <f>IF(OR(B187=7,B187=6),0,I187*30)</f>
        <v>270</v>
      </c>
      <c r="H187">
        <v>10</v>
      </c>
      <c r="I187">
        <f>IF(E187="ZIMA",ROUNDDOWN(H187*20%,0),IF(E187="WIOSNA",ROUNDDOWN(H187*50%,0),IF(E187="LATO",ROUNDDOWN(H187*90%,0),IF(E187="JESIEŃ",ROUNDDOWN(H187*40%,0)))))</f>
        <v>9</v>
      </c>
      <c r="J187">
        <f>Tabela18[[#This Row],[WYDATKI]]+Tabela18[[#This Row],[SERWIS]]</f>
        <v>0</v>
      </c>
    </row>
    <row r="188" spans="1:10" x14ac:dyDescent="0.3">
      <c r="A188" s="1">
        <v>45113</v>
      </c>
      <c r="B188">
        <f t="shared" si="6"/>
        <v>4</v>
      </c>
      <c r="C188">
        <f t="shared" si="7"/>
        <v>6</v>
      </c>
      <c r="D188">
        <f t="shared" si="8"/>
        <v>7</v>
      </c>
      <c r="E188" t="s">
        <v>7</v>
      </c>
      <c r="F188">
        <f>IF(B188=7,H188*15,0)</f>
        <v>0</v>
      </c>
      <c r="G188">
        <f>IF(OR(B188=7,B188=6),0,I188*30)</f>
        <v>270</v>
      </c>
      <c r="H188">
        <v>10</v>
      </c>
      <c r="I188">
        <f>IF(E188="ZIMA",ROUNDDOWN(H188*20%,0),IF(E188="WIOSNA",ROUNDDOWN(H188*50%,0),IF(E188="LATO",ROUNDDOWN(H188*90%,0),IF(E188="JESIEŃ",ROUNDDOWN(H188*40%,0)))))</f>
        <v>9</v>
      </c>
      <c r="J188">
        <f>Tabela18[[#This Row],[WYDATKI]]+Tabela18[[#This Row],[SERWIS]]</f>
        <v>0</v>
      </c>
    </row>
    <row r="189" spans="1:10" x14ac:dyDescent="0.3">
      <c r="A189" s="1">
        <v>45114</v>
      </c>
      <c r="B189">
        <f t="shared" si="6"/>
        <v>5</v>
      </c>
      <c r="C189">
        <f t="shared" si="7"/>
        <v>7</v>
      </c>
      <c r="D189">
        <f t="shared" si="8"/>
        <v>7</v>
      </c>
      <c r="E189" t="s">
        <v>7</v>
      </c>
      <c r="F189">
        <f>IF(B189=7,H189*15,0)</f>
        <v>0</v>
      </c>
      <c r="G189">
        <f>IF(OR(B189=7,B189=6),0,I189*30)</f>
        <v>270</v>
      </c>
      <c r="H189">
        <v>10</v>
      </c>
      <c r="I189">
        <f>IF(E189="ZIMA",ROUNDDOWN(H189*20%,0),IF(E189="WIOSNA",ROUNDDOWN(H189*50%,0),IF(E189="LATO",ROUNDDOWN(H189*90%,0),IF(E189="JESIEŃ",ROUNDDOWN(H189*40%,0)))))</f>
        <v>9</v>
      </c>
      <c r="J189">
        <f>Tabela18[[#This Row],[WYDATKI]]+Tabela18[[#This Row],[SERWIS]]</f>
        <v>0</v>
      </c>
    </row>
    <row r="190" spans="1:10" x14ac:dyDescent="0.3">
      <c r="A190" s="1">
        <v>45115</v>
      </c>
      <c r="B190">
        <f t="shared" si="6"/>
        <v>6</v>
      </c>
      <c r="C190">
        <f t="shared" si="7"/>
        <v>8</v>
      </c>
      <c r="D190">
        <f t="shared" si="8"/>
        <v>7</v>
      </c>
      <c r="E190" t="s">
        <v>7</v>
      </c>
      <c r="F190">
        <f>IF(B190=7,H190*15,0)</f>
        <v>0</v>
      </c>
      <c r="G190">
        <f>IF(OR(B190=7,B190=6),0,I190*30)</f>
        <v>0</v>
      </c>
      <c r="H190">
        <v>10</v>
      </c>
      <c r="I190">
        <f>IF(E190="ZIMA",ROUNDDOWN(H190*20%,0),IF(E190="WIOSNA",ROUNDDOWN(H190*50%,0),IF(E190="LATO",ROUNDDOWN(H190*90%,0),IF(E190="JESIEŃ",ROUNDDOWN(H190*40%,0)))))</f>
        <v>9</v>
      </c>
      <c r="J190">
        <f>Tabela18[[#This Row],[WYDATKI]]+Tabela18[[#This Row],[SERWIS]]</f>
        <v>0</v>
      </c>
    </row>
    <row r="191" spans="1:10" x14ac:dyDescent="0.3">
      <c r="A191" s="1">
        <v>45116</v>
      </c>
      <c r="B191">
        <f t="shared" si="6"/>
        <v>7</v>
      </c>
      <c r="C191">
        <f t="shared" si="7"/>
        <v>9</v>
      </c>
      <c r="D191">
        <f t="shared" si="8"/>
        <v>7</v>
      </c>
      <c r="E191" t="s">
        <v>7</v>
      </c>
      <c r="F191">
        <f>IF(B191=7,H191*15,0)</f>
        <v>150</v>
      </c>
      <c r="G191">
        <f>IF(OR(B191=7,B191=6),0,I191*30)</f>
        <v>0</v>
      </c>
      <c r="H191">
        <v>10</v>
      </c>
      <c r="I191">
        <f>IF(E191="ZIMA",ROUNDDOWN(H191*20%,0),IF(E191="WIOSNA",ROUNDDOWN(H191*50%,0),IF(E191="LATO",ROUNDDOWN(H191*90%,0),IF(E191="JESIEŃ",ROUNDDOWN(H191*40%,0)))))</f>
        <v>9</v>
      </c>
      <c r="J191">
        <f>Tabela18[[#This Row],[WYDATKI]]+Tabela18[[#This Row],[SERWIS]]</f>
        <v>150</v>
      </c>
    </row>
    <row r="192" spans="1:10" x14ac:dyDescent="0.3">
      <c r="A192" s="1">
        <v>45117</v>
      </c>
      <c r="B192">
        <f t="shared" si="6"/>
        <v>1</v>
      </c>
      <c r="C192">
        <f t="shared" si="7"/>
        <v>10</v>
      </c>
      <c r="D192">
        <f t="shared" si="8"/>
        <v>7</v>
      </c>
      <c r="E192" t="s">
        <v>7</v>
      </c>
      <c r="F192">
        <f>IF(B192=7,H192*15,0)</f>
        <v>0</v>
      </c>
      <c r="G192">
        <f>IF(OR(B192=7,B192=6),0,I192*30)</f>
        <v>270</v>
      </c>
      <c r="H192">
        <v>10</v>
      </c>
      <c r="I192">
        <f>IF(E192="ZIMA",ROUNDDOWN(H192*20%,0),IF(E192="WIOSNA",ROUNDDOWN(H192*50%,0),IF(E192="LATO",ROUNDDOWN(H192*90%,0),IF(E192="JESIEŃ",ROUNDDOWN(H192*40%,0)))))</f>
        <v>9</v>
      </c>
      <c r="J192">
        <f>Tabela18[[#This Row],[WYDATKI]]+Tabela18[[#This Row],[SERWIS]]</f>
        <v>0</v>
      </c>
    </row>
    <row r="193" spans="1:10" x14ac:dyDescent="0.3">
      <c r="A193" s="1">
        <v>45118</v>
      </c>
      <c r="B193">
        <f t="shared" si="6"/>
        <v>2</v>
      </c>
      <c r="C193">
        <f t="shared" si="7"/>
        <v>11</v>
      </c>
      <c r="D193">
        <f t="shared" si="8"/>
        <v>7</v>
      </c>
      <c r="E193" t="s">
        <v>7</v>
      </c>
      <c r="F193">
        <f>IF(B193=7,H193*15,0)</f>
        <v>0</v>
      </c>
      <c r="G193">
        <f>IF(OR(B193=7,B193=6),0,I193*30)</f>
        <v>270</v>
      </c>
      <c r="H193">
        <v>10</v>
      </c>
      <c r="I193">
        <f>IF(E193="ZIMA",ROUNDDOWN(H193*20%,0),IF(E193="WIOSNA",ROUNDDOWN(H193*50%,0),IF(E193="LATO",ROUNDDOWN(H193*90%,0),IF(E193="JESIEŃ",ROUNDDOWN(H193*40%,0)))))</f>
        <v>9</v>
      </c>
      <c r="J193">
        <f>Tabela18[[#This Row],[WYDATKI]]+Tabela18[[#This Row],[SERWIS]]</f>
        <v>0</v>
      </c>
    </row>
    <row r="194" spans="1:10" x14ac:dyDescent="0.3">
      <c r="A194" s="1">
        <v>45119</v>
      </c>
      <c r="B194">
        <f t="shared" si="6"/>
        <v>3</v>
      </c>
      <c r="C194">
        <f t="shared" si="7"/>
        <v>12</v>
      </c>
      <c r="D194">
        <f t="shared" si="8"/>
        <v>7</v>
      </c>
      <c r="E194" t="s">
        <v>7</v>
      </c>
      <c r="F194">
        <f>IF(B194=7,H194*15,0)</f>
        <v>0</v>
      </c>
      <c r="G194">
        <f>IF(OR(B194=7,B194=6),0,I194*30)</f>
        <v>270</v>
      </c>
      <c r="H194">
        <v>10</v>
      </c>
      <c r="I194">
        <f>IF(E194="ZIMA",ROUNDDOWN(H194*20%,0),IF(E194="WIOSNA",ROUNDDOWN(H194*50%,0),IF(E194="LATO",ROUNDDOWN(H194*90%,0),IF(E194="JESIEŃ",ROUNDDOWN(H194*40%,0)))))</f>
        <v>9</v>
      </c>
      <c r="J194">
        <f>Tabela18[[#This Row],[WYDATKI]]+Tabela18[[#This Row],[SERWIS]]</f>
        <v>0</v>
      </c>
    </row>
    <row r="195" spans="1:10" x14ac:dyDescent="0.3">
      <c r="A195" s="1">
        <v>45120</v>
      </c>
      <c r="B195">
        <f t="shared" ref="B195:B258" si="9">WEEKDAY(A195,2)</f>
        <v>4</v>
      </c>
      <c r="C195">
        <f t="shared" ref="C195:C258" si="10">DAY(A195)</f>
        <v>13</v>
      </c>
      <c r="D195">
        <f t="shared" ref="D195:D258" si="11">MONTH(A195)</f>
        <v>7</v>
      </c>
      <c r="E195" t="s">
        <v>7</v>
      </c>
      <c r="F195">
        <f>IF(B195=7,H195*15,0)</f>
        <v>0</v>
      </c>
      <c r="G195">
        <f>IF(OR(B195=7,B195=6),0,I195*30)</f>
        <v>270</v>
      </c>
      <c r="H195">
        <v>10</v>
      </c>
      <c r="I195">
        <f>IF(E195="ZIMA",ROUNDDOWN(H195*20%,0),IF(E195="WIOSNA",ROUNDDOWN(H195*50%,0),IF(E195="LATO",ROUNDDOWN(H195*90%,0),IF(E195="JESIEŃ",ROUNDDOWN(H195*40%,0)))))</f>
        <v>9</v>
      </c>
      <c r="J195">
        <f>Tabela18[[#This Row],[WYDATKI]]+Tabela18[[#This Row],[SERWIS]]</f>
        <v>0</v>
      </c>
    </row>
    <row r="196" spans="1:10" x14ac:dyDescent="0.3">
      <c r="A196" s="1">
        <v>45121</v>
      </c>
      <c r="B196">
        <f t="shared" si="9"/>
        <v>5</v>
      </c>
      <c r="C196">
        <f t="shared" si="10"/>
        <v>14</v>
      </c>
      <c r="D196">
        <f t="shared" si="11"/>
        <v>7</v>
      </c>
      <c r="E196" t="s">
        <v>7</v>
      </c>
      <c r="F196">
        <f>IF(B196=7,H196*15,0)</f>
        <v>0</v>
      </c>
      <c r="G196">
        <f>IF(OR(B196=7,B196=6),0,I196*30)</f>
        <v>270</v>
      </c>
      <c r="H196">
        <v>10</v>
      </c>
      <c r="I196">
        <f>IF(E196="ZIMA",ROUNDDOWN(H196*20%,0),IF(E196="WIOSNA",ROUNDDOWN(H196*50%,0),IF(E196="LATO",ROUNDDOWN(H196*90%,0),IF(E196="JESIEŃ",ROUNDDOWN(H196*40%,0)))))</f>
        <v>9</v>
      </c>
      <c r="J196">
        <f>Tabela18[[#This Row],[WYDATKI]]+Tabela18[[#This Row],[SERWIS]]</f>
        <v>0</v>
      </c>
    </row>
    <row r="197" spans="1:10" x14ac:dyDescent="0.3">
      <c r="A197" s="1">
        <v>45122</v>
      </c>
      <c r="B197">
        <f t="shared" si="9"/>
        <v>6</v>
      </c>
      <c r="C197">
        <f t="shared" si="10"/>
        <v>15</v>
      </c>
      <c r="D197">
        <f t="shared" si="11"/>
        <v>7</v>
      </c>
      <c r="E197" t="s">
        <v>7</v>
      </c>
      <c r="F197">
        <f>IF(B197=7,H197*15,0)</f>
        <v>0</v>
      </c>
      <c r="G197">
        <f>IF(OR(B197=7,B197=6),0,I197*30)</f>
        <v>0</v>
      </c>
      <c r="H197">
        <v>10</v>
      </c>
      <c r="I197">
        <f>IF(E197="ZIMA",ROUNDDOWN(H197*20%,0),IF(E197="WIOSNA",ROUNDDOWN(H197*50%,0),IF(E197="LATO",ROUNDDOWN(H197*90%,0),IF(E197="JESIEŃ",ROUNDDOWN(H197*40%,0)))))</f>
        <v>9</v>
      </c>
      <c r="J197">
        <f>Tabela18[[#This Row],[WYDATKI]]+Tabela18[[#This Row],[SERWIS]]</f>
        <v>0</v>
      </c>
    </row>
    <row r="198" spans="1:10" x14ac:dyDescent="0.3">
      <c r="A198" s="1">
        <v>45123</v>
      </c>
      <c r="B198">
        <f t="shared" si="9"/>
        <v>7</v>
      </c>
      <c r="C198">
        <f t="shared" si="10"/>
        <v>16</v>
      </c>
      <c r="D198">
        <f t="shared" si="11"/>
        <v>7</v>
      </c>
      <c r="E198" t="s">
        <v>7</v>
      </c>
      <c r="F198">
        <f>IF(B198=7,H198*15,0)</f>
        <v>150</v>
      </c>
      <c r="G198">
        <f>IF(OR(B198=7,B198=6),0,I198*30)</f>
        <v>0</v>
      </c>
      <c r="H198">
        <v>10</v>
      </c>
      <c r="I198">
        <f>IF(E198="ZIMA",ROUNDDOWN(H198*20%,0),IF(E198="WIOSNA",ROUNDDOWN(H198*50%,0),IF(E198="LATO",ROUNDDOWN(H198*90%,0),IF(E198="JESIEŃ",ROUNDDOWN(H198*40%,0)))))</f>
        <v>9</v>
      </c>
      <c r="J198">
        <f>Tabela18[[#This Row],[WYDATKI]]+Tabela18[[#This Row],[SERWIS]]</f>
        <v>150</v>
      </c>
    </row>
    <row r="199" spans="1:10" x14ac:dyDescent="0.3">
      <c r="A199" s="1">
        <v>45124</v>
      </c>
      <c r="B199">
        <f t="shared" si="9"/>
        <v>1</v>
      </c>
      <c r="C199">
        <f t="shared" si="10"/>
        <v>17</v>
      </c>
      <c r="D199">
        <f t="shared" si="11"/>
        <v>7</v>
      </c>
      <c r="E199" t="s">
        <v>7</v>
      </c>
      <c r="F199">
        <f>IF(B199=7,H199*15,0)</f>
        <v>0</v>
      </c>
      <c r="G199">
        <f>IF(OR(B199=7,B199=6),0,I199*30)</f>
        <v>270</v>
      </c>
      <c r="H199">
        <v>10</v>
      </c>
      <c r="I199">
        <f>IF(E199="ZIMA",ROUNDDOWN(H199*20%,0),IF(E199="WIOSNA",ROUNDDOWN(H199*50%,0),IF(E199="LATO",ROUNDDOWN(H199*90%,0),IF(E199="JESIEŃ",ROUNDDOWN(H199*40%,0)))))</f>
        <v>9</v>
      </c>
      <c r="J199">
        <f>Tabela18[[#This Row],[WYDATKI]]+Tabela18[[#This Row],[SERWIS]]</f>
        <v>0</v>
      </c>
    </row>
    <row r="200" spans="1:10" x14ac:dyDescent="0.3">
      <c r="A200" s="1">
        <v>45125</v>
      </c>
      <c r="B200">
        <f t="shared" si="9"/>
        <v>2</v>
      </c>
      <c r="C200">
        <f t="shared" si="10"/>
        <v>18</v>
      </c>
      <c r="D200">
        <f t="shared" si="11"/>
        <v>7</v>
      </c>
      <c r="E200" t="s">
        <v>7</v>
      </c>
      <c r="F200">
        <f>IF(B200=7,H200*15,0)</f>
        <v>0</v>
      </c>
      <c r="G200">
        <f>IF(OR(B200=7,B200=6),0,I200*30)</f>
        <v>270</v>
      </c>
      <c r="H200">
        <v>10</v>
      </c>
      <c r="I200">
        <f>IF(E200="ZIMA",ROUNDDOWN(H200*20%,0),IF(E200="WIOSNA",ROUNDDOWN(H200*50%,0),IF(E200="LATO",ROUNDDOWN(H200*90%,0),IF(E200="JESIEŃ",ROUNDDOWN(H200*40%,0)))))</f>
        <v>9</v>
      </c>
      <c r="J200">
        <f>Tabela18[[#This Row],[WYDATKI]]+Tabela18[[#This Row],[SERWIS]]</f>
        <v>0</v>
      </c>
    </row>
    <row r="201" spans="1:10" x14ac:dyDescent="0.3">
      <c r="A201" s="1">
        <v>45126</v>
      </c>
      <c r="B201">
        <f t="shared" si="9"/>
        <v>3</v>
      </c>
      <c r="C201">
        <f t="shared" si="10"/>
        <v>19</v>
      </c>
      <c r="D201">
        <f t="shared" si="11"/>
        <v>7</v>
      </c>
      <c r="E201" t="s">
        <v>7</v>
      </c>
      <c r="F201">
        <f>IF(B201=7,H201*15,0)</f>
        <v>0</v>
      </c>
      <c r="G201">
        <f>IF(OR(B201=7,B201=6),0,I201*30)</f>
        <v>270</v>
      </c>
      <c r="H201">
        <v>10</v>
      </c>
      <c r="I201">
        <f>IF(E201="ZIMA",ROUNDDOWN(H201*20%,0),IF(E201="WIOSNA",ROUNDDOWN(H201*50%,0),IF(E201="LATO",ROUNDDOWN(H201*90%,0),IF(E201="JESIEŃ",ROUNDDOWN(H201*40%,0)))))</f>
        <v>9</v>
      </c>
      <c r="J201">
        <f>Tabela18[[#This Row],[WYDATKI]]+Tabela18[[#This Row],[SERWIS]]</f>
        <v>0</v>
      </c>
    </row>
    <row r="202" spans="1:10" x14ac:dyDescent="0.3">
      <c r="A202" s="1">
        <v>45127</v>
      </c>
      <c r="B202">
        <f t="shared" si="9"/>
        <v>4</v>
      </c>
      <c r="C202">
        <f t="shared" si="10"/>
        <v>20</v>
      </c>
      <c r="D202">
        <f t="shared" si="11"/>
        <v>7</v>
      </c>
      <c r="E202" t="s">
        <v>7</v>
      </c>
      <c r="F202">
        <f>IF(B202=7,H202*15,0)</f>
        <v>0</v>
      </c>
      <c r="G202">
        <f>IF(OR(B202=7,B202=6),0,I202*30)</f>
        <v>270</v>
      </c>
      <c r="H202">
        <v>10</v>
      </c>
      <c r="I202">
        <f>IF(E202="ZIMA",ROUNDDOWN(H202*20%,0),IF(E202="WIOSNA",ROUNDDOWN(H202*50%,0),IF(E202="LATO",ROUNDDOWN(H202*90%,0),IF(E202="JESIEŃ",ROUNDDOWN(H202*40%,0)))))</f>
        <v>9</v>
      </c>
      <c r="J202">
        <f>Tabela18[[#This Row],[WYDATKI]]+Tabela18[[#This Row],[SERWIS]]</f>
        <v>0</v>
      </c>
    </row>
    <row r="203" spans="1:10" x14ac:dyDescent="0.3">
      <c r="A203" s="1">
        <v>45128</v>
      </c>
      <c r="B203">
        <f t="shared" si="9"/>
        <v>5</v>
      </c>
      <c r="C203">
        <f t="shared" si="10"/>
        <v>21</v>
      </c>
      <c r="D203">
        <f t="shared" si="11"/>
        <v>7</v>
      </c>
      <c r="E203" t="s">
        <v>7</v>
      </c>
      <c r="F203">
        <f>IF(B203=7,H203*15,0)</f>
        <v>0</v>
      </c>
      <c r="G203">
        <f>IF(OR(B203=7,B203=6),0,I203*30)</f>
        <v>270</v>
      </c>
      <c r="H203">
        <v>10</v>
      </c>
      <c r="I203">
        <f>IF(E203="ZIMA",ROUNDDOWN(H203*20%,0),IF(E203="WIOSNA",ROUNDDOWN(H203*50%,0),IF(E203="LATO",ROUNDDOWN(H203*90%,0),IF(E203="JESIEŃ",ROUNDDOWN(H203*40%,0)))))</f>
        <v>9</v>
      </c>
      <c r="J203">
        <f>Tabela18[[#This Row],[WYDATKI]]+Tabela18[[#This Row],[SERWIS]]</f>
        <v>0</v>
      </c>
    </row>
    <row r="204" spans="1:10" x14ac:dyDescent="0.3">
      <c r="A204" s="1">
        <v>45129</v>
      </c>
      <c r="B204">
        <f t="shared" si="9"/>
        <v>6</v>
      </c>
      <c r="C204">
        <f t="shared" si="10"/>
        <v>22</v>
      </c>
      <c r="D204">
        <f t="shared" si="11"/>
        <v>7</v>
      </c>
      <c r="E204" t="s">
        <v>7</v>
      </c>
      <c r="F204">
        <f>IF(B204=7,H204*15,0)</f>
        <v>0</v>
      </c>
      <c r="G204">
        <f>IF(OR(B204=7,B204=6),0,I204*30)</f>
        <v>0</v>
      </c>
      <c r="H204">
        <v>10</v>
      </c>
      <c r="I204">
        <f>IF(E204="ZIMA",ROUNDDOWN(H204*20%,0),IF(E204="WIOSNA",ROUNDDOWN(H204*50%,0),IF(E204="LATO",ROUNDDOWN(H204*90%,0),IF(E204="JESIEŃ",ROUNDDOWN(H204*40%,0)))))</f>
        <v>9</v>
      </c>
      <c r="J204">
        <f>Tabela18[[#This Row],[WYDATKI]]+Tabela18[[#This Row],[SERWIS]]</f>
        <v>0</v>
      </c>
    </row>
    <row r="205" spans="1:10" x14ac:dyDescent="0.3">
      <c r="A205" s="1">
        <v>45130</v>
      </c>
      <c r="B205">
        <f t="shared" si="9"/>
        <v>7</v>
      </c>
      <c r="C205">
        <f t="shared" si="10"/>
        <v>23</v>
      </c>
      <c r="D205">
        <f t="shared" si="11"/>
        <v>7</v>
      </c>
      <c r="E205" t="s">
        <v>7</v>
      </c>
      <c r="F205">
        <f>IF(B205=7,H205*15,0)</f>
        <v>150</v>
      </c>
      <c r="G205">
        <f>IF(OR(B205=7,B205=6),0,I205*30)</f>
        <v>0</v>
      </c>
      <c r="H205">
        <v>10</v>
      </c>
      <c r="I205">
        <f>IF(E205="ZIMA",ROUNDDOWN(H205*20%,0),IF(E205="WIOSNA",ROUNDDOWN(H205*50%,0),IF(E205="LATO",ROUNDDOWN(H205*90%,0),IF(E205="JESIEŃ",ROUNDDOWN(H205*40%,0)))))</f>
        <v>9</v>
      </c>
      <c r="J205">
        <f>Tabela18[[#This Row],[WYDATKI]]+Tabela18[[#This Row],[SERWIS]]</f>
        <v>150</v>
      </c>
    </row>
    <row r="206" spans="1:10" x14ac:dyDescent="0.3">
      <c r="A206" s="1">
        <v>45131</v>
      </c>
      <c r="B206">
        <f t="shared" si="9"/>
        <v>1</v>
      </c>
      <c r="C206">
        <f t="shared" si="10"/>
        <v>24</v>
      </c>
      <c r="D206">
        <f t="shared" si="11"/>
        <v>7</v>
      </c>
      <c r="E206" t="s">
        <v>7</v>
      </c>
      <c r="F206">
        <f>IF(B206=7,H206*15,0)</f>
        <v>0</v>
      </c>
      <c r="G206">
        <f>IF(OR(B206=7,B206=6),0,I206*30)</f>
        <v>270</v>
      </c>
      <c r="H206">
        <v>10</v>
      </c>
      <c r="I206">
        <f>IF(E206="ZIMA",ROUNDDOWN(H206*20%,0),IF(E206="WIOSNA",ROUNDDOWN(H206*50%,0),IF(E206="LATO",ROUNDDOWN(H206*90%,0),IF(E206="JESIEŃ",ROUNDDOWN(H206*40%,0)))))</f>
        <v>9</v>
      </c>
      <c r="J206">
        <f>Tabela18[[#This Row],[WYDATKI]]+Tabela18[[#This Row],[SERWIS]]</f>
        <v>0</v>
      </c>
    </row>
    <row r="207" spans="1:10" x14ac:dyDescent="0.3">
      <c r="A207" s="1">
        <v>45132</v>
      </c>
      <c r="B207">
        <f t="shared" si="9"/>
        <v>2</v>
      </c>
      <c r="C207">
        <f t="shared" si="10"/>
        <v>25</v>
      </c>
      <c r="D207">
        <f t="shared" si="11"/>
        <v>7</v>
      </c>
      <c r="E207" t="s">
        <v>7</v>
      </c>
      <c r="F207">
        <f>IF(B207=7,H207*15,0)</f>
        <v>0</v>
      </c>
      <c r="G207">
        <f>IF(OR(B207=7,B207=6),0,I207*30)</f>
        <v>270</v>
      </c>
      <c r="H207">
        <v>10</v>
      </c>
      <c r="I207">
        <f>IF(E207="ZIMA",ROUNDDOWN(H207*20%,0),IF(E207="WIOSNA",ROUNDDOWN(H207*50%,0),IF(E207="LATO",ROUNDDOWN(H207*90%,0),IF(E207="JESIEŃ",ROUNDDOWN(H207*40%,0)))))</f>
        <v>9</v>
      </c>
      <c r="J207">
        <f>Tabela18[[#This Row],[WYDATKI]]+Tabela18[[#This Row],[SERWIS]]</f>
        <v>0</v>
      </c>
    </row>
    <row r="208" spans="1:10" x14ac:dyDescent="0.3">
      <c r="A208" s="1">
        <v>45133</v>
      </c>
      <c r="B208">
        <f t="shared" si="9"/>
        <v>3</v>
      </c>
      <c r="C208">
        <f t="shared" si="10"/>
        <v>26</v>
      </c>
      <c r="D208">
        <f t="shared" si="11"/>
        <v>7</v>
      </c>
      <c r="E208" t="s">
        <v>7</v>
      </c>
      <c r="F208">
        <f>IF(B208=7,H208*15,0)</f>
        <v>0</v>
      </c>
      <c r="G208">
        <f>IF(OR(B208=7,B208=6),0,I208*30)</f>
        <v>270</v>
      </c>
      <c r="H208">
        <v>10</v>
      </c>
      <c r="I208">
        <f>IF(E208="ZIMA",ROUNDDOWN(H208*20%,0),IF(E208="WIOSNA",ROUNDDOWN(H208*50%,0),IF(E208="LATO",ROUNDDOWN(H208*90%,0),IF(E208="JESIEŃ",ROUNDDOWN(H208*40%,0)))))</f>
        <v>9</v>
      </c>
      <c r="J208">
        <f>Tabela18[[#This Row],[WYDATKI]]+Tabela18[[#This Row],[SERWIS]]</f>
        <v>0</v>
      </c>
    </row>
    <row r="209" spans="1:10" x14ac:dyDescent="0.3">
      <c r="A209" s="1">
        <v>45134</v>
      </c>
      <c r="B209">
        <f t="shared" si="9"/>
        <v>4</v>
      </c>
      <c r="C209">
        <f t="shared" si="10"/>
        <v>27</v>
      </c>
      <c r="D209">
        <f t="shared" si="11"/>
        <v>7</v>
      </c>
      <c r="E209" t="s">
        <v>7</v>
      </c>
      <c r="F209">
        <f>IF(B209=7,H209*15,0)</f>
        <v>0</v>
      </c>
      <c r="G209">
        <f>IF(OR(B209=7,B209=6),0,I209*30)</f>
        <v>270</v>
      </c>
      <c r="H209">
        <v>10</v>
      </c>
      <c r="I209">
        <f>IF(E209="ZIMA",ROUNDDOWN(H209*20%,0),IF(E209="WIOSNA",ROUNDDOWN(H209*50%,0),IF(E209="LATO",ROUNDDOWN(H209*90%,0),IF(E209="JESIEŃ",ROUNDDOWN(H209*40%,0)))))</f>
        <v>9</v>
      </c>
      <c r="J209">
        <f>Tabela18[[#This Row],[WYDATKI]]+Tabela18[[#This Row],[SERWIS]]</f>
        <v>0</v>
      </c>
    </row>
    <row r="210" spans="1:10" x14ac:dyDescent="0.3">
      <c r="A210" s="1">
        <v>45135</v>
      </c>
      <c r="B210">
        <f t="shared" si="9"/>
        <v>5</v>
      </c>
      <c r="C210">
        <f t="shared" si="10"/>
        <v>28</v>
      </c>
      <c r="D210">
        <f t="shared" si="11"/>
        <v>7</v>
      </c>
      <c r="E210" t="s">
        <v>7</v>
      </c>
      <c r="F210">
        <f>IF(B210=7,H210*15,0)</f>
        <v>0</v>
      </c>
      <c r="G210">
        <f>IF(OR(B210=7,B210=6),0,I210*30)</f>
        <v>270</v>
      </c>
      <c r="H210">
        <v>10</v>
      </c>
      <c r="I210">
        <f>IF(E210="ZIMA",ROUNDDOWN(H210*20%,0),IF(E210="WIOSNA",ROUNDDOWN(H210*50%,0),IF(E210="LATO",ROUNDDOWN(H210*90%,0),IF(E210="JESIEŃ",ROUNDDOWN(H210*40%,0)))))</f>
        <v>9</v>
      </c>
      <c r="J210">
        <f>Tabela18[[#This Row],[WYDATKI]]+Tabela18[[#This Row],[SERWIS]]</f>
        <v>0</v>
      </c>
    </row>
    <row r="211" spans="1:10" x14ac:dyDescent="0.3">
      <c r="A211" s="1">
        <v>45136</v>
      </c>
      <c r="B211">
        <f t="shared" si="9"/>
        <v>6</v>
      </c>
      <c r="C211">
        <f t="shared" si="10"/>
        <v>29</v>
      </c>
      <c r="D211">
        <f t="shared" si="11"/>
        <v>7</v>
      </c>
      <c r="E211" t="s">
        <v>7</v>
      </c>
      <c r="F211">
        <f>IF(B211=7,H211*15,0)</f>
        <v>0</v>
      </c>
      <c r="G211">
        <f>IF(OR(B211=7,B211=6),0,I211*30)</f>
        <v>0</v>
      </c>
      <c r="H211">
        <v>10</v>
      </c>
      <c r="I211">
        <f>IF(E211="ZIMA",ROUNDDOWN(H211*20%,0),IF(E211="WIOSNA",ROUNDDOWN(H211*50%,0),IF(E211="LATO",ROUNDDOWN(H211*90%,0),IF(E211="JESIEŃ",ROUNDDOWN(H211*40%,0)))))</f>
        <v>9</v>
      </c>
      <c r="J211">
        <f>Tabela18[[#This Row],[WYDATKI]]+Tabela18[[#This Row],[SERWIS]]</f>
        <v>0</v>
      </c>
    </row>
    <row r="212" spans="1:10" x14ac:dyDescent="0.3">
      <c r="A212" s="1">
        <v>45137</v>
      </c>
      <c r="B212">
        <f t="shared" si="9"/>
        <v>7</v>
      </c>
      <c r="C212">
        <f t="shared" si="10"/>
        <v>30</v>
      </c>
      <c r="D212">
        <f t="shared" si="11"/>
        <v>7</v>
      </c>
      <c r="E212" t="s">
        <v>7</v>
      </c>
      <c r="F212">
        <f>IF(B212=7,H212*15,0)</f>
        <v>150</v>
      </c>
      <c r="G212">
        <f>IF(OR(B212=7,B212=6),0,I212*30)</f>
        <v>0</v>
      </c>
      <c r="H212">
        <v>10</v>
      </c>
      <c r="I212">
        <f>IF(E212="ZIMA",ROUNDDOWN(H212*20%,0),IF(E212="WIOSNA",ROUNDDOWN(H212*50%,0),IF(E212="LATO",ROUNDDOWN(H212*90%,0),IF(E212="JESIEŃ",ROUNDDOWN(H212*40%,0)))))</f>
        <v>9</v>
      </c>
      <c r="J212">
        <f>Tabela18[[#This Row],[WYDATKI]]+Tabela18[[#This Row],[SERWIS]]</f>
        <v>150</v>
      </c>
    </row>
    <row r="213" spans="1:10" x14ac:dyDescent="0.3">
      <c r="A213" s="1">
        <v>45138</v>
      </c>
      <c r="B213">
        <f t="shared" si="9"/>
        <v>1</v>
      </c>
      <c r="C213">
        <f t="shared" si="10"/>
        <v>31</v>
      </c>
      <c r="D213">
        <f t="shared" si="11"/>
        <v>7</v>
      </c>
      <c r="E213" t="s">
        <v>7</v>
      </c>
      <c r="F213">
        <f>IF(B213=7,H213*15,0)</f>
        <v>0</v>
      </c>
      <c r="G213">
        <f>IF(OR(B213=7,B213=6),0,I213*30)</f>
        <v>270</v>
      </c>
      <c r="H213">
        <v>10</v>
      </c>
      <c r="I213">
        <f>IF(E213="ZIMA",ROUNDDOWN(H213*20%,0),IF(E213="WIOSNA",ROUNDDOWN(H213*50%,0),IF(E213="LATO",ROUNDDOWN(H213*90%,0),IF(E213="JESIEŃ",ROUNDDOWN(H213*40%,0)))))</f>
        <v>9</v>
      </c>
      <c r="J213">
        <f>Tabela18[[#This Row],[WYDATKI]]+Tabela18[[#This Row],[SERWIS]]</f>
        <v>0</v>
      </c>
    </row>
    <row r="214" spans="1:10" x14ac:dyDescent="0.3">
      <c r="A214" s="1">
        <v>45139</v>
      </c>
      <c r="B214">
        <f t="shared" si="9"/>
        <v>2</v>
      </c>
      <c r="C214">
        <f t="shared" si="10"/>
        <v>1</v>
      </c>
      <c r="D214">
        <f t="shared" si="11"/>
        <v>8</v>
      </c>
      <c r="E214" t="s">
        <v>7</v>
      </c>
      <c r="F214">
        <f>IF(B214=7,H214*15,0)</f>
        <v>0</v>
      </c>
      <c r="G214">
        <f>IF(OR(B214=7,B214=6),0,I214*30)</f>
        <v>270</v>
      </c>
      <c r="H214">
        <v>10</v>
      </c>
      <c r="I214">
        <f>IF(E214="ZIMA",ROUNDDOWN(H214*20%,0),IF(E214="WIOSNA",ROUNDDOWN(H214*50%,0),IF(E214="LATO",ROUNDDOWN(H214*90%,0),IF(E214="JESIEŃ",ROUNDDOWN(H214*40%,0)))))</f>
        <v>9</v>
      </c>
      <c r="J214">
        <f>Tabela18[[#This Row],[WYDATKI]]+Tabela18[[#This Row],[SERWIS]]</f>
        <v>0</v>
      </c>
    </row>
    <row r="215" spans="1:10" x14ac:dyDescent="0.3">
      <c r="A215" s="1">
        <v>45140</v>
      </c>
      <c r="B215">
        <f t="shared" si="9"/>
        <v>3</v>
      </c>
      <c r="C215">
        <f t="shared" si="10"/>
        <v>2</v>
      </c>
      <c r="D215">
        <f t="shared" si="11"/>
        <v>8</v>
      </c>
      <c r="E215" t="s">
        <v>7</v>
      </c>
      <c r="F215">
        <f>IF(B215=7,H215*15,0)</f>
        <v>0</v>
      </c>
      <c r="G215">
        <f>IF(OR(B215=7,B215=6),0,I215*30)</f>
        <v>270</v>
      </c>
      <c r="H215">
        <v>10</v>
      </c>
      <c r="I215">
        <f>IF(E215="ZIMA",ROUNDDOWN(H215*20%,0),IF(E215="WIOSNA",ROUNDDOWN(H215*50%,0),IF(E215="LATO",ROUNDDOWN(H215*90%,0),IF(E215="JESIEŃ",ROUNDDOWN(H215*40%,0)))))</f>
        <v>9</v>
      </c>
      <c r="J215">
        <f>Tabela18[[#This Row],[WYDATKI]]+Tabela18[[#This Row],[SERWIS]]</f>
        <v>0</v>
      </c>
    </row>
    <row r="216" spans="1:10" x14ac:dyDescent="0.3">
      <c r="A216" s="1">
        <v>45141</v>
      </c>
      <c r="B216">
        <f t="shared" si="9"/>
        <v>4</v>
      </c>
      <c r="C216">
        <f t="shared" si="10"/>
        <v>3</v>
      </c>
      <c r="D216">
        <f t="shared" si="11"/>
        <v>8</v>
      </c>
      <c r="E216" t="s">
        <v>7</v>
      </c>
      <c r="F216">
        <f>IF(B216=7,H216*15,0)</f>
        <v>0</v>
      </c>
      <c r="G216">
        <f>IF(OR(B216=7,B216=6),0,I216*30)</f>
        <v>270</v>
      </c>
      <c r="H216">
        <v>10</v>
      </c>
      <c r="I216">
        <f>IF(E216="ZIMA",ROUNDDOWN(H216*20%,0),IF(E216="WIOSNA",ROUNDDOWN(H216*50%,0),IF(E216="LATO",ROUNDDOWN(H216*90%,0),IF(E216="JESIEŃ",ROUNDDOWN(H216*40%,0)))))</f>
        <v>9</v>
      </c>
      <c r="J216">
        <f>Tabela18[[#This Row],[WYDATKI]]+Tabela18[[#This Row],[SERWIS]]</f>
        <v>0</v>
      </c>
    </row>
    <row r="217" spans="1:10" x14ac:dyDescent="0.3">
      <c r="A217" s="1">
        <v>45142</v>
      </c>
      <c r="B217">
        <f t="shared" si="9"/>
        <v>5</v>
      </c>
      <c r="C217">
        <f t="shared" si="10"/>
        <v>4</v>
      </c>
      <c r="D217">
        <f t="shared" si="11"/>
        <v>8</v>
      </c>
      <c r="E217" t="s">
        <v>7</v>
      </c>
      <c r="F217">
        <f>IF(B217=7,H217*15,0)</f>
        <v>0</v>
      </c>
      <c r="G217">
        <f>IF(OR(B217=7,B217=6),0,I217*30)</f>
        <v>270</v>
      </c>
      <c r="H217">
        <v>10</v>
      </c>
      <c r="I217">
        <f>IF(E217="ZIMA",ROUNDDOWN(H217*20%,0),IF(E217="WIOSNA",ROUNDDOWN(H217*50%,0),IF(E217="LATO",ROUNDDOWN(H217*90%,0),IF(E217="JESIEŃ",ROUNDDOWN(H217*40%,0)))))</f>
        <v>9</v>
      </c>
      <c r="J217">
        <f>Tabela18[[#This Row],[WYDATKI]]+Tabela18[[#This Row],[SERWIS]]</f>
        <v>0</v>
      </c>
    </row>
    <row r="218" spans="1:10" x14ac:dyDescent="0.3">
      <c r="A218" s="1">
        <v>45143</v>
      </c>
      <c r="B218">
        <f t="shared" si="9"/>
        <v>6</v>
      </c>
      <c r="C218">
        <f t="shared" si="10"/>
        <v>5</v>
      </c>
      <c r="D218">
        <f t="shared" si="11"/>
        <v>8</v>
      </c>
      <c r="E218" t="s">
        <v>7</v>
      </c>
      <c r="F218">
        <f>IF(B218=7,H218*15,0)</f>
        <v>0</v>
      </c>
      <c r="G218">
        <f>IF(OR(B218=7,B218=6),0,I218*30)</f>
        <v>0</v>
      </c>
      <c r="H218">
        <v>10</v>
      </c>
      <c r="I218">
        <f>IF(E218="ZIMA",ROUNDDOWN(H218*20%,0),IF(E218="WIOSNA",ROUNDDOWN(H218*50%,0),IF(E218="LATO",ROUNDDOWN(H218*90%,0),IF(E218="JESIEŃ",ROUNDDOWN(H218*40%,0)))))</f>
        <v>9</v>
      </c>
      <c r="J218">
        <f>Tabela18[[#This Row],[WYDATKI]]+Tabela18[[#This Row],[SERWIS]]</f>
        <v>0</v>
      </c>
    </row>
    <row r="219" spans="1:10" x14ac:dyDescent="0.3">
      <c r="A219" s="1">
        <v>45144</v>
      </c>
      <c r="B219">
        <f t="shared" si="9"/>
        <v>7</v>
      </c>
      <c r="C219">
        <f t="shared" si="10"/>
        <v>6</v>
      </c>
      <c r="D219">
        <f t="shared" si="11"/>
        <v>8</v>
      </c>
      <c r="E219" t="s">
        <v>7</v>
      </c>
      <c r="F219">
        <f>IF(B219=7,H219*15,0)</f>
        <v>150</v>
      </c>
      <c r="G219">
        <f>IF(OR(B219=7,B219=6),0,I219*30)</f>
        <v>0</v>
      </c>
      <c r="H219">
        <v>10</v>
      </c>
      <c r="I219">
        <f>IF(E219="ZIMA",ROUNDDOWN(H219*20%,0),IF(E219="WIOSNA",ROUNDDOWN(H219*50%,0),IF(E219="LATO",ROUNDDOWN(H219*90%,0),IF(E219="JESIEŃ",ROUNDDOWN(H219*40%,0)))))</f>
        <v>9</v>
      </c>
      <c r="J219">
        <f>Tabela18[[#This Row],[WYDATKI]]+Tabela18[[#This Row],[SERWIS]]</f>
        <v>150</v>
      </c>
    </row>
    <row r="220" spans="1:10" x14ac:dyDescent="0.3">
      <c r="A220" s="1">
        <v>45145</v>
      </c>
      <c r="B220">
        <f t="shared" si="9"/>
        <v>1</v>
      </c>
      <c r="C220">
        <f t="shared" si="10"/>
        <v>7</v>
      </c>
      <c r="D220">
        <f t="shared" si="11"/>
        <v>8</v>
      </c>
      <c r="E220" t="s">
        <v>7</v>
      </c>
      <c r="F220">
        <f>IF(B220=7,H220*15,0)</f>
        <v>0</v>
      </c>
      <c r="G220">
        <f>IF(OR(B220=7,B220=6),0,I220*30)</f>
        <v>270</v>
      </c>
      <c r="H220">
        <v>10</v>
      </c>
      <c r="I220">
        <f>IF(E220="ZIMA",ROUNDDOWN(H220*20%,0),IF(E220="WIOSNA",ROUNDDOWN(H220*50%,0),IF(E220="LATO",ROUNDDOWN(H220*90%,0),IF(E220="JESIEŃ",ROUNDDOWN(H220*40%,0)))))</f>
        <v>9</v>
      </c>
      <c r="J220">
        <f>Tabela18[[#This Row],[WYDATKI]]+Tabela18[[#This Row],[SERWIS]]</f>
        <v>0</v>
      </c>
    </row>
    <row r="221" spans="1:10" x14ac:dyDescent="0.3">
      <c r="A221" s="1">
        <v>45146</v>
      </c>
      <c r="B221">
        <f t="shared" si="9"/>
        <v>2</v>
      </c>
      <c r="C221">
        <f t="shared" si="10"/>
        <v>8</v>
      </c>
      <c r="D221">
        <f t="shared" si="11"/>
        <v>8</v>
      </c>
      <c r="E221" t="s">
        <v>7</v>
      </c>
      <c r="F221">
        <f>IF(B221=7,H221*15,0)</f>
        <v>0</v>
      </c>
      <c r="G221">
        <f>IF(OR(B221=7,B221=6),0,I221*30)</f>
        <v>270</v>
      </c>
      <c r="H221">
        <v>10</v>
      </c>
      <c r="I221">
        <f>IF(E221="ZIMA",ROUNDDOWN(H221*20%,0),IF(E221="WIOSNA",ROUNDDOWN(H221*50%,0),IF(E221="LATO",ROUNDDOWN(H221*90%,0),IF(E221="JESIEŃ",ROUNDDOWN(H221*40%,0)))))</f>
        <v>9</v>
      </c>
      <c r="J221">
        <f>Tabela18[[#This Row],[WYDATKI]]+Tabela18[[#This Row],[SERWIS]]</f>
        <v>0</v>
      </c>
    </row>
    <row r="222" spans="1:10" x14ac:dyDescent="0.3">
      <c r="A222" s="1">
        <v>45147</v>
      </c>
      <c r="B222">
        <f t="shared" si="9"/>
        <v>3</v>
      </c>
      <c r="C222">
        <f t="shared" si="10"/>
        <v>9</v>
      </c>
      <c r="D222">
        <f t="shared" si="11"/>
        <v>8</v>
      </c>
      <c r="E222" t="s">
        <v>7</v>
      </c>
      <c r="F222">
        <f>IF(B222=7,H222*15,0)</f>
        <v>0</v>
      </c>
      <c r="G222">
        <f>IF(OR(B222=7,B222=6),0,I222*30)</f>
        <v>270</v>
      </c>
      <c r="H222">
        <v>10</v>
      </c>
      <c r="I222">
        <f>IF(E222="ZIMA",ROUNDDOWN(H222*20%,0),IF(E222="WIOSNA",ROUNDDOWN(H222*50%,0),IF(E222="LATO",ROUNDDOWN(H222*90%,0),IF(E222="JESIEŃ",ROUNDDOWN(H222*40%,0)))))</f>
        <v>9</v>
      </c>
      <c r="J222">
        <f>Tabela18[[#This Row],[WYDATKI]]+Tabela18[[#This Row],[SERWIS]]</f>
        <v>0</v>
      </c>
    </row>
    <row r="223" spans="1:10" x14ac:dyDescent="0.3">
      <c r="A223" s="1">
        <v>45148</v>
      </c>
      <c r="B223">
        <f t="shared" si="9"/>
        <v>4</v>
      </c>
      <c r="C223">
        <f t="shared" si="10"/>
        <v>10</v>
      </c>
      <c r="D223">
        <f t="shared" si="11"/>
        <v>8</v>
      </c>
      <c r="E223" t="s">
        <v>7</v>
      </c>
      <c r="F223">
        <f>IF(B223=7,H223*15,0)</f>
        <v>0</v>
      </c>
      <c r="G223">
        <f>IF(OR(B223=7,B223=6),0,I223*30)</f>
        <v>270</v>
      </c>
      <c r="H223">
        <v>10</v>
      </c>
      <c r="I223">
        <f>IF(E223="ZIMA",ROUNDDOWN(H223*20%,0),IF(E223="WIOSNA",ROUNDDOWN(H223*50%,0),IF(E223="LATO",ROUNDDOWN(H223*90%,0),IF(E223="JESIEŃ",ROUNDDOWN(H223*40%,0)))))</f>
        <v>9</v>
      </c>
      <c r="J223">
        <f>Tabela18[[#This Row],[WYDATKI]]+Tabela18[[#This Row],[SERWIS]]</f>
        <v>0</v>
      </c>
    </row>
    <row r="224" spans="1:10" x14ac:dyDescent="0.3">
      <c r="A224" s="1">
        <v>45149</v>
      </c>
      <c r="B224">
        <f t="shared" si="9"/>
        <v>5</v>
      </c>
      <c r="C224">
        <f t="shared" si="10"/>
        <v>11</v>
      </c>
      <c r="D224">
        <f t="shared" si="11"/>
        <v>8</v>
      </c>
      <c r="E224" t="s">
        <v>7</v>
      </c>
      <c r="F224">
        <f>IF(B224=7,H224*15,0)</f>
        <v>0</v>
      </c>
      <c r="G224">
        <f>IF(OR(B224=7,B224=6),0,I224*30)</f>
        <v>270</v>
      </c>
      <c r="H224">
        <v>10</v>
      </c>
      <c r="I224">
        <f>IF(E224="ZIMA",ROUNDDOWN(H224*20%,0),IF(E224="WIOSNA",ROUNDDOWN(H224*50%,0),IF(E224="LATO",ROUNDDOWN(H224*90%,0),IF(E224="JESIEŃ",ROUNDDOWN(H224*40%,0)))))</f>
        <v>9</v>
      </c>
      <c r="J224">
        <f>Tabela18[[#This Row],[WYDATKI]]+Tabela18[[#This Row],[SERWIS]]</f>
        <v>0</v>
      </c>
    </row>
    <row r="225" spans="1:10" x14ac:dyDescent="0.3">
      <c r="A225" s="1">
        <v>45150</v>
      </c>
      <c r="B225">
        <f t="shared" si="9"/>
        <v>6</v>
      </c>
      <c r="C225">
        <f t="shared" si="10"/>
        <v>12</v>
      </c>
      <c r="D225">
        <f t="shared" si="11"/>
        <v>8</v>
      </c>
      <c r="E225" t="s">
        <v>7</v>
      </c>
      <c r="F225">
        <f>IF(B225=7,H225*15,0)</f>
        <v>0</v>
      </c>
      <c r="G225">
        <f>IF(OR(B225=7,B225=6),0,I225*30)</f>
        <v>0</v>
      </c>
      <c r="H225">
        <v>10</v>
      </c>
      <c r="I225">
        <f>IF(E225="ZIMA",ROUNDDOWN(H225*20%,0),IF(E225="WIOSNA",ROUNDDOWN(H225*50%,0),IF(E225="LATO",ROUNDDOWN(H225*90%,0),IF(E225="JESIEŃ",ROUNDDOWN(H225*40%,0)))))</f>
        <v>9</v>
      </c>
      <c r="J225">
        <f>Tabela18[[#This Row],[WYDATKI]]+Tabela18[[#This Row],[SERWIS]]</f>
        <v>0</v>
      </c>
    </row>
    <row r="226" spans="1:10" x14ac:dyDescent="0.3">
      <c r="A226" s="1">
        <v>45151</v>
      </c>
      <c r="B226">
        <f t="shared" si="9"/>
        <v>7</v>
      </c>
      <c r="C226">
        <f t="shared" si="10"/>
        <v>13</v>
      </c>
      <c r="D226">
        <f t="shared" si="11"/>
        <v>8</v>
      </c>
      <c r="E226" t="s">
        <v>7</v>
      </c>
      <c r="F226">
        <f>IF(B226=7,H226*15,0)</f>
        <v>150</v>
      </c>
      <c r="G226">
        <f>IF(OR(B226=7,B226=6),0,I226*30)</f>
        <v>0</v>
      </c>
      <c r="H226">
        <v>10</v>
      </c>
      <c r="I226">
        <f>IF(E226="ZIMA",ROUNDDOWN(H226*20%,0),IF(E226="WIOSNA",ROUNDDOWN(H226*50%,0),IF(E226="LATO",ROUNDDOWN(H226*90%,0),IF(E226="JESIEŃ",ROUNDDOWN(H226*40%,0)))))</f>
        <v>9</v>
      </c>
      <c r="J226">
        <f>Tabela18[[#This Row],[WYDATKI]]+Tabela18[[#This Row],[SERWIS]]</f>
        <v>150</v>
      </c>
    </row>
    <row r="227" spans="1:10" x14ac:dyDescent="0.3">
      <c r="A227" s="1">
        <v>45152</v>
      </c>
      <c r="B227">
        <f t="shared" si="9"/>
        <v>1</v>
      </c>
      <c r="C227">
        <f t="shared" si="10"/>
        <v>14</v>
      </c>
      <c r="D227">
        <f t="shared" si="11"/>
        <v>8</v>
      </c>
      <c r="E227" t="s">
        <v>7</v>
      </c>
      <c r="F227">
        <f>IF(B227=7,H227*15,0)</f>
        <v>0</v>
      </c>
      <c r="G227">
        <f>IF(OR(B227=7,B227=6),0,I227*30)</f>
        <v>270</v>
      </c>
      <c r="H227">
        <v>10</v>
      </c>
      <c r="I227">
        <f>IF(E227="ZIMA",ROUNDDOWN(H227*20%,0),IF(E227="WIOSNA",ROUNDDOWN(H227*50%,0),IF(E227="LATO",ROUNDDOWN(H227*90%,0),IF(E227="JESIEŃ",ROUNDDOWN(H227*40%,0)))))</f>
        <v>9</v>
      </c>
      <c r="J227">
        <f>Tabela18[[#This Row],[WYDATKI]]+Tabela18[[#This Row],[SERWIS]]</f>
        <v>0</v>
      </c>
    </row>
    <row r="228" spans="1:10" x14ac:dyDescent="0.3">
      <c r="A228" s="1">
        <v>45153</v>
      </c>
      <c r="B228">
        <f t="shared" si="9"/>
        <v>2</v>
      </c>
      <c r="C228">
        <f t="shared" si="10"/>
        <v>15</v>
      </c>
      <c r="D228">
        <f t="shared" si="11"/>
        <v>8</v>
      </c>
      <c r="E228" t="s">
        <v>7</v>
      </c>
      <c r="F228">
        <f>IF(B228=7,H228*15,0)</f>
        <v>0</v>
      </c>
      <c r="G228">
        <f>IF(OR(B228=7,B228=6),0,I228*30)</f>
        <v>270</v>
      </c>
      <c r="H228">
        <v>10</v>
      </c>
      <c r="I228">
        <f>IF(E228="ZIMA",ROUNDDOWN(H228*20%,0),IF(E228="WIOSNA",ROUNDDOWN(H228*50%,0),IF(E228="LATO",ROUNDDOWN(H228*90%,0),IF(E228="JESIEŃ",ROUNDDOWN(H228*40%,0)))))</f>
        <v>9</v>
      </c>
      <c r="J228">
        <f>Tabela18[[#This Row],[WYDATKI]]+Tabela18[[#This Row],[SERWIS]]</f>
        <v>0</v>
      </c>
    </row>
    <row r="229" spans="1:10" x14ac:dyDescent="0.3">
      <c r="A229" s="1">
        <v>45154</v>
      </c>
      <c r="B229">
        <f t="shared" si="9"/>
        <v>3</v>
      </c>
      <c r="C229">
        <f t="shared" si="10"/>
        <v>16</v>
      </c>
      <c r="D229">
        <f t="shared" si="11"/>
        <v>8</v>
      </c>
      <c r="E229" t="s">
        <v>7</v>
      </c>
      <c r="F229">
        <f>IF(B229=7,H229*15,0)</f>
        <v>0</v>
      </c>
      <c r="G229">
        <f>IF(OR(B229=7,B229=6),0,I229*30)</f>
        <v>270</v>
      </c>
      <c r="H229">
        <v>10</v>
      </c>
      <c r="I229">
        <f>IF(E229="ZIMA",ROUNDDOWN(H229*20%,0),IF(E229="WIOSNA",ROUNDDOWN(H229*50%,0),IF(E229="LATO",ROUNDDOWN(H229*90%,0),IF(E229="JESIEŃ",ROUNDDOWN(H229*40%,0)))))</f>
        <v>9</v>
      </c>
      <c r="J229">
        <f>Tabela18[[#This Row],[WYDATKI]]+Tabela18[[#This Row],[SERWIS]]</f>
        <v>0</v>
      </c>
    </row>
    <row r="230" spans="1:10" x14ac:dyDescent="0.3">
      <c r="A230" s="1">
        <v>45155</v>
      </c>
      <c r="B230">
        <f t="shared" si="9"/>
        <v>4</v>
      </c>
      <c r="C230">
        <f t="shared" si="10"/>
        <v>17</v>
      </c>
      <c r="D230">
        <f t="shared" si="11"/>
        <v>8</v>
      </c>
      <c r="E230" t="s">
        <v>7</v>
      </c>
      <c r="F230">
        <f>IF(B230=7,H230*15,0)</f>
        <v>0</v>
      </c>
      <c r="G230">
        <f>IF(OR(B230=7,B230=6),0,I230*30)</f>
        <v>270</v>
      </c>
      <c r="H230">
        <v>10</v>
      </c>
      <c r="I230">
        <f>IF(E230="ZIMA",ROUNDDOWN(H230*20%,0),IF(E230="WIOSNA",ROUNDDOWN(H230*50%,0),IF(E230="LATO",ROUNDDOWN(H230*90%,0),IF(E230="JESIEŃ",ROUNDDOWN(H230*40%,0)))))</f>
        <v>9</v>
      </c>
      <c r="J230">
        <f>Tabela18[[#This Row],[WYDATKI]]+Tabela18[[#This Row],[SERWIS]]</f>
        <v>0</v>
      </c>
    </row>
    <row r="231" spans="1:10" x14ac:dyDescent="0.3">
      <c r="A231" s="1">
        <v>45156</v>
      </c>
      <c r="B231">
        <f t="shared" si="9"/>
        <v>5</v>
      </c>
      <c r="C231">
        <f t="shared" si="10"/>
        <v>18</v>
      </c>
      <c r="D231">
        <f t="shared" si="11"/>
        <v>8</v>
      </c>
      <c r="E231" t="s">
        <v>7</v>
      </c>
      <c r="F231">
        <f>IF(B231=7,H231*15,0)</f>
        <v>0</v>
      </c>
      <c r="G231">
        <f>IF(OR(B231=7,B231=6),0,I231*30)</f>
        <v>270</v>
      </c>
      <c r="H231">
        <v>10</v>
      </c>
      <c r="I231">
        <f>IF(E231="ZIMA",ROUNDDOWN(H231*20%,0),IF(E231="WIOSNA",ROUNDDOWN(H231*50%,0),IF(E231="LATO",ROUNDDOWN(H231*90%,0),IF(E231="JESIEŃ",ROUNDDOWN(H231*40%,0)))))</f>
        <v>9</v>
      </c>
      <c r="J231">
        <f>Tabela18[[#This Row],[WYDATKI]]+Tabela18[[#This Row],[SERWIS]]</f>
        <v>0</v>
      </c>
    </row>
    <row r="232" spans="1:10" x14ac:dyDescent="0.3">
      <c r="A232" s="1">
        <v>45157</v>
      </c>
      <c r="B232">
        <f t="shared" si="9"/>
        <v>6</v>
      </c>
      <c r="C232">
        <f t="shared" si="10"/>
        <v>19</v>
      </c>
      <c r="D232">
        <f t="shared" si="11"/>
        <v>8</v>
      </c>
      <c r="E232" t="s">
        <v>7</v>
      </c>
      <c r="F232">
        <f>IF(B232=7,H232*15,0)</f>
        <v>0</v>
      </c>
      <c r="G232">
        <f>IF(OR(B232=7,B232=6),0,I232*30)</f>
        <v>0</v>
      </c>
      <c r="H232">
        <v>10</v>
      </c>
      <c r="I232">
        <f>IF(E232="ZIMA",ROUNDDOWN(H232*20%,0),IF(E232="WIOSNA",ROUNDDOWN(H232*50%,0),IF(E232="LATO",ROUNDDOWN(H232*90%,0),IF(E232="JESIEŃ",ROUNDDOWN(H232*40%,0)))))</f>
        <v>9</v>
      </c>
      <c r="J232">
        <f>Tabela18[[#This Row],[WYDATKI]]+Tabela18[[#This Row],[SERWIS]]</f>
        <v>0</v>
      </c>
    </row>
    <row r="233" spans="1:10" x14ac:dyDescent="0.3">
      <c r="A233" s="1">
        <v>45158</v>
      </c>
      <c r="B233">
        <f t="shared" si="9"/>
        <v>7</v>
      </c>
      <c r="C233">
        <f t="shared" si="10"/>
        <v>20</v>
      </c>
      <c r="D233">
        <f t="shared" si="11"/>
        <v>8</v>
      </c>
      <c r="E233" t="s">
        <v>7</v>
      </c>
      <c r="F233">
        <f>IF(B233=7,H233*15,0)</f>
        <v>150</v>
      </c>
      <c r="G233">
        <f>IF(OR(B233=7,B233=6),0,I233*30)</f>
        <v>0</v>
      </c>
      <c r="H233">
        <v>10</v>
      </c>
      <c r="I233">
        <f>IF(E233="ZIMA",ROUNDDOWN(H233*20%,0),IF(E233="WIOSNA",ROUNDDOWN(H233*50%,0),IF(E233="LATO",ROUNDDOWN(H233*90%,0),IF(E233="JESIEŃ",ROUNDDOWN(H233*40%,0)))))</f>
        <v>9</v>
      </c>
      <c r="J233">
        <f>Tabela18[[#This Row],[WYDATKI]]+Tabela18[[#This Row],[SERWIS]]</f>
        <v>150</v>
      </c>
    </row>
    <row r="234" spans="1:10" x14ac:dyDescent="0.3">
      <c r="A234" s="1">
        <v>45159</v>
      </c>
      <c r="B234">
        <f t="shared" si="9"/>
        <v>1</v>
      </c>
      <c r="C234">
        <f t="shared" si="10"/>
        <v>21</v>
      </c>
      <c r="D234">
        <f t="shared" si="11"/>
        <v>8</v>
      </c>
      <c r="E234" t="s">
        <v>7</v>
      </c>
      <c r="F234">
        <f>IF(B234=7,H234*15,0)</f>
        <v>0</v>
      </c>
      <c r="G234">
        <f>IF(OR(B234=7,B234=6),0,I234*30)</f>
        <v>270</v>
      </c>
      <c r="H234">
        <v>10</v>
      </c>
      <c r="I234">
        <f>IF(E234="ZIMA",ROUNDDOWN(H234*20%,0),IF(E234="WIOSNA",ROUNDDOWN(H234*50%,0),IF(E234="LATO",ROUNDDOWN(H234*90%,0),IF(E234="JESIEŃ",ROUNDDOWN(H234*40%,0)))))</f>
        <v>9</v>
      </c>
      <c r="J234">
        <f>Tabela18[[#This Row],[WYDATKI]]+Tabela18[[#This Row],[SERWIS]]</f>
        <v>0</v>
      </c>
    </row>
    <row r="235" spans="1:10" x14ac:dyDescent="0.3">
      <c r="A235" s="1">
        <v>45160</v>
      </c>
      <c r="B235">
        <f t="shared" si="9"/>
        <v>2</v>
      </c>
      <c r="C235">
        <f t="shared" si="10"/>
        <v>22</v>
      </c>
      <c r="D235">
        <f t="shared" si="11"/>
        <v>8</v>
      </c>
      <c r="E235" t="s">
        <v>7</v>
      </c>
      <c r="F235">
        <f>IF(B235=7,H235*15,0)</f>
        <v>0</v>
      </c>
      <c r="G235">
        <f>IF(OR(B235=7,B235=6),0,I235*30)</f>
        <v>270</v>
      </c>
      <c r="H235">
        <v>10</v>
      </c>
      <c r="I235">
        <f>IF(E235="ZIMA",ROUNDDOWN(H235*20%,0),IF(E235="WIOSNA",ROUNDDOWN(H235*50%,0),IF(E235="LATO",ROUNDDOWN(H235*90%,0),IF(E235="JESIEŃ",ROUNDDOWN(H235*40%,0)))))</f>
        <v>9</v>
      </c>
      <c r="J235">
        <f>Tabela18[[#This Row],[WYDATKI]]+Tabela18[[#This Row],[SERWIS]]</f>
        <v>0</v>
      </c>
    </row>
    <row r="236" spans="1:10" x14ac:dyDescent="0.3">
      <c r="A236" s="1">
        <v>45161</v>
      </c>
      <c r="B236">
        <f t="shared" si="9"/>
        <v>3</v>
      </c>
      <c r="C236">
        <f t="shared" si="10"/>
        <v>23</v>
      </c>
      <c r="D236">
        <f t="shared" si="11"/>
        <v>8</v>
      </c>
      <c r="E236" t="s">
        <v>7</v>
      </c>
      <c r="F236">
        <f>IF(B236=7,H236*15,0)</f>
        <v>0</v>
      </c>
      <c r="G236">
        <f>IF(OR(B236=7,B236=6),0,I236*30)</f>
        <v>270</v>
      </c>
      <c r="H236">
        <v>10</v>
      </c>
      <c r="I236">
        <f>IF(E236="ZIMA",ROUNDDOWN(H236*20%,0),IF(E236="WIOSNA",ROUNDDOWN(H236*50%,0),IF(E236="LATO",ROUNDDOWN(H236*90%,0),IF(E236="JESIEŃ",ROUNDDOWN(H236*40%,0)))))</f>
        <v>9</v>
      </c>
      <c r="J236">
        <f>Tabela18[[#This Row],[WYDATKI]]+Tabela18[[#This Row],[SERWIS]]</f>
        <v>0</v>
      </c>
    </row>
    <row r="237" spans="1:10" x14ac:dyDescent="0.3">
      <c r="A237" s="1">
        <v>45162</v>
      </c>
      <c r="B237">
        <f t="shared" si="9"/>
        <v>4</v>
      </c>
      <c r="C237">
        <f t="shared" si="10"/>
        <v>24</v>
      </c>
      <c r="D237">
        <f t="shared" si="11"/>
        <v>8</v>
      </c>
      <c r="E237" t="s">
        <v>7</v>
      </c>
      <c r="F237">
        <f>IF(B237=7,H237*15,0)</f>
        <v>0</v>
      </c>
      <c r="G237">
        <f>IF(OR(B237=7,B237=6),0,I237*30)</f>
        <v>270</v>
      </c>
      <c r="H237">
        <v>10</v>
      </c>
      <c r="I237">
        <f>IF(E237="ZIMA",ROUNDDOWN(H237*20%,0),IF(E237="WIOSNA",ROUNDDOWN(H237*50%,0),IF(E237="LATO",ROUNDDOWN(H237*90%,0),IF(E237="JESIEŃ",ROUNDDOWN(H237*40%,0)))))</f>
        <v>9</v>
      </c>
      <c r="J237">
        <f>Tabela18[[#This Row],[WYDATKI]]+Tabela18[[#This Row],[SERWIS]]</f>
        <v>0</v>
      </c>
    </row>
    <row r="238" spans="1:10" x14ac:dyDescent="0.3">
      <c r="A238" s="1">
        <v>45163</v>
      </c>
      <c r="B238">
        <f t="shared" si="9"/>
        <v>5</v>
      </c>
      <c r="C238">
        <f t="shared" si="10"/>
        <v>25</v>
      </c>
      <c r="D238">
        <f t="shared" si="11"/>
        <v>8</v>
      </c>
      <c r="E238" t="s">
        <v>7</v>
      </c>
      <c r="F238">
        <f>IF(B238=7,H238*15,0)</f>
        <v>0</v>
      </c>
      <c r="G238">
        <f>IF(OR(B238=7,B238=6),0,I238*30)</f>
        <v>270</v>
      </c>
      <c r="H238">
        <v>10</v>
      </c>
      <c r="I238">
        <f>IF(E238="ZIMA",ROUNDDOWN(H238*20%,0),IF(E238="WIOSNA",ROUNDDOWN(H238*50%,0),IF(E238="LATO",ROUNDDOWN(H238*90%,0),IF(E238="JESIEŃ",ROUNDDOWN(H238*40%,0)))))</f>
        <v>9</v>
      </c>
      <c r="J238">
        <f>Tabela18[[#This Row],[WYDATKI]]+Tabela18[[#This Row],[SERWIS]]</f>
        <v>0</v>
      </c>
    </row>
    <row r="239" spans="1:10" x14ac:dyDescent="0.3">
      <c r="A239" s="1">
        <v>45164</v>
      </c>
      <c r="B239">
        <f t="shared" si="9"/>
        <v>6</v>
      </c>
      <c r="C239">
        <f t="shared" si="10"/>
        <v>26</v>
      </c>
      <c r="D239">
        <f t="shared" si="11"/>
        <v>8</v>
      </c>
      <c r="E239" t="s">
        <v>7</v>
      </c>
      <c r="F239">
        <f>IF(B239=7,H239*15,0)</f>
        <v>0</v>
      </c>
      <c r="G239">
        <f>IF(OR(B239=7,B239=6),0,I239*30)</f>
        <v>0</v>
      </c>
      <c r="H239">
        <v>10</v>
      </c>
      <c r="I239">
        <f>IF(E239="ZIMA",ROUNDDOWN(H239*20%,0),IF(E239="WIOSNA",ROUNDDOWN(H239*50%,0),IF(E239="LATO",ROUNDDOWN(H239*90%,0),IF(E239="JESIEŃ",ROUNDDOWN(H239*40%,0)))))</f>
        <v>9</v>
      </c>
      <c r="J239">
        <f>Tabela18[[#This Row],[WYDATKI]]+Tabela18[[#This Row],[SERWIS]]</f>
        <v>0</v>
      </c>
    </row>
    <row r="240" spans="1:10" x14ac:dyDescent="0.3">
      <c r="A240" s="1">
        <v>45165</v>
      </c>
      <c r="B240">
        <f t="shared" si="9"/>
        <v>7</v>
      </c>
      <c r="C240">
        <f t="shared" si="10"/>
        <v>27</v>
      </c>
      <c r="D240">
        <f t="shared" si="11"/>
        <v>8</v>
      </c>
      <c r="E240" t="s">
        <v>7</v>
      </c>
      <c r="F240">
        <f>IF(B240=7,H240*15,0)</f>
        <v>150</v>
      </c>
      <c r="G240">
        <f>IF(OR(B240=7,B240=6),0,I240*30)</f>
        <v>0</v>
      </c>
      <c r="H240">
        <v>10</v>
      </c>
      <c r="I240">
        <f>IF(E240="ZIMA",ROUNDDOWN(H240*20%,0),IF(E240="WIOSNA",ROUNDDOWN(H240*50%,0),IF(E240="LATO",ROUNDDOWN(H240*90%,0),IF(E240="JESIEŃ",ROUNDDOWN(H240*40%,0)))))</f>
        <v>9</v>
      </c>
      <c r="J240">
        <f>Tabela18[[#This Row],[WYDATKI]]+Tabela18[[#This Row],[SERWIS]]</f>
        <v>150</v>
      </c>
    </row>
    <row r="241" spans="1:10" x14ac:dyDescent="0.3">
      <c r="A241" s="1">
        <v>45166</v>
      </c>
      <c r="B241">
        <f t="shared" si="9"/>
        <v>1</v>
      </c>
      <c r="C241">
        <f t="shared" si="10"/>
        <v>28</v>
      </c>
      <c r="D241">
        <f t="shared" si="11"/>
        <v>8</v>
      </c>
      <c r="E241" t="s">
        <v>7</v>
      </c>
      <c r="F241">
        <f>IF(B241=7,H241*15,0)</f>
        <v>0</v>
      </c>
      <c r="G241">
        <f>IF(OR(B241=7,B241=6),0,I241*30)</f>
        <v>270</v>
      </c>
      <c r="H241">
        <v>10</v>
      </c>
      <c r="I241">
        <f>IF(E241="ZIMA",ROUNDDOWN(H241*20%,0),IF(E241="WIOSNA",ROUNDDOWN(H241*50%,0),IF(E241="LATO",ROUNDDOWN(H241*90%,0),IF(E241="JESIEŃ",ROUNDDOWN(H241*40%,0)))))</f>
        <v>9</v>
      </c>
      <c r="J241">
        <f>Tabela18[[#This Row],[WYDATKI]]+Tabela18[[#This Row],[SERWIS]]</f>
        <v>0</v>
      </c>
    </row>
    <row r="242" spans="1:10" x14ac:dyDescent="0.3">
      <c r="A242" s="1">
        <v>45167</v>
      </c>
      <c r="B242">
        <f t="shared" si="9"/>
        <v>2</v>
      </c>
      <c r="C242">
        <f t="shared" si="10"/>
        <v>29</v>
      </c>
      <c r="D242">
        <f t="shared" si="11"/>
        <v>8</v>
      </c>
      <c r="E242" t="s">
        <v>7</v>
      </c>
      <c r="F242">
        <f>IF(B242=7,H242*15,0)</f>
        <v>0</v>
      </c>
      <c r="G242">
        <f>IF(OR(B242=7,B242=6),0,I242*30)</f>
        <v>270</v>
      </c>
      <c r="H242">
        <v>10</v>
      </c>
      <c r="I242">
        <f>IF(E242="ZIMA",ROUNDDOWN(H242*20%,0),IF(E242="WIOSNA",ROUNDDOWN(H242*50%,0),IF(E242="LATO",ROUNDDOWN(H242*90%,0),IF(E242="JESIEŃ",ROUNDDOWN(H242*40%,0)))))</f>
        <v>9</v>
      </c>
      <c r="J242">
        <f>Tabela18[[#This Row],[WYDATKI]]+Tabela18[[#This Row],[SERWIS]]</f>
        <v>0</v>
      </c>
    </row>
    <row r="243" spans="1:10" x14ac:dyDescent="0.3">
      <c r="A243" s="1">
        <v>45168</v>
      </c>
      <c r="B243">
        <f t="shared" si="9"/>
        <v>3</v>
      </c>
      <c r="C243">
        <f t="shared" si="10"/>
        <v>30</v>
      </c>
      <c r="D243">
        <f t="shared" si="11"/>
        <v>8</v>
      </c>
      <c r="E243" t="s">
        <v>7</v>
      </c>
      <c r="F243">
        <f>IF(B243=7,H243*15,0)</f>
        <v>0</v>
      </c>
      <c r="G243">
        <f>IF(OR(B243=7,B243=6),0,I243*30)</f>
        <v>270</v>
      </c>
      <c r="H243">
        <v>10</v>
      </c>
      <c r="I243">
        <f>IF(E243="ZIMA",ROUNDDOWN(H243*20%,0),IF(E243="WIOSNA",ROUNDDOWN(H243*50%,0),IF(E243="LATO",ROUNDDOWN(H243*90%,0),IF(E243="JESIEŃ",ROUNDDOWN(H243*40%,0)))))</f>
        <v>9</v>
      </c>
      <c r="J243">
        <f>Tabela18[[#This Row],[WYDATKI]]+Tabela18[[#This Row],[SERWIS]]</f>
        <v>0</v>
      </c>
    </row>
    <row r="244" spans="1:10" x14ac:dyDescent="0.3">
      <c r="A244" s="1">
        <v>45169</v>
      </c>
      <c r="B244">
        <f t="shared" si="9"/>
        <v>4</v>
      </c>
      <c r="C244">
        <f t="shared" si="10"/>
        <v>31</v>
      </c>
      <c r="D244">
        <f t="shared" si="11"/>
        <v>8</v>
      </c>
      <c r="E244" t="s">
        <v>7</v>
      </c>
      <c r="F244">
        <f>IF(B244=7,H244*15,0)</f>
        <v>0</v>
      </c>
      <c r="G244">
        <f>IF(OR(B244=7,B244=6),0,I244*30)</f>
        <v>270</v>
      </c>
      <c r="H244">
        <v>10</v>
      </c>
      <c r="I244">
        <f>IF(E244="ZIMA",ROUNDDOWN(H244*20%,0),IF(E244="WIOSNA",ROUNDDOWN(H244*50%,0),IF(E244="LATO",ROUNDDOWN(H244*90%,0),IF(E244="JESIEŃ",ROUNDDOWN(H244*40%,0)))))</f>
        <v>9</v>
      </c>
      <c r="J244">
        <f>Tabela18[[#This Row],[WYDATKI]]+Tabela18[[#This Row],[SERWIS]]</f>
        <v>0</v>
      </c>
    </row>
    <row r="245" spans="1:10" x14ac:dyDescent="0.3">
      <c r="A245" s="1">
        <v>45170</v>
      </c>
      <c r="B245">
        <f t="shared" si="9"/>
        <v>5</v>
      </c>
      <c r="C245">
        <f t="shared" si="10"/>
        <v>1</v>
      </c>
      <c r="D245">
        <f t="shared" si="11"/>
        <v>9</v>
      </c>
      <c r="E245" t="s">
        <v>7</v>
      </c>
      <c r="F245">
        <f>IF(B245=7,H245*15,0)</f>
        <v>0</v>
      </c>
      <c r="G245">
        <f>IF(OR(B245=7,B245=6),0,I245*30)</f>
        <v>270</v>
      </c>
      <c r="H245">
        <v>10</v>
      </c>
      <c r="I245">
        <f>IF(E245="ZIMA",ROUNDDOWN(H245*20%,0),IF(E245="WIOSNA",ROUNDDOWN(H245*50%,0),IF(E245="LATO",ROUNDDOWN(H245*90%,0),IF(E245="JESIEŃ",ROUNDDOWN(H245*40%,0)))))</f>
        <v>9</v>
      </c>
      <c r="J245">
        <f>Tabela18[[#This Row],[WYDATKI]]+Tabela18[[#This Row],[SERWIS]]</f>
        <v>0</v>
      </c>
    </row>
    <row r="246" spans="1:10" x14ac:dyDescent="0.3">
      <c r="A246" s="1">
        <v>45171</v>
      </c>
      <c r="B246">
        <f t="shared" si="9"/>
        <v>6</v>
      </c>
      <c r="C246">
        <f t="shared" si="10"/>
        <v>2</v>
      </c>
      <c r="D246">
        <f t="shared" si="11"/>
        <v>9</v>
      </c>
      <c r="E246" t="s">
        <v>7</v>
      </c>
      <c r="F246">
        <f>IF(B246=7,H246*15,0)</f>
        <v>0</v>
      </c>
      <c r="G246">
        <f>IF(OR(B246=7,B246=6),0,I246*30)</f>
        <v>0</v>
      </c>
      <c r="H246">
        <v>10</v>
      </c>
      <c r="I246">
        <f>IF(E246="ZIMA",ROUNDDOWN(H246*20%,0),IF(E246="WIOSNA",ROUNDDOWN(H246*50%,0),IF(E246="LATO",ROUNDDOWN(H246*90%,0),IF(E246="JESIEŃ",ROUNDDOWN(H246*40%,0)))))</f>
        <v>9</v>
      </c>
      <c r="J246">
        <f>Tabela18[[#This Row],[WYDATKI]]+Tabela18[[#This Row],[SERWIS]]</f>
        <v>0</v>
      </c>
    </row>
    <row r="247" spans="1:10" x14ac:dyDescent="0.3">
      <c r="A247" s="1">
        <v>45172</v>
      </c>
      <c r="B247">
        <f t="shared" si="9"/>
        <v>7</v>
      </c>
      <c r="C247">
        <f t="shared" si="10"/>
        <v>3</v>
      </c>
      <c r="D247">
        <f t="shared" si="11"/>
        <v>9</v>
      </c>
      <c r="E247" t="s">
        <v>7</v>
      </c>
      <c r="F247">
        <f>IF(B247=7,H247*15,0)</f>
        <v>150</v>
      </c>
      <c r="G247">
        <f>IF(OR(B247=7,B247=6),0,I247*30)</f>
        <v>0</v>
      </c>
      <c r="H247">
        <v>10</v>
      </c>
      <c r="I247">
        <f>IF(E247="ZIMA",ROUNDDOWN(H247*20%,0),IF(E247="WIOSNA",ROUNDDOWN(H247*50%,0),IF(E247="LATO",ROUNDDOWN(H247*90%,0),IF(E247="JESIEŃ",ROUNDDOWN(H247*40%,0)))))</f>
        <v>9</v>
      </c>
      <c r="J247">
        <f>Tabela18[[#This Row],[WYDATKI]]+Tabela18[[#This Row],[SERWIS]]</f>
        <v>150</v>
      </c>
    </row>
    <row r="248" spans="1:10" x14ac:dyDescent="0.3">
      <c r="A248" s="1">
        <v>45173</v>
      </c>
      <c r="B248">
        <f t="shared" si="9"/>
        <v>1</v>
      </c>
      <c r="C248">
        <f t="shared" si="10"/>
        <v>4</v>
      </c>
      <c r="D248">
        <f t="shared" si="11"/>
        <v>9</v>
      </c>
      <c r="E248" t="s">
        <v>7</v>
      </c>
      <c r="F248">
        <f>IF(B248=7,H248*15,0)</f>
        <v>0</v>
      </c>
      <c r="G248">
        <f>IF(OR(B248=7,B248=6),0,I248*30)</f>
        <v>270</v>
      </c>
      <c r="H248">
        <v>10</v>
      </c>
      <c r="I248">
        <f>IF(E248="ZIMA",ROUNDDOWN(H248*20%,0),IF(E248="WIOSNA",ROUNDDOWN(H248*50%,0),IF(E248="LATO",ROUNDDOWN(H248*90%,0),IF(E248="JESIEŃ",ROUNDDOWN(H248*40%,0)))))</f>
        <v>9</v>
      </c>
      <c r="J248">
        <f>Tabela18[[#This Row],[WYDATKI]]+Tabela18[[#This Row],[SERWIS]]</f>
        <v>0</v>
      </c>
    </row>
    <row r="249" spans="1:10" x14ac:dyDescent="0.3">
      <c r="A249" s="1">
        <v>45174</v>
      </c>
      <c r="B249">
        <f t="shared" si="9"/>
        <v>2</v>
      </c>
      <c r="C249">
        <f t="shared" si="10"/>
        <v>5</v>
      </c>
      <c r="D249">
        <f t="shared" si="11"/>
        <v>9</v>
      </c>
      <c r="E249" t="s">
        <v>7</v>
      </c>
      <c r="F249">
        <f>IF(B249=7,H249*15,0)</f>
        <v>0</v>
      </c>
      <c r="G249">
        <f>IF(OR(B249=7,B249=6),0,I249*30)</f>
        <v>270</v>
      </c>
      <c r="H249">
        <v>10</v>
      </c>
      <c r="I249">
        <f>IF(E249="ZIMA",ROUNDDOWN(H249*20%,0),IF(E249="WIOSNA",ROUNDDOWN(H249*50%,0),IF(E249="LATO",ROUNDDOWN(H249*90%,0),IF(E249="JESIEŃ",ROUNDDOWN(H249*40%,0)))))</f>
        <v>9</v>
      </c>
      <c r="J249">
        <f>Tabela18[[#This Row],[WYDATKI]]+Tabela18[[#This Row],[SERWIS]]</f>
        <v>0</v>
      </c>
    </row>
    <row r="250" spans="1:10" x14ac:dyDescent="0.3">
      <c r="A250" s="1">
        <v>45175</v>
      </c>
      <c r="B250">
        <f t="shared" si="9"/>
        <v>3</v>
      </c>
      <c r="C250">
        <f t="shared" si="10"/>
        <v>6</v>
      </c>
      <c r="D250">
        <f t="shared" si="11"/>
        <v>9</v>
      </c>
      <c r="E250" t="s">
        <v>7</v>
      </c>
      <c r="F250">
        <f>IF(B250=7,H250*15,0)</f>
        <v>0</v>
      </c>
      <c r="G250">
        <f>IF(OR(B250=7,B250=6),0,I250*30)</f>
        <v>270</v>
      </c>
      <c r="H250">
        <v>10</v>
      </c>
      <c r="I250">
        <f>IF(E250="ZIMA",ROUNDDOWN(H250*20%,0),IF(E250="WIOSNA",ROUNDDOWN(H250*50%,0),IF(E250="LATO",ROUNDDOWN(H250*90%,0),IF(E250="JESIEŃ",ROUNDDOWN(H250*40%,0)))))</f>
        <v>9</v>
      </c>
      <c r="J250">
        <f>Tabela18[[#This Row],[WYDATKI]]+Tabela18[[#This Row],[SERWIS]]</f>
        <v>0</v>
      </c>
    </row>
    <row r="251" spans="1:10" x14ac:dyDescent="0.3">
      <c r="A251" s="1">
        <v>45176</v>
      </c>
      <c r="B251">
        <f t="shared" si="9"/>
        <v>4</v>
      </c>
      <c r="C251">
        <f t="shared" si="10"/>
        <v>7</v>
      </c>
      <c r="D251">
        <f t="shared" si="11"/>
        <v>9</v>
      </c>
      <c r="E251" t="s">
        <v>7</v>
      </c>
      <c r="F251">
        <f>IF(B251=7,H251*15,0)</f>
        <v>0</v>
      </c>
      <c r="G251">
        <f>IF(OR(B251=7,B251=6),0,I251*30)</f>
        <v>270</v>
      </c>
      <c r="H251">
        <v>10</v>
      </c>
      <c r="I251">
        <f>IF(E251="ZIMA",ROUNDDOWN(H251*20%,0),IF(E251="WIOSNA",ROUNDDOWN(H251*50%,0),IF(E251="LATO",ROUNDDOWN(H251*90%,0),IF(E251="JESIEŃ",ROUNDDOWN(H251*40%,0)))))</f>
        <v>9</v>
      </c>
      <c r="J251">
        <f>Tabela18[[#This Row],[WYDATKI]]+Tabela18[[#This Row],[SERWIS]]</f>
        <v>0</v>
      </c>
    </row>
    <row r="252" spans="1:10" x14ac:dyDescent="0.3">
      <c r="A252" s="1">
        <v>45177</v>
      </c>
      <c r="B252">
        <f t="shared" si="9"/>
        <v>5</v>
      </c>
      <c r="C252">
        <f t="shared" si="10"/>
        <v>8</v>
      </c>
      <c r="D252">
        <f t="shared" si="11"/>
        <v>9</v>
      </c>
      <c r="E252" t="s">
        <v>7</v>
      </c>
      <c r="F252">
        <f>IF(B252=7,H252*15,0)</f>
        <v>0</v>
      </c>
      <c r="G252">
        <f>IF(OR(B252=7,B252=6),0,I252*30)</f>
        <v>270</v>
      </c>
      <c r="H252">
        <v>10</v>
      </c>
      <c r="I252">
        <f>IF(E252="ZIMA",ROUNDDOWN(H252*20%,0),IF(E252="WIOSNA",ROUNDDOWN(H252*50%,0),IF(E252="LATO",ROUNDDOWN(H252*90%,0),IF(E252="JESIEŃ",ROUNDDOWN(H252*40%,0)))))</f>
        <v>9</v>
      </c>
      <c r="J252">
        <f>Tabela18[[#This Row],[WYDATKI]]+Tabela18[[#This Row],[SERWIS]]</f>
        <v>0</v>
      </c>
    </row>
    <row r="253" spans="1:10" x14ac:dyDescent="0.3">
      <c r="A253" s="1">
        <v>45178</v>
      </c>
      <c r="B253">
        <f t="shared" si="9"/>
        <v>6</v>
      </c>
      <c r="C253">
        <f t="shared" si="10"/>
        <v>9</v>
      </c>
      <c r="D253">
        <f t="shared" si="11"/>
        <v>9</v>
      </c>
      <c r="E253" t="s">
        <v>7</v>
      </c>
      <c r="F253">
        <f>IF(B253=7,H253*15,0)</f>
        <v>0</v>
      </c>
      <c r="G253">
        <f>IF(OR(B253=7,B253=6),0,I253*30)</f>
        <v>0</v>
      </c>
      <c r="H253">
        <v>10</v>
      </c>
      <c r="I253">
        <f>IF(E253="ZIMA",ROUNDDOWN(H253*20%,0),IF(E253="WIOSNA",ROUNDDOWN(H253*50%,0),IF(E253="LATO",ROUNDDOWN(H253*90%,0),IF(E253="JESIEŃ",ROUNDDOWN(H253*40%,0)))))</f>
        <v>9</v>
      </c>
      <c r="J253">
        <f>Tabela18[[#This Row],[WYDATKI]]+Tabela18[[#This Row],[SERWIS]]</f>
        <v>0</v>
      </c>
    </row>
    <row r="254" spans="1:10" x14ac:dyDescent="0.3">
      <c r="A254" s="1">
        <v>45179</v>
      </c>
      <c r="B254">
        <f t="shared" si="9"/>
        <v>7</v>
      </c>
      <c r="C254">
        <f t="shared" si="10"/>
        <v>10</v>
      </c>
      <c r="D254">
        <f t="shared" si="11"/>
        <v>9</v>
      </c>
      <c r="E254" t="s">
        <v>7</v>
      </c>
      <c r="F254">
        <f>IF(B254=7,H254*15,0)</f>
        <v>150</v>
      </c>
      <c r="G254">
        <f>IF(OR(B254=7,B254=6),0,I254*30)</f>
        <v>0</v>
      </c>
      <c r="H254">
        <v>10</v>
      </c>
      <c r="I254">
        <f>IF(E254="ZIMA",ROUNDDOWN(H254*20%,0),IF(E254="WIOSNA",ROUNDDOWN(H254*50%,0),IF(E254="LATO",ROUNDDOWN(H254*90%,0),IF(E254="JESIEŃ",ROUNDDOWN(H254*40%,0)))))</f>
        <v>9</v>
      </c>
      <c r="J254">
        <f>Tabela18[[#This Row],[WYDATKI]]+Tabela18[[#This Row],[SERWIS]]</f>
        <v>150</v>
      </c>
    </row>
    <row r="255" spans="1:10" x14ac:dyDescent="0.3">
      <c r="A255" s="1">
        <v>45180</v>
      </c>
      <c r="B255">
        <f t="shared" si="9"/>
        <v>1</v>
      </c>
      <c r="C255">
        <f t="shared" si="10"/>
        <v>11</v>
      </c>
      <c r="D255">
        <f t="shared" si="11"/>
        <v>9</v>
      </c>
      <c r="E255" t="s">
        <v>7</v>
      </c>
      <c r="F255">
        <f>IF(B255=7,H255*15,0)</f>
        <v>0</v>
      </c>
      <c r="G255">
        <f>IF(OR(B255=7,B255=6),0,I255*30)</f>
        <v>270</v>
      </c>
      <c r="H255">
        <v>10</v>
      </c>
      <c r="I255">
        <f>IF(E255="ZIMA",ROUNDDOWN(H255*20%,0),IF(E255="WIOSNA",ROUNDDOWN(H255*50%,0),IF(E255="LATO",ROUNDDOWN(H255*90%,0),IF(E255="JESIEŃ",ROUNDDOWN(H255*40%,0)))))</f>
        <v>9</v>
      </c>
      <c r="J255">
        <f>Tabela18[[#This Row],[WYDATKI]]+Tabela18[[#This Row],[SERWIS]]</f>
        <v>0</v>
      </c>
    </row>
    <row r="256" spans="1:10" x14ac:dyDescent="0.3">
      <c r="A256" s="1">
        <v>45181</v>
      </c>
      <c r="B256">
        <f t="shared" si="9"/>
        <v>2</v>
      </c>
      <c r="C256">
        <f t="shared" si="10"/>
        <v>12</v>
      </c>
      <c r="D256">
        <f t="shared" si="11"/>
        <v>9</v>
      </c>
      <c r="E256" t="s">
        <v>7</v>
      </c>
      <c r="F256">
        <f>IF(B256=7,H256*15,0)</f>
        <v>0</v>
      </c>
      <c r="G256">
        <f>IF(OR(B256=7,B256=6),0,I256*30)</f>
        <v>270</v>
      </c>
      <c r="H256">
        <v>10</v>
      </c>
      <c r="I256">
        <f>IF(E256="ZIMA",ROUNDDOWN(H256*20%,0),IF(E256="WIOSNA",ROUNDDOWN(H256*50%,0),IF(E256="LATO",ROUNDDOWN(H256*90%,0),IF(E256="JESIEŃ",ROUNDDOWN(H256*40%,0)))))</f>
        <v>9</v>
      </c>
      <c r="J256">
        <f>Tabela18[[#This Row],[WYDATKI]]+Tabela18[[#This Row],[SERWIS]]</f>
        <v>0</v>
      </c>
    </row>
    <row r="257" spans="1:10" x14ac:dyDescent="0.3">
      <c r="A257" s="1">
        <v>45182</v>
      </c>
      <c r="B257">
        <f t="shared" si="9"/>
        <v>3</v>
      </c>
      <c r="C257">
        <f t="shared" si="10"/>
        <v>13</v>
      </c>
      <c r="D257">
        <f t="shared" si="11"/>
        <v>9</v>
      </c>
      <c r="E257" t="s">
        <v>7</v>
      </c>
      <c r="F257">
        <f>IF(B257=7,H257*15,0)</f>
        <v>0</v>
      </c>
      <c r="G257">
        <f>IF(OR(B257=7,B257=6),0,I257*30)</f>
        <v>270</v>
      </c>
      <c r="H257">
        <v>10</v>
      </c>
      <c r="I257">
        <f>IF(E257="ZIMA",ROUNDDOWN(H257*20%,0),IF(E257="WIOSNA",ROUNDDOWN(H257*50%,0),IF(E257="LATO",ROUNDDOWN(H257*90%,0),IF(E257="JESIEŃ",ROUNDDOWN(H257*40%,0)))))</f>
        <v>9</v>
      </c>
      <c r="J257">
        <f>Tabela18[[#This Row],[WYDATKI]]+Tabela18[[#This Row],[SERWIS]]</f>
        <v>0</v>
      </c>
    </row>
    <row r="258" spans="1:10" x14ac:dyDescent="0.3">
      <c r="A258" s="1">
        <v>45183</v>
      </c>
      <c r="B258">
        <f t="shared" si="9"/>
        <v>4</v>
      </c>
      <c r="C258">
        <f t="shared" si="10"/>
        <v>14</v>
      </c>
      <c r="D258">
        <f t="shared" si="11"/>
        <v>9</v>
      </c>
      <c r="E258" t="s">
        <v>7</v>
      </c>
      <c r="F258">
        <f>IF(B258=7,H258*15,0)</f>
        <v>0</v>
      </c>
      <c r="G258">
        <f>IF(OR(B258=7,B258=6),0,I258*30)</f>
        <v>270</v>
      </c>
      <c r="H258">
        <v>10</v>
      </c>
      <c r="I258">
        <f>IF(E258="ZIMA",ROUNDDOWN(H258*20%,0),IF(E258="WIOSNA",ROUNDDOWN(H258*50%,0),IF(E258="LATO",ROUNDDOWN(H258*90%,0),IF(E258="JESIEŃ",ROUNDDOWN(H258*40%,0)))))</f>
        <v>9</v>
      </c>
      <c r="J258">
        <f>Tabela18[[#This Row],[WYDATKI]]+Tabela18[[#This Row],[SERWIS]]</f>
        <v>0</v>
      </c>
    </row>
    <row r="259" spans="1:10" x14ac:dyDescent="0.3">
      <c r="A259" s="1">
        <v>45184</v>
      </c>
      <c r="B259">
        <f t="shared" ref="B259:B322" si="12">WEEKDAY(A259,2)</f>
        <v>5</v>
      </c>
      <c r="C259">
        <f t="shared" ref="C259:C322" si="13">DAY(A259)</f>
        <v>15</v>
      </c>
      <c r="D259">
        <f t="shared" ref="D259:D322" si="14">MONTH(A259)</f>
        <v>9</v>
      </c>
      <c r="E259" t="s">
        <v>7</v>
      </c>
      <c r="F259">
        <f>IF(B259=7,H259*15,0)</f>
        <v>0</v>
      </c>
      <c r="G259">
        <f>IF(OR(B259=7,B259=6),0,I259*30)</f>
        <v>270</v>
      </c>
      <c r="H259">
        <v>10</v>
      </c>
      <c r="I259">
        <f>IF(E259="ZIMA",ROUNDDOWN(H259*20%,0),IF(E259="WIOSNA",ROUNDDOWN(H259*50%,0),IF(E259="LATO",ROUNDDOWN(H259*90%,0),IF(E259="JESIEŃ",ROUNDDOWN(H259*40%,0)))))</f>
        <v>9</v>
      </c>
      <c r="J259">
        <f>Tabela18[[#This Row],[WYDATKI]]+Tabela18[[#This Row],[SERWIS]]</f>
        <v>0</v>
      </c>
    </row>
    <row r="260" spans="1:10" x14ac:dyDescent="0.3">
      <c r="A260" s="1">
        <v>45185</v>
      </c>
      <c r="B260">
        <f t="shared" si="12"/>
        <v>6</v>
      </c>
      <c r="C260">
        <f t="shared" si="13"/>
        <v>16</v>
      </c>
      <c r="D260">
        <f t="shared" si="14"/>
        <v>9</v>
      </c>
      <c r="E260" t="s">
        <v>7</v>
      </c>
      <c r="F260">
        <f>IF(B260=7,H260*15,0)</f>
        <v>0</v>
      </c>
      <c r="G260">
        <f>IF(OR(B260=7,B260=6),0,I260*30)</f>
        <v>0</v>
      </c>
      <c r="H260">
        <v>10</v>
      </c>
      <c r="I260">
        <f>IF(E260="ZIMA",ROUNDDOWN(H260*20%,0),IF(E260="WIOSNA",ROUNDDOWN(H260*50%,0),IF(E260="LATO",ROUNDDOWN(H260*90%,0),IF(E260="JESIEŃ",ROUNDDOWN(H260*40%,0)))))</f>
        <v>9</v>
      </c>
      <c r="J260">
        <f>Tabela18[[#This Row],[WYDATKI]]+Tabela18[[#This Row],[SERWIS]]</f>
        <v>0</v>
      </c>
    </row>
    <row r="261" spans="1:10" x14ac:dyDescent="0.3">
      <c r="A261" s="1">
        <v>45186</v>
      </c>
      <c r="B261">
        <f t="shared" si="12"/>
        <v>7</v>
      </c>
      <c r="C261">
        <f t="shared" si="13"/>
        <v>17</v>
      </c>
      <c r="D261">
        <f t="shared" si="14"/>
        <v>9</v>
      </c>
      <c r="E261" t="s">
        <v>7</v>
      </c>
      <c r="F261">
        <f>IF(B261=7,H261*15,0)</f>
        <v>150</v>
      </c>
      <c r="G261">
        <f>IF(OR(B261=7,B261=6),0,I261*30)</f>
        <v>0</v>
      </c>
      <c r="H261">
        <v>10</v>
      </c>
      <c r="I261">
        <f>IF(E261="ZIMA",ROUNDDOWN(H261*20%,0),IF(E261="WIOSNA",ROUNDDOWN(H261*50%,0),IF(E261="LATO",ROUNDDOWN(H261*90%,0),IF(E261="JESIEŃ",ROUNDDOWN(H261*40%,0)))))</f>
        <v>9</v>
      </c>
      <c r="J261">
        <f>Tabela18[[#This Row],[WYDATKI]]+Tabela18[[#This Row],[SERWIS]]</f>
        <v>150</v>
      </c>
    </row>
    <row r="262" spans="1:10" x14ac:dyDescent="0.3">
      <c r="A262" s="1">
        <v>45187</v>
      </c>
      <c r="B262">
        <f t="shared" si="12"/>
        <v>1</v>
      </c>
      <c r="C262">
        <f t="shared" si="13"/>
        <v>18</v>
      </c>
      <c r="D262">
        <f t="shared" si="14"/>
        <v>9</v>
      </c>
      <c r="E262" t="s">
        <v>7</v>
      </c>
      <c r="F262">
        <f>IF(B262=7,H262*15,0)</f>
        <v>0</v>
      </c>
      <c r="G262">
        <f>IF(OR(B262=7,B262=6),0,I262*30)</f>
        <v>270</v>
      </c>
      <c r="H262">
        <v>10</v>
      </c>
      <c r="I262">
        <f>IF(E262="ZIMA",ROUNDDOWN(H262*20%,0),IF(E262="WIOSNA",ROUNDDOWN(H262*50%,0),IF(E262="LATO",ROUNDDOWN(H262*90%,0),IF(E262="JESIEŃ",ROUNDDOWN(H262*40%,0)))))</f>
        <v>9</v>
      </c>
      <c r="J262">
        <f>Tabela18[[#This Row],[WYDATKI]]+Tabela18[[#This Row],[SERWIS]]</f>
        <v>0</v>
      </c>
    </row>
    <row r="263" spans="1:10" x14ac:dyDescent="0.3">
      <c r="A263" s="1">
        <v>45188</v>
      </c>
      <c r="B263">
        <f t="shared" si="12"/>
        <v>2</v>
      </c>
      <c r="C263">
        <f t="shared" si="13"/>
        <v>19</v>
      </c>
      <c r="D263">
        <f t="shared" si="14"/>
        <v>9</v>
      </c>
      <c r="E263" t="s">
        <v>7</v>
      </c>
      <c r="F263">
        <f>IF(B263=7,H263*15,0)</f>
        <v>0</v>
      </c>
      <c r="G263">
        <f>IF(OR(B263=7,B263=6),0,I263*30)</f>
        <v>270</v>
      </c>
      <c r="H263">
        <v>10</v>
      </c>
      <c r="I263">
        <f>IF(E263="ZIMA",ROUNDDOWN(H263*20%,0),IF(E263="WIOSNA",ROUNDDOWN(H263*50%,0),IF(E263="LATO",ROUNDDOWN(H263*90%,0),IF(E263="JESIEŃ",ROUNDDOWN(H263*40%,0)))))</f>
        <v>9</v>
      </c>
      <c r="J263">
        <f>Tabela18[[#This Row],[WYDATKI]]+Tabela18[[#This Row],[SERWIS]]</f>
        <v>0</v>
      </c>
    </row>
    <row r="264" spans="1:10" x14ac:dyDescent="0.3">
      <c r="A264" s="1">
        <v>45189</v>
      </c>
      <c r="B264">
        <f t="shared" si="12"/>
        <v>3</v>
      </c>
      <c r="C264">
        <f t="shared" si="13"/>
        <v>20</v>
      </c>
      <c r="D264">
        <f t="shared" si="14"/>
        <v>9</v>
      </c>
      <c r="E264" t="s">
        <v>7</v>
      </c>
      <c r="F264">
        <f>IF(B264=7,H264*15,0)</f>
        <v>0</v>
      </c>
      <c r="G264">
        <f>IF(OR(B264=7,B264=6),0,I264*30)</f>
        <v>270</v>
      </c>
      <c r="H264">
        <v>10</v>
      </c>
      <c r="I264">
        <f>IF(E264="ZIMA",ROUNDDOWN(H264*20%,0),IF(E264="WIOSNA",ROUNDDOWN(H264*50%,0),IF(E264="LATO",ROUNDDOWN(H264*90%,0),IF(E264="JESIEŃ",ROUNDDOWN(H264*40%,0)))))</f>
        <v>9</v>
      </c>
      <c r="J264">
        <f>Tabela18[[#This Row],[WYDATKI]]+Tabela18[[#This Row],[SERWIS]]</f>
        <v>0</v>
      </c>
    </row>
    <row r="265" spans="1:10" x14ac:dyDescent="0.3">
      <c r="A265" s="1">
        <v>45190</v>
      </c>
      <c r="B265">
        <f t="shared" si="12"/>
        <v>4</v>
      </c>
      <c r="C265">
        <f t="shared" si="13"/>
        <v>21</v>
      </c>
      <c r="D265">
        <f t="shared" si="14"/>
        <v>9</v>
      </c>
      <c r="E265" t="s">
        <v>7</v>
      </c>
      <c r="F265">
        <f>IF(B265=7,H265*15,0)</f>
        <v>0</v>
      </c>
      <c r="G265">
        <f>IF(OR(B265=7,B265=6),0,I265*30)</f>
        <v>270</v>
      </c>
      <c r="H265">
        <v>10</v>
      </c>
      <c r="I265">
        <f>IF(E265="ZIMA",ROUNDDOWN(H265*20%,0),IF(E265="WIOSNA",ROUNDDOWN(H265*50%,0),IF(E265="LATO",ROUNDDOWN(H265*90%,0),IF(E265="JESIEŃ",ROUNDDOWN(H265*40%,0)))))</f>
        <v>9</v>
      </c>
      <c r="J265">
        <f>Tabela18[[#This Row],[WYDATKI]]+Tabela18[[#This Row],[SERWIS]]</f>
        <v>0</v>
      </c>
    </row>
    <row r="266" spans="1:10" x14ac:dyDescent="0.3">
      <c r="A266" s="1">
        <v>45191</v>
      </c>
      <c r="B266">
        <f t="shared" si="12"/>
        <v>5</v>
      </c>
      <c r="C266">
        <f t="shared" si="13"/>
        <v>22</v>
      </c>
      <c r="D266">
        <f t="shared" si="14"/>
        <v>9</v>
      </c>
      <c r="E266" t="s">
        <v>7</v>
      </c>
      <c r="F266">
        <f>IF(B266=7,H266*15,0)</f>
        <v>0</v>
      </c>
      <c r="G266">
        <f>IF(OR(B266=7,B266=6),0,I266*30)</f>
        <v>270</v>
      </c>
      <c r="H266">
        <v>10</v>
      </c>
      <c r="I266">
        <f>IF(E266="ZIMA",ROUNDDOWN(H266*20%,0),IF(E266="WIOSNA",ROUNDDOWN(H266*50%,0),IF(E266="LATO",ROUNDDOWN(H266*90%,0),IF(E266="JESIEŃ",ROUNDDOWN(H266*40%,0)))))</f>
        <v>9</v>
      </c>
      <c r="J266">
        <f>Tabela18[[#This Row],[WYDATKI]]+Tabela18[[#This Row],[SERWIS]]</f>
        <v>0</v>
      </c>
    </row>
    <row r="267" spans="1:10" x14ac:dyDescent="0.3">
      <c r="A267" s="1">
        <v>45192</v>
      </c>
      <c r="B267">
        <f t="shared" si="12"/>
        <v>6</v>
      </c>
      <c r="C267">
        <f t="shared" si="13"/>
        <v>23</v>
      </c>
      <c r="D267">
        <f t="shared" si="14"/>
        <v>9</v>
      </c>
      <c r="E267" t="s">
        <v>6</v>
      </c>
      <c r="F267">
        <f>IF(B267=7,H267*15,0)</f>
        <v>0</v>
      </c>
      <c r="G267">
        <f>IF(OR(B267=7,B267=6),0,I267*30)</f>
        <v>0</v>
      </c>
      <c r="H267">
        <v>10</v>
      </c>
      <c r="I267">
        <f>IF(E267="ZIMA",ROUNDDOWN(H267*20%,0),IF(E267="WIOSNA",ROUNDDOWN(H267*50%,0),IF(E267="LATO",ROUNDDOWN(H267*90%,0),IF(E267="JESIEŃ",ROUNDDOWN(H267*40%,0)))))</f>
        <v>4</v>
      </c>
      <c r="J267">
        <f>Tabela18[[#This Row],[WYDATKI]]+Tabela18[[#This Row],[SERWIS]]</f>
        <v>0</v>
      </c>
    </row>
    <row r="268" spans="1:10" x14ac:dyDescent="0.3">
      <c r="A268" s="1">
        <v>45193</v>
      </c>
      <c r="B268">
        <f t="shared" si="12"/>
        <v>7</v>
      </c>
      <c r="C268">
        <f t="shared" si="13"/>
        <v>24</v>
      </c>
      <c r="D268">
        <f t="shared" si="14"/>
        <v>9</v>
      </c>
      <c r="E268" t="s">
        <v>6</v>
      </c>
      <c r="F268">
        <f>IF(B268=7,H268*15,0)</f>
        <v>150</v>
      </c>
      <c r="G268">
        <f>IF(OR(B268=7,B268=6),0,I268*30)</f>
        <v>0</v>
      </c>
      <c r="H268">
        <v>10</v>
      </c>
      <c r="I268">
        <f>IF(E268="ZIMA",ROUNDDOWN(H268*20%,0),IF(E268="WIOSNA",ROUNDDOWN(H268*50%,0),IF(E268="LATO",ROUNDDOWN(H268*90%,0),IF(E268="JESIEŃ",ROUNDDOWN(H268*40%,0)))))</f>
        <v>4</v>
      </c>
      <c r="J268">
        <f>Tabela18[[#This Row],[WYDATKI]]+Tabela18[[#This Row],[SERWIS]]</f>
        <v>150</v>
      </c>
    </row>
    <row r="269" spans="1:10" x14ac:dyDescent="0.3">
      <c r="A269" s="1">
        <v>45194</v>
      </c>
      <c r="B269">
        <f t="shared" si="12"/>
        <v>1</v>
      </c>
      <c r="C269">
        <f t="shared" si="13"/>
        <v>25</v>
      </c>
      <c r="D269">
        <f t="shared" si="14"/>
        <v>9</v>
      </c>
      <c r="E269" t="s">
        <v>6</v>
      </c>
      <c r="F269">
        <f>IF(B269=7,H269*15,0)</f>
        <v>0</v>
      </c>
      <c r="G269">
        <f>IF(OR(B269=7,B269=6),0,I269*30)</f>
        <v>120</v>
      </c>
      <c r="H269">
        <v>10</v>
      </c>
      <c r="I269">
        <f>IF(E269="ZIMA",ROUNDDOWN(H269*20%,0),IF(E269="WIOSNA",ROUNDDOWN(H269*50%,0),IF(E269="LATO",ROUNDDOWN(H269*90%,0),IF(E269="JESIEŃ",ROUNDDOWN(H269*40%,0)))))</f>
        <v>4</v>
      </c>
      <c r="J269">
        <f>Tabela18[[#This Row],[WYDATKI]]+Tabela18[[#This Row],[SERWIS]]</f>
        <v>0</v>
      </c>
    </row>
    <row r="270" spans="1:10" x14ac:dyDescent="0.3">
      <c r="A270" s="1">
        <v>45195</v>
      </c>
      <c r="B270">
        <f t="shared" si="12"/>
        <v>2</v>
      </c>
      <c r="C270">
        <f t="shared" si="13"/>
        <v>26</v>
      </c>
      <c r="D270">
        <f t="shared" si="14"/>
        <v>9</v>
      </c>
      <c r="E270" t="s">
        <v>6</v>
      </c>
      <c r="F270">
        <f>IF(B270=7,H270*15,0)</f>
        <v>0</v>
      </c>
      <c r="G270">
        <f>IF(OR(B270=7,B270=6),0,I270*30)</f>
        <v>120</v>
      </c>
      <c r="H270">
        <v>10</v>
      </c>
      <c r="I270">
        <f>IF(E270="ZIMA",ROUNDDOWN(H270*20%,0),IF(E270="WIOSNA",ROUNDDOWN(H270*50%,0),IF(E270="LATO",ROUNDDOWN(H270*90%,0),IF(E270="JESIEŃ",ROUNDDOWN(H270*40%,0)))))</f>
        <v>4</v>
      </c>
      <c r="J270">
        <f>Tabela18[[#This Row],[WYDATKI]]+Tabela18[[#This Row],[SERWIS]]</f>
        <v>0</v>
      </c>
    </row>
    <row r="271" spans="1:10" x14ac:dyDescent="0.3">
      <c r="A271" s="1">
        <v>45196</v>
      </c>
      <c r="B271">
        <f t="shared" si="12"/>
        <v>3</v>
      </c>
      <c r="C271">
        <f t="shared" si="13"/>
        <v>27</v>
      </c>
      <c r="D271">
        <f t="shared" si="14"/>
        <v>9</v>
      </c>
      <c r="E271" t="s">
        <v>6</v>
      </c>
      <c r="F271">
        <f>IF(B271=7,H271*15,0)</f>
        <v>0</v>
      </c>
      <c r="G271">
        <f>IF(OR(B271=7,B271=6),0,I271*30)</f>
        <v>120</v>
      </c>
      <c r="H271">
        <v>10</v>
      </c>
      <c r="I271">
        <f>IF(E271="ZIMA",ROUNDDOWN(H271*20%,0),IF(E271="WIOSNA",ROUNDDOWN(H271*50%,0),IF(E271="LATO",ROUNDDOWN(H271*90%,0),IF(E271="JESIEŃ",ROUNDDOWN(H271*40%,0)))))</f>
        <v>4</v>
      </c>
      <c r="J271">
        <f>Tabela18[[#This Row],[WYDATKI]]+Tabela18[[#This Row],[SERWIS]]</f>
        <v>0</v>
      </c>
    </row>
    <row r="272" spans="1:10" x14ac:dyDescent="0.3">
      <c r="A272" s="1">
        <v>45197</v>
      </c>
      <c r="B272">
        <f t="shared" si="12"/>
        <v>4</v>
      </c>
      <c r="C272">
        <f t="shared" si="13"/>
        <v>28</v>
      </c>
      <c r="D272">
        <f t="shared" si="14"/>
        <v>9</v>
      </c>
      <c r="E272" t="s">
        <v>6</v>
      </c>
      <c r="F272">
        <f>IF(B272=7,H272*15,0)</f>
        <v>0</v>
      </c>
      <c r="G272">
        <f>IF(OR(B272=7,B272=6),0,I272*30)</f>
        <v>120</v>
      </c>
      <c r="H272">
        <v>10</v>
      </c>
      <c r="I272">
        <f>IF(E272="ZIMA",ROUNDDOWN(H272*20%,0),IF(E272="WIOSNA",ROUNDDOWN(H272*50%,0),IF(E272="LATO",ROUNDDOWN(H272*90%,0),IF(E272="JESIEŃ",ROUNDDOWN(H272*40%,0)))))</f>
        <v>4</v>
      </c>
      <c r="J272">
        <f>Tabela18[[#This Row],[WYDATKI]]+Tabela18[[#This Row],[SERWIS]]</f>
        <v>0</v>
      </c>
    </row>
    <row r="273" spans="1:10" x14ac:dyDescent="0.3">
      <c r="A273" s="1">
        <v>45198</v>
      </c>
      <c r="B273">
        <f t="shared" si="12"/>
        <v>5</v>
      </c>
      <c r="C273">
        <f t="shared" si="13"/>
        <v>29</v>
      </c>
      <c r="D273">
        <f t="shared" si="14"/>
        <v>9</v>
      </c>
      <c r="E273" t="s">
        <v>6</v>
      </c>
      <c r="F273">
        <f>IF(B273=7,H273*15,0)</f>
        <v>0</v>
      </c>
      <c r="G273">
        <f>IF(OR(B273=7,B273=6),0,I273*30)</f>
        <v>120</v>
      </c>
      <c r="H273">
        <v>10</v>
      </c>
      <c r="I273">
        <f>IF(E273="ZIMA",ROUNDDOWN(H273*20%,0),IF(E273="WIOSNA",ROUNDDOWN(H273*50%,0),IF(E273="LATO",ROUNDDOWN(H273*90%,0),IF(E273="JESIEŃ",ROUNDDOWN(H273*40%,0)))))</f>
        <v>4</v>
      </c>
      <c r="J273">
        <f>Tabela18[[#This Row],[WYDATKI]]+Tabela18[[#This Row],[SERWIS]]</f>
        <v>0</v>
      </c>
    </row>
    <row r="274" spans="1:10" x14ac:dyDescent="0.3">
      <c r="A274" s="1">
        <v>45199</v>
      </c>
      <c r="B274">
        <f t="shared" si="12"/>
        <v>6</v>
      </c>
      <c r="C274">
        <f t="shared" si="13"/>
        <v>30</v>
      </c>
      <c r="D274">
        <f t="shared" si="14"/>
        <v>9</v>
      </c>
      <c r="E274" t="s">
        <v>6</v>
      </c>
      <c r="F274">
        <f>IF(B274=7,H274*15,0)</f>
        <v>0</v>
      </c>
      <c r="G274">
        <f>IF(OR(B274=7,B274=6),0,I274*30)</f>
        <v>0</v>
      </c>
      <c r="H274">
        <v>10</v>
      </c>
      <c r="I274">
        <f>IF(E274="ZIMA",ROUNDDOWN(H274*20%,0),IF(E274="WIOSNA",ROUNDDOWN(H274*50%,0),IF(E274="LATO",ROUNDDOWN(H274*90%,0),IF(E274="JESIEŃ",ROUNDDOWN(H274*40%,0)))))</f>
        <v>4</v>
      </c>
      <c r="J274">
        <f>Tabela18[[#This Row],[WYDATKI]]+Tabela18[[#This Row],[SERWIS]]</f>
        <v>0</v>
      </c>
    </row>
    <row r="275" spans="1:10" x14ac:dyDescent="0.3">
      <c r="A275" s="1">
        <v>45200</v>
      </c>
      <c r="B275">
        <f t="shared" si="12"/>
        <v>7</v>
      </c>
      <c r="C275">
        <f t="shared" si="13"/>
        <v>1</v>
      </c>
      <c r="D275">
        <f t="shared" si="14"/>
        <v>10</v>
      </c>
      <c r="E275" t="s">
        <v>6</v>
      </c>
      <c r="F275">
        <f>IF(B275=7,H275*15,0)</f>
        <v>150</v>
      </c>
      <c r="G275">
        <f>IF(OR(B275=7,B275=6),0,I275*30)</f>
        <v>0</v>
      </c>
      <c r="H275">
        <v>10</v>
      </c>
      <c r="I275">
        <f>IF(E275="ZIMA",ROUNDDOWN(H275*20%,0),IF(E275="WIOSNA",ROUNDDOWN(H275*50%,0),IF(E275="LATO",ROUNDDOWN(H275*90%,0),IF(E275="JESIEŃ",ROUNDDOWN(H275*40%,0)))))</f>
        <v>4</v>
      </c>
      <c r="J275">
        <f>Tabela18[[#This Row],[WYDATKI]]+Tabela18[[#This Row],[SERWIS]]</f>
        <v>150</v>
      </c>
    </row>
    <row r="276" spans="1:10" x14ac:dyDescent="0.3">
      <c r="A276" s="1">
        <v>45201</v>
      </c>
      <c r="B276">
        <f t="shared" si="12"/>
        <v>1</v>
      </c>
      <c r="C276">
        <f t="shared" si="13"/>
        <v>2</v>
      </c>
      <c r="D276">
        <f t="shared" si="14"/>
        <v>10</v>
      </c>
      <c r="E276" t="s">
        <v>6</v>
      </c>
      <c r="F276">
        <f>IF(B276=7,H276*15,0)</f>
        <v>0</v>
      </c>
      <c r="G276">
        <f>IF(OR(B276=7,B276=6),0,I276*30)</f>
        <v>120</v>
      </c>
      <c r="H276">
        <v>10</v>
      </c>
      <c r="I276">
        <f>IF(E276="ZIMA",ROUNDDOWN(H276*20%,0),IF(E276="WIOSNA",ROUNDDOWN(H276*50%,0),IF(E276="LATO",ROUNDDOWN(H276*90%,0),IF(E276="JESIEŃ",ROUNDDOWN(H276*40%,0)))))</f>
        <v>4</v>
      </c>
      <c r="J276">
        <f>Tabela18[[#This Row],[WYDATKI]]+Tabela18[[#This Row],[SERWIS]]</f>
        <v>0</v>
      </c>
    </row>
    <row r="277" spans="1:10" x14ac:dyDescent="0.3">
      <c r="A277" s="1">
        <v>45202</v>
      </c>
      <c r="B277">
        <f t="shared" si="12"/>
        <v>2</v>
      </c>
      <c r="C277">
        <f t="shared" si="13"/>
        <v>3</v>
      </c>
      <c r="D277">
        <f t="shared" si="14"/>
        <v>10</v>
      </c>
      <c r="E277" t="s">
        <v>6</v>
      </c>
      <c r="F277">
        <f>IF(B277=7,H277*15,0)</f>
        <v>0</v>
      </c>
      <c r="G277">
        <f>IF(OR(B277=7,B277=6),0,I277*30)</f>
        <v>120</v>
      </c>
      <c r="H277">
        <v>10</v>
      </c>
      <c r="I277">
        <f>IF(E277="ZIMA",ROUNDDOWN(H277*20%,0),IF(E277="WIOSNA",ROUNDDOWN(H277*50%,0),IF(E277="LATO",ROUNDDOWN(H277*90%,0),IF(E277="JESIEŃ",ROUNDDOWN(H277*40%,0)))))</f>
        <v>4</v>
      </c>
      <c r="J277">
        <f>Tabela18[[#This Row],[WYDATKI]]+Tabela18[[#This Row],[SERWIS]]</f>
        <v>0</v>
      </c>
    </row>
    <row r="278" spans="1:10" x14ac:dyDescent="0.3">
      <c r="A278" s="1">
        <v>45203</v>
      </c>
      <c r="B278">
        <f t="shared" si="12"/>
        <v>3</v>
      </c>
      <c r="C278">
        <f t="shared" si="13"/>
        <v>4</v>
      </c>
      <c r="D278">
        <f t="shared" si="14"/>
        <v>10</v>
      </c>
      <c r="E278" t="s">
        <v>6</v>
      </c>
      <c r="F278">
        <f>IF(B278=7,H278*15,0)</f>
        <v>0</v>
      </c>
      <c r="G278">
        <f>IF(OR(B278=7,B278=6),0,I278*30)</f>
        <v>120</v>
      </c>
      <c r="H278">
        <v>10</v>
      </c>
      <c r="I278">
        <f>IF(E278="ZIMA",ROUNDDOWN(H278*20%,0),IF(E278="WIOSNA",ROUNDDOWN(H278*50%,0),IF(E278="LATO",ROUNDDOWN(H278*90%,0),IF(E278="JESIEŃ",ROUNDDOWN(H278*40%,0)))))</f>
        <v>4</v>
      </c>
      <c r="J278">
        <f>Tabela18[[#This Row],[WYDATKI]]+Tabela18[[#This Row],[SERWIS]]</f>
        <v>0</v>
      </c>
    </row>
    <row r="279" spans="1:10" x14ac:dyDescent="0.3">
      <c r="A279" s="1">
        <v>45204</v>
      </c>
      <c r="B279">
        <f t="shared" si="12"/>
        <v>4</v>
      </c>
      <c r="C279">
        <f t="shared" si="13"/>
        <v>5</v>
      </c>
      <c r="D279">
        <f t="shared" si="14"/>
        <v>10</v>
      </c>
      <c r="E279" t="s">
        <v>6</v>
      </c>
      <c r="F279">
        <f>IF(B279=7,H279*15,0)</f>
        <v>0</v>
      </c>
      <c r="G279">
        <f>IF(OR(B279=7,B279=6),0,I279*30)</f>
        <v>120</v>
      </c>
      <c r="H279">
        <v>10</v>
      </c>
      <c r="I279">
        <f>IF(E279="ZIMA",ROUNDDOWN(H279*20%,0),IF(E279="WIOSNA",ROUNDDOWN(H279*50%,0),IF(E279="LATO",ROUNDDOWN(H279*90%,0),IF(E279="JESIEŃ",ROUNDDOWN(H279*40%,0)))))</f>
        <v>4</v>
      </c>
      <c r="J279">
        <f>Tabela18[[#This Row],[WYDATKI]]+Tabela18[[#This Row],[SERWIS]]</f>
        <v>0</v>
      </c>
    </row>
    <row r="280" spans="1:10" x14ac:dyDescent="0.3">
      <c r="A280" s="1">
        <v>45205</v>
      </c>
      <c r="B280">
        <f t="shared" si="12"/>
        <v>5</v>
      </c>
      <c r="C280">
        <f t="shared" si="13"/>
        <v>6</v>
      </c>
      <c r="D280">
        <f t="shared" si="14"/>
        <v>10</v>
      </c>
      <c r="E280" t="s">
        <v>6</v>
      </c>
      <c r="F280">
        <f>IF(B280=7,H280*15,0)</f>
        <v>0</v>
      </c>
      <c r="G280">
        <f>IF(OR(B280=7,B280=6),0,I280*30)</f>
        <v>120</v>
      </c>
      <c r="H280">
        <v>10</v>
      </c>
      <c r="I280">
        <f>IF(E280="ZIMA",ROUNDDOWN(H280*20%,0),IF(E280="WIOSNA",ROUNDDOWN(H280*50%,0),IF(E280="LATO",ROUNDDOWN(H280*90%,0),IF(E280="JESIEŃ",ROUNDDOWN(H280*40%,0)))))</f>
        <v>4</v>
      </c>
      <c r="J280">
        <f>Tabela18[[#This Row],[WYDATKI]]+Tabela18[[#This Row],[SERWIS]]</f>
        <v>0</v>
      </c>
    </row>
    <row r="281" spans="1:10" x14ac:dyDescent="0.3">
      <c r="A281" s="1">
        <v>45206</v>
      </c>
      <c r="B281">
        <f t="shared" si="12"/>
        <v>6</v>
      </c>
      <c r="C281">
        <f t="shared" si="13"/>
        <v>7</v>
      </c>
      <c r="D281">
        <f t="shared" si="14"/>
        <v>10</v>
      </c>
      <c r="E281" t="s">
        <v>6</v>
      </c>
      <c r="F281">
        <f>IF(B281=7,H281*15,0)</f>
        <v>0</v>
      </c>
      <c r="G281">
        <f>IF(OR(B281=7,B281=6),0,I281*30)</f>
        <v>0</v>
      </c>
      <c r="H281">
        <v>10</v>
      </c>
      <c r="I281">
        <f>IF(E281="ZIMA",ROUNDDOWN(H281*20%,0),IF(E281="WIOSNA",ROUNDDOWN(H281*50%,0),IF(E281="LATO",ROUNDDOWN(H281*90%,0),IF(E281="JESIEŃ",ROUNDDOWN(H281*40%,0)))))</f>
        <v>4</v>
      </c>
      <c r="J281">
        <f>Tabela18[[#This Row],[WYDATKI]]+Tabela18[[#This Row],[SERWIS]]</f>
        <v>0</v>
      </c>
    </row>
    <row r="282" spans="1:10" x14ac:dyDescent="0.3">
      <c r="A282" s="1">
        <v>45207</v>
      </c>
      <c r="B282">
        <f t="shared" si="12"/>
        <v>7</v>
      </c>
      <c r="C282">
        <f t="shared" si="13"/>
        <v>8</v>
      </c>
      <c r="D282">
        <f t="shared" si="14"/>
        <v>10</v>
      </c>
      <c r="E282" t="s">
        <v>6</v>
      </c>
      <c r="F282">
        <f>IF(B282=7,H282*15,0)</f>
        <v>150</v>
      </c>
      <c r="G282">
        <f>IF(OR(B282=7,B282=6),0,I282*30)</f>
        <v>0</v>
      </c>
      <c r="H282">
        <v>10</v>
      </c>
      <c r="I282">
        <f>IF(E282="ZIMA",ROUNDDOWN(H282*20%,0),IF(E282="WIOSNA",ROUNDDOWN(H282*50%,0),IF(E282="LATO",ROUNDDOWN(H282*90%,0),IF(E282="JESIEŃ",ROUNDDOWN(H282*40%,0)))))</f>
        <v>4</v>
      </c>
      <c r="J282">
        <f>Tabela18[[#This Row],[WYDATKI]]+Tabela18[[#This Row],[SERWIS]]</f>
        <v>150</v>
      </c>
    </row>
    <row r="283" spans="1:10" x14ac:dyDescent="0.3">
      <c r="A283" s="1">
        <v>45208</v>
      </c>
      <c r="B283">
        <f t="shared" si="12"/>
        <v>1</v>
      </c>
      <c r="C283">
        <f t="shared" si="13"/>
        <v>9</v>
      </c>
      <c r="D283">
        <f t="shared" si="14"/>
        <v>10</v>
      </c>
      <c r="E283" t="s">
        <v>6</v>
      </c>
      <c r="F283">
        <f>IF(B283=7,H283*15,0)</f>
        <v>0</v>
      </c>
      <c r="G283">
        <f>IF(OR(B283=7,B283=6),0,I283*30)</f>
        <v>120</v>
      </c>
      <c r="H283">
        <v>10</v>
      </c>
      <c r="I283">
        <f>IF(E283="ZIMA",ROUNDDOWN(H283*20%,0),IF(E283="WIOSNA",ROUNDDOWN(H283*50%,0),IF(E283="LATO",ROUNDDOWN(H283*90%,0),IF(E283="JESIEŃ",ROUNDDOWN(H283*40%,0)))))</f>
        <v>4</v>
      </c>
      <c r="J283">
        <f>Tabela18[[#This Row],[WYDATKI]]+Tabela18[[#This Row],[SERWIS]]</f>
        <v>0</v>
      </c>
    </row>
    <row r="284" spans="1:10" x14ac:dyDescent="0.3">
      <c r="A284" s="1">
        <v>45209</v>
      </c>
      <c r="B284">
        <f t="shared" si="12"/>
        <v>2</v>
      </c>
      <c r="C284">
        <f t="shared" si="13"/>
        <v>10</v>
      </c>
      <c r="D284">
        <f t="shared" si="14"/>
        <v>10</v>
      </c>
      <c r="E284" t="s">
        <v>6</v>
      </c>
      <c r="F284">
        <f>IF(B284=7,H284*15,0)</f>
        <v>0</v>
      </c>
      <c r="G284">
        <f>IF(OR(B284=7,B284=6),0,I284*30)</f>
        <v>120</v>
      </c>
      <c r="H284">
        <v>10</v>
      </c>
      <c r="I284">
        <f>IF(E284="ZIMA",ROUNDDOWN(H284*20%,0),IF(E284="WIOSNA",ROUNDDOWN(H284*50%,0),IF(E284="LATO",ROUNDDOWN(H284*90%,0),IF(E284="JESIEŃ",ROUNDDOWN(H284*40%,0)))))</f>
        <v>4</v>
      </c>
      <c r="J284">
        <f>Tabela18[[#This Row],[WYDATKI]]+Tabela18[[#This Row],[SERWIS]]</f>
        <v>0</v>
      </c>
    </row>
    <row r="285" spans="1:10" x14ac:dyDescent="0.3">
      <c r="A285" s="1">
        <v>45210</v>
      </c>
      <c r="B285">
        <f t="shared" si="12"/>
        <v>3</v>
      </c>
      <c r="C285">
        <f t="shared" si="13"/>
        <v>11</v>
      </c>
      <c r="D285">
        <f t="shared" si="14"/>
        <v>10</v>
      </c>
      <c r="E285" t="s">
        <v>6</v>
      </c>
      <c r="F285">
        <f>IF(B285=7,H285*15,0)</f>
        <v>0</v>
      </c>
      <c r="G285">
        <f>IF(OR(B285=7,B285=6),0,I285*30)</f>
        <v>120</v>
      </c>
      <c r="H285">
        <v>10</v>
      </c>
      <c r="I285">
        <f>IF(E285="ZIMA",ROUNDDOWN(H285*20%,0),IF(E285="WIOSNA",ROUNDDOWN(H285*50%,0),IF(E285="LATO",ROUNDDOWN(H285*90%,0),IF(E285="JESIEŃ",ROUNDDOWN(H285*40%,0)))))</f>
        <v>4</v>
      </c>
      <c r="J285">
        <f>Tabela18[[#This Row],[WYDATKI]]+Tabela18[[#This Row],[SERWIS]]</f>
        <v>0</v>
      </c>
    </row>
    <row r="286" spans="1:10" x14ac:dyDescent="0.3">
      <c r="A286" s="1">
        <v>45211</v>
      </c>
      <c r="B286">
        <f t="shared" si="12"/>
        <v>4</v>
      </c>
      <c r="C286">
        <f t="shared" si="13"/>
        <v>12</v>
      </c>
      <c r="D286">
        <f t="shared" si="14"/>
        <v>10</v>
      </c>
      <c r="E286" t="s">
        <v>6</v>
      </c>
      <c r="F286">
        <f>IF(B286=7,H286*15,0)</f>
        <v>0</v>
      </c>
      <c r="G286">
        <f>IF(OR(B286=7,B286=6),0,I286*30)</f>
        <v>120</v>
      </c>
      <c r="H286">
        <v>10</v>
      </c>
      <c r="I286">
        <f>IF(E286="ZIMA",ROUNDDOWN(H286*20%,0),IF(E286="WIOSNA",ROUNDDOWN(H286*50%,0),IF(E286="LATO",ROUNDDOWN(H286*90%,0),IF(E286="JESIEŃ",ROUNDDOWN(H286*40%,0)))))</f>
        <v>4</v>
      </c>
      <c r="J286">
        <f>Tabela18[[#This Row],[WYDATKI]]+Tabela18[[#This Row],[SERWIS]]</f>
        <v>0</v>
      </c>
    </row>
    <row r="287" spans="1:10" x14ac:dyDescent="0.3">
      <c r="A287" s="1">
        <v>45212</v>
      </c>
      <c r="B287">
        <f t="shared" si="12"/>
        <v>5</v>
      </c>
      <c r="C287">
        <f t="shared" si="13"/>
        <v>13</v>
      </c>
      <c r="D287">
        <f t="shared" si="14"/>
        <v>10</v>
      </c>
      <c r="E287" t="s">
        <v>6</v>
      </c>
      <c r="F287">
        <f>IF(B287=7,H287*15,0)</f>
        <v>0</v>
      </c>
      <c r="G287">
        <f>IF(OR(B287=7,B287=6),0,I287*30)</f>
        <v>120</v>
      </c>
      <c r="H287">
        <v>10</v>
      </c>
      <c r="I287">
        <f>IF(E287="ZIMA",ROUNDDOWN(H287*20%,0),IF(E287="WIOSNA",ROUNDDOWN(H287*50%,0),IF(E287="LATO",ROUNDDOWN(H287*90%,0),IF(E287="JESIEŃ",ROUNDDOWN(H287*40%,0)))))</f>
        <v>4</v>
      </c>
      <c r="J287">
        <f>Tabela18[[#This Row],[WYDATKI]]+Tabela18[[#This Row],[SERWIS]]</f>
        <v>0</v>
      </c>
    </row>
    <row r="288" spans="1:10" x14ac:dyDescent="0.3">
      <c r="A288" s="1">
        <v>45213</v>
      </c>
      <c r="B288">
        <f t="shared" si="12"/>
        <v>6</v>
      </c>
      <c r="C288">
        <f t="shared" si="13"/>
        <v>14</v>
      </c>
      <c r="D288">
        <f t="shared" si="14"/>
        <v>10</v>
      </c>
      <c r="E288" t="s">
        <v>6</v>
      </c>
      <c r="F288">
        <f>IF(B288=7,H288*15,0)</f>
        <v>0</v>
      </c>
      <c r="G288">
        <f>IF(OR(B288=7,B288=6),0,I288*30)</f>
        <v>0</v>
      </c>
      <c r="H288">
        <v>10</v>
      </c>
      <c r="I288">
        <f>IF(E288="ZIMA",ROUNDDOWN(H288*20%,0),IF(E288="WIOSNA",ROUNDDOWN(H288*50%,0),IF(E288="LATO",ROUNDDOWN(H288*90%,0),IF(E288="JESIEŃ",ROUNDDOWN(H288*40%,0)))))</f>
        <v>4</v>
      </c>
      <c r="J288">
        <f>Tabela18[[#This Row],[WYDATKI]]+Tabela18[[#This Row],[SERWIS]]</f>
        <v>0</v>
      </c>
    </row>
    <row r="289" spans="1:10" x14ac:dyDescent="0.3">
      <c r="A289" s="1">
        <v>45214</v>
      </c>
      <c r="B289">
        <f t="shared" si="12"/>
        <v>7</v>
      </c>
      <c r="C289">
        <f t="shared" si="13"/>
        <v>15</v>
      </c>
      <c r="D289">
        <f t="shared" si="14"/>
        <v>10</v>
      </c>
      <c r="E289" t="s">
        <v>6</v>
      </c>
      <c r="F289">
        <f>IF(B289=7,H289*15,0)</f>
        <v>150</v>
      </c>
      <c r="G289">
        <f>IF(OR(B289=7,B289=6),0,I289*30)</f>
        <v>0</v>
      </c>
      <c r="H289">
        <v>10</v>
      </c>
      <c r="I289">
        <f>IF(E289="ZIMA",ROUNDDOWN(H289*20%,0),IF(E289="WIOSNA",ROUNDDOWN(H289*50%,0),IF(E289="LATO",ROUNDDOWN(H289*90%,0),IF(E289="JESIEŃ",ROUNDDOWN(H289*40%,0)))))</f>
        <v>4</v>
      </c>
      <c r="J289">
        <f>Tabela18[[#This Row],[WYDATKI]]+Tabela18[[#This Row],[SERWIS]]</f>
        <v>150</v>
      </c>
    </row>
    <row r="290" spans="1:10" x14ac:dyDescent="0.3">
      <c r="A290" s="1">
        <v>45215</v>
      </c>
      <c r="B290">
        <f t="shared" si="12"/>
        <v>1</v>
      </c>
      <c r="C290">
        <f t="shared" si="13"/>
        <v>16</v>
      </c>
      <c r="D290">
        <f t="shared" si="14"/>
        <v>10</v>
      </c>
      <c r="E290" t="s">
        <v>6</v>
      </c>
      <c r="F290">
        <f>IF(B290=7,H290*15,0)</f>
        <v>0</v>
      </c>
      <c r="G290">
        <f>IF(OR(B290=7,B290=6),0,I290*30)</f>
        <v>120</v>
      </c>
      <c r="H290">
        <v>10</v>
      </c>
      <c r="I290">
        <f>IF(E290="ZIMA",ROUNDDOWN(H290*20%,0),IF(E290="WIOSNA",ROUNDDOWN(H290*50%,0),IF(E290="LATO",ROUNDDOWN(H290*90%,0),IF(E290="JESIEŃ",ROUNDDOWN(H290*40%,0)))))</f>
        <v>4</v>
      </c>
      <c r="J290">
        <f>Tabela18[[#This Row],[WYDATKI]]+Tabela18[[#This Row],[SERWIS]]</f>
        <v>0</v>
      </c>
    </row>
    <row r="291" spans="1:10" x14ac:dyDescent="0.3">
      <c r="A291" s="1">
        <v>45216</v>
      </c>
      <c r="B291">
        <f t="shared" si="12"/>
        <v>2</v>
      </c>
      <c r="C291">
        <f t="shared" si="13"/>
        <v>17</v>
      </c>
      <c r="D291">
        <f t="shared" si="14"/>
        <v>10</v>
      </c>
      <c r="E291" t="s">
        <v>6</v>
      </c>
      <c r="F291">
        <f>IF(B291=7,H291*15,0)</f>
        <v>0</v>
      </c>
      <c r="G291">
        <f>IF(OR(B291=7,B291=6),0,I291*30)</f>
        <v>120</v>
      </c>
      <c r="H291">
        <v>10</v>
      </c>
      <c r="I291">
        <f>IF(E291="ZIMA",ROUNDDOWN(H291*20%,0),IF(E291="WIOSNA",ROUNDDOWN(H291*50%,0),IF(E291="LATO",ROUNDDOWN(H291*90%,0),IF(E291="JESIEŃ",ROUNDDOWN(H291*40%,0)))))</f>
        <v>4</v>
      </c>
      <c r="J291">
        <f>Tabela18[[#This Row],[WYDATKI]]+Tabela18[[#This Row],[SERWIS]]</f>
        <v>0</v>
      </c>
    </row>
    <row r="292" spans="1:10" x14ac:dyDescent="0.3">
      <c r="A292" s="1">
        <v>45217</v>
      </c>
      <c r="B292">
        <f t="shared" si="12"/>
        <v>3</v>
      </c>
      <c r="C292">
        <f t="shared" si="13"/>
        <v>18</v>
      </c>
      <c r="D292">
        <f t="shared" si="14"/>
        <v>10</v>
      </c>
      <c r="E292" t="s">
        <v>6</v>
      </c>
      <c r="F292">
        <f>IF(B292=7,H292*15,0)</f>
        <v>0</v>
      </c>
      <c r="G292">
        <f>IF(OR(B292=7,B292=6),0,I292*30)</f>
        <v>120</v>
      </c>
      <c r="H292">
        <v>10</v>
      </c>
      <c r="I292">
        <f>IF(E292="ZIMA",ROUNDDOWN(H292*20%,0),IF(E292="WIOSNA",ROUNDDOWN(H292*50%,0),IF(E292="LATO",ROUNDDOWN(H292*90%,0),IF(E292="JESIEŃ",ROUNDDOWN(H292*40%,0)))))</f>
        <v>4</v>
      </c>
      <c r="J292">
        <f>Tabela18[[#This Row],[WYDATKI]]+Tabela18[[#This Row],[SERWIS]]</f>
        <v>0</v>
      </c>
    </row>
    <row r="293" spans="1:10" x14ac:dyDescent="0.3">
      <c r="A293" s="1">
        <v>45218</v>
      </c>
      <c r="B293">
        <f t="shared" si="12"/>
        <v>4</v>
      </c>
      <c r="C293">
        <f t="shared" si="13"/>
        <v>19</v>
      </c>
      <c r="D293">
        <f t="shared" si="14"/>
        <v>10</v>
      </c>
      <c r="E293" t="s">
        <v>6</v>
      </c>
      <c r="F293">
        <f>IF(B293=7,H293*15,0)</f>
        <v>0</v>
      </c>
      <c r="G293">
        <f>IF(OR(B293=7,B293=6),0,I293*30)</f>
        <v>120</v>
      </c>
      <c r="H293">
        <v>10</v>
      </c>
      <c r="I293">
        <f>IF(E293="ZIMA",ROUNDDOWN(H293*20%,0),IF(E293="WIOSNA",ROUNDDOWN(H293*50%,0),IF(E293="LATO",ROUNDDOWN(H293*90%,0),IF(E293="JESIEŃ",ROUNDDOWN(H293*40%,0)))))</f>
        <v>4</v>
      </c>
      <c r="J293">
        <f>Tabela18[[#This Row],[WYDATKI]]+Tabela18[[#This Row],[SERWIS]]</f>
        <v>0</v>
      </c>
    </row>
    <row r="294" spans="1:10" x14ac:dyDescent="0.3">
      <c r="A294" s="1">
        <v>45219</v>
      </c>
      <c r="B294">
        <f t="shared" si="12"/>
        <v>5</v>
      </c>
      <c r="C294">
        <f t="shared" si="13"/>
        <v>20</v>
      </c>
      <c r="D294">
        <f t="shared" si="14"/>
        <v>10</v>
      </c>
      <c r="E294" t="s">
        <v>6</v>
      </c>
      <c r="F294">
        <f>IF(B294=7,H294*15,0)</f>
        <v>0</v>
      </c>
      <c r="G294">
        <f>IF(OR(B294=7,B294=6),0,I294*30)</f>
        <v>120</v>
      </c>
      <c r="H294">
        <v>10</v>
      </c>
      <c r="I294">
        <f>IF(E294="ZIMA",ROUNDDOWN(H294*20%,0),IF(E294="WIOSNA",ROUNDDOWN(H294*50%,0),IF(E294="LATO",ROUNDDOWN(H294*90%,0),IF(E294="JESIEŃ",ROUNDDOWN(H294*40%,0)))))</f>
        <v>4</v>
      </c>
      <c r="J294">
        <f>Tabela18[[#This Row],[WYDATKI]]+Tabela18[[#This Row],[SERWIS]]</f>
        <v>0</v>
      </c>
    </row>
    <row r="295" spans="1:10" x14ac:dyDescent="0.3">
      <c r="A295" s="1">
        <v>45220</v>
      </c>
      <c r="B295">
        <f t="shared" si="12"/>
        <v>6</v>
      </c>
      <c r="C295">
        <f t="shared" si="13"/>
        <v>21</v>
      </c>
      <c r="D295">
        <f t="shared" si="14"/>
        <v>10</v>
      </c>
      <c r="E295" t="s">
        <v>6</v>
      </c>
      <c r="F295">
        <f>IF(B295=7,H295*15,0)</f>
        <v>0</v>
      </c>
      <c r="G295">
        <f>IF(OR(B295=7,B295=6),0,I295*30)</f>
        <v>0</v>
      </c>
      <c r="H295">
        <v>10</v>
      </c>
      <c r="I295">
        <f>IF(E295="ZIMA",ROUNDDOWN(H295*20%,0),IF(E295="WIOSNA",ROUNDDOWN(H295*50%,0),IF(E295="LATO",ROUNDDOWN(H295*90%,0),IF(E295="JESIEŃ",ROUNDDOWN(H295*40%,0)))))</f>
        <v>4</v>
      </c>
      <c r="J295">
        <f>Tabela18[[#This Row],[WYDATKI]]+Tabela18[[#This Row],[SERWIS]]</f>
        <v>0</v>
      </c>
    </row>
    <row r="296" spans="1:10" x14ac:dyDescent="0.3">
      <c r="A296" s="1">
        <v>45221</v>
      </c>
      <c r="B296">
        <f t="shared" si="12"/>
        <v>7</v>
      </c>
      <c r="C296">
        <f t="shared" si="13"/>
        <v>22</v>
      </c>
      <c r="D296">
        <f t="shared" si="14"/>
        <v>10</v>
      </c>
      <c r="E296" t="s">
        <v>6</v>
      </c>
      <c r="F296">
        <f>IF(B296=7,H296*15,0)</f>
        <v>150</v>
      </c>
      <c r="G296">
        <f>IF(OR(B296=7,B296=6),0,I296*30)</f>
        <v>0</v>
      </c>
      <c r="H296">
        <v>10</v>
      </c>
      <c r="I296">
        <f>IF(E296="ZIMA",ROUNDDOWN(H296*20%,0),IF(E296="WIOSNA",ROUNDDOWN(H296*50%,0),IF(E296="LATO",ROUNDDOWN(H296*90%,0),IF(E296="JESIEŃ",ROUNDDOWN(H296*40%,0)))))</f>
        <v>4</v>
      </c>
      <c r="J296">
        <f>Tabela18[[#This Row],[WYDATKI]]+Tabela18[[#This Row],[SERWIS]]</f>
        <v>150</v>
      </c>
    </row>
    <row r="297" spans="1:10" x14ac:dyDescent="0.3">
      <c r="A297" s="1">
        <v>45222</v>
      </c>
      <c r="B297">
        <f t="shared" si="12"/>
        <v>1</v>
      </c>
      <c r="C297">
        <f t="shared" si="13"/>
        <v>23</v>
      </c>
      <c r="D297">
        <f t="shared" si="14"/>
        <v>10</v>
      </c>
      <c r="E297" t="s">
        <v>6</v>
      </c>
      <c r="F297">
        <f>IF(B297=7,H297*15,0)</f>
        <v>0</v>
      </c>
      <c r="G297">
        <f>IF(OR(B297=7,B297=6),0,I297*30)</f>
        <v>120</v>
      </c>
      <c r="H297">
        <v>10</v>
      </c>
      <c r="I297">
        <f>IF(E297="ZIMA",ROUNDDOWN(H297*20%,0),IF(E297="WIOSNA",ROUNDDOWN(H297*50%,0),IF(E297="LATO",ROUNDDOWN(H297*90%,0),IF(E297="JESIEŃ",ROUNDDOWN(H297*40%,0)))))</f>
        <v>4</v>
      </c>
      <c r="J297">
        <f>Tabela18[[#This Row],[WYDATKI]]+Tabela18[[#This Row],[SERWIS]]</f>
        <v>0</v>
      </c>
    </row>
    <row r="298" spans="1:10" x14ac:dyDescent="0.3">
      <c r="A298" s="1">
        <v>45223</v>
      </c>
      <c r="B298">
        <f t="shared" si="12"/>
        <v>2</v>
      </c>
      <c r="C298">
        <f t="shared" si="13"/>
        <v>24</v>
      </c>
      <c r="D298">
        <f t="shared" si="14"/>
        <v>10</v>
      </c>
      <c r="E298" t="s">
        <v>6</v>
      </c>
      <c r="F298">
        <f>IF(B298=7,H298*15,0)</f>
        <v>0</v>
      </c>
      <c r="G298">
        <f>IF(OR(B298=7,B298=6),0,I298*30)</f>
        <v>120</v>
      </c>
      <c r="H298">
        <v>10</v>
      </c>
      <c r="I298">
        <f>IF(E298="ZIMA",ROUNDDOWN(H298*20%,0),IF(E298="WIOSNA",ROUNDDOWN(H298*50%,0),IF(E298="LATO",ROUNDDOWN(H298*90%,0),IF(E298="JESIEŃ",ROUNDDOWN(H298*40%,0)))))</f>
        <v>4</v>
      </c>
      <c r="J298">
        <f>Tabela18[[#This Row],[WYDATKI]]+Tabela18[[#This Row],[SERWIS]]</f>
        <v>0</v>
      </c>
    </row>
    <row r="299" spans="1:10" x14ac:dyDescent="0.3">
      <c r="A299" s="1">
        <v>45224</v>
      </c>
      <c r="B299">
        <f t="shared" si="12"/>
        <v>3</v>
      </c>
      <c r="C299">
        <f t="shared" si="13"/>
        <v>25</v>
      </c>
      <c r="D299">
        <f t="shared" si="14"/>
        <v>10</v>
      </c>
      <c r="E299" t="s">
        <v>6</v>
      </c>
      <c r="F299">
        <f>IF(B299=7,H299*15,0)</f>
        <v>0</v>
      </c>
      <c r="G299">
        <f>IF(OR(B299=7,B299=6),0,I299*30)</f>
        <v>120</v>
      </c>
      <c r="H299">
        <v>10</v>
      </c>
      <c r="I299">
        <f>IF(E299="ZIMA",ROUNDDOWN(H299*20%,0),IF(E299="WIOSNA",ROUNDDOWN(H299*50%,0),IF(E299="LATO",ROUNDDOWN(H299*90%,0),IF(E299="JESIEŃ",ROUNDDOWN(H299*40%,0)))))</f>
        <v>4</v>
      </c>
      <c r="J299">
        <f>Tabela18[[#This Row],[WYDATKI]]+Tabela18[[#This Row],[SERWIS]]</f>
        <v>0</v>
      </c>
    </row>
    <row r="300" spans="1:10" x14ac:dyDescent="0.3">
      <c r="A300" s="1">
        <v>45225</v>
      </c>
      <c r="B300">
        <f t="shared" si="12"/>
        <v>4</v>
      </c>
      <c r="C300">
        <f t="shared" si="13"/>
        <v>26</v>
      </c>
      <c r="D300">
        <f t="shared" si="14"/>
        <v>10</v>
      </c>
      <c r="E300" t="s">
        <v>6</v>
      </c>
      <c r="F300">
        <f>IF(B300=7,H300*15,0)</f>
        <v>0</v>
      </c>
      <c r="G300">
        <f>IF(OR(B300=7,B300=6),0,I300*30)</f>
        <v>120</v>
      </c>
      <c r="H300">
        <v>10</v>
      </c>
      <c r="I300">
        <f>IF(E300="ZIMA",ROUNDDOWN(H300*20%,0),IF(E300="WIOSNA",ROUNDDOWN(H300*50%,0),IF(E300="LATO",ROUNDDOWN(H300*90%,0),IF(E300="JESIEŃ",ROUNDDOWN(H300*40%,0)))))</f>
        <v>4</v>
      </c>
      <c r="J300">
        <f>Tabela18[[#This Row],[WYDATKI]]+Tabela18[[#This Row],[SERWIS]]</f>
        <v>0</v>
      </c>
    </row>
    <row r="301" spans="1:10" x14ac:dyDescent="0.3">
      <c r="A301" s="1">
        <v>45226</v>
      </c>
      <c r="B301">
        <f t="shared" si="12"/>
        <v>5</v>
      </c>
      <c r="C301">
        <f t="shared" si="13"/>
        <v>27</v>
      </c>
      <c r="D301">
        <f t="shared" si="14"/>
        <v>10</v>
      </c>
      <c r="E301" t="s">
        <v>6</v>
      </c>
      <c r="F301">
        <f>IF(B301=7,H301*15,0)</f>
        <v>0</v>
      </c>
      <c r="G301">
        <f>IF(OR(B301=7,B301=6),0,I301*30)</f>
        <v>120</v>
      </c>
      <c r="H301">
        <v>10</v>
      </c>
      <c r="I301">
        <f>IF(E301="ZIMA",ROUNDDOWN(H301*20%,0),IF(E301="WIOSNA",ROUNDDOWN(H301*50%,0),IF(E301="LATO",ROUNDDOWN(H301*90%,0),IF(E301="JESIEŃ",ROUNDDOWN(H301*40%,0)))))</f>
        <v>4</v>
      </c>
      <c r="J301">
        <f>Tabela18[[#This Row],[WYDATKI]]+Tabela18[[#This Row],[SERWIS]]</f>
        <v>0</v>
      </c>
    </row>
    <row r="302" spans="1:10" x14ac:dyDescent="0.3">
      <c r="A302" s="1">
        <v>45227</v>
      </c>
      <c r="B302">
        <f t="shared" si="12"/>
        <v>6</v>
      </c>
      <c r="C302">
        <f t="shared" si="13"/>
        <v>28</v>
      </c>
      <c r="D302">
        <f t="shared" si="14"/>
        <v>10</v>
      </c>
      <c r="E302" t="s">
        <v>6</v>
      </c>
      <c r="F302">
        <f>IF(B302=7,H302*15,0)</f>
        <v>0</v>
      </c>
      <c r="G302">
        <f>IF(OR(B302=7,B302=6),0,I302*30)</f>
        <v>0</v>
      </c>
      <c r="H302">
        <v>10</v>
      </c>
      <c r="I302">
        <f>IF(E302="ZIMA",ROUNDDOWN(H302*20%,0),IF(E302="WIOSNA",ROUNDDOWN(H302*50%,0),IF(E302="LATO",ROUNDDOWN(H302*90%,0),IF(E302="JESIEŃ",ROUNDDOWN(H302*40%,0)))))</f>
        <v>4</v>
      </c>
      <c r="J302">
        <f>Tabela18[[#This Row],[WYDATKI]]+Tabela18[[#This Row],[SERWIS]]</f>
        <v>0</v>
      </c>
    </row>
    <row r="303" spans="1:10" x14ac:dyDescent="0.3">
      <c r="A303" s="1">
        <v>45228</v>
      </c>
      <c r="B303">
        <f t="shared" si="12"/>
        <v>7</v>
      </c>
      <c r="C303">
        <f t="shared" si="13"/>
        <v>29</v>
      </c>
      <c r="D303">
        <f t="shared" si="14"/>
        <v>10</v>
      </c>
      <c r="E303" t="s">
        <v>6</v>
      </c>
      <c r="F303">
        <f>IF(B303=7,H303*15,0)</f>
        <v>150</v>
      </c>
      <c r="G303">
        <f>IF(OR(B303=7,B303=6),0,I303*30)</f>
        <v>0</v>
      </c>
      <c r="H303">
        <v>10</v>
      </c>
      <c r="I303">
        <f>IF(E303="ZIMA",ROUNDDOWN(H303*20%,0),IF(E303="WIOSNA",ROUNDDOWN(H303*50%,0),IF(E303="LATO",ROUNDDOWN(H303*90%,0),IF(E303="JESIEŃ",ROUNDDOWN(H303*40%,0)))))</f>
        <v>4</v>
      </c>
      <c r="J303">
        <f>Tabela18[[#This Row],[WYDATKI]]+Tabela18[[#This Row],[SERWIS]]</f>
        <v>150</v>
      </c>
    </row>
    <row r="304" spans="1:10" x14ac:dyDescent="0.3">
      <c r="A304" s="1">
        <v>45229</v>
      </c>
      <c r="B304">
        <f t="shared" si="12"/>
        <v>1</v>
      </c>
      <c r="C304">
        <f t="shared" si="13"/>
        <v>30</v>
      </c>
      <c r="D304">
        <f t="shared" si="14"/>
        <v>10</v>
      </c>
      <c r="E304" t="s">
        <v>6</v>
      </c>
      <c r="F304">
        <f>IF(B304=7,H304*15,0)</f>
        <v>0</v>
      </c>
      <c r="G304">
        <f>IF(OR(B304=7,B304=6),0,I304*30)</f>
        <v>120</v>
      </c>
      <c r="H304">
        <v>10</v>
      </c>
      <c r="I304">
        <f>IF(E304="ZIMA",ROUNDDOWN(H304*20%,0),IF(E304="WIOSNA",ROUNDDOWN(H304*50%,0),IF(E304="LATO",ROUNDDOWN(H304*90%,0),IF(E304="JESIEŃ",ROUNDDOWN(H304*40%,0)))))</f>
        <v>4</v>
      </c>
      <c r="J304">
        <f>Tabela18[[#This Row],[WYDATKI]]+Tabela18[[#This Row],[SERWIS]]</f>
        <v>0</v>
      </c>
    </row>
    <row r="305" spans="1:10" x14ac:dyDescent="0.3">
      <c r="A305" s="1">
        <v>45230</v>
      </c>
      <c r="B305">
        <f t="shared" si="12"/>
        <v>2</v>
      </c>
      <c r="C305">
        <f t="shared" si="13"/>
        <v>31</v>
      </c>
      <c r="D305">
        <f t="shared" si="14"/>
        <v>10</v>
      </c>
      <c r="E305" t="s">
        <v>6</v>
      </c>
      <c r="F305">
        <f>IF(B305=7,H305*15,0)</f>
        <v>0</v>
      </c>
      <c r="G305">
        <f>IF(OR(B305=7,B305=6),0,I305*30)</f>
        <v>120</v>
      </c>
      <c r="H305">
        <v>10</v>
      </c>
      <c r="I305">
        <f>IF(E305="ZIMA",ROUNDDOWN(H305*20%,0),IF(E305="WIOSNA",ROUNDDOWN(H305*50%,0),IF(E305="LATO",ROUNDDOWN(H305*90%,0),IF(E305="JESIEŃ",ROUNDDOWN(H305*40%,0)))))</f>
        <v>4</v>
      </c>
      <c r="J305">
        <f>Tabela18[[#This Row],[WYDATKI]]+Tabela18[[#This Row],[SERWIS]]</f>
        <v>0</v>
      </c>
    </row>
    <row r="306" spans="1:10" x14ac:dyDescent="0.3">
      <c r="A306" s="1">
        <v>45231</v>
      </c>
      <c r="B306">
        <f t="shared" si="12"/>
        <v>3</v>
      </c>
      <c r="C306">
        <f t="shared" si="13"/>
        <v>1</v>
      </c>
      <c r="D306">
        <f t="shared" si="14"/>
        <v>11</v>
      </c>
      <c r="E306" t="s">
        <v>6</v>
      </c>
      <c r="F306">
        <f>IF(B306=7,H306*15,0)</f>
        <v>0</v>
      </c>
      <c r="G306">
        <f>IF(OR(B306=7,B306=6),0,I306*30)</f>
        <v>120</v>
      </c>
      <c r="H306">
        <v>10</v>
      </c>
      <c r="I306">
        <f>IF(E306="ZIMA",ROUNDDOWN(H306*20%,0),IF(E306="WIOSNA",ROUNDDOWN(H306*50%,0),IF(E306="LATO",ROUNDDOWN(H306*90%,0),IF(E306="JESIEŃ",ROUNDDOWN(H306*40%,0)))))</f>
        <v>4</v>
      </c>
      <c r="J306">
        <f>Tabela18[[#This Row],[WYDATKI]]+Tabela18[[#This Row],[SERWIS]]</f>
        <v>0</v>
      </c>
    </row>
    <row r="307" spans="1:10" x14ac:dyDescent="0.3">
      <c r="A307" s="1">
        <v>45232</v>
      </c>
      <c r="B307">
        <f t="shared" si="12"/>
        <v>4</v>
      </c>
      <c r="C307">
        <f t="shared" si="13"/>
        <v>2</v>
      </c>
      <c r="D307">
        <f t="shared" si="14"/>
        <v>11</v>
      </c>
      <c r="E307" t="s">
        <v>6</v>
      </c>
      <c r="F307">
        <f>IF(B307=7,H307*15,0)</f>
        <v>0</v>
      </c>
      <c r="G307">
        <f>IF(OR(B307=7,B307=6),0,I307*30)</f>
        <v>120</v>
      </c>
      <c r="H307">
        <v>10</v>
      </c>
      <c r="I307">
        <f>IF(E307="ZIMA",ROUNDDOWN(H307*20%,0),IF(E307="WIOSNA",ROUNDDOWN(H307*50%,0),IF(E307="LATO",ROUNDDOWN(H307*90%,0),IF(E307="JESIEŃ",ROUNDDOWN(H307*40%,0)))))</f>
        <v>4</v>
      </c>
      <c r="J307">
        <f>Tabela18[[#This Row],[WYDATKI]]+Tabela18[[#This Row],[SERWIS]]</f>
        <v>0</v>
      </c>
    </row>
    <row r="308" spans="1:10" x14ac:dyDescent="0.3">
      <c r="A308" s="1">
        <v>45233</v>
      </c>
      <c r="B308">
        <f t="shared" si="12"/>
        <v>5</v>
      </c>
      <c r="C308">
        <f t="shared" si="13"/>
        <v>3</v>
      </c>
      <c r="D308">
        <f t="shared" si="14"/>
        <v>11</v>
      </c>
      <c r="E308" t="s">
        <v>6</v>
      </c>
      <c r="F308">
        <f>IF(B308=7,H308*15,0)</f>
        <v>0</v>
      </c>
      <c r="G308">
        <f>IF(OR(B308=7,B308=6),0,I308*30)</f>
        <v>120</v>
      </c>
      <c r="H308">
        <v>10</v>
      </c>
      <c r="I308">
        <f>IF(E308="ZIMA",ROUNDDOWN(H308*20%,0),IF(E308="WIOSNA",ROUNDDOWN(H308*50%,0),IF(E308="LATO",ROUNDDOWN(H308*90%,0),IF(E308="JESIEŃ",ROUNDDOWN(H308*40%,0)))))</f>
        <v>4</v>
      </c>
      <c r="J308">
        <f>Tabela18[[#This Row],[WYDATKI]]+Tabela18[[#This Row],[SERWIS]]</f>
        <v>0</v>
      </c>
    </row>
    <row r="309" spans="1:10" x14ac:dyDescent="0.3">
      <c r="A309" s="1">
        <v>45234</v>
      </c>
      <c r="B309">
        <f t="shared" si="12"/>
        <v>6</v>
      </c>
      <c r="C309">
        <f t="shared" si="13"/>
        <v>4</v>
      </c>
      <c r="D309">
        <f t="shared" si="14"/>
        <v>11</v>
      </c>
      <c r="E309" t="s">
        <v>6</v>
      </c>
      <c r="F309">
        <f>IF(B309=7,H309*15,0)</f>
        <v>0</v>
      </c>
      <c r="G309">
        <f>IF(OR(B309=7,B309=6),0,I309*30)</f>
        <v>0</v>
      </c>
      <c r="H309">
        <v>10</v>
      </c>
      <c r="I309">
        <f>IF(E309="ZIMA",ROUNDDOWN(H309*20%,0),IF(E309="WIOSNA",ROUNDDOWN(H309*50%,0),IF(E309="LATO",ROUNDDOWN(H309*90%,0),IF(E309="JESIEŃ",ROUNDDOWN(H309*40%,0)))))</f>
        <v>4</v>
      </c>
      <c r="J309">
        <f>Tabela18[[#This Row],[WYDATKI]]+Tabela18[[#This Row],[SERWIS]]</f>
        <v>0</v>
      </c>
    </row>
    <row r="310" spans="1:10" x14ac:dyDescent="0.3">
      <c r="A310" s="1">
        <v>45235</v>
      </c>
      <c r="B310">
        <f t="shared" si="12"/>
        <v>7</v>
      </c>
      <c r="C310">
        <f t="shared" si="13"/>
        <v>5</v>
      </c>
      <c r="D310">
        <f t="shared" si="14"/>
        <v>11</v>
      </c>
      <c r="E310" t="s">
        <v>6</v>
      </c>
      <c r="F310">
        <f>IF(B310=7,H310*15,0)</f>
        <v>150</v>
      </c>
      <c r="G310">
        <f>IF(OR(B310=7,B310=6),0,I310*30)</f>
        <v>0</v>
      </c>
      <c r="H310">
        <v>10</v>
      </c>
      <c r="I310">
        <f>IF(E310="ZIMA",ROUNDDOWN(H310*20%,0),IF(E310="WIOSNA",ROUNDDOWN(H310*50%,0),IF(E310="LATO",ROUNDDOWN(H310*90%,0),IF(E310="JESIEŃ",ROUNDDOWN(H310*40%,0)))))</f>
        <v>4</v>
      </c>
      <c r="J310">
        <f>Tabela18[[#This Row],[WYDATKI]]+Tabela18[[#This Row],[SERWIS]]</f>
        <v>150</v>
      </c>
    </row>
    <row r="311" spans="1:10" x14ac:dyDescent="0.3">
      <c r="A311" s="1">
        <v>45236</v>
      </c>
      <c r="B311">
        <f t="shared" si="12"/>
        <v>1</v>
      </c>
      <c r="C311">
        <f t="shared" si="13"/>
        <v>6</v>
      </c>
      <c r="D311">
        <f t="shared" si="14"/>
        <v>11</v>
      </c>
      <c r="E311" t="s">
        <v>6</v>
      </c>
      <c r="F311">
        <f>IF(B311=7,H311*15,0)</f>
        <v>0</v>
      </c>
      <c r="G311">
        <f>IF(OR(B311=7,B311=6),0,I311*30)</f>
        <v>120</v>
      </c>
      <c r="H311">
        <v>10</v>
      </c>
      <c r="I311">
        <f>IF(E311="ZIMA",ROUNDDOWN(H311*20%,0),IF(E311="WIOSNA",ROUNDDOWN(H311*50%,0),IF(E311="LATO",ROUNDDOWN(H311*90%,0),IF(E311="JESIEŃ",ROUNDDOWN(H311*40%,0)))))</f>
        <v>4</v>
      </c>
      <c r="J311">
        <f>Tabela18[[#This Row],[WYDATKI]]+Tabela18[[#This Row],[SERWIS]]</f>
        <v>0</v>
      </c>
    </row>
    <row r="312" spans="1:10" x14ac:dyDescent="0.3">
      <c r="A312" s="1">
        <v>45237</v>
      </c>
      <c r="B312">
        <f t="shared" si="12"/>
        <v>2</v>
      </c>
      <c r="C312">
        <f t="shared" si="13"/>
        <v>7</v>
      </c>
      <c r="D312">
        <f t="shared" si="14"/>
        <v>11</v>
      </c>
      <c r="E312" t="s">
        <v>6</v>
      </c>
      <c r="F312">
        <f>IF(B312=7,H312*15,0)</f>
        <v>0</v>
      </c>
      <c r="G312">
        <f>IF(OR(B312=7,B312=6),0,I312*30)</f>
        <v>120</v>
      </c>
      <c r="H312">
        <v>10</v>
      </c>
      <c r="I312">
        <f>IF(E312="ZIMA",ROUNDDOWN(H312*20%,0),IF(E312="WIOSNA",ROUNDDOWN(H312*50%,0),IF(E312="LATO",ROUNDDOWN(H312*90%,0),IF(E312="JESIEŃ",ROUNDDOWN(H312*40%,0)))))</f>
        <v>4</v>
      </c>
      <c r="J312">
        <f>Tabela18[[#This Row],[WYDATKI]]+Tabela18[[#This Row],[SERWIS]]</f>
        <v>0</v>
      </c>
    </row>
    <row r="313" spans="1:10" x14ac:dyDescent="0.3">
      <c r="A313" s="1">
        <v>45238</v>
      </c>
      <c r="B313">
        <f t="shared" si="12"/>
        <v>3</v>
      </c>
      <c r="C313">
        <f t="shared" si="13"/>
        <v>8</v>
      </c>
      <c r="D313">
        <f t="shared" si="14"/>
        <v>11</v>
      </c>
      <c r="E313" t="s">
        <v>6</v>
      </c>
      <c r="F313">
        <f>IF(B313=7,H313*15,0)</f>
        <v>0</v>
      </c>
      <c r="G313">
        <f>IF(OR(B313=7,B313=6),0,I313*30)</f>
        <v>120</v>
      </c>
      <c r="H313">
        <v>10</v>
      </c>
      <c r="I313">
        <f>IF(E313="ZIMA",ROUNDDOWN(H313*20%,0),IF(E313="WIOSNA",ROUNDDOWN(H313*50%,0),IF(E313="LATO",ROUNDDOWN(H313*90%,0),IF(E313="JESIEŃ",ROUNDDOWN(H313*40%,0)))))</f>
        <v>4</v>
      </c>
      <c r="J313">
        <f>Tabela18[[#This Row],[WYDATKI]]+Tabela18[[#This Row],[SERWIS]]</f>
        <v>0</v>
      </c>
    </row>
    <row r="314" spans="1:10" x14ac:dyDescent="0.3">
      <c r="A314" s="1">
        <v>45239</v>
      </c>
      <c r="B314">
        <f t="shared" si="12"/>
        <v>4</v>
      </c>
      <c r="C314">
        <f t="shared" si="13"/>
        <v>9</v>
      </c>
      <c r="D314">
        <f t="shared" si="14"/>
        <v>11</v>
      </c>
      <c r="E314" t="s">
        <v>6</v>
      </c>
      <c r="F314">
        <f>IF(B314=7,H314*15,0)</f>
        <v>0</v>
      </c>
      <c r="G314">
        <f>IF(OR(B314=7,B314=6),0,I314*30)</f>
        <v>120</v>
      </c>
      <c r="H314">
        <v>10</v>
      </c>
      <c r="I314">
        <f>IF(E314="ZIMA",ROUNDDOWN(H314*20%,0),IF(E314="WIOSNA",ROUNDDOWN(H314*50%,0),IF(E314="LATO",ROUNDDOWN(H314*90%,0),IF(E314="JESIEŃ",ROUNDDOWN(H314*40%,0)))))</f>
        <v>4</v>
      </c>
      <c r="J314">
        <f>Tabela18[[#This Row],[WYDATKI]]+Tabela18[[#This Row],[SERWIS]]</f>
        <v>0</v>
      </c>
    </row>
    <row r="315" spans="1:10" x14ac:dyDescent="0.3">
      <c r="A315" s="1">
        <v>45240</v>
      </c>
      <c r="B315">
        <f t="shared" si="12"/>
        <v>5</v>
      </c>
      <c r="C315">
        <f t="shared" si="13"/>
        <v>10</v>
      </c>
      <c r="D315">
        <f t="shared" si="14"/>
        <v>11</v>
      </c>
      <c r="E315" t="s">
        <v>6</v>
      </c>
      <c r="F315">
        <f>IF(B315=7,H315*15,0)</f>
        <v>0</v>
      </c>
      <c r="G315">
        <f>IF(OR(B315=7,B315=6),0,I315*30)</f>
        <v>120</v>
      </c>
      <c r="H315">
        <v>10</v>
      </c>
      <c r="I315">
        <f>IF(E315="ZIMA",ROUNDDOWN(H315*20%,0),IF(E315="WIOSNA",ROUNDDOWN(H315*50%,0),IF(E315="LATO",ROUNDDOWN(H315*90%,0),IF(E315="JESIEŃ",ROUNDDOWN(H315*40%,0)))))</f>
        <v>4</v>
      </c>
      <c r="J315">
        <f>Tabela18[[#This Row],[WYDATKI]]+Tabela18[[#This Row],[SERWIS]]</f>
        <v>0</v>
      </c>
    </row>
    <row r="316" spans="1:10" x14ac:dyDescent="0.3">
      <c r="A316" s="1">
        <v>45241</v>
      </c>
      <c r="B316">
        <f t="shared" si="12"/>
        <v>6</v>
      </c>
      <c r="C316">
        <f t="shared" si="13"/>
        <v>11</v>
      </c>
      <c r="D316">
        <f t="shared" si="14"/>
        <v>11</v>
      </c>
      <c r="E316" t="s">
        <v>6</v>
      </c>
      <c r="F316">
        <f>IF(B316=7,H316*15,0)</f>
        <v>0</v>
      </c>
      <c r="G316">
        <f>IF(OR(B316=7,B316=6),0,I316*30)</f>
        <v>0</v>
      </c>
      <c r="H316">
        <v>10</v>
      </c>
      <c r="I316">
        <f>IF(E316="ZIMA",ROUNDDOWN(H316*20%,0),IF(E316="WIOSNA",ROUNDDOWN(H316*50%,0),IF(E316="LATO",ROUNDDOWN(H316*90%,0),IF(E316="JESIEŃ",ROUNDDOWN(H316*40%,0)))))</f>
        <v>4</v>
      </c>
      <c r="J316">
        <f>Tabela18[[#This Row],[WYDATKI]]+Tabela18[[#This Row],[SERWIS]]</f>
        <v>0</v>
      </c>
    </row>
    <row r="317" spans="1:10" x14ac:dyDescent="0.3">
      <c r="A317" s="1">
        <v>45242</v>
      </c>
      <c r="B317">
        <f t="shared" si="12"/>
        <v>7</v>
      </c>
      <c r="C317">
        <f t="shared" si="13"/>
        <v>12</v>
      </c>
      <c r="D317">
        <f t="shared" si="14"/>
        <v>11</v>
      </c>
      <c r="E317" t="s">
        <v>6</v>
      </c>
      <c r="F317">
        <f>IF(B317=7,H317*15,0)</f>
        <v>150</v>
      </c>
      <c r="G317">
        <f>IF(OR(B317=7,B317=6),0,I317*30)</f>
        <v>0</v>
      </c>
      <c r="H317">
        <v>10</v>
      </c>
      <c r="I317">
        <f>IF(E317="ZIMA",ROUNDDOWN(H317*20%,0),IF(E317="WIOSNA",ROUNDDOWN(H317*50%,0),IF(E317="LATO",ROUNDDOWN(H317*90%,0),IF(E317="JESIEŃ",ROUNDDOWN(H317*40%,0)))))</f>
        <v>4</v>
      </c>
      <c r="J317">
        <f>Tabela18[[#This Row],[WYDATKI]]+Tabela18[[#This Row],[SERWIS]]</f>
        <v>150</v>
      </c>
    </row>
    <row r="318" spans="1:10" x14ac:dyDescent="0.3">
      <c r="A318" s="1">
        <v>45243</v>
      </c>
      <c r="B318">
        <f t="shared" si="12"/>
        <v>1</v>
      </c>
      <c r="C318">
        <f t="shared" si="13"/>
        <v>13</v>
      </c>
      <c r="D318">
        <f t="shared" si="14"/>
        <v>11</v>
      </c>
      <c r="E318" t="s">
        <v>6</v>
      </c>
      <c r="F318">
        <f>IF(B318=7,H318*15,0)</f>
        <v>0</v>
      </c>
      <c r="G318">
        <f>IF(OR(B318=7,B318=6),0,I318*30)</f>
        <v>120</v>
      </c>
      <c r="H318">
        <v>10</v>
      </c>
      <c r="I318">
        <f>IF(E318="ZIMA",ROUNDDOWN(H318*20%,0),IF(E318="WIOSNA",ROUNDDOWN(H318*50%,0),IF(E318="LATO",ROUNDDOWN(H318*90%,0),IF(E318="JESIEŃ",ROUNDDOWN(H318*40%,0)))))</f>
        <v>4</v>
      </c>
      <c r="J318">
        <f>Tabela18[[#This Row],[WYDATKI]]+Tabela18[[#This Row],[SERWIS]]</f>
        <v>0</v>
      </c>
    </row>
    <row r="319" spans="1:10" x14ac:dyDescent="0.3">
      <c r="A319" s="1">
        <v>45244</v>
      </c>
      <c r="B319">
        <f t="shared" si="12"/>
        <v>2</v>
      </c>
      <c r="C319">
        <f t="shared" si="13"/>
        <v>14</v>
      </c>
      <c r="D319">
        <f t="shared" si="14"/>
        <v>11</v>
      </c>
      <c r="E319" t="s">
        <v>6</v>
      </c>
      <c r="F319">
        <f>IF(B319=7,H319*15,0)</f>
        <v>0</v>
      </c>
      <c r="G319">
        <f>IF(OR(B319=7,B319=6),0,I319*30)</f>
        <v>120</v>
      </c>
      <c r="H319">
        <v>10</v>
      </c>
      <c r="I319">
        <f>IF(E319="ZIMA",ROUNDDOWN(H319*20%,0),IF(E319="WIOSNA",ROUNDDOWN(H319*50%,0),IF(E319="LATO",ROUNDDOWN(H319*90%,0),IF(E319="JESIEŃ",ROUNDDOWN(H319*40%,0)))))</f>
        <v>4</v>
      </c>
      <c r="J319">
        <f>Tabela18[[#This Row],[WYDATKI]]+Tabela18[[#This Row],[SERWIS]]</f>
        <v>0</v>
      </c>
    </row>
    <row r="320" spans="1:10" x14ac:dyDescent="0.3">
      <c r="A320" s="1">
        <v>45245</v>
      </c>
      <c r="B320">
        <f t="shared" si="12"/>
        <v>3</v>
      </c>
      <c r="C320">
        <f t="shared" si="13"/>
        <v>15</v>
      </c>
      <c r="D320">
        <f t="shared" si="14"/>
        <v>11</v>
      </c>
      <c r="E320" t="s">
        <v>6</v>
      </c>
      <c r="F320">
        <f>IF(B320=7,H320*15,0)</f>
        <v>0</v>
      </c>
      <c r="G320">
        <f>IF(OR(B320=7,B320=6),0,I320*30)</f>
        <v>120</v>
      </c>
      <c r="H320">
        <v>10</v>
      </c>
      <c r="I320">
        <f>IF(E320="ZIMA",ROUNDDOWN(H320*20%,0),IF(E320="WIOSNA",ROUNDDOWN(H320*50%,0),IF(E320="LATO",ROUNDDOWN(H320*90%,0),IF(E320="JESIEŃ",ROUNDDOWN(H320*40%,0)))))</f>
        <v>4</v>
      </c>
      <c r="J320">
        <f>Tabela18[[#This Row],[WYDATKI]]+Tabela18[[#This Row],[SERWIS]]</f>
        <v>0</v>
      </c>
    </row>
    <row r="321" spans="1:10" x14ac:dyDescent="0.3">
      <c r="A321" s="1">
        <v>45246</v>
      </c>
      <c r="B321">
        <f t="shared" si="12"/>
        <v>4</v>
      </c>
      <c r="C321">
        <f t="shared" si="13"/>
        <v>16</v>
      </c>
      <c r="D321">
        <f t="shared" si="14"/>
        <v>11</v>
      </c>
      <c r="E321" t="s">
        <v>6</v>
      </c>
      <c r="F321">
        <f>IF(B321=7,H321*15,0)</f>
        <v>0</v>
      </c>
      <c r="G321">
        <f>IF(OR(B321=7,B321=6),0,I321*30)</f>
        <v>120</v>
      </c>
      <c r="H321">
        <v>10</v>
      </c>
      <c r="I321">
        <f>IF(E321="ZIMA",ROUNDDOWN(H321*20%,0),IF(E321="WIOSNA",ROUNDDOWN(H321*50%,0),IF(E321="LATO",ROUNDDOWN(H321*90%,0),IF(E321="JESIEŃ",ROUNDDOWN(H321*40%,0)))))</f>
        <v>4</v>
      </c>
      <c r="J321">
        <f>Tabela18[[#This Row],[WYDATKI]]+Tabela18[[#This Row],[SERWIS]]</f>
        <v>0</v>
      </c>
    </row>
    <row r="322" spans="1:10" x14ac:dyDescent="0.3">
      <c r="A322" s="1">
        <v>45247</v>
      </c>
      <c r="B322">
        <f t="shared" si="12"/>
        <v>5</v>
      </c>
      <c r="C322">
        <f t="shared" si="13"/>
        <v>17</v>
      </c>
      <c r="D322">
        <f t="shared" si="14"/>
        <v>11</v>
      </c>
      <c r="E322" t="s">
        <v>6</v>
      </c>
      <c r="F322">
        <f>IF(B322=7,H322*15,0)</f>
        <v>0</v>
      </c>
      <c r="G322">
        <f>IF(OR(B322=7,B322=6),0,I322*30)</f>
        <v>120</v>
      </c>
      <c r="H322">
        <v>10</v>
      </c>
      <c r="I322">
        <f>IF(E322="ZIMA",ROUNDDOWN(H322*20%,0),IF(E322="WIOSNA",ROUNDDOWN(H322*50%,0),IF(E322="LATO",ROUNDDOWN(H322*90%,0),IF(E322="JESIEŃ",ROUNDDOWN(H322*40%,0)))))</f>
        <v>4</v>
      </c>
      <c r="J322">
        <f>Tabela18[[#This Row],[WYDATKI]]+Tabela18[[#This Row],[SERWIS]]</f>
        <v>0</v>
      </c>
    </row>
    <row r="323" spans="1:10" x14ac:dyDescent="0.3">
      <c r="A323" s="1">
        <v>45248</v>
      </c>
      <c r="B323">
        <f t="shared" ref="B323:B386" si="15">WEEKDAY(A323,2)</f>
        <v>6</v>
      </c>
      <c r="C323">
        <f t="shared" ref="C323:C386" si="16">DAY(A323)</f>
        <v>18</v>
      </c>
      <c r="D323">
        <f t="shared" ref="D323:D386" si="17">MONTH(A323)</f>
        <v>11</v>
      </c>
      <c r="E323" t="s">
        <v>6</v>
      </c>
      <c r="F323">
        <f>IF(B323=7,H323*15,0)</f>
        <v>0</v>
      </c>
      <c r="G323">
        <f>IF(OR(B323=7,B323=6),0,I323*30)</f>
        <v>0</v>
      </c>
      <c r="H323">
        <v>10</v>
      </c>
      <c r="I323">
        <f>IF(E323="ZIMA",ROUNDDOWN(H323*20%,0),IF(E323="WIOSNA",ROUNDDOWN(H323*50%,0),IF(E323="LATO",ROUNDDOWN(H323*90%,0),IF(E323="JESIEŃ",ROUNDDOWN(H323*40%,0)))))</f>
        <v>4</v>
      </c>
      <c r="J323">
        <f>Tabela18[[#This Row],[WYDATKI]]+Tabela18[[#This Row],[SERWIS]]</f>
        <v>0</v>
      </c>
    </row>
    <row r="324" spans="1:10" x14ac:dyDescent="0.3">
      <c r="A324" s="1">
        <v>45249</v>
      </c>
      <c r="B324">
        <f t="shared" si="15"/>
        <v>7</v>
      </c>
      <c r="C324">
        <f t="shared" si="16"/>
        <v>19</v>
      </c>
      <c r="D324">
        <f t="shared" si="17"/>
        <v>11</v>
      </c>
      <c r="E324" t="s">
        <v>6</v>
      </c>
      <c r="F324">
        <f>IF(B324=7,H324*15,0)</f>
        <v>150</v>
      </c>
      <c r="G324">
        <f>IF(OR(B324=7,B324=6),0,I324*30)</f>
        <v>0</v>
      </c>
      <c r="H324">
        <v>10</v>
      </c>
      <c r="I324">
        <f>IF(E324="ZIMA",ROUNDDOWN(H324*20%,0),IF(E324="WIOSNA",ROUNDDOWN(H324*50%,0),IF(E324="LATO",ROUNDDOWN(H324*90%,0),IF(E324="JESIEŃ",ROUNDDOWN(H324*40%,0)))))</f>
        <v>4</v>
      </c>
      <c r="J324">
        <f>Tabela18[[#This Row],[WYDATKI]]+Tabela18[[#This Row],[SERWIS]]</f>
        <v>150</v>
      </c>
    </row>
    <row r="325" spans="1:10" x14ac:dyDescent="0.3">
      <c r="A325" s="1">
        <v>45250</v>
      </c>
      <c r="B325">
        <f t="shared" si="15"/>
        <v>1</v>
      </c>
      <c r="C325">
        <f t="shared" si="16"/>
        <v>20</v>
      </c>
      <c r="D325">
        <f t="shared" si="17"/>
        <v>11</v>
      </c>
      <c r="E325" t="s">
        <v>6</v>
      </c>
      <c r="F325">
        <f>IF(B325=7,H325*15,0)</f>
        <v>0</v>
      </c>
      <c r="G325">
        <f>IF(OR(B325=7,B325=6),0,I325*30)</f>
        <v>120</v>
      </c>
      <c r="H325">
        <v>10</v>
      </c>
      <c r="I325">
        <f>IF(E325="ZIMA",ROUNDDOWN(H325*20%,0),IF(E325="WIOSNA",ROUNDDOWN(H325*50%,0),IF(E325="LATO",ROUNDDOWN(H325*90%,0),IF(E325="JESIEŃ",ROUNDDOWN(H325*40%,0)))))</f>
        <v>4</v>
      </c>
      <c r="J325">
        <f>Tabela18[[#This Row],[WYDATKI]]+Tabela18[[#This Row],[SERWIS]]</f>
        <v>0</v>
      </c>
    </row>
    <row r="326" spans="1:10" x14ac:dyDescent="0.3">
      <c r="A326" s="1">
        <v>45251</v>
      </c>
      <c r="B326">
        <f t="shared" si="15"/>
        <v>2</v>
      </c>
      <c r="C326">
        <f t="shared" si="16"/>
        <v>21</v>
      </c>
      <c r="D326">
        <f t="shared" si="17"/>
        <v>11</v>
      </c>
      <c r="E326" t="s">
        <v>6</v>
      </c>
      <c r="F326">
        <f>IF(B326=7,H326*15,0)</f>
        <v>0</v>
      </c>
      <c r="G326">
        <f>IF(OR(B326=7,B326=6),0,I326*30)</f>
        <v>120</v>
      </c>
      <c r="H326">
        <v>10</v>
      </c>
      <c r="I326">
        <f>IF(E326="ZIMA",ROUNDDOWN(H326*20%,0),IF(E326="WIOSNA",ROUNDDOWN(H326*50%,0),IF(E326="LATO",ROUNDDOWN(H326*90%,0),IF(E326="JESIEŃ",ROUNDDOWN(H326*40%,0)))))</f>
        <v>4</v>
      </c>
      <c r="J326">
        <f>Tabela18[[#This Row],[WYDATKI]]+Tabela18[[#This Row],[SERWIS]]</f>
        <v>0</v>
      </c>
    </row>
    <row r="327" spans="1:10" x14ac:dyDescent="0.3">
      <c r="A327" s="1">
        <v>45252</v>
      </c>
      <c r="B327">
        <f t="shared" si="15"/>
        <v>3</v>
      </c>
      <c r="C327">
        <f t="shared" si="16"/>
        <v>22</v>
      </c>
      <c r="D327">
        <f t="shared" si="17"/>
        <v>11</v>
      </c>
      <c r="E327" t="s">
        <v>6</v>
      </c>
      <c r="F327">
        <f>IF(B327=7,H327*15,0)</f>
        <v>0</v>
      </c>
      <c r="G327">
        <f>IF(OR(B327=7,B327=6),0,I327*30)</f>
        <v>120</v>
      </c>
      <c r="H327">
        <v>10</v>
      </c>
      <c r="I327">
        <f>IF(E327="ZIMA",ROUNDDOWN(H327*20%,0),IF(E327="WIOSNA",ROUNDDOWN(H327*50%,0),IF(E327="LATO",ROUNDDOWN(H327*90%,0),IF(E327="JESIEŃ",ROUNDDOWN(H327*40%,0)))))</f>
        <v>4</v>
      </c>
      <c r="J327">
        <f>Tabela18[[#This Row],[WYDATKI]]+Tabela18[[#This Row],[SERWIS]]</f>
        <v>0</v>
      </c>
    </row>
    <row r="328" spans="1:10" x14ac:dyDescent="0.3">
      <c r="A328" s="1">
        <v>45253</v>
      </c>
      <c r="B328">
        <f t="shared" si="15"/>
        <v>4</v>
      </c>
      <c r="C328">
        <f t="shared" si="16"/>
        <v>23</v>
      </c>
      <c r="D328">
        <f t="shared" si="17"/>
        <v>11</v>
      </c>
      <c r="E328" t="s">
        <v>6</v>
      </c>
      <c r="F328">
        <f>IF(B328=7,H328*15,0)</f>
        <v>0</v>
      </c>
      <c r="G328">
        <f>IF(OR(B328=7,B328=6),0,I328*30)</f>
        <v>120</v>
      </c>
      <c r="H328">
        <v>10</v>
      </c>
      <c r="I328">
        <f>IF(E328="ZIMA",ROUNDDOWN(H328*20%,0),IF(E328="WIOSNA",ROUNDDOWN(H328*50%,0),IF(E328="LATO",ROUNDDOWN(H328*90%,0),IF(E328="JESIEŃ",ROUNDDOWN(H328*40%,0)))))</f>
        <v>4</v>
      </c>
      <c r="J328">
        <f>Tabela18[[#This Row],[WYDATKI]]+Tabela18[[#This Row],[SERWIS]]</f>
        <v>0</v>
      </c>
    </row>
    <row r="329" spans="1:10" x14ac:dyDescent="0.3">
      <c r="A329" s="1">
        <v>45254</v>
      </c>
      <c r="B329">
        <f t="shared" si="15"/>
        <v>5</v>
      </c>
      <c r="C329">
        <f t="shared" si="16"/>
        <v>24</v>
      </c>
      <c r="D329">
        <f t="shared" si="17"/>
        <v>11</v>
      </c>
      <c r="E329" t="s">
        <v>6</v>
      </c>
      <c r="F329">
        <f>IF(B329=7,H329*15,0)</f>
        <v>0</v>
      </c>
      <c r="G329">
        <f>IF(OR(B329=7,B329=6),0,I329*30)</f>
        <v>120</v>
      </c>
      <c r="H329">
        <v>10</v>
      </c>
      <c r="I329">
        <f>IF(E329="ZIMA",ROUNDDOWN(H329*20%,0),IF(E329="WIOSNA",ROUNDDOWN(H329*50%,0),IF(E329="LATO",ROUNDDOWN(H329*90%,0),IF(E329="JESIEŃ",ROUNDDOWN(H329*40%,0)))))</f>
        <v>4</v>
      </c>
      <c r="J329">
        <f>Tabela18[[#This Row],[WYDATKI]]+Tabela18[[#This Row],[SERWIS]]</f>
        <v>0</v>
      </c>
    </row>
    <row r="330" spans="1:10" x14ac:dyDescent="0.3">
      <c r="A330" s="1">
        <v>45255</v>
      </c>
      <c r="B330">
        <f t="shared" si="15"/>
        <v>6</v>
      </c>
      <c r="C330">
        <f t="shared" si="16"/>
        <v>25</v>
      </c>
      <c r="D330">
        <f t="shared" si="17"/>
        <v>11</v>
      </c>
      <c r="E330" t="s">
        <v>6</v>
      </c>
      <c r="F330">
        <f>IF(B330=7,H330*15,0)</f>
        <v>0</v>
      </c>
      <c r="G330">
        <f>IF(OR(B330=7,B330=6),0,I330*30)</f>
        <v>0</v>
      </c>
      <c r="H330">
        <v>10</v>
      </c>
      <c r="I330">
        <f>IF(E330="ZIMA",ROUNDDOWN(H330*20%,0),IF(E330="WIOSNA",ROUNDDOWN(H330*50%,0),IF(E330="LATO",ROUNDDOWN(H330*90%,0),IF(E330="JESIEŃ",ROUNDDOWN(H330*40%,0)))))</f>
        <v>4</v>
      </c>
      <c r="J330">
        <f>Tabela18[[#This Row],[WYDATKI]]+Tabela18[[#This Row],[SERWIS]]</f>
        <v>0</v>
      </c>
    </row>
    <row r="331" spans="1:10" x14ac:dyDescent="0.3">
      <c r="A331" s="1">
        <v>45256</v>
      </c>
      <c r="B331">
        <f t="shared" si="15"/>
        <v>7</v>
      </c>
      <c r="C331">
        <f t="shared" si="16"/>
        <v>26</v>
      </c>
      <c r="D331">
        <f t="shared" si="17"/>
        <v>11</v>
      </c>
      <c r="E331" t="s">
        <v>6</v>
      </c>
      <c r="F331">
        <f>IF(B331=7,H331*15,0)</f>
        <v>150</v>
      </c>
      <c r="G331">
        <f>IF(OR(B331=7,B331=6),0,I331*30)</f>
        <v>0</v>
      </c>
      <c r="H331">
        <v>10</v>
      </c>
      <c r="I331">
        <f>IF(E331="ZIMA",ROUNDDOWN(H331*20%,0),IF(E331="WIOSNA",ROUNDDOWN(H331*50%,0),IF(E331="LATO",ROUNDDOWN(H331*90%,0),IF(E331="JESIEŃ",ROUNDDOWN(H331*40%,0)))))</f>
        <v>4</v>
      </c>
      <c r="J331">
        <f>Tabela18[[#This Row],[WYDATKI]]+Tabela18[[#This Row],[SERWIS]]</f>
        <v>150</v>
      </c>
    </row>
    <row r="332" spans="1:10" x14ac:dyDescent="0.3">
      <c r="A332" s="1">
        <v>45257</v>
      </c>
      <c r="B332">
        <f t="shared" si="15"/>
        <v>1</v>
      </c>
      <c r="C332">
        <f t="shared" si="16"/>
        <v>27</v>
      </c>
      <c r="D332">
        <f t="shared" si="17"/>
        <v>11</v>
      </c>
      <c r="E332" t="s">
        <v>6</v>
      </c>
      <c r="F332">
        <f>IF(B332=7,H332*15,0)</f>
        <v>0</v>
      </c>
      <c r="G332">
        <f>IF(OR(B332=7,B332=6),0,I332*30)</f>
        <v>120</v>
      </c>
      <c r="H332">
        <v>10</v>
      </c>
      <c r="I332">
        <f>IF(E332="ZIMA",ROUNDDOWN(H332*20%,0),IF(E332="WIOSNA",ROUNDDOWN(H332*50%,0),IF(E332="LATO",ROUNDDOWN(H332*90%,0),IF(E332="JESIEŃ",ROUNDDOWN(H332*40%,0)))))</f>
        <v>4</v>
      </c>
      <c r="J332">
        <f>Tabela18[[#This Row],[WYDATKI]]+Tabela18[[#This Row],[SERWIS]]</f>
        <v>0</v>
      </c>
    </row>
    <row r="333" spans="1:10" x14ac:dyDescent="0.3">
      <c r="A333" s="1">
        <v>45258</v>
      </c>
      <c r="B333">
        <f t="shared" si="15"/>
        <v>2</v>
      </c>
      <c r="C333">
        <f t="shared" si="16"/>
        <v>28</v>
      </c>
      <c r="D333">
        <f t="shared" si="17"/>
        <v>11</v>
      </c>
      <c r="E333" t="s">
        <v>6</v>
      </c>
      <c r="F333">
        <f>IF(B333=7,H333*15,0)</f>
        <v>0</v>
      </c>
      <c r="G333">
        <f>IF(OR(B333=7,B333=6),0,I333*30)</f>
        <v>120</v>
      </c>
      <c r="H333">
        <v>10</v>
      </c>
      <c r="I333">
        <f>IF(E333="ZIMA",ROUNDDOWN(H333*20%,0),IF(E333="WIOSNA",ROUNDDOWN(H333*50%,0),IF(E333="LATO",ROUNDDOWN(H333*90%,0),IF(E333="JESIEŃ",ROUNDDOWN(H333*40%,0)))))</f>
        <v>4</v>
      </c>
      <c r="J333">
        <f>Tabela18[[#This Row],[WYDATKI]]+Tabela18[[#This Row],[SERWIS]]</f>
        <v>0</v>
      </c>
    </row>
    <row r="334" spans="1:10" x14ac:dyDescent="0.3">
      <c r="A334" s="1">
        <v>45259</v>
      </c>
      <c r="B334">
        <f t="shared" si="15"/>
        <v>3</v>
      </c>
      <c r="C334">
        <f t="shared" si="16"/>
        <v>29</v>
      </c>
      <c r="D334">
        <f t="shared" si="17"/>
        <v>11</v>
      </c>
      <c r="E334" t="s">
        <v>6</v>
      </c>
      <c r="F334">
        <f>IF(B334=7,H334*15,0)</f>
        <v>0</v>
      </c>
      <c r="G334">
        <f>IF(OR(B334=7,B334=6),0,I334*30)</f>
        <v>120</v>
      </c>
      <c r="H334">
        <v>10</v>
      </c>
      <c r="I334">
        <f>IF(E334="ZIMA",ROUNDDOWN(H334*20%,0),IF(E334="WIOSNA",ROUNDDOWN(H334*50%,0),IF(E334="LATO",ROUNDDOWN(H334*90%,0),IF(E334="JESIEŃ",ROUNDDOWN(H334*40%,0)))))</f>
        <v>4</v>
      </c>
      <c r="J334">
        <f>Tabela18[[#This Row],[WYDATKI]]+Tabela18[[#This Row],[SERWIS]]</f>
        <v>0</v>
      </c>
    </row>
    <row r="335" spans="1:10" x14ac:dyDescent="0.3">
      <c r="A335" s="1">
        <v>45260</v>
      </c>
      <c r="B335">
        <f t="shared" si="15"/>
        <v>4</v>
      </c>
      <c r="C335">
        <f t="shared" si="16"/>
        <v>30</v>
      </c>
      <c r="D335">
        <f t="shared" si="17"/>
        <v>11</v>
      </c>
      <c r="E335" t="s">
        <v>6</v>
      </c>
      <c r="F335">
        <f>IF(B335=7,H335*15,0)</f>
        <v>0</v>
      </c>
      <c r="G335">
        <f>IF(OR(B335=7,B335=6),0,I335*30)</f>
        <v>120</v>
      </c>
      <c r="H335">
        <v>10</v>
      </c>
      <c r="I335">
        <f>IF(E335="ZIMA",ROUNDDOWN(H335*20%,0),IF(E335="WIOSNA",ROUNDDOWN(H335*50%,0),IF(E335="LATO",ROUNDDOWN(H335*90%,0),IF(E335="JESIEŃ",ROUNDDOWN(H335*40%,0)))))</f>
        <v>4</v>
      </c>
      <c r="J335">
        <f>Tabela18[[#This Row],[WYDATKI]]+Tabela18[[#This Row],[SERWIS]]</f>
        <v>0</v>
      </c>
    </row>
    <row r="336" spans="1:10" x14ac:dyDescent="0.3">
      <c r="A336" s="1">
        <v>45261</v>
      </c>
      <c r="B336">
        <f t="shared" si="15"/>
        <v>5</v>
      </c>
      <c r="C336">
        <f t="shared" si="16"/>
        <v>1</v>
      </c>
      <c r="D336">
        <f t="shared" si="17"/>
        <v>12</v>
      </c>
      <c r="E336" t="s">
        <v>6</v>
      </c>
      <c r="F336">
        <f>IF(B336=7,H336*15,0)</f>
        <v>0</v>
      </c>
      <c r="G336">
        <f>IF(OR(B336=7,B336=6),0,I336*30)</f>
        <v>120</v>
      </c>
      <c r="H336">
        <v>10</v>
      </c>
      <c r="I336">
        <f>IF(E336="ZIMA",ROUNDDOWN(H336*20%,0),IF(E336="WIOSNA",ROUNDDOWN(H336*50%,0),IF(E336="LATO",ROUNDDOWN(H336*90%,0),IF(E336="JESIEŃ",ROUNDDOWN(H336*40%,0)))))</f>
        <v>4</v>
      </c>
      <c r="J336">
        <f>Tabela18[[#This Row],[WYDATKI]]+Tabela18[[#This Row],[SERWIS]]</f>
        <v>0</v>
      </c>
    </row>
    <row r="337" spans="1:10" x14ac:dyDescent="0.3">
      <c r="A337" s="1">
        <v>45262</v>
      </c>
      <c r="B337">
        <f t="shared" si="15"/>
        <v>6</v>
      </c>
      <c r="C337">
        <f t="shared" si="16"/>
        <v>2</v>
      </c>
      <c r="D337">
        <f t="shared" si="17"/>
        <v>12</v>
      </c>
      <c r="E337" t="s">
        <v>6</v>
      </c>
      <c r="F337">
        <f>IF(B337=7,H337*15,0)</f>
        <v>0</v>
      </c>
      <c r="G337">
        <f>IF(OR(B337=7,B337=6),0,I337*30)</f>
        <v>0</v>
      </c>
      <c r="H337">
        <v>10</v>
      </c>
      <c r="I337">
        <f>IF(E337="ZIMA",ROUNDDOWN(H337*20%,0),IF(E337="WIOSNA",ROUNDDOWN(H337*50%,0),IF(E337="LATO",ROUNDDOWN(H337*90%,0),IF(E337="JESIEŃ",ROUNDDOWN(H337*40%,0)))))</f>
        <v>4</v>
      </c>
      <c r="J337">
        <f>Tabela18[[#This Row],[WYDATKI]]+Tabela18[[#This Row],[SERWIS]]</f>
        <v>0</v>
      </c>
    </row>
    <row r="338" spans="1:10" x14ac:dyDescent="0.3">
      <c r="A338" s="1">
        <v>45263</v>
      </c>
      <c r="B338">
        <f t="shared" si="15"/>
        <v>7</v>
      </c>
      <c r="C338">
        <f t="shared" si="16"/>
        <v>3</v>
      </c>
      <c r="D338">
        <f t="shared" si="17"/>
        <v>12</v>
      </c>
      <c r="E338" t="s">
        <v>6</v>
      </c>
      <c r="F338">
        <f>IF(B338=7,H338*15,0)</f>
        <v>150</v>
      </c>
      <c r="G338">
        <f>IF(OR(B338=7,B338=6),0,I338*30)</f>
        <v>0</v>
      </c>
      <c r="H338">
        <v>10</v>
      </c>
      <c r="I338">
        <f>IF(E338="ZIMA",ROUNDDOWN(H338*20%,0),IF(E338="WIOSNA",ROUNDDOWN(H338*50%,0),IF(E338="LATO",ROUNDDOWN(H338*90%,0),IF(E338="JESIEŃ",ROUNDDOWN(H338*40%,0)))))</f>
        <v>4</v>
      </c>
      <c r="J338">
        <f>Tabela18[[#This Row],[WYDATKI]]+Tabela18[[#This Row],[SERWIS]]</f>
        <v>150</v>
      </c>
    </row>
    <row r="339" spans="1:10" x14ac:dyDescent="0.3">
      <c r="A339" s="1">
        <v>45264</v>
      </c>
      <c r="B339">
        <f t="shared" si="15"/>
        <v>1</v>
      </c>
      <c r="C339">
        <f t="shared" si="16"/>
        <v>4</v>
      </c>
      <c r="D339">
        <f t="shared" si="17"/>
        <v>12</v>
      </c>
      <c r="E339" t="s">
        <v>6</v>
      </c>
      <c r="F339">
        <f>IF(B339=7,H339*15,0)</f>
        <v>0</v>
      </c>
      <c r="G339">
        <f>IF(OR(B339=7,B339=6),0,I339*30)</f>
        <v>120</v>
      </c>
      <c r="H339">
        <v>10</v>
      </c>
      <c r="I339">
        <f>IF(E339="ZIMA",ROUNDDOWN(H339*20%,0),IF(E339="WIOSNA",ROUNDDOWN(H339*50%,0),IF(E339="LATO",ROUNDDOWN(H339*90%,0),IF(E339="JESIEŃ",ROUNDDOWN(H339*40%,0)))))</f>
        <v>4</v>
      </c>
      <c r="J339">
        <f>Tabela18[[#This Row],[WYDATKI]]+Tabela18[[#This Row],[SERWIS]]</f>
        <v>0</v>
      </c>
    </row>
    <row r="340" spans="1:10" x14ac:dyDescent="0.3">
      <c r="A340" s="1">
        <v>45265</v>
      </c>
      <c r="B340">
        <f t="shared" si="15"/>
        <v>2</v>
      </c>
      <c r="C340">
        <f t="shared" si="16"/>
        <v>5</v>
      </c>
      <c r="D340">
        <f t="shared" si="17"/>
        <v>12</v>
      </c>
      <c r="E340" t="s">
        <v>6</v>
      </c>
      <c r="F340">
        <f>IF(B340=7,H340*15,0)</f>
        <v>0</v>
      </c>
      <c r="G340">
        <f>IF(OR(B340=7,B340=6),0,I340*30)</f>
        <v>120</v>
      </c>
      <c r="H340">
        <v>10</v>
      </c>
      <c r="I340">
        <f>IF(E340="ZIMA",ROUNDDOWN(H340*20%,0),IF(E340="WIOSNA",ROUNDDOWN(H340*50%,0),IF(E340="LATO",ROUNDDOWN(H340*90%,0),IF(E340="JESIEŃ",ROUNDDOWN(H340*40%,0)))))</f>
        <v>4</v>
      </c>
      <c r="J340">
        <f>Tabela18[[#This Row],[WYDATKI]]+Tabela18[[#This Row],[SERWIS]]</f>
        <v>0</v>
      </c>
    </row>
    <row r="341" spans="1:10" x14ac:dyDescent="0.3">
      <c r="A341" s="1">
        <v>45266</v>
      </c>
      <c r="B341">
        <f t="shared" si="15"/>
        <v>3</v>
      </c>
      <c r="C341">
        <f t="shared" si="16"/>
        <v>6</v>
      </c>
      <c r="D341">
        <f t="shared" si="17"/>
        <v>12</v>
      </c>
      <c r="E341" t="s">
        <v>6</v>
      </c>
      <c r="F341">
        <f>IF(B341=7,H341*15,0)</f>
        <v>0</v>
      </c>
      <c r="G341">
        <f>IF(OR(B341=7,B341=6),0,I341*30)</f>
        <v>120</v>
      </c>
      <c r="H341">
        <v>10</v>
      </c>
      <c r="I341">
        <f>IF(E341="ZIMA",ROUNDDOWN(H341*20%,0),IF(E341="WIOSNA",ROUNDDOWN(H341*50%,0),IF(E341="LATO",ROUNDDOWN(H341*90%,0),IF(E341="JESIEŃ",ROUNDDOWN(H341*40%,0)))))</f>
        <v>4</v>
      </c>
      <c r="J341">
        <f>Tabela18[[#This Row],[WYDATKI]]+Tabela18[[#This Row],[SERWIS]]</f>
        <v>0</v>
      </c>
    </row>
    <row r="342" spans="1:10" x14ac:dyDescent="0.3">
      <c r="A342" s="1">
        <v>45267</v>
      </c>
      <c r="B342">
        <f t="shared" si="15"/>
        <v>4</v>
      </c>
      <c r="C342">
        <f t="shared" si="16"/>
        <v>7</v>
      </c>
      <c r="D342">
        <f t="shared" si="17"/>
        <v>12</v>
      </c>
      <c r="E342" t="s">
        <v>6</v>
      </c>
      <c r="F342">
        <f>IF(B342=7,H342*15,0)</f>
        <v>0</v>
      </c>
      <c r="G342">
        <f>IF(OR(B342=7,B342=6),0,I342*30)</f>
        <v>120</v>
      </c>
      <c r="H342">
        <v>10</v>
      </c>
      <c r="I342">
        <f>IF(E342="ZIMA",ROUNDDOWN(H342*20%,0),IF(E342="WIOSNA",ROUNDDOWN(H342*50%,0),IF(E342="LATO",ROUNDDOWN(H342*90%,0),IF(E342="JESIEŃ",ROUNDDOWN(H342*40%,0)))))</f>
        <v>4</v>
      </c>
      <c r="J342">
        <f>Tabela18[[#This Row],[WYDATKI]]+Tabela18[[#This Row],[SERWIS]]</f>
        <v>0</v>
      </c>
    </row>
    <row r="343" spans="1:10" x14ac:dyDescent="0.3">
      <c r="A343" s="1">
        <v>45268</v>
      </c>
      <c r="B343">
        <f t="shared" si="15"/>
        <v>5</v>
      </c>
      <c r="C343">
        <f t="shared" si="16"/>
        <v>8</v>
      </c>
      <c r="D343">
        <f t="shared" si="17"/>
        <v>12</v>
      </c>
      <c r="E343" t="s">
        <v>6</v>
      </c>
      <c r="F343">
        <f>IF(B343=7,H343*15,0)</f>
        <v>0</v>
      </c>
      <c r="G343">
        <f>IF(OR(B343=7,B343=6),0,I343*30)</f>
        <v>120</v>
      </c>
      <c r="H343">
        <v>10</v>
      </c>
      <c r="I343">
        <f>IF(E343="ZIMA",ROUNDDOWN(H343*20%,0),IF(E343="WIOSNA",ROUNDDOWN(H343*50%,0),IF(E343="LATO",ROUNDDOWN(H343*90%,0),IF(E343="JESIEŃ",ROUNDDOWN(H343*40%,0)))))</f>
        <v>4</v>
      </c>
      <c r="J343">
        <f>Tabela18[[#This Row],[WYDATKI]]+Tabela18[[#This Row],[SERWIS]]</f>
        <v>0</v>
      </c>
    </row>
    <row r="344" spans="1:10" x14ac:dyDescent="0.3">
      <c r="A344" s="1">
        <v>45269</v>
      </c>
      <c r="B344">
        <f t="shared" si="15"/>
        <v>6</v>
      </c>
      <c r="C344">
        <f t="shared" si="16"/>
        <v>9</v>
      </c>
      <c r="D344">
        <f t="shared" si="17"/>
        <v>12</v>
      </c>
      <c r="E344" t="s">
        <v>6</v>
      </c>
      <c r="F344">
        <f>IF(B344=7,H344*15,0)</f>
        <v>0</v>
      </c>
      <c r="G344">
        <f>IF(OR(B344=7,B344=6),0,I344*30)</f>
        <v>0</v>
      </c>
      <c r="H344">
        <v>10</v>
      </c>
      <c r="I344">
        <f>IF(E344="ZIMA",ROUNDDOWN(H344*20%,0),IF(E344="WIOSNA",ROUNDDOWN(H344*50%,0),IF(E344="LATO",ROUNDDOWN(H344*90%,0),IF(E344="JESIEŃ",ROUNDDOWN(H344*40%,0)))))</f>
        <v>4</v>
      </c>
      <c r="J344">
        <f>Tabela18[[#This Row],[WYDATKI]]+Tabela18[[#This Row],[SERWIS]]</f>
        <v>0</v>
      </c>
    </row>
    <row r="345" spans="1:10" x14ac:dyDescent="0.3">
      <c r="A345" s="1">
        <v>45270</v>
      </c>
      <c r="B345">
        <f t="shared" si="15"/>
        <v>7</v>
      </c>
      <c r="C345">
        <f t="shared" si="16"/>
        <v>10</v>
      </c>
      <c r="D345">
        <f t="shared" si="17"/>
        <v>12</v>
      </c>
      <c r="E345" t="s">
        <v>6</v>
      </c>
      <c r="F345">
        <f>IF(B345=7,H345*15,0)</f>
        <v>150</v>
      </c>
      <c r="G345">
        <f>IF(OR(B345=7,B345=6),0,I345*30)</f>
        <v>0</v>
      </c>
      <c r="H345">
        <v>10</v>
      </c>
      <c r="I345">
        <f>IF(E345="ZIMA",ROUNDDOWN(H345*20%,0),IF(E345="WIOSNA",ROUNDDOWN(H345*50%,0),IF(E345="LATO",ROUNDDOWN(H345*90%,0),IF(E345="JESIEŃ",ROUNDDOWN(H345*40%,0)))))</f>
        <v>4</v>
      </c>
      <c r="J345">
        <f>Tabela18[[#This Row],[WYDATKI]]+Tabela18[[#This Row],[SERWIS]]</f>
        <v>150</v>
      </c>
    </row>
    <row r="346" spans="1:10" x14ac:dyDescent="0.3">
      <c r="A346" s="1">
        <v>45271</v>
      </c>
      <c r="B346">
        <f t="shared" si="15"/>
        <v>1</v>
      </c>
      <c r="C346">
        <f t="shared" si="16"/>
        <v>11</v>
      </c>
      <c r="D346">
        <f t="shared" si="17"/>
        <v>12</v>
      </c>
      <c r="E346" t="s">
        <v>6</v>
      </c>
      <c r="F346">
        <f>IF(B346=7,H346*15,0)</f>
        <v>0</v>
      </c>
      <c r="G346">
        <f>IF(OR(B346=7,B346=6),0,I346*30)</f>
        <v>120</v>
      </c>
      <c r="H346">
        <v>10</v>
      </c>
      <c r="I346">
        <f>IF(E346="ZIMA",ROUNDDOWN(H346*20%,0),IF(E346="WIOSNA",ROUNDDOWN(H346*50%,0),IF(E346="LATO",ROUNDDOWN(H346*90%,0),IF(E346="JESIEŃ",ROUNDDOWN(H346*40%,0)))))</f>
        <v>4</v>
      </c>
      <c r="J346">
        <f>Tabela18[[#This Row],[WYDATKI]]+Tabela18[[#This Row],[SERWIS]]</f>
        <v>0</v>
      </c>
    </row>
    <row r="347" spans="1:10" x14ac:dyDescent="0.3">
      <c r="A347" s="1">
        <v>45272</v>
      </c>
      <c r="B347">
        <f t="shared" si="15"/>
        <v>2</v>
      </c>
      <c r="C347">
        <f t="shared" si="16"/>
        <v>12</v>
      </c>
      <c r="D347">
        <f t="shared" si="17"/>
        <v>12</v>
      </c>
      <c r="E347" t="s">
        <v>6</v>
      </c>
      <c r="F347">
        <f>IF(B347=7,H347*15,0)</f>
        <v>0</v>
      </c>
      <c r="G347">
        <f>IF(OR(B347=7,B347=6),0,I347*30)</f>
        <v>120</v>
      </c>
      <c r="H347">
        <v>10</v>
      </c>
      <c r="I347">
        <f>IF(E347="ZIMA",ROUNDDOWN(H347*20%,0),IF(E347="WIOSNA",ROUNDDOWN(H347*50%,0),IF(E347="LATO",ROUNDDOWN(H347*90%,0),IF(E347="JESIEŃ",ROUNDDOWN(H347*40%,0)))))</f>
        <v>4</v>
      </c>
      <c r="J347">
        <f>Tabela18[[#This Row],[WYDATKI]]+Tabela18[[#This Row],[SERWIS]]</f>
        <v>0</v>
      </c>
    </row>
    <row r="348" spans="1:10" x14ac:dyDescent="0.3">
      <c r="A348" s="1">
        <v>45273</v>
      </c>
      <c r="B348">
        <f t="shared" si="15"/>
        <v>3</v>
      </c>
      <c r="C348">
        <f t="shared" si="16"/>
        <v>13</v>
      </c>
      <c r="D348">
        <f t="shared" si="17"/>
        <v>12</v>
      </c>
      <c r="E348" t="s">
        <v>6</v>
      </c>
      <c r="F348">
        <f>IF(B348=7,H348*15,0)</f>
        <v>0</v>
      </c>
      <c r="G348">
        <f>IF(OR(B348=7,B348=6),0,I348*30)</f>
        <v>120</v>
      </c>
      <c r="H348">
        <v>10</v>
      </c>
      <c r="I348">
        <f>IF(E348="ZIMA",ROUNDDOWN(H348*20%,0),IF(E348="WIOSNA",ROUNDDOWN(H348*50%,0),IF(E348="LATO",ROUNDDOWN(H348*90%,0),IF(E348="JESIEŃ",ROUNDDOWN(H348*40%,0)))))</f>
        <v>4</v>
      </c>
      <c r="J348">
        <f>Tabela18[[#This Row],[WYDATKI]]+Tabela18[[#This Row],[SERWIS]]</f>
        <v>0</v>
      </c>
    </row>
    <row r="349" spans="1:10" x14ac:dyDescent="0.3">
      <c r="A349" s="1">
        <v>45274</v>
      </c>
      <c r="B349">
        <f t="shared" si="15"/>
        <v>4</v>
      </c>
      <c r="C349">
        <f t="shared" si="16"/>
        <v>14</v>
      </c>
      <c r="D349">
        <f t="shared" si="17"/>
        <v>12</v>
      </c>
      <c r="E349" t="s">
        <v>6</v>
      </c>
      <c r="F349">
        <f>IF(B349=7,H349*15,0)</f>
        <v>0</v>
      </c>
      <c r="G349">
        <f>IF(OR(B349=7,B349=6),0,I349*30)</f>
        <v>120</v>
      </c>
      <c r="H349">
        <v>10</v>
      </c>
      <c r="I349">
        <f>IF(E349="ZIMA",ROUNDDOWN(H349*20%,0),IF(E349="WIOSNA",ROUNDDOWN(H349*50%,0),IF(E349="LATO",ROUNDDOWN(H349*90%,0),IF(E349="JESIEŃ",ROUNDDOWN(H349*40%,0)))))</f>
        <v>4</v>
      </c>
      <c r="J349">
        <f>Tabela18[[#This Row],[WYDATKI]]+Tabela18[[#This Row],[SERWIS]]</f>
        <v>0</v>
      </c>
    </row>
    <row r="350" spans="1:10" x14ac:dyDescent="0.3">
      <c r="A350" s="1">
        <v>45275</v>
      </c>
      <c r="B350">
        <f t="shared" si="15"/>
        <v>5</v>
      </c>
      <c r="C350">
        <f t="shared" si="16"/>
        <v>15</v>
      </c>
      <c r="D350">
        <f t="shared" si="17"/>
        <v>12</v>
      </c>
      <c r="E350" t="s">
        <v>6</v>
      </c>
      <c r="F350">
        <f>IF(B350=7,H350*15,0)</f>
        <v>0</v>
      </c>
      <c r="G350">
        <f>IF(OR(B350=7,B350=6),0,I350*30)</f>
        <v>120</v>
      </c>
      <c r="H350">
        <v>10</v>
      </c>
      <c r="I350">
        <f>IF(E350="ZIMA",ROUNDDOWN(H350*20%,0),IF(E350="WIOSNA",ROUNDDOWN(H350*50%,0),IF(E350="LATO",ROUNDDOWN(H350*90%,0),IF(E350="JESIEŃ",ROUNDDOWN(H350*40%,0)))))</f>
        <v>4</v>
      </c>
      <c r="J350">
        <f>Tabela18[[#This Row],[WYDATKI]]+Tabela18[[#This Row],[SERWIS]]</f>
        <v>0</v>
      </c>
    </row>
    <row r="351" spans="1:10" x14ac:dyDescent="0.3">
      <c r="A351" s="1">
        <v>45276</v>
      </c>
      <c r="B351">
        <f t="shared" si="15"/>
        <v>6</v>
      </c>
      <c r="C351">
        <f t="shared" si="16"/>
        <v>16</v>
      </c>
      <c r="D351">
        <f t="shared" si="17"/>
        <v>12</v>
      </c>
      <c r="E351" t="s">
        <v>6</v>
      </c>
      <c r="F351">
        <f>IF(B351=7,H351*15,0)</f>
        <v>0</v>
      </c>
      <c r="G351">
        <f>IF(OR(B351=7,B351=6),0,I351*30)</f>
        <v>0</v>
      </c>
      <c r="H351">
        <v>10</v>
      </c>
      <c r="I351">
        <f>IF(E351="ZIMA",ROUNDDOWN(H351*20%,0),IF(E351="WIOSNA",ROUNDDOWN(H351*50%,0),IF(E351="LATO",ROUNDDOWN(H351*90%,0),IF(E351="JESIEŃ",ROUNDDOWN(H351*40%,0)))))</f>
        <v>4</v>
      </c>
      <c r="J351">
        <f>Tabela18[[#This Row],[WYDATKI]]+Tabela18[[#This Row],[SERWIS]]</f>
        <v>0</v>
      </c>
    </row>
    <row r="352" spans="1:10" x14ac:dyDescent="0.3">
      <c r="A352" s="1">
        <v>45277</v>
      </c>
      <c r="B352">
        <f t="shared" si="15"/>
        <v>7</v>
      </c>
      <c r="C352">
        <f t="shared" si="16"/>
        <v>17</v>
      </c>
      <c r="D352">
        <f t="shared" si="17"/>
        <v>12</v>
      </c>
      <c r="E352" t="s">
        <v>6</v>
      </c>
      <c r="F352">
        <f>IF(B352=7,H352*15,0)</f>
        <v>150</v>
      </c>
      <c r="G352">
        <f>IF(OR(B352=7,B352=6),0,I352*30)</f>
        <v>0</v>
      </c>
      <c r="H352">
        <v>10</v>
      </c>
      <c r="I352">
        <f>IF(E352="ZIMA",ROUNDDOWN(H352*20%,0),IF(E352="WIOSNA",ROUNDDOWN(H352*50%,0),IF(E352="LATO",ROUNDDOWN(H352*90%,0),IF(E352="JESIEŃ",ROUNDDOWN(H352*40%,0)))))</f>
        <v>4</v>
      </c>
      <c r="J352">
        <f>Tabela18[[#This Row],[WYDATKI]]+Tabela18[[#This Row],[SERWIS]]</f>
        <v>150</v>
      </c>
    </row>
    <row r="353" spans="1:10" x14ac:dyDescent="0.3">
      <c r="A353" s="1">
        <v>45278</v>
      </c>
      <c r="B353">
        <f t="shared" si="15"/>
        <v>1</v>
      </c>
      <c r="C353">
        <f t="shared" si="16"/>
        <v>18</v>
      </c>
      <c r="D353">
        <f t="shared" si="17"/>
        <v>12</v>
      </c>
      <c r="E353" t="s">
        <v>6</v>
      </c>
      <c r="F353">
        <f>IF(B353=7,H353*15,0)</f>
        <v>0</v>
      </c>
      <c r="G353">
        <f>IF(OR(B353=7,B353=6),0,I353*30)</f>
        <v>120</v>
      </c>
      <c r="H353">
        <v>10</v>
      </c>
      <c r="I353">
        <f>IF(E353="ZIMA",ROUNDDOWN(H353*20%,0),IF(E353="WIOSNA",ROUNDDOWN(H353*50%,0),IF(E353="LATO",ROUNDDOWN(H353*90%,0),IF(E353="JESIEŃ",ROUNDDOWN(H353*40%,0)))))</f>
        <v>4</v>
      </c>
      <c r="J353">
        <f>Tabela18[[#This Row],[WYDATKI]]+Tabela18[[#This Row],[SERWIS]]</f>
        <v>0</v>
      </c>
    </row>
    <row r="354" spans="1:10" x14ac:dyDescent="0.3">
      <c r="A354" s="1">
        <v>45279</v>
      </c>
      <c r="B354">
        <f t="shared" si="15"/>
        <v>2</v>
      </c>
      <c r="C354">
        <f t="shared" si="16"/>
        <v>19</v>
      </c>
      <c r="D354">
        <f t="shared" si="17"/>
        <v>12</v>
      </c>
      <c r="E354" t="s">
        <v>6</v>
      </c>
      <c r="F354">
        <f>IF(B354=7,H354*15,0)</f>
        <v>0</v>
      </c>
      <c r="G354">
        <f>IF(OR(B354=7,B354=6),0,I354*30)</f>
        <v>120</v>
      </c>
      <c r="H354">
        <v>10</v>
      </c>
      <c r="I354">
        <f>IF(E354="ZIMA",ROUNDDOWN(H354*20%,0),IF(E354="WIOSNA",ROUNDDOWN(H354*50%,0),IF(E354="LATO",ROUNDDOWN(H354*90%,0),IF(E354="JESIEŃ",ROUNDDOWN(H354*40%,0)))))</f>
        <v>4</v>
      </c>
      <c r="J354">
        <f>Tabela18[[#This Row],[WYDATKI]]+Tabela18[[#This Row],[SERWIS]]</f>
        <v>0</v>
      </c>
    </row>
    <row r="355" spans="1:10" x14ac:dyDescent="0.3">
      <c r="A355" s="1">
        <v>45280</v>
      </c>
      <c r="B355">
        <f t="shared" si="15"/>
        <v>3</v>
      </c>
      <c r="C355">
        <f t="shared" si="16"/>
        <v>20</v>
      </c>
      <c r="D355">
        <f t="shared" si="17"/>
        <v>12</v>
      </c>
      <c r="E355" t="s">
        <v>6</v>
      </c>
      <c r="F355">
        <f>IF(B355=7,H355*15,0)</f>
        <v>0</v>
      </c>
      <c r="G355">
        <f>IF(OR(B355=7,B355=6),0,I355*30)</f>
        <v>120</v>
      </c>
      <c r="H355">
        <v>10</v>
      </c>
      <c r="I355">
        <f>IF(E355="ZIMA",ROUNDDOWN(H355*20%,0),IF(E355="WIOSNA",ROUNDDOWN(H355*50%,0),IF(E355="LATO",ROUNDDOWN(H355*90%,0),IF(E355="JESIEŃ",ROUNDDOWN(H355*40%,0)))))</f>
        <v>4</v>
      </c>
      <c r="J355">
        <f>Tabela18[[#This Row],[WYDATKI]]+Tabela18[[#This Row],[SERWIS]]</f>
        <v>0</v>
      </c>
    </row>
    <row r="356" spans="1:10" x14ac:dyDescent="0.3">
      <c r="A356" s="1">
        <v>45281</v>
      </c>
      <c r="B356">
        <f t="shared" si="15"/>
        <v>4</v>
      </c>
      <c r="C356">
        <f t="shared" si="16"/>
        <v>21</v>
      </c>
      <c r="D356">
        <f t="shared" si="17"/>
        <v>12</v>
      </c>
      <c r="E356" t="s">
        <v>4</v>
      </c>
      <c r="F356">
        <f>IF(B356=7,H356*15,0)</f>
        <v>0</v>
      </c>
      <c r="G356">
        <f>IF(OR(B356=7,B356=6),0,I356*30)</f>
        <v>60</v>
      </c>
      <c r="H356">
        <v>10</v>
      </c>
      <c r="I356">
        <f>IF(E356="ZIMA",ROUNDDOWN(H356*20%,0),IF(E356="WIOSNA",ROUNDDOWN(H356*50%,0),IF(E356="LATO",ROUNDDOWN(H356*90%,0),IF(E356="JESIEŃ",ROUNDDOWN(H356*40%,0)))))</f>
        <v>2</v>
      </c>
      <c r="J356">
        <f>Tabela18[[#This Row],[WYDATKI]]+Tabela18[[#This Row],[SERWIS]]</f>
        <v>0</v>
      </c>
    </row>
    <row r="357" spans="1:10" x14ac:dyDescent="0.3">
      <c r="A357" s="1">
        <v>45282</v>
      </c>
      <c r="B357">
        <f t="shared" si="15"/>
        <v>5</v>
      </c>
      <c r="C357">
        <f t="shared" si="16"/>
        <v>22</v>
      </c>
      <c r="D357">
        <f t="shared" si="17"/>
        <v>12</v>
      </c>
      <c r="E357" t="s">
        <v>4</v>
      </c>
      <c r="F357">
        <f>IF(B357=7,H357*15,0)</f>
        <v>0</v>
      </c>
      <c r="G357">
        <f>IF(OR(B357=7,B357=6),0,I357*30)</f>
        <v>60</v>
      </c>
      <c r="H357">
        <v>10</v>
      </c>
      <c r="I357">
        <f>IF(E357="ZIMA",ROUNDDOWN(H357*20%,0),IF(E357="WIOSNA",ROUNDDOWN(H357*50%,0),IF(E357="LATO",ROUNDDOWN(H357*90%,0),IF(E357="JESIEŃ",ROUNDDOWN(H357*40%,0)))))</f>
        <v>2</v>
      </c>
      <c r="J357">
        <f>Tabela18[[#This Row],[WYDATKI]]+Tabela18[[#This Row],[SERWIS]]</f>
        <v>0</v>
      </c>
    </row>
    <row r="358" spans="1:10" x14ac:dyDescent="0.3">
      <c r="A358" s="1">
        <v>45283</v>
      </c>
      <c r="B358">
        <f t="shared" si="15"/>
        <v>6</v>
      </c>
      <c r="C358">
        <f t="shared" si="16"/>
        <v>23</v>
      </c>
      <c r="D358">
        <f t="shared" si="17"/>
        <v>12</v>
      </c>
      <c r="E358" t="s">
        <v>4</v>
      </c>
      <c r="F358">
        <f>IF(B358=7,H358*15,0)</f>
        <v>0</v>
      </c>
      <c r="G358">
        <f>IF(OR(B358=7,B358=6),0,I358*30)</f>
        <v>0</v>
      </c>
      <c r="H358">
        <v>10</v>
      </c>
      <c r="I358">
        <f>IF(E358="ZIMA",ROUNDDOWN(H358*20%,0),IF(E358="WIOSNA",ROUNDDOWN(H358*50%,0),IF(E358="LATO",ROUNDDOWN(H358*90%,0),IF(E358="JESIEŃ",ROUNDDOWN(H358*40%,0)))))</f>
        <v>2</v>
      </c>
      <c r="J358">
        <f>Tabela18[[#This Row],[WYDATKI]]+Tabela18[[#This Row],[SERWIS]]</f>
        <v>0</v>
      </c>
    </row>
    <row r="359" spans="1:10" x14ac:dyDescent="0.3">
      <c r="A359" s="1">
        <v>45284</v>
      </c>
      <c r="B359">
        <f t="shared" si="15"/>
        <v>7</v>
      </c>
      <c r="C359">
        <f t="shared" si="16"/>
        <v>24</v>
      </c>
      <c r="D359">
        <f t="shared" si="17"/>
        <v>12</v>
      </c>
      <c r="E359" t="s">
        <v>4</v>
      </c>
      <c r="F359">
        <f>IF(B359=7,H359*15,0)</f>
        <v>150</v>
      </c>
      <c r="G359">
        <f>IF(OR(B359=7,B359=6),0,I359*30)</f>
        <v>0</v>
      </c>
      <c r="H359">
        <v>10</v>
      </c>
      <c r="I359">
        <f>IF(E359="ZIMA",ROUNDDOWN(H359*20%,0),IF(E359="WIOSNA",ROUNDDOWN(H359*50%,0),IF(E359="LATO",ROUNDDOWN(H359*90%,0),IF(E359="JESIEŃ",ROUNDDOWN(H359*40%,0)))))</f>
        <v>2</v>
      </c>
      <c r="J359">
        <f>Tabela18[[#This Row],[WYDATKI]]+Tabela18[[#This Row],[SERWIS]]</f>
        <v>150</v>
      </c>
    </row>
    <row r="360" spans="1:10" x14ac:dyDescent="0.3">
      <c r="A360" s="1">
        <v>45285</v>
      </c>
      <c r="B360">
        <f t="shared" si="15"/>
        <v>1</v>
      </c>
      <c r="C360">
        <f t="shared" si="16"/>
        <v>25</v>
      </c>
      <c r="D360">
        <f t="shared" si="17"/>
        <v>12</v>
      </c>
      <c r="E360" t="s">
        <v>4</v>
      </c>
      <c r="F360">
        <f>IF(B360=7,H360*15,0)</f>
        <v>0</v>
      </c>
      <c r="G360">
        <f>IF(OR(B360=7,B360=6),0,I360*30)</f>
        <v>60</v>
      </c>
      <c r="H360">
        <v>10</v>
      </c>
      <c r="I360">
        <f>IF(E360="ZIMA",ROUNDDOWN(H360*20%,0),IF(E360="WIOSNA",ROUNDDOWN(H360*50%,0),IF(E360="LATO",ROUNDDOWN(H360*90%,0),IF(E360="JESIEŃ",ROUNDDOWN(H360*40%,0)))))</f>
        <v>2</v>
      </c>
      <c r="J360">
        <f>Tabela18[[#This Row],[WYDATKI]]+Tabela18[[#This Row],[SERWIS]]</f>
        <v>0</v>
      </c>
    </row>
    <row r="361" spans="1:10" x14ac:dyDescent="0.3">
      <c r="A361" s="1">
        <v>45286</v>
      </c>
      <c r="B361">
        <f t="shared" si="15"/>
        <v>2</v>
      </c>
      <c r="C361">
        <f t="shared" si="16"/>
        <v>26</v>
      </c>
      <c r="D361">
        <f t="shared" si="17"/>
        <v>12</v>
      </c>
      <c r="E361" t="s">
        <v>4</v>
      </c>
      <c r="F361">
        <f>IF(B361=7,H361*15,0)</f>
        <v>0</v>
      </c>
      <c r="G361">
        <f>IF(OR(B361=7,B361=6),0,I361*30)</f>
        <v>60</v>
      </c>
      <c r="H361">
        <v>10</v>
      </c>
      <c r="I361">
        <f>IF(E361="ZIMA",ROUNDDOWN(H361*20%,0),IF(E361="WIOSNA",ROUNDDOWN(H361*50%,0),IF(E361="LATO",ROUNDDOWN(H361*90%,0),IF(E361="JESIEŃ",ROUNDDOWN(H361*40%,0)))))</f>
        <v>2</v>
      </c>
      <c r="J361">
        <f>Tabela18[[#This Row],[WYDATKI]]+Tabela18[[#This Row],[SERWIS]]</f>
        <v>0</v>
      </c>
    </row>
    <row r="362" spans="1:10" x14ac:dyDescent="0.3">
      <c r="A362" s="1">
        <v>45287</v>
      </c>
      <c r="B362">
        <f t="shared" si="15"/>
        <v>3</v>
      </c>
      <c r="C362">
        <f t="shared" si="16"/>
        <v>27</v>
      </c>
      <c r="D362">
        <f t="shared" si="17"/>
        <v>12</v>
      </c>
      <c r="E362" t="s">
        <v>4</v>
      </c>
      <c r="F362">
        <f>IF(B362=7,H362*15,0)</f>
        <v>0</v>
      </c>
      <c r="G362">
        <f>IF(OR(B362=7,B362=6),0,I362*30)</f>
        <v>60</v>
      </c>
      <c r="H362">
        <v>10</v>
      </c>
      <c r="I362">
        <f>IF(E362="ZIMA",ROUNDDOWN(H362*20%,0),IF(E362="WIOSNA",ROUNDDOWN(H362*50%,0),IF(E362="LATO",ROUNDDOWN(H362*90%,0),IF(E362="JESIEŃ",ROUNDDOWN(H362*40%,0)))))</f>
        <v>2</v>
      </c>
      <c r="J362">
        <f>Tabela18[[#This Row],[WYDATKI]]+Tabela18[[#This Row],[SERWIS]]</f>
        <v>0</v>
      </c>
    </row>
    <row r="363" spans="1:10" x14ac:dyDescent="0.3">
      <c r="A363" s="1">
        <v>45288</v>
      </c>
      <c r="B363">
        <f t="shared" si="15"/>
        <v>4</v>
      </c>
      <c r="C363">
        <f t="shared" si="16"/>
        <v>28</v>
      </c>
      <c r="D363">
        <f t="shared" si="17"/>
        <v>12</v>
      </c>
      <c r="E363" t="s">
        <v>4</v>
      </c>
      <c r="F363">
        <f>IF(B363=7,H363*15,0)</f>
        <v>0</v>
      </c>
      <c r="G363">
        <f>IF(OR(B363=7,B363=6),0,I363*30)</f>
        <v>60</v>
      </c>
      <c r="H363">
        <v>10</v>
      </c>
      <c r="I363">
        <f>IF(E363="ZIMA",ROUNDDOWN(H363*20%,0),IF(E363="WIOSNA",ROUNDDOWN(H363*50%,0),IF(E363="LATO",ROUNDDOWN(H363*90%,0),IF(E363="JESIEŃ",ROUNDDOWN(H363*40%,0)))))</f>
        <v>2</v>
      </c>
      <c r="J363">
        <f>Tabela18[[#This Row],[WYDATKI]]+Tabela18[[#This Row],[SERWIS]]</f>
        <v>0</v>
      </c>
    </row>
    <row r="364" spans="1:10" x14ac:dyDescent="0.3">
      <c r="A364" s="1">
        <v>45289</v>
      </c>
      <c r="B364">
        <f t="shared" si="15"/>
        <v>5</v>
      </c>
      <c r="C364">
        <f t="shared" si="16"/>
        <v>29</v>
      </c>
      <c r="D364">
        <f t="shared" si="17"/>
        <v>12</v>
      </c>
      <c r="E364" t="s">
        <v>4</v>
      </c>
      <c r="F364">
        <f>IF(B364=7,H364*15,0)</f>
        <v>0</v>
      </c>
      <c r="G364">
        <f>IF(OR(B364=7,B364=6),0,I364*30)</f>
        <v>60</v>
      </c>
      <c r="H364">
        <v>10</v>
      </c>
      <c r="I364">
        <f>IF(E364="ZIMA",ROUNDDOWN(H364*20%,0),IF(E364="WIOSNA",ROUNDDOWN(H364*50%,0),IF(E364="LATO",ROUNDDOWN(H364*90%,0),IF(E364="JESIEŃ",ROUNDDOWN(H364*40%,0)))))</f>
        <v>2</v>
      </c>
      <c r="J364">
        <f>Tabela18[[#This Row],[WYDATKI]]+Tabela18[[#This Row],[SERWIS]]</f>
        <v>0</v>
      </c>
    </row>
    <row r="365" spans="1:10" x14ac:dyDescent="0.3">
      <c r="A365" s="1">
        <v>45290</v>
      </c>
      <c r="B365">
        <f t="shared" si="15"/>
        <v>6</v>
      </c>
      <c r="C365">
        <f t="shared" si="16"/>
        <v>30</v>
      </c>
      <c r="D365">
        <f t="shared" si="17"/>
        <v>12</v>
      </c>
      <c r="E365" t="s">
        <v>4</v>
      </c>
      <c r="F365">
        <f>IF(B365=7,H365*15,0)</f>
        <v>0</v>
      </c>
      <c r="G365">
        <f>IF(OR(B365=7,B365=6),0,I365*30)</f>
        <v>0</v>
      </c>
      <c r="H365">
        <v>10</v>
      </c>
      <c r="I365">
        <f>IF(E365="ZIMA",ROUNDDOWN(H365*20%,0),IF(E365="WIOSNA",ROUNDDOWN(H365*50%,0),IF(E365="LATO",ROUNDDOWN(H365*90%,0),IF(E365="JESIEŃ",ROUNDDOWN(H365*40%,0)))))</f>
        <v>2</v>
      </c>
      <c r="J365">
        <f>Tabela18[[#This Row],[WYDATKI]]+Tabela18[[#This Row],[SERWIS]]</f>
        <v>0</v>
      </c>
    </row>
    <row r="366" spans="1:10" x14ac:dyDescent="0.3">
      <c r="A366" s="1">
        <v>45291</v>
      </c>
      <c r="B366">
        <f t="shared" si="15"/>
        <v>7</v>
      </c>
      <c r="C366">
        <f t="shared" si="16"/>
        <v>31</v>
      </c>
      <c r="D366">
        <f t="shared" si="17"/>
        <v>12</v>
      </c>
      <c r="E366" t="s">
        <v>4</v>
      </c>
      <c r="F366">
        <f>IF(B366=7,H366*15,0)</f>
        <v>150</v>
      </c>
      <c r="G366">
        <f>IF(OR(B366=7,B366=6),0,I366*30)</f>
        <v>0</v>
      </c>
      <c r="H366">
        <v>10</v>
      </c>
      <c r="I366">
        <f>IF(E366="ZIMA",ROUNDDOWN(H366*20%,0),IF(E366="WIOSNA",ROUNDDOWN(H366*50%,0),IF(E366="LATO",ROUNDDOWN(H366*90%,0),IF(E366="JESIEŃ",ROUNDDOWN(H366*40%,0)))))</f>
        <v>2</v>
      </c>
      <c r="J366">
        <f>Tabela18[[#This Row],[WYDATKI]]+Tabela18[[#This Row],[SERWIS]]</f>
        <v>150</v>
      </c>
    </row>
    <row r="367" spans="1:10" x14ac:dyDescent="0.3">
      <c r="A367" s="1">
        <v>45292</v>
      </c>
      <c r="B367">
        <f t="shared" si="15"/>
        <v>1</v>
      </c>
      <c r="C367">
        <f t="shared" si="16"/>
        <v>1</v>
      </c>
      <c r="D367">
        <f t="shared" si="17"/>
        <v>1</v>
      </c>
      <c r="E367" t="s">
        <v>4</v>
      </c>
      <c r="F367">
        <f>IF(B367=7,H367*15,0)</f>
        <v>0</v>
      </c>
      <c r="G367">
        <f>IF(OR(B367=7,B367=6),0,I367*30)</f>
        <v>60</v>
      </c>
      <c r="H367">
        <v>10</v>
      </c>
      <c r="I367">
        <f>IF(E367="ZIMA",ROUNDDOWN(H367*20%,0),IF(E367="WIOSNA",ROUNDDOWN(H367*50%,0),IF(E367="LATO",ROUNDDOWN(H367*90%,0),IF(E367="JESIEŃ",ROUNDDOWN(H367*40%,0)))))</f>
        <v>2</v>
      </c>
      <c r="J367">
        <f>Tabela18[[#This Row],[WYDATKI]]+Tabela18[[#This Row],[SERWIS]]</f>
        <v>0</v>
      </c>
    </row>
    <row r="368" spans="1:10" x14ac:dyDescent="0.3">
      <c r="A368" s="1">
        <v>45293</v>
      </c>
      <c r="B368">
        <f t="shared" si="15"/>
        <v>2</v>
      </c>
      <c r="C368">
        <f t="shared" si="16"/>
        <v>2</v>
      </c>
      <c r="D368">
        <f t="shared" si="17"/>
        <v>1</v>
      </c>
      <c r="E368" t="s">
        <v>4</v>
      </c>
      <c r="F368">
        <f>IF(B368=7,H368*15,0)</f>
        <v>0</v>
      </c>
      <c r="G368">
        <f>IF(OR(B368=7,B368=6),0,I368*30)</f>
        <v>60</v>
      </c>
      <c r="H368">
        <v>10</v>
      </c>
      <c r="I368">
        <f>IF(E368="ZIMA",ROUNDDOWN(H368*20%,0),IF(E368="WIOSNA",ROUNDDOWN(H368*50%,0),IF(E368="LATO",ROUNDDOWN(H368*90%,0),IF(E368="JESIEŃ",ROUNDDOWN(H368*40%,0)))))</f>
        <v>2</v>
      </c>
      <c r="J368">
        <f>Tabela18[[#This Row],[WYDATKI]]+Tabela18[[#This Row],[SERWIS]]</f>
        <v>0</v>
      </c>
    </row>
    <row r="369" spans="1:10" x14ac:dyDescent="0.3">
      <c r="A369" s="1">
        <v>45294</v>
      </c>
      <c r="B369">
        <f t="shared" si="15"/>
        <v>3</v>
      </c>
      <c r="C369">
        <f t="shared" si="16"/>
        <v>3</v>
      </c>
      <c r="D369">
        <f t="shared" si="17"/>
        <v>1</v>
      </c>
      <c r="E369" t="s">
        <v>4</v>
      </c>
      <c r="F369">
        <f>IF(B369=7,H369*15,0)</f>
        <v>0</v>
      </c>
      <c r="G369">
        <f>IF(OR(B369=7,B369=6),0,I369*30)</f>
        <v>60</v>
      </c>
      <c r="H369">
        <v>10</v>
      </c>
      <c r="I369">
        <f>IF(E369="ZIMA",ROUNDDOWN(H369*20%,0),IF(E369="WIOSNA",ROUNDDOWN(H369*50%,0),IF(E369="LATO",ROUNDDOWN(H369*90%,0),IF(E369="JESIEŃ",ROUNDDOWN(H369*40%,0)))))</f>
        <v>2</v>
      </c>
      <c r="J369">
        <f>Tabela18[[#This Row],[WYDATKI]]+Tabela18[[#This Row],[SERWIS]]</f>
        <v>0</v>
      </c>
    </row>
    <row r="370" spans="1:10" x14ac:dyDescent="0.3">
      <c r="A370" s="1">
        <v>45295</v>
      </c>
      <c r="B370">
        <f t="shared" si="15"/>
        <v>4</v>
      </c>
      <c r="C370">
        <f t="shared" si="16"/>
        <v>4</v>
      </c>
      <c r="D370">
        <f t="shared" si="17"/>
        <v>1</v>
      </c>
      <c r="E370" t="s">
        <v>4</v>
      </c>
      <c r="F370">
        <f>IF(B370=7,H370*15,0)</f>
        <v>0</v>
      </c>
      <c r="G370">
        <f>IF(OR(B370=7,B370=6),0,I370*30)</f>
        <v>60</v>
      </c>
      <c r="H370">
        <v>10</v>
      </c>
      <c r="I370">
        <f>IF(E370="ZIMA",ROUNDDOWN(H370*20%,0),IF(E370="WIOSNA",ROUNDDOWN(H370*50%,0),IF(E370="LATO",ROUNDDOWN(H370*90%,0),IF(E370="JESIEŃ",ROUNDDOWN(H370*40%,0)))))</f>
        <v>2</v>
      </c>
      <c r="J370">
        <f>Tabela18[[#This Row],[WYDATKI]]+Tabela18[[#This Row],[SERWIS]]</f>
        <v>0</v>
      </c>
    </row>
    <row r="371" spans="1:10" x14ac:dyDescent="0.3">
      <c r="A371" s="1">
        <v>45296</v>
      </c>
      <c r="B371">
        <f t="shared" si="15"/>
        <v>5</v>
      </c>
      <c r="C371">
        <f t="shared" si="16"/>
        <v>5</v>
      </c>
      <c r="D371">
        <f t="shared" si="17"/>
        <v>1</v>
      </c>
      <c r="E371" t="s">
        <v>4</v>
      </c>
      <c r="F371">
        <f>IF(B371=7,H371*15,0)</f>
        <v>0</v>
      </c>
      <c r="G371">
        <f>IF(OR(B371=7,B371=6),0,I371*30)</f>
        <v>60</v>
      </c>
      <c r="H371">
        <v>10</v>
      </c>
      <c r="I371">
        <f>IF(E371="ZIMA",ROUNDDOWN(H371*20%,0),IF(E371="WIOSNA",ROUNDDOWN(H371*50%,0),IF(E371="LATO",ROUNDDOWN(H371*90%,0),IF(E371="JESIEŃ",ROUNDDOWN(H371*40%,0)))))</f>
        <v>2</v>
      </c>
      <c r="J371">
        <f>Tabela18[[#This Row],[WYDATKI]]+Tabela18[[#This Row],[SERWIS]]</f>
        <v>0</v>
      </c>
    </row>
    <row r="372" spans="1:10" x14ac:dyDescent="0.3">
      <c r="A372" s="1">
        <v>45297</v>
      </c>
      <c r="B372">
        <f t="shared" si="15"/>
        <v>6</v>
      </c>
      <c r="C372">
        <f t="shared" si="16"/>
        <v>6</v>
      </c>
      <c r="D372">
        <f t="shared" si="17"/>
        <v>1</v>
      </c>
      <c r="E372" t="s">
        <v>4</v>
      </c>
      <c r="F372">
        <f>IF(B372=7,H372*15,0)</f>
        <v>0</v>
      </c>
      <c r="G372">
        <f>IF(OR(B372=7,B372=6),0,I372*30)</f>
        <v>0</v>
      </c>
      <c r="H372">
        <v>10</v>
      </c>
      <c r="I372">
        <f>IF(E372="ZIMA",ROUNDDOWN(H372*20%,0),IF(E372="WIOSNA",ROUNDDOWN(H372*50%,0),IF(E372="LATO",ROUNDDOWN(H372*90%,0),IF(E372="JESIEŃ",ROUNDDOWN(H372*40%,0)))))</f>
        <v>2</v>
      </c>
      <c r="J372">
        <f>Tabela18[[#This Row],[WYDATKI]]+Tabela18[[#This Row],[SERWIS]]</f>
        <v>0</v>
      </c>
    </row>
    <row r="373" spans="1:10" x14ac:dyDescent="0.3">
      <c r="A373" s="1">
        <v>45298</v>
      </c>
      <c r="B373">
        <f t="shared" si="15"/>
        <v>7</v>
      </c>
      <c r="C373">
        <f t="shared" si="16"/>
        <v>7</v>
      </c>
      <c r="D373">
        <f t="shared" si="17"/>
        <v>1</v>
      </c>
      <c r="E373" t="s">
        <v>4</v>
      </c>
      <c r="F373">
        <f>IF(B373=7,H373*15,0)</f>
        <v>150</v>
      </c>
      <c r="G373">
        <f>IF(OR(B373=7,B373=6),0,I373*30)</f>
        <v>0</v>
      </c>
      <c r="H373">
        <v>10</v>
      </c>
      <c r="I373">
        <f>IF(E373="ZIMA",ROUNDDOWN(H373*20%,0),IF(E373="WIOSNA",ROUNDDOWN(H373*50%,0),IF(E373="LATO",ROUNDDOWN(H373*90%,0),IF(E373="JESIEŃ",ROUNDDOWN(H373*40%,0)))))</f>
        <v>2</v>
      </c>
      <c r="J373">
        <f>Tabela18[[#This Row],[WYDATKI]]+Tabela18[[#This Row],[SERWIS]]</f>
        <v>150</v>
      </c>
    </row>
    <row r="374" spans="1:10" x14ac:dyDescent="0.3">
      <c r="A374" s="1">
        <v>45299</v>
      </c>
      <c r="B374">
        <f t="shared" si="15"/>
        <v>1</v>
      </c>
      <c r="C374">
        <f t="shared" si="16"/>
        <v>8</v>
      </c>
      <c r="D374">
        <f t="shared" si="17"/>
        <v>1</v>
      </c>
      <c r="E374" t="s">
        <v>4</v>
      </c>
      <c r="F374">
        <f>IF(B374=7,H374*15,0)</f>
        <v>0</v>
      </c>
      <c r="G374">
        <f>IF(OR(B374=7,B374=6),0,I374*30)</f>
        <v>60</v>
      </c>
      <c r="H374">
        <v>10</v>
      </c>
      <c r="I374">
        <f>IF(E374="ZIMA",ROUNDDOWN(H374*20%,0),IF(E374="WIOSNA",ROUNDDOWN(H374*50%,0),IF(E374="LATO",ROUNDDOWN(H374*90%,0),IF(E374="JESIEŃ",ROUNDDOWN(H374*40%,0)))))</f>
        <v>2</v>
      </c>
      <c r="J374">
        <f>Tabela18[[#This Row],[WYDATKI]]+Tabela18[[#This Row],[SERWIS]]</f>
        <v>0</v>
      </c>
    </row>
    <row r="375" spans="1:10" x14ac:dyDescent="0.3">
      <c r="A375" s="1">
        <v>45300</v>
      </c>
      <c r="B375">
        <f t="shared" si="15"/>
        <v>2</v>
      </c>
      <c r="C375">
        <f t="shared" si="16"/>
        <v>9</v>
      </c>
      <c r="D375">
        <f t="shared" si="17"/>
        <v>1</v>
      </c>
      <c r="E375" t="s">
        <v>4</v>
      </c>
      <c r="F375">
        <f>IF(B375=7,H375*15,0)</f>
        <v>0</v>
      </c>
      <c r="G375">
        <f>IF(OR(B375=7,B375=6),0,I375*30)</f>
        <v>60</v>
      </c>
      <c r="H375">
        <v>10</v>
      </c>
      <c r="I375">
        <f>IF(E375="ZIMA",ROUNDDOWN(H375*20%,0),IF(E375="WIOSNA",ROUNDDOWN(H375*50%,0),IF(E375="LATO",ROUNDDOWN(H375*90%,0),IF(E375="JESIEŃ",ROUNDDOWN(H375*40%,0)))))</f>
        <v>2</v>
      </c>
      <c r="J375">
        <f>Tabela18[[#This Row],[WYDATKI]]+Tabela18[[#This Row],[SERWIS]]</f>
        <v>0</v>
      </c>
    </row>
    <row r="376" spans="1:10" x14ac:dyDescent="0.3">
      <c r="A376" s="1">
        <v>45301</v>
      </c>
      <c r="B376">
        <f t="shared" si="15"/>
        <v>3</v>
      </c>
      <c r="C376">
        <f t="shared" si="16"/>
        <v>10</v>
      </c>
      <c r="D376">
        <f t="shared" si="17"/>
        <v>1</v>
      </c>
      <c r="E376" t="s">
        <v>4</v>
      </c>
      <c r="F376">
        <f>IF(B376=7,H376*15,0)</f>
        <v>0</v>
      </c>
      <c r="G376">
        <f>IF(OR(B376=7,B376=6),0,I376*30)</f>
        <v>60</v>
      </c>
      <c r="H376">
        <v>10</v>
      </c>
      <c r="I376">
        <f>IF(E376="ZIMA",ROUNDDOWN(H376*20%,0),IF(E376="WIOSNA",ROUNDDOWN(H376*50%,0),IF(E376="LATO",ROUNDDOWN(H376*90%,0),IF(E376="JESIEŃ",ROUNDDOWN(H376*40%,0)))))</f>
        <v>2</v>
      </c>
      <c r="J376">
        <f>Tabela18[[#This Row],[WYDATKI]]+Tabela18[[#This Row],[SERWIS]]</f>
        <v>0</v>
      </c>
    </row>
    <row r="377" spans="1:10" x14ac:dyDescent="0.3">
      <c r="A377" s="1">
        <v>45302</v>
      </c>
      <c r="B377">
        <f t="shared" si="15"/>
        <v>4</v>
      </c>
      <c r="C377">
        <f t="shared" si="16"/>
        <v>11</v>
      </c>
      <c r="D377">
        <f t="shared" si="17"/>
        <v>1</v>
      </c>
      <c r="E377" t="s">
        <v>4</v>
      </c>
      <c r="F377">
        <f>IF(B377=7,H377*15,0)</f>
        <v>0</v>
      </c>
      <c r="G377">
        <f>IF(OR(B377=7,B377=6),0,I377*30)</f>
        <v>60</v>
      </c>
      <c r="H377">
        <v>10</v>
      </c>
      <c r="I377">
        <f>IF(E377="ZIMA",ROUNDDOWN(H377*20%,0),IF(E377="WIOSNA",ROUNDDOWN(H377*50%,0),IF(E377="LATO",ROUNDDOWN(H377*90%,0),IF(E377="JESIEŃ",ROUNDDOWN(H377*40%,0)))))</f>
        <v>2</v>
      </c>
      <c r="J377">
        <f>Tabela18[[#This Row],[WYDATKI]]+Tabela18[[#This Row],[SERWIS]]</f>
        <v>0</v>
      </c>
    </row>
    <row r="378" spans="1:10" x14ac:dyDescent="0.3">
      <c r="A378" s="1">
        <v>45303</v>
      </c>
      <c r="B378">
        <f t="shared" si="15"/>
        <v>5</v>
      </c>
      <c r="C378">
        <f t="shared" si="16"/>
        <v>12</v>
      </c>
      <c r="D378">
        <f t="shared" si="17"/>
        <v>1</v>
      </c>
      <c r="E378" t="s">
        <v>4</v>
      </c>
      <c r="F378">
        <f>IF(B378=7,H378*15,0)</f>
        <v>0</v>
      </c>
      <c r="G378">
        <f>IF(OR(B378=7,B378=6),0,I378*30)</f>
        <v>60</v>
      </c>
      <c r="H378">
        <v>10</v>
      </c>
      <c r="I378">
        <f>IF(E378="ZIMA",ROUNDDOWN(H378*20%,0),IF(E378="WIOSNA",ROUNDDOWN(H378*50%,0),IF(E378="LATO",ROUNDDOWN(H378*90%,0),IF(E378="JESIEŃ",ROUNDDOWN(H378*40%,0)))))</f>
        <v>2</v>
      </c>
      <c r="J378">
        <f>Tabela18[[#This Row],[WYDATKI]]+Tabela18[[#This Row],[SERWIS]]</f>
        <v>0</v>
      </c>
    </row>
    <row r="379" spans="1:10" x14ac:dyDescent="0.3">
      <c r="A379" s="1">
        <v>45304</v>
      </c>
      <c r="B379">
        <f t="shared" si="15"/>
        <v>6</v>
      </c>
      <c r="C379">
        <f t="shared" si="16"/>
        <v>13</v>
      </c>
      <c r="D379">
        <f t="shared" si="17"/>
        <v>1</v>
      </c>
      <c r="E379" t="s">
        <v>4</v>
      </c>
      <c r="F379">
        <f>IF(B379=7,H379*15,0)</f>
        <v>0</v>
      </c>
      <c r="G379">
        <f>IF(OR(B379=7,B379=6),0,I379*30)</f>
        <v>0</v>
      </c>
      <c r="H379">
        <v>10</v>
      </c>
      <c r="I379">
        <f>IF(E379="ZIMA",ROUNDDOWN(H379*20%,0),IF(E379="WIOSNA",ROUNDDOWN(H379*50%,0),IF(E379="LATO",ROUNDDOWN(H379*90%,0),IF(E379="JESIEŃ",ROUNDDOWN(H379*40%,0)))))</f>
        <v>2</v>
      </c>
      <c r="J379">
        <f>Tabela18[[#This Row],[WYDATKI]]+Tabela18[[#This Row],[SERWIS]]</f>
        <v>0</v>
      </c>
    </row>
    <row r="380" spans="1:10" x14ac:dyDescent="0.3">
      <c r="A380" s="1">
        <v>45305</v>
      </c>
      <c r="B380">
        <f t="shared" si="15"/>
        <v>7</v>
      </c>
      <c r="C380">
        <f t="shared" si="16"/>
        <v>14</v>
      </c>
      <c r="D380">
        <f t="shared" si="17"/>
        <v>1</v>
      </c>
      <c r="E380" t="s">
        <v>4</v>
      </c>
      <c r="F380">
        <f>IF(B380=7,H380*15,0)</f>
        <v>150</v>
      </c>
      <c r="G380">
        <f>IF(OR(B380=7,B380=6),0,I380*30)</f>
        <v>0</v>
      </c>
      <c r="H380">
        <v>10</v>
      </c>
      <c r="I380">
        <f>IF(E380="ZIMA",ROUNDDOWN(H380*20%,0),IF(E380="WIOSNA",ROUNDDOWN(H380*50%,0),IF(E380="LATO",ROUNDDOWN(H380*90%,0),IF(E380="JESIEŃ",ROUNDDOWN(H380*40%,0)))))</f>
        <v>2</v>
      </c>
      <c r="J380">
        <f>Tabela18[[#This Row],[WYDATKI]]+Tabela18[[#This Row],[SERWIS]]</f>
        <v>150</v>
      </c>
    </row>
    <row r="381" spans="1:10" x14ac:dyDescent="0.3">
      <c r="A381" s="1">
        <v>45306</v>
      </c>
      <c r="B381">
        <f t="shared" si="15"/>
        <v>1</v>
      </c>
      <c r="C381">
        <f t="shared" si="16"/>
        <v>15</v>
      </c>
      <c r="D381">
        <f t="shared" si="17"/>
        <v>1</v>
      </c>
      <c r="E381" t="s">
        <v>4</v>
      </c>
      <c r="F381">
        <f>IF(B381=7,H381*15,0)</f>
        <v>0</v>
      </c>
      <c r="G381">
        <f>IF(OR(B381=7,B381=6),0,I381*30)</f>
        <v>60</v>
      </c>
      <c r="H381">
        <v>10</v>
      </c>
      <c r="I381">
        <f>IF(E381="ZIMA",ROUNDDOWN(H381*20%,0),IF(E381="WIOSNA",ROUNDDOWN(H381*50%,0),IF(E381="LATO",ROUNDDOWN(H381*90%,0),IF(E381="JESIEŃ",ROUNDDOWN(H381*40%,0)))))</f>
        <v>2</v>
      </c>
      <c r="J381">
        <f>Tabela18[[#This Row],[WYDATKI]]+Tabela18[[#This Row],[SERWIS]]</f>
        <v>0</v>
      </c>
    </row>
    <row r="382" spans="1:10" x14ac:dyDescent="0.3">
      <c r="A382" s="1">
        <v>45307</v>
      </c>
      <c r="B382">
        <f t="shared" si="15"/>
        <v>2</v>
      </c>
      <c r="C382">
        <f t="shared" si="16"/>
        <v>16</v>
      </c>
      <c r="D382">
        <f t="shared" si="17"/>
        <v>1</v>
      </c>
      <c r="E382" t="s">
        <v>4</v>
      </c>
      <c r="F382">
        <f>IF(B382=7,H382*15,0)</f>
        <v>0</v>
      </c>
      <c r="G382">
        <f>IF(OR(B382=7,B382=6),0,I382*30)</f>
        <v>60</v>
      </c>
      <c r="H382">
        <v>10</v>
      </c>
      <c r="I382">
        <f>IF(E382="ZIMA",ROUNDDOWN(H382*20%,0),IF(E382="WIOSNA",ROUNDDOWN(H382*50%,0),IF(E382="LATO",ROUNDDOWN(H382*90%,0),IF(E382="JESIEŃ",ROUNDDOWN(H382*40%,0)))))</f>
        <v>2</v>
      </c>
      <c r="J382">
        <f>Tabela18[[#This Row],[WYDATKI]]+Tabela18[[#This Row],[SERWIS]]</f>
        <v>0</v>
      </c>
    </row>
    <row r="383" spans="1:10" x14ac:dyDescent="0.3">
      <c r="A383" s="1">
        <v>45308</v>
      </c>
      <c r="B383">
        <f t="shared" si="15"/>
        <v>3</v>
      </c>
      <c r="C383">
        <f t="shared" si="16"/>
        <v>17</v>
      </c>
      <c r="D383">
        <f t="shared" si="17"/>
        <v>1</v>
      </c>
      <c r="E383" t="s">
        <v>4</v>
      </c>
      <c r="F383">
        <f>IF(B383=7,H383*15,0)</f>
        <v>0</v>
      </c>
      <c r="G383">
        <f>IF(OR(B383=7,B383=6),0,I383*30)</f>
        <v>60</v>
      </c>
      <c r="H383">
        <v>10</v>
      </c>
      <c r="I383">
        <f>IF(E383="ZIMA",ROUNDDOWN(H383*20%,0),IF(E383="WIOSNA",ROUNDDOWN(H383*50%,0),IF(E383="LATO",ROUNDDOWN(H383*90%,0),IF(E383="JESIEŃ",ROUNDDOWN(H383*40%,0)))))</f>
        <v>2</v>
      </c>
      <c r="J383">
        <f>Tabela18[[#This Row],[WYDATKI]]+Tabela18[[#This Row],[SERWIS]]</f>
        <v>0</v>
      </c>
    </row>
    <row r="384" spans="1:10" x14ac:dyDescent="0.3">
      <c r="A384" s="1">
        <v>45309</v>
      </c>
      <c r="B384">
        <f t="shared" si="15"/>
        <v>4</v>
      </c>
      <c r="C384">
        <f t="shared" si="16"/>
        <v>18</v>
      </c>
      <c r="D384">
        <f t="shared" si="17"/>
        <v>1</v>
      </c>
      <c r="E384" t="s">
        <v>4</v>
      </c>
      <c r="F384">
        <f>IF(B384=7,H384*15,0)</f>
        <v>0</v>
      </c>
      <c r="G384">
        <f>IF(OR(B384=7,B384=6),0,I384*30)</f>
        <v>60</v>
      </c>
      <c r="H384">
        <v>10</v>
      </c>
      <c r="I384">
        <f>IF(E384="ZIMA",ROUNDDOWN(H384*20%,0),IF(E384="WIOSNA",ROUNDDOWN(H384*50%,0),IF(E384="LATO",ROUNDDOWN(H384*90%,0),IF(E384="JESIEŃ",ROUNDDOWN(H384*40%,0)))))</f>
        <v>2</v>
      </c>
      <c r="J384">
        <f>Tabela18[[#This Row],[WYDATKI]]+Tabela18[[#This Row],[SERWIS]]</f>
        <v>0</v>
      </c>
    </row>
    <row r="385" spans="1:10" x14ac:dyDescent="0.3">
      <c r="A385" s="1">
        <v>45310</v>
      </c>
      <c r="B385">
        <f t="shared" si="15"/>
        <v>5</v>
      </c>
      <c r="C385">
        <f t="shared" si="16"/>
        <v>19</v>
      </c>
      <c r="D385">
        <f t="shared" si="17"/>
        <v>1</v>
      </c>
      <c r="E385" t="s">
        <v>4</v>
      </c>
      <c r="F385">
        <f>IF(B385=7,H385*15,0)</f>
        <v>0</v>
      </c>
      <c r="G385">
        <f>IF(OR(B385=7,B385=6),0,I385*30)</f>
        <v>60</v>
      </c>
      <c r="H385">
        <v>10</v>
      </c>
      <c r="I385">
        <f>IF(E385="ZIMA",ROUNDDOWN(H385*20%,0),IF(E385="WIOSNA",ROUNDDOWN(H385*50%,0),IF(E385="LATO",ROUNDDOWN(H385*90%,0),IF(E385="JESIEŃ",ROUNDDOWN(H385*40%,0)))))</f>
        <v>2</v>
      </c>
      <c r="J385">
        <f>Tabela18[[#This Row],[WYDATKI]]+Tabela18[[#This Row],[SERWIS]]</f>
        <v>0</v>
      </c>
    </row>
    <row r="386" spans="1:10" x14ac:dyDescent="0.3">
      <c r="A386" s="1">
        <v>45311</v>
      </c>
      <c r="B386">
        <f t="shared" si="15"/>
        <v>6</v>
      </c>
      <c r="C386">
        <f t="shared" si="16"/>
        <v>20</v>
      </c>
      <c r="D386">
        <f t="shared" si="17"/>
        <v>1</v>
      </c>
      <c r="E386" t="s">
        <v>4</v>
      </c>
      <c r="F386">
        <f>IF(B386=7,H386*15,0)</f>
        <v>0</v>
      </c>
      <c r="G386">
        <f>IF(OR(B386=7,B386=6),0,I386*30)</f>
        <v>0</v>
      </c>
      <c r="H386">
        <v>10</v>
      </c>
      <c r="I386">
        <f>IF(E386="ZIMA",ROUNDDOWN(H386*20%,0),IF(E386="WIOSNA",ROUNDDOWN(H386*50%,0),IF(E386="LATO",ROUNDDOWN(H386*90%,0),IF(E386="JESIEŃ",ROUNDDOWN(H386*40%,0)))))</f>
        <v>2</v>
      </c>
      <c r="J386">
        <f>Tabela18[[#This Row],[WYDATKI]]+Tabela18[[#This Row],[SERWIS]]</f>
        <v>0</v>
      </c>
    </row>
    <row r="387" spans="1:10" x14ac:dyDescent="0.3">
      <c r="A387" s="1">
        <v>45312</v>
      </c>
      <c r="B387">
        <f t="shared" ref="B387:B450" si="18">WEEKDAY(A387,2)</f>
        <v>7</v>
      </c>
      <c r="C387">
        <f t="shared" ref="C387:C450" si="19">DAY(A387)</f>
        <v>21</v>
      </c>
      <c r="D387">
        <f t="shared" ref="D387:D450" si="20">MONTH(A387)</f>
        <v>1</v>
      </c>
      <c r="E387" t="s">
        <v>4</v>
      </c>
      <c r="F387">
        <f>IF(B387=7,H387*15,0)</f>
        <v>150</v>
      </c>
      <c r="G387">
        <f>IF(OR(B387=7,B387=6),0,I387*30)</f>
        <v>0</v>
      </c>
      <c r="H387">
        <v>10</v>
      </c>
      <c r="I387">
        <f>IF(E387="ZIMA",ROUNDDOWN(H387*20%,0),IF(E387="WIOSNA",ROUNDDOWN(H387*50%,0),IF(E387="LATO",ROUNDDOWN(H387*90%,0),IF(E387="JESIEŃ",ROUNDDOWN(H387*40%,0)))))</f>
        <v>2</v>
      </c>
      <c r="J387">
        <f>Tabela18[[#This Row],[WYDATKI]]+Tabela18[[#This Row],[SERWIS]]</f>
        <v>150</v>
      </c>
    </row>
    <row r="388" spans="1:10" x14ac:dyDescent="0.3">
      <c r="A388" s="1">
        <v>45313</v>
      </c>
      <c r="B388">
        <f t="shared" si="18"/>
        <v>1</v>
      </c>
      <c r="C388">
        <f t="shared" si="19"/>
        <v>22</v>
      </c>
      <c r="D388">
        <f t="shared" si="20"/>
        <v>1</v>
      </c>
      <c r="E388" t="s">
        <v>4</v>
      </c>
      <c r="F388">
        <f>IF(B388=7,H388*15,0)</f>
        <v>0</v>
      </c>
      <c r="G388">
        <f>IF(OR(B388=7,B388=6),0,I388*30)</f>
        <v>60</v>
      </c>
      <c r="H388">
        <v>10</v>
      </c>
      <c r="I388">
        <f>IF(E388="ZIMA",ROUNDDOWN(H388*20%,0),IF(E388="WIOSNA",ROUNDDOWN(H388*50%,0),IF(E388="LATO",ROUNDDOWN(H388*90%,0),IF(E388="JESIEŃ",ROUNDDOWN(H388*40%,0)))))</f>
        <v>2</v>
      </c>
      <c r="J388">
        <f>Tabela18[[#This Row],[WYDATKI]]+Tabela18[[#This Row],[SERWIS]]</f>
        <v>0</v>
      </c>
    </row>
    <row r="389" spans="1:10" x14ac:dyDescent="0.3">
      <c r="A389" s="1">
        <v>45314</v>
      </c>
      <c r="B389">
        <f t="shared" si="18"/>
        <v>2</v>
      </c>
      <c r="C389">
        <f t="shared" si="19"/>
        <v>23</v>
      </c>
      <c r="D389">
        <f t="shared" si="20"/>
        <v>1</v>
      </c>
      <c r="E389" t="s">
        <v>4</v>
      </c>
      <c r="F389">
        <f>IF(B389=7,H389*15,0)</f>
        <v>0</v>
      </c>
      <c r="G389">
        <f>IF(OR(B389=7,B389=6),0,I389*30)</f>
        <v>60</v>
      </c>
      <c r="H389">
        <v>10</v>
      </c>
      <c r="I389">
        <f>IF(E389="ZIMA",ROUNDDOWN(H389*20%,0),IF(E389="WIOSNA",ROUNDDOWN(H389*50%,0),IF(E389="LATO",ROUNDDOWN(H389*90%,0),IF(E389="JESIEŃ",ROUNDDOWN(H389*40%,0)))))</f>
        <v>2</v>
      </c>
      <c r="J389">
        <f>Tabela18[[#This Row],[WYDATKI]]+Tabela18[[#This Row],[SERWIS]]</f>
        <v>0</v>
      </c>
    </row>
    <row r="390" spans="1:10" x14ac:dyDescent="0.3">
      <c r="A390" s="1">
        <v>45315</v>
      </c>
      <c r="B390">
        <f t="shared" si="18"/>
        <v>3</v>
      </c>
      <c r="C390">
        <f t="shared" si="19"/>
        <v>24</v>
      </c>
      <c r="D390">
        <f t="shared" si="20"/>
        <v>1</v>
      </c>
      <c r="E390" t="s">
        <v>4</v>
      </c>
      <c r="F390">
        <f>IF(B390=7,H390*15,0)</f>
        <v>0</v>
      </c>
      <c r="G390">
        <f>IF(OR(B390=7,B390=6),0,I390*30)</f>
        <v>60</v>
      </c>
      <c r="H390">
        <v>10</v>
      </c>
      <c r="I390">
        <f>IF(E390="ZIMA",ROUNDDOWN(H390*20%,0),IF(E390="WIOSNA",ROUNDDOWN(H390*50%,0),IF(E390="LATO",ROUNDDOWN(H390*90%,0),IF(E390="JESIEŃ",ROUNDDOWN(H390*40%,0)))))</f>
        <v>2</v>
      </c>
      <c r="J390">
        <f>Tabela18[[#This Row],[WYDATKI]]+Tabela18[[#This Row],[SERWIS]]</f>
        <v>0</v>
      </c>
    </row>
    <row r="391" spans="1:10" x14ac:dyDescent="0.3">
      <c r="A391" s="1">
        <v>45316</v>
      </c>
      <c r="B391">
        <f t="shared" si="18"/>
        <v>4</v>
      </c>
      <c r="C391">
        <f t="shared" si="19"/>
        <v>25</v>
      </c>
      <c r="D391">
        <f t="shared" si="20"/>
        <v>1</v>
      </c>
      <c r="E391" t="s">
        <v>4</v>
      </c>
      <c r="F391">
        <f>IF(B391=7,H391*15,0)</f>
        <v>0</v>
      </c>
      <c r="G391">
        <f>IF(OR(B391=7,B391=6),0,I391*30)</f>
        <v>60</v>
      </c>
      <c r="H391">
        <v>10</v>
      </c>
      <c r="I391">
        <f>IF(E391="ZIMA",ROUNDDOWN(H391*20%,0),IF(E391="WIOSNA",ROUNDDOWN(H391*50%,0),IF(E391="LATO",ROUNDDOWN(H391*90%,0),IF(E391="JESIEŃ",ROUNDDOWN(H391*40%,0)))))</f>
        <v>2</v>
      </c>
      <c r="J391">
        <f>Tabela18[[#This Row],[WYDATKI]]+Tabela18[[#This Row],[SERWIS]]</f>
        <v>0</v>
      </c>
    </row>
    <row r="392" spans="1:10" x14ac:dyDescent="0.3">
      <c r="A392" s="1">
        <v>45317</v>
      </c>
      <c r="B392">
        <f t="shared" si="18"/>
        <v>5</v>
      </c>
      <c r="C392">
        <f t="shared" si="19"/>
        <v>26</v>
      </c>
      <c r="D392">
        <f t="shared" si="20"/>
        <v>1</v>
      </c>
      <c r="E392" t="s">
        <v>4</v>
      </c>
      <c r="F392">
        <f>IF(B392=7,H392*15,0)</f>
        <v>0</v>
      </c>
      <c r="G392">
        <f>IF(OR(B392=7,B392=6),0,I392*30)</f>
        <v>60</v>
      </c>
      <c r="H392">
        <v>10</v>
      </c>
      <c r="I392">
        <f>IF(E392="ZIMA",ROUNDDOWN(H392*20%,0),IF(E392="WIOSNA",ROUNDDOWN(H392*50%,0),IF(E392="LATO",ROUNDDOWN(H392*90%,0),IF(E392="JESIEŃ",ROUNDDOWN(H392*40%,0)))))</f>
        <v>2</v>
      </c>
      <c r="J392">
        <f>Tabela18[[#This Row],[WYDATKI]]+Tabela18[[#This Row],[SERWIS]]</f>
        <v>0</v>
      </c>
    </row>
    <row r="393" spans="1:10" x14ac:dyDescent="0.3">
      <c r="A393" s="1">
        <v>45318</v>
      </c>
      <c r="B393">
        <f t="shared" si="18"/>
        <v>6</v>
      </c>
      <c r="C393">
        <f t="shared" si="19"/>
        <v>27</v>
      </c>
      <c r="D393">
        <f t="shared" si="20"/>
        <v>1</v>
      </c>
      <c r="E393" t="s">
        <v>4</v>
      </c>
      <c r="F393">
        <f>IF(B393=7,H393*15,0)</f>
        <v>0</v>
      </c>
      <c r="G393">
        <f>IF(OR(B393=7,B393=6),0,I393*30)</f>
        <v>0</v>
      </c>
      <c r="H393">
        <v>10</v>
      </c>
      <c r="I393">
        <f>IF(E393="ZIMA",ROUNDDOWN(H393*20%,0),IF(E393="WIOSNA",ROUNDDOWN(H393*50%,0),IF(E393="LATO",ROUNDDOWN(H393*90%,0),IF(E393="JESIEŃ",ROUNDDOWN(H393*40%,0)))))</f>
        <v>2</v>
      </c>
      <c r="J393">
        <f>Tabela18[[#This Row],[WYDATKI]]+Tabela18[[#This Row],[SERWIS]]</f>
        <v>0</v>
      </c>
    </row>
    <row r="394" spans="1:10" x14ac:dyDescent="0.3">
      <c r="A394" s="1">
        <v>45319</v>
      </c>
      <c r="B394">
        <f t="shared" si="18"/>
        <v>7</v>
      </c>
      <c r="C394">
        <f t="shared" si="19"/>
        <v>28</v>
      </c>
      <c r="D394">
        <f t="shared" si="20"/>
        <v>1</v>
      </c>
      <c r="E394" t="s">
        <v>4</v>
      </c>
      <c r="F394">
        <f>IF(B394=7,H394*15,0)</f>
        <v>150</v>
      </c>
      <c r="G394">
        <f>IF(OR(B394=7,B394=6),0,I394*30)</f>
        <v>0</v>
      </c>
      <c r="H394">
        <v>10</v>
      </c>
      <c r="I394">
        <f>IF(E394="ZIMA",ROUNDDOWN(H394*20%,0),IF(E394="WIOSNA",ROUNDDOWN(H394*50%,0),IF(E394="LATO",ROUNDDOWN(H394*90%,0),IF(E394="JESIEŃ",ROUNDDOWN(H394*40%,0)))))</f>
        <v>2</v>
      </c>
      <c r="J394">
        <f>Tabela18[[#This Row],[WYDATKI]]+Tabela18[[#This Row],[SERWIS]]</f>
        <v>150</v>
      </c>
    </row>
    <row r="395" spans="1:10" x14ac:dyDescent="0.3">
      <c r="A395" s="1">
        <v>45320</v>
      </c>
      <c r="B395">
        <f t="shared" si="18"/>
        <v>1</v>
      </c>
      <c r="C395">
        <f t="shared" si="19"/>
        <v>29</v>
      </c>
      <c r="D395">
        <f t="shared" si="20"/>
        <v>1</v>
      </c>
      <c r="E395" t="s">
        <v>4</v>
      </c>
      <c r="F395">
        <f>IF(B395=7,H395*15,0)</f>
        <v>0</v>
      </c>
      <c r="G395">
        <f>IF(OR(B395=7,B395=6),0,I395*30)</f>
        <v>60</v>
      </c>
      <c r="H395">
        <v>10</v>
      </c>
      <c r="I395">
        <f>IF(E395="ZIMA",ROUNDDOWN(H395*20%,0),IF(E395="WIOSNA",ROUNDDOWN(H395*50%,0),IF(E395="LATO",ROUNDDOWN(H395*90%,0),IF(E395="JESIEŃ",ROUNDDOWN(H395*40%,0)))))</f>
        <v>2</v>
      </c>
      <c r="J395">
        <f>Tabela18[[#This Row],[WYDATKI]]+Tabela18[[#This Row],[SERWIS]]</f>
        <v>0</v>
      </c>
    </row>
    <row r="396" spans="1:10" x14ac:dyDescent="0.3">
      <c r="A396" s="1">
        <v>45321</v>
      </c>
      <c r="B396">
        <f t="shared" si="18"/>
        <v>2</v>
      </c>
      <c r="C396">
        <f t="shared" si="19"/>
        <v>30</v>
      </c>
      <c r="D396">
        <f t="shared" si="20"/>
        <v>1</v>
      </c>
      <c r="E396" t="s">
        <v>4</v>
      </c>
      <c r="F396">
        <f>IF(B396=7,H396*15,0)</f>
        <v>0</v>
      </c>
      <c r="G396">
        <f>IF(OR(B396=7,B396=6),0,I396*30)</f>
        <v>60</v>
      </c>
      <c r="H396">
        <v>10</v>
      </c>
      <c r="I396">
        <f>IF(E396="ZIMA",ROUNDDOWN(H396*20%,0),IF(E396="WIOSNA",ROUNDDOWN(H396*50%,0),IF(E396="LATO",ROUNDDOWN(H396*90%,0),IF(E396="JESIEŃ",ROUNDDOWN(H396*40%,0)))))</f>
        <v>2</v>
      </c>
      <c r="J396">
        <f>Tabela18[[#This Row],[WYDATKI]]+Tabela18[[#This Row],[SERWIS]]</f>
        <v>0</v>
      </c>
    </row>
    <row r="397" spans="1:10" x14ac:dyDescent="0.3">
      <c r="A397" s="1">
        <v>45322</v>
      </c>
      <c r="B397">
        <f t="shared" si="18"/>
        <v>3</v>
      </c>
      <c r="C397">
        <f t="shared" si="19"/>
        <v>31</v>
      </c>
      <c r="D397">
        <f t="shared" si="20"/>
        <v>1</v>
      </c>
      <c r="E397" t="s">
        <v>4</v>
      </c>
      <c r="F397">
        <f>IF(B397=7,H397*15,0)</f>
        <v>0</v>
      </c>
      <c r="G397">
        <f>IF(OR(B397=7,B397=6),0,I397*30)</f>
        <v>60</v>
      </c>
      <c r="H397">
        <v>10</v>
      </c>
      <c r="I397">
        <f>IF(E397="ZIMA",ROUNDDOWN(H397*20%,0),IF(E397="WIOSNA",ROUNDDOWN(H397*50%,0),IF(E397="LATO",ROUNDDOWN(H397*90%,0),IF(E397="JESIEŃ",ROUNDDOWN(H397*40%,0)))))</f>
        <v>2</v>
      </c>
      <c r="J397">
        <f>Tabela18[[#This Row],[WYDATKI]]+Tabela18[[#This Row],[SERWIS]]</f>
        <v>0</v>
      </c>
    </row>
    <row r="398" spans="1:10" x14ac:dyDescent="0.3">
      <c r="A398" s="1">
        <v>45323</v>
      </c>
      <c r="B398">
        <f t="shared" si="18"/>
        <v>4</v>
      </c>
      <c r="C398">
        <f t="shared" si="19"/>
        <v>1</v>
      </c>
      <c r="D398">
        <f t="shared" si="20"/>
        <v>2</v>
      </c>
      <c r="E398" t="s">
        <v>4</v>
      </c>
      <c r="F398">
        <f>IF(B398=7,H398*15,0)</f>
        <v>0</v>
      </c>
      <c r="G398">
        <f>IF(OR(B398=7,B398=6),0,I398*30)</f>
        <v>60</v>
      </c>
      <c r="H398">
        <v>10</v>
      </c>
      <c r="I398">
        <f>IF(E398="ZIMA",ROUNDDOWN(H398*20%,0),IF(E398="WIOSNA",ROUNDDOWN(H398*50%,0),IF(E398="LATO",ROUNDDOWN(H398*90%,0),IF(E398="JESIEŃ",ROUNDDOWN(H398*40%,0)))))</f>
        <v>2</v>
      </c>
      <c r="J398">
        <f>Tabela18[[#This Row],[WYDATKI]]+Tabela18[[#This Row],[SERWIS]]</f>
        <v>0</v>
      </c>
    </row>
    <row r="399" spans="1:10" x14ac:dyDescent="0.3">
      <c r="A399" s="1">
        <v>45324</v>
      </c>
      <c r="B399">
        <f t="shared" si="18"/>
        <v>5</v>
      </c>
      <c r="C399">
        <f t="shared" si="19"/>
        <v>2</v>
      </c>
      <c r="D399">
        <f t="shared" si="20"/>
        <v>2</v>
      </c>
      <c r="E399" t="s">
        <v>4</v>
      </c>
      <c r="F399">
        <f>IF(B399=7,H399*15,0)</f>
        <v>0</v>
      </c>
      <c r="G399">
        <f>IF(OR(B399=7,B399=6),0,I399*30)</f>
        <v>60</v>
      </c>
      <c r="H399">
        <v>10</v>
      </c>
      <c r="I399">
        <f>IF(E399="ZIMA",ROUNDDOWN(H399*20%,0),IF(E399="WIOSNA",ROUNDDOWN(H399*50%,0),IF(E399="LATO",ROUNDDOWN(H399*90%,0),IF(E399="JESIEŃ",ROUNDDOWN(H399*40%,0)))))</f>
        <v>2</v>
      </c>
      <c r="J399">
        <f>Tabela18[[#This Row],[WYDATKI]]+Tabela18[[#This Row],[SERWIS]]</f>
        <v>0</v>
      </c>
    </row>
    <row r="400" spans="1:10" x14ac:dyDescent="0.3">
      <c r="A400" s="1">
        <v>45325</v>
      </c>
      <c r="B400">
        <f t="shared" si="18"/>
        <v>6</v>
      </c>
      <c r="C400">
        <f t="shared" si="19"/>
        <v>3</v>
      </c>
      <c r="D400">
        <f t="shared" si="20"/>
        <v>2</v>
      </c>
      <c r="E400" t="s">
        <v>4</v>
      </c>
      <c r="F400">
        <f>IF(B400=7,H400*15,0)</f>
        <v>0</v>
      </c>
      <c r="G400">
        <f>IF(OR(B400=7,B400=6),0,I400*30)</f>
        <v>0</v>
      </c>
      <c r="H400">
        <v>10</v>
      </c>
      <c r="I400">
        <f>IF(E400="ZIMA",ROUNDDOWN(H400*20%,0),IF(E400="WIOSNA",ROUNDDOWN(H400*50%,0),IF(E400="LATO",ROUNDDOWN(H400*90%,0),IF(E400="JESIEŃ",ROUNDDOWN(H400*40%,0)))))</f>
        <v>2</v>
      </c>
      <c r="J400">
        <f>Tabela18[[#This Row],[WYDATKI]]+Tabela18[[#This Row],[SERWIS]]</f>
        <v>0</v>
      </c>
    </row>
    <row r="401" spans="1:10" x14ac:dyDescent="0.3">
      <c r="A401" s="1">
        <v>45326</v>
      </c>
      <c r="B401">
        <f t="shared" si="18"/>
        <v>7</v>
      </c>
      <c r="C401">
        <f t="shared" si="19"/>
        <v>4</v>
      </c>
      <c r="D401">
        <f t="shared" si="20"/>
        <v>2</v>
      </c>
      <c r="E401" t="s">
        <v>4</v>
      </c>
      <c r="F401">
        <f>IF(B401=7,H401*15,0)</f>
        <v>150</v>
      </c>
      <c r="G401">
        <f>IF(OR(B401=7,B401=6),0,I401*30)</f>
        <v>0</v>
      </c>
      <c r="H401">
        <v>10</v>
      </c>
      <c r="I401">
        <f>IF(E401="ZIMA",ROUNDDOWN(H401*20%,0),IF(E401="WIOSNA",ROUNDDOWN(H401*50%,0),IF(E401="LATO",ROUNDDOWN(H401*90%,0),IF(E401="JESIEŃ",ROUNDDOWN(H401*40%,0)))))</f>
        <v>2</v>
      </c>
      <c r="J401">
        <f>Tabela18[[#This Row],[WYDATKI]]+Tabela18[[#This Row],[SERWIS]]</f>
        <v>150</v>
      </c>
    </row>
    <row r="402" spans="1:10" x14ac:dyDescent="0.3">
      <c r="A402" s="1">
        <v>45327</v>
      </c>
      <c r="B402">
        <f t="shared" si="18"/>
        <v>1</v>
      </c>
      <c r="C402">
        <f t="shared" si="19"/>
        <v>5</v>
      </c>
      <c r="D402">
        <f t="shared" si="20"/>
        <v>2</v>
      </c>
      <c r="E402" t="s">
        <v>4</v>
      </c>
      <c r="F402">
        <f>IF(B402=7,H402*15,0)</f>
        <v>0</v>
      </c>
      <c r="G402">
        <f>IF(OR(B402=7,B402=6),0,I402*30)</f>
        <v>60</v>
      </c>
      <c r="H402">
        <v>10</v>
      </c>
      <c r="I402">
        <f>IF(E402="ZIMA",ROUNDDOWN(H402*20%,0),IF(E402="WIOSNA",ROUNDDOWN(H402*50%,0),IF(E402="LATO",ROUNDDOWN(H402*90%,0),IF(E402="JESIEŃ",ROUNDDOWN(H402*40%,0)))))</f>
        <v>2</v>
      </c>
      <c r="J402">
        <f>Tabela18[[#This Row],[WYDATKI]]+Tabela18[[#This Row],[SERWIS]]</f>
        <v>0</v>
      </c>
    </row>
    <row r="403" spans="1:10" x14ac:dyDescent="0.3">
      <c r="A403" s="1">
        <v>45328</v>
      </c>
      <c r="B403">
        <f t="shared" si="18"/>
        <v>2</v>
      </c>
      <c r="C403">
        <f t="shared" si="19"/>
        <v>6</v>
      </c>
      <c r="D403">
        <f t="shared" si="20"/>
        <v>2</v>
      </c>
      <c r="E403" t="s">
        <v>4</v>
      </c>
      <c r="F403">
        <f>IF(B403=7,H403*15,0)</f>
        <v>0</v>
      </c>
      <c r="G403">
        <f>IF(OR(B403=7,B403=6),0,I403*30)</f>
        <v>60</v>
      </c>
      <c r="H403">
        <v>10</v>
      </c>
      <c r="I403">
        <f>IF(E403="ZIMA",ROUNDDOWN(H403*20%,0),IF(E403="WIOSNA",ROUNDDOWN(H403*50%,0),IF(E403="LATO",ROUNDDOWN(H403*90%,0),IF(E403="JESIEŃ",ROUNDDOWN(H403*40%,0)))))</f>
        <v>2</v>
      </c>
      <c r="J403">
        <f>Tabela18[[#This Row],[WYDATKI]]+Tabela18[[#This Row],[SERWIS]]</f>
        <v>0</v>
      </c>
    </row>
    <row r="404" spans="1:10" x14ac:dyDescent="0.3">
      <c r="A404" s="1">
        <v>45329</v>
      </c>
      <c r="B404">
        <f t="shared" si="18"/>
        <v>3</v>
      </c>
      <c r="C404">
        <f t="shared" si="19"/>
        <v>7</v>
      </c>
      <c r="D404">
        <f t="shared" si="20"/>
        <v>2</v>
      </c>
      <c r="E404" t="s">
        <v>4</v>
      </c>
      <c r="F404">
        <f>IF(B404=7,H404*15,0)</f>
        <v>0</v>
      </c>
      <c r="G404">
        <f>IF(OR(B404=7,B404=6),0,I404*30)</f>
        <v>60</v>
      </c>
      <c r="H404">
        <v>10</v>
      </c>
      <c r="I404">
        <f>IF(E404="ZIMA",ROUNDDOWN(H404*20%,0),IF(E404="WIOSNA",ROUNDDOWN(H404*50%,0),IF(E404="LATO",ROUNDDOWN(H404*90%,0),IF(E404="JESIEŃ",ROUNDDOWN(H404*40%,0)))))</f>
        <v>2</v>
      </c>
      <c r="J404">
        <f>Tabela18[[#This Row],[WYDATKI]]+Tabela18[[#This Row],[SERWIS]]</f>
        <v>0</v>
      </c>
    </row>
    <row r="405" spans="1:10" x14ac:dyDescent="0.3">
      <c r="A405" s="1">
        <v>45330</v>
      </c>
      <c r="B405">
        <f t="shared" si="18"/>
        <v>4</v>
      </c>
      <c r="C405">
        <f t="shared" si="19"/>
        <v>8</v>
      </c>
      <c r="D405">
        <f t="shared" si="20"/>
        <v>2</v>
      </c>
      <c r="E405" t="s">
        <v>4</v>
      </c>
      <c r="F405">
        <f>IF(B405=7,H405*15,0)</f>
        <v>0</v>
      </c>
      <c r="G405">
        <f>IF(OR(B405=7,B405=6),0,I405*30)</f>
        <v>60</v>
      </c>
      <c r="H405">
        <v>10</v>
      </c>
      <c r="I405">
        <f>IF(E405="ZIMA",ROUNDDOWN(H405*20%,0),IF(E405="WIOSNA",ROUNDDOWN(H405*50%,0),IF(E405="LATO",ROUNDDOWN(H405*90%,0),IF(E405="JESIEŃ",ROUNDDOWN(H405*40%,0)))))</f>
        <v>2</v>
      </c>
      <c r="J405">
        <f>Tabela18[[#This Row],[WYDATKI]]+Tabela18[[#This Row],[SERWIS]]</f>
        <v>0</v>
      </c>
    </row>
    <row r="406" spans="1:10" x14ac:dyDescent="0.3">
      <c r="A406" s="1">
        <v>45331</v>
      </c>
      <c r="B406">
        <f t="shared" si="18"/>
        <v>5</v>
      </c>
      <c r="C406">
        <f t="shared" si="19"/>
        <v>9</v>
      </c>
      <c r="D406">
        <f t="shared" si="20"/>
        <v>2</v>
      </c>
      <c r="E406" t="s">
        <v>4</v>
      </c>
      <c r="F406">
        <f>IF(B406=7,H406*15,0)</f>
        <v>0</v>
      </c>
      <c r="G406">
        <f>IF(OR(B406=7,B406=6),0,I406*30)</f>
        <v>60</v>
      </c>
      <c r="H406">
        <v>10</v>
      </c>
      <c r="I406">
        <f>IF(E406="ZIMA",ROUNDDOWN(H406*20%,0),IF(E406="WIOSNA",ROUNDDOWN(H406*50%,0),IF(E406="LATO",ROUNDDOWN(H406*90%,0),IF(E406="JESIEŃ",ROUNDDOWN(H406*40%,0)))))</f>
        <v>2</v>
      </c>
      <c r="J406">
        <f>Tabela18[[#This Row],[WYDATKI]]+Tabela18[[#This Row],[SERWIS]]</f>
        <v>0</v>
      </c>
    </row>
    <row r="407" spans="1:10" x14ac:dyDescent="0.3">
      <c r="A407" s="1">
        <v>45332</v>
      </c>
      <c r="B407">
        <f t="shared" si="18"/>
        <v>6</v>
      </c>
      <c r="C407">
        <f t="shared" si="19"/>
        <v>10</v>
      </c>
      <c r="D407">
        <f t="shared" si="20"/>
        <v>2</v>
      </c>
      <c r="E407" t="s">
        <v>4</v>
      </c>
      <c r="F407">
        <f>IF(B407=7,H407*15,0)</f>
        <v>0</v>
      </c>
      <c r="G407">
        <f>IF(OR(B407=7,B407=6),0,I407*30)</f>
        <v>0</v>
      </c>
      <c r="H407">
        <v>10</v>
      </c>
      <c r="I407">
        <f>IF(E407="ZIMA",ROUNDDOWN(H407*20%,0),IF(E407="WIOSNA",ROUNDDOWN(H407*50%,0),IF(E407="LATO",ROUNDDOWN(H407*90%,0),IF(E407="JESIEŃ",ROUNDDOWN(H407*40%,0)))))</f>
        <v>2</v>
      </c>
      <c r="J407">
        <f>Tabela18[[#This Row],[WYDATKI]]+Tabela18[[#This Row],[SERWIS]]</f>
        <v>0</v>
      </c>
    </row>
    <row r="408" spans="1:10" x14ac:dyDescent="0.3">
      <c r="A408" s="1">
        <v>45333</v>
      </c>
      <c r="B408">
        <f t="shared" si="18"/>
        <v>7</v>
      </c>
      <c r="C408">
        <f t="shared" si="19"/>
        <v>11</v>
      </c>
      <c r="D408">
        <f t="shared" si="20"/>
        <v>2</v>
      </c>
      <c r="E408" t="s">
        <v>4</v>
      </c>
      <c r="F408">
        <f>IF(B408=7,H408*15,0)</f>
        <v>150</v>
      </c>
      <c r="G408">
        <f>IF(OR(B408=7,B408=6),0,I408*30)</f>
        <v>0</v>
      </c>
      <c r="H408">
        <v>10</v>
      </c>
      <c r="I408">
        <f>IF(E408="ZIMA",ROUNDDOWN(H408*20%,0),IF(E408="WIOSNA",ROUNDDOWN(H408*50%,0),IF(E408="LATO",ROUNDDOWN(H408*90%,0),IF(E408="JESIEŃ",ROUNDDOWN(H408*40%,0)))))</f>
        <v>2</v>
      </c>
      <c r="J408">
        <f>Tabela18[[#This Row],[WYDATKI]]+Tabela18[[#This Row],[SERWIS]]</f>
        <v>150</v>
      </c>
    </row>
    <row r="409" spans="1:10" x14ac:dyDescent="0.3">
      <c r="A409" s="1">
        <v>45334</v>
      </c>
      <c r="B409">
        <f t="shared" si="18"/>
        <v>1</v>
      </c>
      <c r="C409">
        <f t="shared" si="19"/>
        <v>12</v>
      </c>
      <c r="D409">
        <f t="shared" si="20"/>
        <v>2</v>
      </c>
      <c r="E409" t="s">
        <v>4</v>
      </c>
      <c r="F409">
        <f>IF(B409=7,H409*15,0)</f>
        <v>0</v>
      </c>
      <c r="G409">
        <f>IF(OR(B409=7,B409=6),0,I409*30)</f>
        <v>60</v>
      </c>
      <c r="H409">
        <v>10</v>
      </c>
      <c r="I409">
        <f>IF(E409="ZIMA",ROUNDDOWN(H409*20%,0),IF(E409="WIOSNA",ROUNDDOWN(H409*50%,0),IF(E409="LATO",ROUNDDOWN(H409*90%,0),IF(E409="JESIEŃ",ROUNDDOWN(H409*40%,0)))))</f>
        <v>2</v>
      </c>
      <c r="J409">
        <f>Tabela18[[#This Row],[WYDATKI]]+Tabela18[[#This Row],[SERWIS]]</f>
        <v>0</v>
      </c>
    </row>
    <row r="410" spans="1:10" x14ac:dyDescent="0.3">
      <c r="A410" s="1">
        <v>45335</v>
      </c>
      <c r="B410">
        <f t="shared" si="18"/>
        <v>2</v>
      </c>
      <c r="C410">
        <f t="shared" si="19"/>
        <v>13</v>
      </c>
      <c r="D410">
        <f t="shared" si="20"/>
        <v>2</v>
      </c>
      <c r="E410" t="s">
        <v>4</v>
      </c>
      <c r="F410">
        <f>IF(B410=7,H410*15,0)</f>
        <v>0</v>
      </c>
      <c r="G410">
        <f>IF(OR(B410=7,B410=6),0,I410*30)</f>
        <v>60</v>
      </c>
      <c r="H410">
        <v>10</v>
      </c>
      <c r="I410">
        <f>IF(E410="ZIMA",ROUNDDOWN(H410*20%,0),IF(E410="WIOSNA",ROUNDDOWN(H410*50%,0),IF(E410="LATO",ROUNDDOWN(H410*90%,0),IF(E410="JESIEŃ",ROUNDDOWN(H410*40%,0)))))</f>
        <v>2</v>
      </c>
      <c r="J410">
        <f>Tabela18[[#This Row],[WYDATKI]]+Tabela18[[#This Row],[SERWIS]]</f>
        <v>0</v>
      </c>
    </row>
    <row r="411" spans="1:10" x14ac:dyDescent="0.3">
      <c r="A411" s="1">
        <v>45336</v>
      </c>
      <c r="B411">
        <f t="shared" si="18"/>
        <v>3</v>
      </c>
      <c r="C411">
        <f t="shared" si="19"/>
        <v>14</v>
      </c>
      <c r="D411">
        <f t="shared" si="20"/>
        <v>2</v>
      </c>
      <c r="E411" t="s">
        <v>4</v>
      </c>
      <c r="F411">
        <f>IF(B411=7,H411*15,0)</f>
        <v>0</v>
      </c>
      <c r="G411">
        <f>IF(OR(B411=7,B411=6),0,I411*30)</f>
        <v>60</v>
      </c>
      <c r="H411">
        <v>10</v>
      </c>
      <c r="I411">
        <f>IF(E411="ZIMA",ROUNDDOWN(H411*20%,0),IF(E411="WIOSNA",ROUNDDOWN(H411*50%,0),IF(E411="LATO",ROUNDDOWN(H411*90%,0),IF(E411="JESIEŃ",ROUNDDOWN(H411*40%,0)))))</f>
        <v>2</v>
      </c>
      <c r="J411">
        <f>Tabela18[[#This Row],[WYDATKI]]+Tabela18[[#This Row],[SERWIS]]</f>
        <v>0</v>
      </c>
    </row>
    <row r="412" spans="1:10" x14ac:dyDescent="0.3">
      <c r="A412" s="1">
        <v>45337</v>
      </c>
      <c r="B412">
        <f t="shared" si="18"/>
        <v>4</v>
      </c>
      <c r="C412">
        <f t="shared" si="19"/>
        <v>15</v>
      </c>
      <c r="D412">
        <f t="shared" si="20"/>
        <v>2</v>
      </c>
      <c r="E412" t="s">
        <v>4</v>
      </c>
      <c r="F412">
        <f>IF(B412=7,H412*15,0)</f>
        <v>0</v>
      </c>
      <c r="G412">
        <f>IF(OR(B412=7,B412=6),0,I412*30)</f>
        <v>60</v>
      </c>
      <c r="H412">
        <v>10</v>
      </c>
      <c r="I412">
        <f>IF(E412="ZIMA",ROUNDDOWN(H412*20%,0),IF(E412="WIOSNA",ROUNDDOWN(H412*50%,0),IF(E412="LATO",ROUNDDOWN(H412*90%,0),IF(E412="JESIEŃ",ROUNDDOWN(H412*40%,0)))))</f>
        <v>2</v>
      </c>
      <c r="J412">
        <f>Tabela18[[#This Row],[WYDATKI]]+Tabela18[[#This Row],[SERWIS]]</f>
        <v>0</v>
      </c>
    </row>
    <row r="413" spans="1:10" x14ac:dyDescent="0.3">
      <c r="A413" s="1">
        <v>45338</v>
      </c>
      <c r="B413">
        <f t="shared" si="18"/>
        <v>5</v>
      </c>
      <c r="C413">
        <f t="shared" si="19"/>
        <v>16</v>
      </c>
      <c r="D413">
        <f t="shared" si="20"/>
        <v>2</v>
      </c>
      <c r="E413" t="s">
        <v>4</v>
      </c>
      <c r="F413">
        <f>IF(B413=7,H413*15,0)</f>
        <v>0</v>
      </c>
      <c r="G413">
        <f>IF(OR(B413=7,B413=6),0,I413*30)</f>
        <v>60</v>
      </c>
      <c r="H413">
        <v>10</v>
      </c>
      <c r="I413">
        <f>IF(E413="ZIMA",ROUNDDOWN(H413*20%,0),IF(E413="WIOSNA",ROUNDDOWN(H413*50%,0),IF(E413="LATO",ROUNDDOWN(H413*90%,0),IF(E413="JESIEŃ",ROUNDDOWN(H413*40%,0)))))</f>
        <v>2</v>
      </c>
      <c r="J413">
        <f>Tabela18[[#This Row],[WYDATKI]]+Tabela18[[#This Row],[SERWIS]]</f>
        <v>0</v>
      </c>
    </row>
    <row r="414" spans="1:10" x14ac:dyDescent="0.3">
      <c r="A414" s="1">
        <v>45339</v>
      </c>
      <c r="B414">
        <f t="shared" si="18"/>
        <v>6</v>
      </c>
      <c r="C414">
        <f t="shared" si="19"/>
        <v>17</v>
      </c>
      <c r="D414">
        <f t="shared" si="20"/>
        <v>2</v>
      </c>
      <c r="E414" t="s">
        <v>4</v>
      </c>
      <c r="F414">
        <f>IF(B414=7,H414*15,0)</f>
        <v>0</v>
      </c>
      <c r="G414">
        <f>IF(OR(B414=7,B414=6),0,I414*30)</f>
        <v>0</v>
      </c>
      <c r="H414">
        <v>10</v>
      </c>
      <c r="I414">
        <f>IF(E414="ZIMA",ROUNDDOWN(H414*20%,0),IF(E414="WIOSNA",ROUNDDOWN(H414*50%,0),IF(E414="LATO",ROUNDDOWN(H414*90%,0),IF(E414="JESIEŃ",ROUNDDOWN(H414*40%,0)))))</f>
        <v>2</v>
      </c>
      <c r="J414">
        <f>Tabela18[[#This Row],[WYDATKI]]+Tabela18[[#This Row],[SERWIS]]</f>
        <v>0</v>
      </c>
    </row>
    <row r="415" spans="1:10" x14ac:dyDescent="0.3">
      <c r="A415" s="1">
        <v>45340</v>
      </c>
      <c r="B415">
        <f t="shared" si="18"/>
        <v>7</v>
      </c>
      <c r="C415">
        <f t="shared" si="19"/>
        <v>18</v>
      </c>
      <c r="D415">
        <f t="shared" si="20"/>
        <v>2</v>
      </c>
      <c r="E415" t="s">
        <v>4</v>
      </c>
      <c r="F415">
        <f>IF(B415=7,H415*15,0)</f>
        <v>150</v>
      </c>
      <c r="G415">
        <f>IF(OR(B415=7,B415=6),0,I415*30)</f>
        <v>0</v>
      </c>
      <c r="H415">
        <v>10</v>
      </c>
      <c r="I415">
        <f>IF(E415="ZIMA",ROUNDDOWN(H415*20%,0),IF(E415="WIOSNA",ROUNDDOWN(H415*50%,0),IF(E415="LATO",ROUNDDOWN(H415*90%,0),IF(E415="JESIEŃ",ROUNDDOWN(H415*40%,0)))))</f>
        <v>2</v>
      </c>
      <c r="J415">
        <f>Tabela18[[#This Row],[WYDATKI]]+Tabela18[[#This Row],[SERWIS]]</f>
        <v>150</v>
      </c>
    </row>
    <row r="416" spans="1:10" x14ac:dyDescent="0.3">
      <c r="A416" s="1">
        <v>45341</v>
      </c>
      <c r="B416">
        <f t="shared" si="18"/>
        <v>1</v>
      </c>
      <c r="C416">
        <f t="shared" si="19"/>
        <v>19</v>
      </c>
      <c r="D416">
        <f t="shared" si="20"/>
        <v>2</v>
      </c>
      <c r="E416" t="s">
        <v>4</v>
      </c>
      <c r="F416">
        <f>IF(B416=7,H416*15,0)</f>
        <v>0</v>
      </c>
      <c r="G416">
        <f>IF(OR(B416=7,B416=6),0,I416*30)</f>
        <v>60</v>
      </c>
      <c r="H416">
        <v>10</v>
      </c>
      <c r="I416">
        <f>IF(E416="ZIMA",ROUNDDOWN(H416*20%,0),IF(E416="WIOSNA",ROUNDDOWN(H416*50%,0),IF(E416="LATO",ROUNDDOWN(H416*90%,0),IF(E416="JESIEŃ",ROUNDDOWN(H416*40%,0)))))</f>
        <v>2</v>
      </c>
      <c r="J416">
        <f>Tabela18[[#This Row],[WYDATKI]]+Tabela18[[#This Row],[SERWIS]]</f>
        <v>0</v>
      </c>
    </row>
    <row r="417" spans="1:10" x14ac:dyDescent="0.3">
      <c r="A417" s="1">
        <v>45342</v>
      </c>
      <c r="B417">
        <f t="shared" si="18"/>
        <v>2</v>
      </c>
      <c r="C417">
        <f t="shared" si="19"/>
        <v>20</v>
      </c>
      <c r="D417">
        <f t="shared" si="20"/>
        <v>2</v>
      </c>
      <c r="E417" t="s">
        <v>4</v>
      </c>
      <c r="F417">
        <f>IF(B417=7,H417*15,0)</f>
        <v>0</v>
      </c>
      <c r="G417">
        <f>IF(OR(B417=7,B417=6),0,I417*30)</f>
        <v>60</v>
      </c>
      <c r="H417">
        <v>10</v>
      </c>
      <c r="I417">
        <f>IF(E417="ZIMA",ROUNDDOWN(H417*20%,0),IF(E417="WIOSNA",ROUNDDOWN(H417*50%,0),IF(E417="LATO",ROUNDDOWN(H417*90%,0),IF(E417="JESIEŃ",ROUNDDOWN(H417*40%,0)))))</f>
        <v>2</v>
      </c>
      <c r="J417">
        <f>Tabela18[[#This Row],[WYDATKI]]+Tabela18[[#This Row],[SERWIS]]</f>
        <v>0</v>
      </c>
    </row>
    <row r="418" spans="1:10" x14ac:dyDescent="0.3">
      <c r="A418" s="1">
        <v>45343</v>
      </c>
      <c r="B418">
        <f t="shared" si="18"/>
        <v>3</v>
      </c>
      <c r="C418">
        <f t="shared" si="19"/>
        <v>21</v>
      </c>
      <c r="D418">
        <f t="shared" si="20"/>
        <v>2</v>
      </c>
      <c r="E418" t="s">
        <v>4</v>
      </c>
      <c r="F418">
        <f>IF(B418=7,H418*15,0)</f>
        <v>0</v>
      </c>
      <c r="G418">
        <f>IF(OR(B418=7,B418=6),0,I418*30)</f>
        <v>60</v>
      </c>
      <c r="H418">
        <v>10</v>
      </c>
      <c r="I418">
        <f>IF(E418="ZIMA",ROUNDDOWN(H418*20%,0),IF(E418="WIOSNA",ROUNDDOWN(H418*50%,0),IF(E418="LATO",ROUNDDOWN(H418*90%,0),IF(E418="JESIEŃ",ROUNDDOWN(H418*40%,0)))))</f>
        <v>2</v>
      </c>
      <c r="J418">
        <f>Tabela18[[#This Row],[WYDATKI]]+Tabela18[[#This Row],[SERWIS]]</f>
        <v>0</v>
      </c>
    </row>
    <row r="419" spans="1:10" x14ac:dyDescent="0.3">
      <c r="A419" s="1">
        <v>45344</v>
      </c>
      <c r="B419">
        <f t="shared" si="18"/>
        <v>4</v>
      </c>
      <c r="C419">
        <f t="shared" si="19"/>
        <v>22</v>
      </c>
      <c r="D419">
        <f t="shared" si="20"/>
        <v>2</v>
      </c>
      <c r="E419" t="s">
        <v>4</v>
      </c>
      <c r="F419">
        <f>IF(B419=7,H419*15,0)</f>
        <v>0</v>
      </c>
      <c r="G419">
        <f>IF(OR(B419=7,B419=6),0,I419*30)</f>
        <v>60</v>
      </c>
      <c r="H419">
        <v>10</v>
      </c>
      <c r="I419">
        <f>IF(E419="ZIMA",ROUNDDOWN(H419*20%,0),IF(E419="WIOSNA",ROUNDDOWN(H419*50%,0),IF(E419="LATO",ROUNDDOWN(H419*90%,0),IF(E419="JESIEŃ",ROUNDDOWN(H419*40%,0)))))</f>
        <v>2</v>
      </c>
      <c r="J419">
        <f>Tabela18[[#This Row],[WYDATKI]]+Tabela18[[#This Row],[SERWIS]]</f>
        <v>0</v>
      </c>
    </row>
    <row r="420" spans="1:10" x14ac:dyDescent="0.3">
      <c r="A420" s="1">
        <v>45345</v>
      </c>
      <c r="B420">
        <f t="shared" si="18"/>
        <v>5</v>
      </c>
      <c r="C420">
        <f t="shared" si="19"/>
        <v>23</v>
      </c>
      <c r="D420">
        <f t="shared" si="20"/>
        <v>2</v>
      </c>
      <c r="E420" t="s">
        <v>4</v>
      </c>
      <c r="F420">
        <f>IF(B420=7,H420*15,0)</f>
        <v>0</v>
      </c>
      <c r="G420">
        <f>IF(OR(B420=7,B420=6),0,I420*30)</f>
        <v>60</v>
      </c>
      <c r="H420">
        <v>10</v>
      </c>
      <c r="I420">
        <f>IF(E420="ZIMA",ROUNDDOWN(H420*20%,0),IF(E420="WIOSNA",ROUNDDOWN(H420*50%,0),IF(E420="LATO",ROUNDDOWN(H420*90%,0),IF(E420="JESIEŃ",ROUNDDOWN(H420*40%,0)))))</f>
        <v>2</v>
      </c>
      <c r="J420">
        <f>Tabela18[[#This Row],[WYDATKI]]+Tabela18[[#This Row],[SERWIS]]</f>
        <v>0</v>
      </c>
    </row>
    <row r="421" spans="1:10" x14ac:dyDescent="0.3">
      <c r="A421" s="1">
        <v>45346</v>
      </c>
      <c r="B421">
        <f t="shared" si="18"/>
        <v>6</v>
      </c>
      <c r="C421">
        <f t="shared" si="19"/>
        <v>24</v>
      </c>
      <c r="D421">
        <f t="shared" si="20"/>
        <v>2</v>
      </c>
      <c r="E421" t="s">
        <v>4</v>
      </c>
      <c r="F421">
        <f>IF(B421=7,H421*15,0)</f>
        <v>0</v>
      </c>
      <c r="G421">
        <f>IF(OR(B421=7,B421=6),0,I421*30)</f>
        <v>0</v>
      </c>
      <c r="H421">
        <v>10</v>
      </c>
      <c r="I421">
        <f>IF(E421="ZIMA",ROUNDDOWN(H421*20%,0),IF(E421="WIOSNA",ROUNDDOWN(H421*50%,0),IF(E421="LATO",ROUNDDOWN(H421*90%,0),IF(E421="JESIEŃ",ROUNDDOWN(H421*40%,0)))))</f>
        <v>2</v>
      </c>
      <c r="J421">
        <f>Tabela18[[#This Row],[WYDATKI]]+Tabela18[[#This Row],[SERWIS]]</f>
        <v>0</v>
      </c>
    </row>
    <row r="422" spans="1:10" x14ac:dyDescent="0.3">
      <c r="A422" s="1">
        <v>45347</v>
      </c>
      <c r="B422">
        <f t="shared" si="18"/>
        <v>7</v>
      </c>
      <c r="C422">
        <f t="shared" si="19"/>
        <v>25</v>
      </c>
      <c r="D422">
        <f t="shared" si="20"/>
        <v>2</v>
      </c>
      <c r="E422" t="s">
        <v>4</v>
      </c>
      <c r="F422">
        <f>IF(B422=7,H422*15,0)</f>
        <v>150</v>
      </c>
      <c r="G422">
        <f>IF(OR(B422=7,B422=6),0,I422*30)</f>
        <v>0</v>
      </c>
      <c r="H422">
        <v>10</v>
      </c>
      <c r="I422">
        <f>IF(E422="ZIMA",ROUNDDOWN(H422*20%,0),IF(E422="WIOSNA",ROUNDDOWN(H422*50%,0),IF(E422="LATO",ROUNDDOWN(H422*90%,0),IF(E422="JESIEŃ",ROUNDDOWN(H422*40%,0)))))</f>
        <v>2</v>
      </c>
      <c r="J422">
        <f>Tabela18[[#This Row],[WYDATKI]]+Tabela18[[#This Row],[SERWIS]]</f>
        <v>150</v>
      </c>
    </row>
    <row r="423" spans="1:10" x14ac:dyDescent="0.3">
      <c r="A423" s="1">
        <v>45348</v>
      </c>
      <c r="B423">
        <f t="shared" si="18"/>
        <v>1</v>
      </c>
      <c r="C423">
        <f t="shared" si="19"/>
        <v>26</v>
      </c>
      <c r="D423">
        <f t="shared" si="20"/>
        <v>2</v>
      </c>
      <c r="E423" t="s">
        <v>4</v>
      </c>
      <c r="F423">
        <f>IF(B423=7,H423*15,0)</f>
        <v>0</v>
      </c>
      <c r="G423">
        <f>IF(OR(B423=7,B423=6),0,I423*30)</f>
        <v>60</v>
      </c>
      <c r="H423">
        <v>10</v>
      </c>
      <c r="I423">
        <f>IF(E423="ZIMA",ROUNDDOWN(H423*20%,0),IF(E423="WIOSNA",ROUNDDOWN(H423*50%,0),IF(E423="LATO",ROUNDDOWN(H423*90%,0),IF(E423="JESIEŃ",ROUNDDOWN(H423*40%,0)))))</f>
        <v>2</v>
      </c>
      <c r="J423">
        <f>Tabela18[[#This Row],[WYDATKI]]+Tabela18[[#This Row],[SERWIS]]</f>
        <v>0</v>
      </c>
    </row>
    <row r="424" spans="1:10" x14ac:dyDescent="0.3">
      <c r="A424" s="1">
        <v>45349</v>
      </c>
      <c r="B424">
        <f t="shared" si="18"/>
        <v>2</v>
      </c>
      <c r="C424">
        <f t="shared" si="19"/>
        <v>27</v>
      </c>
      <c r="D424">
        <f t="shared" si="20"/>
        <v>2</v>
      </c>
      <c r="E424" t="s">
        <v>4</v>
      </c>
      <c r="F424">
        <f>IF(B424=7,H424*15,0)</f>
        <v>0</v>
      </c>
      <c r="G424">
        <f>IF(OR(B424=7,B424=6),0,I424*30)</f>
        <v>60</v>
      </c>
      <c r="H424">
        <v>10</v>
      </c>
      <c r="I424">
        <f>IF(E424="ZIMA",ROUNDDOWN(H424*20%,0),IF(E424="WIOSNA",ROUNDDOWN(H424*50%,0),IF(E424="LATO",ROUNDDOWN(H424*90%,0),IF(E424="JESIEŃ",ROUNDDOWN(H424*40%,0)))))</f>
        <v>2</v>
      </c>
      <c r="J424">
        <f>Tabela18[[#This Row],[WYDATKI]]+Tabela18[[#This Row],[SERWIS]]</f>
        <v>0</v>
      </c>
    </row>
    <row r="425" spans="1:10" x14ac:dyDescent="0.3">
      <c r="A425" s="1">
        <v>45350</v>
      </c>
      <c r="B425">
        <f t="shared" si="18"/>
        <v>3</v>
      </c>
      <c r="C425">
        <f t="shared" si="19"/>
        <v>28</v>
      </c>
      <c r="D425">
        <f t="shared" si="20"/>
        <v>2</v>
      </c>
      <c r="E425" t="s">
        <v>4</v>
      </c>
      <c r="F425">
        <f>IF(B425=7,H425*15,0)</f>
        <v>0</v>
      </c>
      <c r="G425">
        <f>IF(OR(B425=7,B425=6),0,I425*30)</f>
        <v>60</v>
      </c>
      <c r="H425">
        <v>10</v>
      </c>
      <c r="I425">
        <f>IF(E425="ZIMA",ROUNDDOWN(H425*20%,0),IF(E425="WIOSNA",ROUNDDOWN(H425*50%,0),IF(E425="LATO",ROUNDDOWN(H425*90%,0),IF(E425="JESIEŃ",ROUNDDOWN(H425*40%,0)))))</f>
        <v>2</v>
      </c>
      <c r="J425">
        <f>Tabela18[[#This Row],[WYDATKI]]+Tabela18[[#This Row],[SERWIS]]</f>
        <v>0</v>
      </c>
    </row>
    <row r="426" spans="1:10" x14ac:dyDescent="0.3">
      <c r="A426" s="1">
        <v>45351</v>
      </c>
      <c r="B426">
        <f t="shared" si="18"/>
        <v>4</v>
      </c>
      <c r="C426">
        <f t="shared" si="19"/>
        <v>29</v>
      </c>
      <c r="D426">
        <f t="shared" si="20"/>
        <v>2</v>
      </c>
      <c r="E426" t="s">
        <v>4</v>
      </c>
      <c r="F426">
        <f>IF(B426=7,H426*15,0)</f>
        <v>0</v>
      </c>
      <c r="G426">
        <f>IF(OR(B426=7,B426=6),0,I426*30)</f>
        <v>60</v>
      </c>
      <c r="H426">
        <v>10</v>
      </c>
      <c r="I426">
        <f>IF(E426="ZIMA",ROUNDDOWN(H426*20%,0),IF(E426="WIOSNA",ROUNDDOWN(H426*50%,0),IF(E426="LATO",ROUNDDOWN(H426*90%,0),IF(E426="JESIEŃ",ROUNDDOWN(H426*40%,0)))))</f>
        <v>2</v>
      </c>
      <c r="J426">
        <f>Tabela18[[#This Row],[WYDATKI]]+Tabela18[[#This Row],[SERWIS]]</f>
        <v>0</v>
      </c>
    </row>
    <row r="427" spans="1:10" x14ac:dyDescent="0.3">
      <c r="A427" s="1">
        <v>45352</v>
      </c>
      <c r="B427">
        <f t="shared" si="18"/>
        <v>5</v>
      </c>
      <c r="C427">
        <f t="shared" si="19"/>
        <v>1</v>
      </c>
      <c r="D427">
        <f t="shared" si="20"/>
        <v>3</v>
      </c>
      <c r="E427" t="s">
        <v>4</v>
      </c>
      <c r="F427">
        <f>IF(B427=7,H427*15,0)</f>
        <v>0</v>
      </c>
      <c r="G427">
        <f>IF(OR(B427=7,B427=6),0,I427*30)</f>
        <v>60</v>
      </c>
      <c r="H427">
        <v>10</v>
      </c>
      <c r="I427">
        <f>IF(E427="ZIMA",ROUNDDOWN(H427*20%,0),IF(E427="WIOSNA",ROUNDDOWN(H427*50%,0),IF(E427="LATO",ROUNDDOWN(H427*90%,0),IF(E427="JESIEŃ",ROUNDDOWN(H427*40%,0)))))</f>
        <v>2</v>
      </c>
      <c r="J427">
        <f>Tabela18[[#This Row],[WYDATKI]]+Tabela18[[#This Row],[SERWIS]]</f>
        <v>0</v>
      </c>
    </row>
    <row r="428" spans="1:10" x14ac:dyDescent="0.3">
      <c r="A428" s="1">
        <v>45353</v>
      </c>
      <c r="B428">
        <f t="shared" si="18"/>
        <v>6</v>
      </c>
      <c r="C428">
        <f t="shared" si="19"/>
        <v>2</v>
      </c>
      <c r="D428">
        <f t="shared" si="20"/>
        <v>3</v>
      </c>
      <c r="E428" t="s">
        <v>4</v>
      </c>
      <c r="F428">
        <f>IF(B428=7,H428*15,0)</f>
        <v>0</v>
      </c>
      <c r="G428">
        <f>IF(OR(B428=7,B428=6),0,I428*30)</f>
        <v>0</v>
      </c>
      <c r="H428">
        <v>10</v>
      </c>
      <c r="I428">
        <f>IF(E428="ZIMA",ROUNDDOWN(H428*20%,0),IF(E428="WIOSNA",ROUNDDOWN(H428*50%,0),IF(E428="LATO",ROUNDDOWN(H428*90%,0),IF(E428="JESIEŃ",ROUNDDOWN(H428*40%,0)))))</f>
        <v>2</v>
      </c>
      <c r="J428">
        <f>Tabela18[[#This Row],[WYDATKI]]+Tabela18[[#This Row],[SERWIS]]</f>
        <v>0</v>
      </c>
    </row>
    <row r="429" spans="1:10" x14ac:dyDescent="0.3">
      <c r="A429" s="1">
        <v>45354</v>
      </c>
      <c r="B429">
        <f t="shared" si="18"/>
        <v>7</v>
      </c>
      <c r="C429">
        <f t="shared" si="19"/>
        <v>3</v>
      </c>
      <c r="D429">
        <f t="shared" si="20"/>
        <v>3</v>
      </c>
      <c r="E429" t="s">
        <v>4</v>
      </c>
      <c r="F429">
        <f>IF(B429=7,H429*15,0)</f>
        <v>150</v>
      </c>
      <c r="G429">
        <f>IF(OR(B429=7,B429=6),0,I429*30)</f>
        <v>0</v>
      </c>
      <c r="H429">
        <v>10</v>
      </c>
      <c r="I429">
        <f>IF(E429="ZIMA",ROUNDDOWN(H429*20%,0),IF(E429="WIOSNA",ROUNDDOWN(H429*50%,0),IF(E429="LATO",ROUNDDOWN(H429*90%,0),IF(E429="JESIEŃ",ROUNDDOWN(H429*40%,0)))))</f>
        <v>2</v>
      </c>
      <c r="J429">
        <f>Tabela18[[#This Row],[WYDATKI]]+Tabela18[[#This Row],[SERWIS]]</f>
        <v>150</v>
      </c>
    </row>
    <row r="430" spans="1:10" x14ac:dyDescent="0.3">
      <c r="A430" s="1">
        <v>45355</v>
      </c>
      <c r="B430">
        <f t="shared" si="18"/>
        <v>1</v>
      </c>
      <c r="C430">
        <f t="shared" si="19"/>
        <v>4</v>
      </c>
      <c r="D430">
        <f t="shared" si="20"/>
        <v>3</v>
      </c>
      <c r="E430" t="s">
        <v>4</v>
      </c>
      <c r="F430">
        <f>IF(B430=7,H430*15,0)</f>
        <v>0</v>
      </c>
      <c r="G430">
        <f>IF(OR(B430=7,B430=6),0,I430*30)</f>
        <v>60</v>
      </c>
      <c r="H430">
        <v>10</v>
      </c>
      <c r="I430">
        <f>IF(E430="ZIMA",ROUNDDOWN(H430*20%,0),IF(E430="WIOSNA",ROUNDDOWN(H430*50%,0),IF(E430="LATO",ROUNDDOWN(H430*90%,0),IF(E430="JESIEŃ",ROUNDDOWN(H430*40%,0)))))</f>
        <v>2</v>
      </c>
      <c r="J430">
        <f>Tabela18[[#This Row],[WYDATKI]]+Tabela18[[#This Row],[SERWIS]]</f>
        <v>0</v>
      </c>
    </row>
    <row r="431" spans="1:10" x14ac:dyDescent="0.3">
      <c r="A431" s="1">
        <v>45356</v>
      </c>
      <c r="B431">
        <f t="shared" si="18"/>
        <v>2</v>
      </c>
      <c r="C431">
        <f t="shared" si="19"/>
        <v>5</v>
      </c>
      <c r="D431">
        <f t="shared" si="20"/>
        <v>3</v>
      </c>
      <c r="E431" t="s">
        <v>4</v>
      </c>
      <c r="F431">
        <f>IF(B431=7,H431*15,0)</f>
        <v>0</v>
      </c>
      <c r="G431">
        <f>IF(OR(B431=7,B431=6),0,I431*30)</f>
        <v>60</v>
      </c>
      <c r="H431">
        <v>10</v>
      </c>
      <c r="I431">
        <f>IF(E431="ZIMA",ROUNDDOWN(H431*20%,0),IF(E431="WIOSNA",ROUNDDOWN(H431*50%,0),IF(E431="LATO",ROUNDDOWN(H431*90%,0),IF(E431="JESIEŃ",ROUNDDOWN(H431*40%,0)))))</f>
        <v>2</v>
      </c>
      <c r="J431">
        <f>Tabela18[[#This Row],[WYDATKI]]+Tabela18[[#This Row],[SERWIS]]</f>
        <v>0</v>
      </c>
    </row>
    <row r="432" spans="1:10" x14ac:dyDescent="0.3">
      <c r="A432" s="1">
        <v>45357</v>
      </c>
      <c r="B432">
        <f t="shared" si="18"/>
        <v>3</v>
      </c>
      <c r="C432">
        <f t="shared" si="19"/>
        <v>6</v>
      </c>
      <c r="D432">
        <f t="shared" si="20"/>
        <v>3</v>
      </c>
      <c r="E432" t="s">
        <v>4</v>
      </c>
      <c r="F432">
        <f>IF(B432=7,H432*15,0)</f>
        <v>0</v>
      </c>
      <c r="G432">
        <f>IF(OR(B432=7,B432=6),0,I432*30)</f>
        <v>60</v>
      </c>
      <c r="H432">
        <v>10</v>
      </c>
      <c r="I432">
        <f>IF(E432="ZIMA",ROUNDDOWN(H432*20%,0),IF(E432="WIOSNA",ROUNDDOWN(H432*50%,0),IF(E432="LATO",ROUNDDOWN(H432*90%,0),IF(E432="JESIEŃ",ROUNDDOWN(H432*40%,0)))))</f>
        <v>2</v>
      </c>
      <c r="J432">
        <f>Tabela18[[#This Row],[WYDATKI]]+Tabela18[[#This Row],[SERWIS]]</f>
        <v>0</v>
      </c>
    </row>
    <row r="433" spans="1:10" x14ac:dyDescent="0.3">
      <c r="A433" s="1">
        <v>45358</v>
      </c>
      <c r="B433">
        <f t="shared" si="18"/>
        <v>4</v>
      </c>
      <c r="C433">
        <f t="shared" si="19"/>
        <v>7</v>
      </c>
      <c r="D433">
        <f t="shared" si="20"/>
        <v>3</v>
      </c>
      <c r="E433" t="s">
        <v>4</v>
      </c>
      <c r="F433">
        <f>IF(B433=7,H433*15,0)</f>
        <v>0</v>
      </c>
      <c r="G433">
        <f>IF(OR(B433=7,B433=6),0,I433*30)</f>
        <v>60</v>
      </c>
      <c r="H433">
        <v>10</v>
      </c>
      <c r="I433">
        <f>IF(E433="ZIMA",ROUNDDOWN(H433*20%,0),IF(E433="WIOSNA",ROUNDDOWN(H433*50%,0),IF(E433="LATO",ROUNDDOWN(H433*90%,0),IF(E433="JESIEŃ",ROUNDDOWN(H433*40%,0)))))</f>
        <v>2</v>
      </c>
      <c r="J433">
        <f>Tabela18[[#This Row],[WYDATKI]]+Tabela18[[#This Row],[SERWIS]]</f>
        <v>0</v>
      </c>
    </row>
    <row r="434" spans="1:10" x14ac:dyDescent="0.3">
      <c r="A434" s="1">
        <v>45359</v>
      </c>
      <c r="B434">
        <f t="shared" si="18"/>
        <v>5</v>
      </c>
      <c r="C434">
        <f t="shared" si="19"/>
        <v>8</v>
      </c>
      <c r="D434">
        <f t="shared" si="20"/>
        <v>3</v>
      </c>
      <c r="E434" t="s">
        <v>4</v>
      </c>
      <c r="F434">
        <f>IF(B434=7,H434*15,0)</f>
        <v>0</v>
      </c>
      <c r="G434">
        <f>IF(OR(B434=7,B434=6),0,I434*30)</f>
        <v>60</v>
      </c>
      <c r="H434">
        <v>10</v>
      </c>
      <c r="I434">
        <f>IF(E434="ZIMA",ROUNDDOWN(H434*20%,0),IF(E434="WIOSNA",ROUNDDOWN(H434*50%,0),IF(E434="LATO",ROUNDDOWN(H434*90%,0),IF(E434="JESIEŃ",ROUNDDOWN(H434*40%,0)))))</f>
        <v>2</v>
      </c>
      <c r="J434">
        <f>Tabela18[[#This Row],[WYDATKI]]+Tabela18[[#This Row],[SERWIS]]</f>
        <v>0</v>
      </c>
    </row>
    <row r="435" spans="1:10" x14ac:dyDescent="0.3">
      <c r="A435" s="1">
        <v>45360</v>
      </c>
      <c r="B435">
        <f t="shared" si="18"/>
        <v>6</v>
      </c>
      <c r="C435">
        <f t="shared" si="19"/>
        <v>9</v>
      </c>
      <c r="D435">
        <f t="shared" si="20"/>
        <v>3</v>
      </c>
      <c r="E435" t="s">
        <v>4</v>
      </c>
      <c r="F435">
        <f>IF(B435=7,H435*15,0)</f>
        <v>0</v>
      </c>
      <c r="G435">
        <f>IF(OR(B435=7,B435=6),0,I435*30)</f>
        <v>0</v>
      </c>
      <c r="H435">
        <v>10</v>
      </c>
      <c r="I435">
        <f>IF(E435="ZIMA",ROUNDDOWN(H435*20%,0),IF(E435="WIOSNA",ROUNDDOWN(H435*50%,0),IF(E435="LATO",ROUNDDOWN(H435*90%,0),IF(E435="JESIEŃ",ROUNDDOWN(H435*40%,0)))))</f>
        <v>2</v>
      </c>
      <c r="J435">
        <f>Tabela18[[#This Row],[WYDATKI]]+Tabela18[[#This Row],[SERWIS]]</f>
        <v>0</v>
      </c>
    </row>
    <row r="436" spans="1:10" x14ac:dyDescent="0.3">
      <c r="A436" s="1">
        <v>45361</v>
      </c>
      <c r="B436">
        <f t="shared" si="18"/>
        <v>7</v>
      </c>
      <c r="C436">
        <f t="shared" si="19"/>
        <v>10</v>
      </c>
      <c r="D436">
        <f t="shared" si="20"/>
        <v>3</v>
      </c>
      <c r="E436" t="s">
        <v>4</v>
      </c>
      <c r="F436">
        <f>IF(B436=7,H436*15,0)</f>
        <v>150</v>
      </c>
      <c r="G436">
        <f>IF(OR(B436=7,B436=6),0,I436*30)</f>
        <v>0</v>
      </c>
      <c r="H436">
        <v>10</v>
      </c>
      <c r="I436">
        <f>IF(E436="ZIMA",ROUNDDOWN(H436*20%,0),IF(E436="WIOSNA",ROUNDDOWN(H436*50%,0),IF(E436="LATO",ROUNDDOWN(H436*90%,0),IF(E436="JESIEŃ",ROUNDDOWN(H436*40%,0)))))</f>
        <v>2</v>
      </c>
      <c r="J436">
        <f>Tabela18[[#This Row],[WYDATKI]]+Tabela18[[#This Row],[SERWIS]]</f>
        <v>150</v>
      </c>
    </row>
    <row r="437" spans="1:10" x14ac:dyDescent="0.3">
      <c r="A437" s="1">
        <v>45362</v>
      </c>
      <c r="B437">
        <f t="shared" si="18"/>
        <v>1</v>
      </c>
      <c r="C437">
        <f t="shared" si="19"/>
        <v>11</v>
      </c>
      <c r="D437">
        <f t="shared" si="20"/>
        <v>3</v>
      </c>
      <c r="E437" t="s">
        <v>4</v>
      </c>
      <c r="F437">
        <f>IF(B437=7,H437*15,0)</f>
        <v>0</v>
      </c>
      <c r="G437">
        <f>IF(OR(B437=7,B437=6),0,I437*30)</f>
        <v>60</v>
      </c>
      <c r="H437">
        <v>10</v>
      </c>
      <c r="I437">
        <f>IF(E437="ZIMA",ROUNDDOWN(H437*20%,0),IF(E437="WIOSNA",ROUNDDOWN(H437*50%,0),IF(E437="LATO",ROUNDDOWN(H437*90%,0),IF(E437="JESIEŃ",ROUNDDOWN(H437*40%,0)))))</f>
        <v>2</v>
      </c>
      <c r="J437">
        <f>Tabela18[[#This Row],[WYDATKI]]+Tabela18[[#This Row],[SERWIS]]</f>
        <v>0</v>
      </c>
    </row>
    <row r="438" spans="1:10" x14ac:dyDescent="0.3">
      <c r="A438" s="1">
        <v>45363</v>
      </c>
      <c r="B438">
        <f t="shared" si="18"/>
        <v>2</v>
      </c>
      <c r="C438">
        <f t="shared" si="19"/>
        <v>12</v>
      </c>
      <c r="D438">
        <f t="shared" si="20"/>
        <v>3</v>
      </c>
      <c r="E438" t="s">
        <v>4</v>
      </c>
      <c r="F438">
        <f>IF(B438=7,H438*15,0)</f>
        <v>0</v>
      </c>
      <c r="G438">
        <f>IF(OR(B438=7,B438=6),0,I438*30)</f>
        <v>60</v>
      </c>
      <c r="H438">
        <v>10</v>
      </c>
      <c r="I438">
        <f>IF(E438="ZIMA",ROUNDDOWN(H438*20%,0),IF(E438="WIOSNA",ROUNDDOWN(H438*50%,0),IF(E438="LATO",ROUNDDOWN(H438*90%,0),IF(E438="JESIEŃ",ROUNDDOWN(H438*40%,0)))))</f>
        <v>2</v>
      </c>
      <c r="J438">
        <f>Tabela18[[#This Row],[WYDATKI]]+Tabela18[[#This Row],[SERWIS]]</f>
        <v>0</v>
      </c>
    </row>
    <row r="439" spans="1:10" x14ac:dyDescent="0.3">
      <c r="A439" s="1">
        <v>45364</v>
      </c>
      <c r="B439">
        <f t="shared" si="18"/>
        <v>3</v>
      </c>
      <c r="C439">
        <f t="shared" si="19"/>
        <v>13</v>
      </c>
      <c r="D439">
        <f t="shared" si="20"/>
        <v>3</v>
      </c>
      <c r="E439" t="s">
        <v>4</v>
      </c>
      <c r="F439">
        <f>IF(B439=7,H439*15,0)</f>
        <v>0</v>
      </c>
      <c r="G439">
        <f>IF(OR(B439=7,B439=6),0,I439*30)</f>
        <v>60</v>
      </c>
      <c r="H439">
        <v>10</v>
      </c>
      <c r="I439">
        <f>IF(E439="ZIMA",ROUNDDOWN(H439*20%,0),IF(E439="WIOSNA",ROUNDDOWN(H439*50%,0),IF(E439="LATO",ROUNDDOWN(H439*90%,0),IF(E439="JESIEŃ",ROUNDDOWN(H439*40%,0)))))</f>
        <v>2</v>
      </c>
      <c r="J439">
        <f>Tabela18[[#This Row],[WYDATKI]]+Tabela18[[#This Row],[SERWIS]]</f>
        <v>0</v>
      </c>
    </row>
    <row r="440" spans="1:10" x14ac:dyDescent="0.3">
      <c r="A440" s="1">
        <v>45365</v>
      </c>
      <c r="B440">
        <f t="shared" si="18"/>
        <v>4</v>
      </c>
      <c r="C440">
        <f t="shared" si="19"/>
        <v>14</v>
      </c>
      <c r="D440">
        <f t="shared" si="20"/>
        <v>3</v>
      </c>
      <c r="E440" t="s">
        <v>4</v>
      </c>
      <c r="F440">
        <f>IF(B440=7,H440*15,0)</f>
        <v>0</v>
      </c>
      <c r="G440">
        <f>IF(OR(B440=7,B440=6),0,I440*30)</f>
        <v>60</v>
      </c>
      <c r="H440">
        <v>10</v>
      </c>
      <c r="I440">
        <f>IF(E440="ZIMA",ROUNDDOWN(H440*20%,0),IF(E440="WIOSNA",ROUNDDOWN(H440*50%,0),IF(E440="LATO",ROUNDDOWN(H440*90%,0),IF(E440="JESIEŃ",ROUNDDOWN(H440*40%,0)))))</f>
        <v>2</v>
      </c>
      <c r="J440">
        <f>Tabela18[[#This Row],[WYDATKI]]+Tabela18[[#This Row],[SERWIS]]</f>
        <v>0</v>
      </c>
    </row>
    <row r="441" spans="1:10" x14ac:dyDescent="0.3">
      <c r="A441" s="1">
        <v>45366</v>
      </c>
      <c r="B441">
        <f t="shared" si="18"/>
        <v>5</v>
      </c>
      <c r="C441">
        <f t="shared" si="19"/>
        <v>15</v>
      </c>
      <c r="D441">
        <f t="shared" si="20"/>
        <v>3</v>
      </c>
      <c r="E441" t="s">
        <v>4</v>
      </c>
      <c r="F441">
        <f>IF(B441=7,H441*15,0)</f>
        <v>0</v>
      </c>
      <c r="G441">
        <f>IF(OR(B441=7,B441=6),0,I441*30)</f>
        <v>60</v>
      </c>
      <c r="H441">
        <v>10</v>
      </c>
      <c r="I441">
        <f>IF(E441="ZIMA",ROUNDDOWN(H441*20%,0),IF(E441="WIOSNA",ROUNDDOWN(H441*50%,0),IF(E441="LATO",ROUNDDOWN(H441*90%,0),IF(E441="JESIEŃ",ROUNDDOWN(H441*40%,0)))))</f>
        <v>2</v>
      </c>
      <c r="J441">
        <f>Tabela18[[#This Row],[WYDATKI]]+Tabela18[[#This Row],[SERWIS]]</f>
        <v>0</v>
      </c>
    </row>
    <row r="442" spans="1:10" x14ac:dyDescent="0.3">
      <c r="A442" s="1">
        <v>45367</v>
      </c>
      <c r="B442">
        <f t="shared" si="18"/>
        <v>6</v>
      </c>
      <c r="C442">
        <f t="shared" si="19"/>
        <v>16</v>
      </c>
      <c r="D442">
        <f t="shared" si="20"/>
        <v>3</v>
      </c>
      <c r="E442" t="s">
        <v>4</v>
      </c>
      <c r="F442">
        <f>IF(B442=7,H442*15,0)</f>
        <v>0</v>
      </c>
      <c r="G442">
        <f>IF(OR(B442=7,B442=6),0,I442*30)</f>
        <v>0</v>
      </c>
      <c r="H442">
        <v>10</v>
      </c>
      <c r="I442">
        <f>IF(E442="ZIMA",ROUNDDOWN(H442*20%,0),IF(E442="WIOSNA",ROUNDDOWN(H442*50%,0),IF(E442="LATO",ROUNDDOWN(H442*90%,0),IF(E442="JESIEŃ",ROUNDDOWN(H442*40%,0)))))</f>
        <v>2</v>
      </c>
      <c r="J442">
        <f>Tabela18[[#This Row],[WYDATKI]]+Tabela18[[#This Row],[SERWIS]]</f>
        <v>0</v>
      </c>
    </row>
    <row r="443" spans="1:10" x14ac:dyDescent="0.3">
      <c r="A443" s="1">
        <v>45368</v>
      </c>
      <c r="B443">
        <f t="shared" si="18"/>
        <v>7</v>
      </c>
      <c r="C443">
        <f t="shared" si="19"/>
        <v>17</v>
      </c>
      <c r="D443">
        <f t="shared" si="20"/>
        <v>3</v>
      </c>
      <c r="E443" t="s">
        <v>4</v>
      </c>
      <c r="F443">
        <f>IF(B443=7,H443*15,0)</f>
        <v>150</v>
      </c>
      <c r="G443">
        <f>IF(OR(B443=7,B443=6),0,I443*30)</f>
        <v>0</v>
      </c>
      <c r="H443">
        <v>10</v>
      </c>
      <c r="I443">
        <f>IF(E443="ZIMA",ROUNDDOWN(H443*20%,0),IF(E443="WIOSNA",ROUNDDOWN(H443*50%,0),IF(E443="LATO",ROUNDDOWN(H443*90%,0),IF(E443="JESIEŃ",ROUNDDOWN(H443*40%,0)))))</f>
        <v>2</v>
      </c>
      <c r="J443">
        <f>Tabela18[[#This Row],[WYDATKI]]+Tabela18[[#This Row],[SERWIS]]</f>
        <v>150</v>
      </c>
    </row>
    <row r="444" spans="1:10" x14ac:dyDescent="0.3">
      <c r="A444" s="1">
        <v>45369</v>
      </c>
      <c r="B444">
        <f t="shared" si="18"/>
        <v>1</v>
      </c>
      <c r="C444">
        <f t="shared" si="19"/>
        <v>18</v>
      </c>
      <c r="D444">
        <f t="shared" si="20"/>
        <v>3</v>
      </c>
      <c r="E444" t="s">
        <v>4</v>
      </c>
      <c r="F444">
        <f>IF(B444=7,H444*15,0)</f>
        <v>0</v>
      </c>
      <c r="G444">
        <f>IF(OR(B444=7,B444=6),0,I444*30)</f>
        <v>60</v>
      </c>
      <c r="H444">
        <v>10</v>
      </c>
      <c r="I444">
        <f>IF(E444="ZIMA",ROUNDDOWN(H444*20%,0),IF(E444="WIOSNA",ROUNDDOWN(H444*50%,0),IF(E444="LATO",ROUNDDOWN(H444*90%,0),IF(E444="JESIEŃ",ROUNDDOWN(H444*40%,0)))))</f>
        <v>2</v>
      </c>
      <c r="J444">
        <f>Tabela18[[#This Row],[WYDATKI]]+Tabela18[[#This Row],[SERWIS]]</f>
        <v>0</v>
      </c>
    </row>
    <row r="445" spans="1:10" x14ac:dyDescent="0.3">
      <c r="A445" s="1">
        <v>45370</v>
      </c>
      <c r="B445">
        <f t="shared" si="18"/>
        <v>2</v>
      </c>
      <c r="C445">
        <f t="shared" si="19"/>
        <v>19</v>
      </c>
      <c r="D445">
        <f t="shared" si="20"/>
        <v>3</v>
      </c>
      <c r="E445" t="s">
        <v>4</v>
      </c>
      <c r="F445">
        <f>IF(B445=7,H445*15,0)</f>
        <v>0</v>
      </c>
      <c r="G445">
        <f>IF(OR(B445=7,B445=6),0,I445*30)</f>
        <v>60</v>
      </c>
      <c r="H445">
        <v>10</v>
      </c>
      <c r="I445">
        <f>IF(E445="ZIMA",ROUNDDOWN(H445*20%,0),IF(E445="WIOSNA",ROUNDDOWN(H445*50%,0),IF(E445="LATO",ROUNDDOWN(H445*90%,0),IF(E445="JESIEŃ",ROUNDDOWN(H445*40%,0)))))</f>
        <v>2</v>
      </c>
      <c r="J445">
        <f>Tabela18[[#This Row],[WYDATKI]]+Tabela18[[#This Row],[SERWIS]]</f>
        <v>0</v>
      </c>
    </row>
    <row r="446" spans="1:10" x14ac:dyDescent="0.3">
      <c r="A446" s="1">
        <v>45371</v>
      </c>
      <c r="B446">
        <f t="shared" si="18"/>
        <v>3</v>
      </c>
      <c r="C446">
        <f t="shared" si="19"/>
        <v>20</v>
      </c>
      <c r="D446">
        <f t="shared" si="20"/>
        <v>3</v>
      </c>
      <c r="E446" t="s">
        <v>4</v>
      </c>
      <c r="F446">
        <f>IF(B446=7,H446*15,0)</f>
        <v>0</v>
      </c>
      <c r="G446">
        <f>IF(OR(B446=7,B446=6),0,I446*30)</f>
        <v>60</v>
      </c>
      <c r="H446">
        <v>10</v>
      </c>
      <c r="I446">
        <f>IF(E446="ZIMA",ROUNDDOWN(H446*20%,0),IF(E446="WIOSNA",ROUNDDOWN(H446*50%,0),IF(E446="LATO",ROUNDDOWN(H446*90%,0),IF(E446="JESIEŃ",ROUNDDOWN(H446*40%,0)))))</f>
        <v>2</v>
      </c>
      <c r="J446">
        <f>Tabela18[[#This Row],[WYDATKI]]+Tabela18[[#This Row],[SERWIS]]</f>
        <v>0</v>
      </c>
    </row>
    <row r="447" spans="1:10" x14ac:dyDescent="0.3">
      <c r="A447" s="1">
        <v>45372</v>
      </c>
      <c r="B447">
        <f t="shared" si="18"/>
        <v>4</v>
      </c>
      <c r="C447">
        <f t="shared" si="19"/>
        <v>21</v>
      </c>
      <c r="D447">
        <f t="shared" si="20"/>
        <v>3</v>
      </c>
      <c r="E447" t="s">
        <v>5</v>
      </c>
      <c r="F447">
        <f>IF(B447=7,H447*15,0)</f>
        <v>0</v>
      </c>
      <c r="G447">
        <f>IF(OR(B447=7,B447=6),0,I447*30)</f>
        <v>150</v>
      </c>
      <c r="H447">
        <v>10</v>
      </c>
      <c r="I447">
        <f>IF(E447="ZIMA",ROUNDDOWN(H447*20%,0),IF(E447="WIOSNA",ROUNDDOWN(H447*50%,0),IF(E447="LATO",ROUNDDOWN(H447*90%,0),IF(E447="JESIEŃ",ROUNDDOWN(H447*40%,0)))))</f>
        <v>5</v>
      </c>
      <c r="J447">
        <f>Tabela18[[#This Row],[WYDATKI]]+Tabela18[[#This Row],[SERWIS]]</f>
        <v>0</v>
      </c>
    </row>
    <row r="448" spans="1:10" x14ac:dyDescent="0.3">
      <c r="A448" s="1">
        <v>45373</v>
      </c>
      <c r="B448">
        <f t="shared" si="18"/>
        <v>5</v>
      </c>
      <c r="C448">
        <f t="shared" si="19"/>
        <v>22</v>
      </c>
      <c r="D448">
        <f t="shared" si="20"/>
        <v>3</v>
      </c>
      <c r="E448" t="s">
        <v>5</v>
      </c>
      <c r="F448">
        <f>IF(B448=7,H448*15,0)</f>
        <v>0</v>
      </c>
      <c r="G448">
        <f>IF(OR(B448=7,B448=6),0,I448*30)</f>
        <v>150</v>
      </c>
      <c r="H448">
        <v>10</v>
      </c>
      <c r="I448">
        <f>IF(E448="ZIMA",ROUNDDOWN(H448*20%,0),IF(E448="WIOSNA",ROUNDDOWN(H448*50%,0),IF(E448="LATO",ROUNDDOWN(H448*90%,0),IF(E448="JESIEŃ",ROUNDDOWN(H448*40%,0)))))</f>
        <v>5</v>
      </c>
      <c r="J448">
        <f>Tabela18[[#This Row],[WYDATKI]]+Tabela18[[#This Row],[SERWIS]]</f>
        <v>0</v>
      </c>
    </row>
    <row r="449" spans="1:10" x14ac:dyDescent="0.3">
      <c r="A449" s="1">
        <v>45374</v>
      </c>
      <c r="B449">
        <f t="shared" si="18"/>
        <v>6</v>
      </c>
      <c r="C449">
        <f t="shared" si="19"/>
        <v>23</v>
      </c>
      <c r="D449">
        <f t="shared" si="20"/>
        <v>3</v>
      </c>
      <c r="E449" t="s">
        <v>5</v>
      </c>
      <c r="F449">
        <f>IF(B449=7,H449*15,0)</f>
        <v>0</v>
      </c>
      <c r="G449">
        <f>IF(OR(B449=7,B449=6),0,I449*30)</f>
        <v>0</v>
      </c>
      <c r="H449">
        <v>10</v>
      </c>
      <c r="I449">
        <f>IF(E449="ZIMA",ROUNDDOWN(H449*20%,0),IF(E449="WIOSNA",ROUNDDOWN(H449*50%,0),IF(E449="LATO",ROUNDDOWN(H449*90%,0),IF(E449="JESIEŃ",ROUNDDOWN(H449*40%,0)))))</f>
        <v>5</v>
      </c>
      <c r="J449">
        <f>Tabela18[[#This Row],[WYDATKI]]+Tabela18[[#This Row],[SERWIS]]</f>
        <v>0</v>
      </c>
    </row>
    <row r="450" spans="1:10" x14ac:dyDescent="0.3">
      <c r="A450" s="1">
        <v>45375</v>
      </c>
      <c r="B450">
        <f t="shared" si="18"/>
        <v>7</v>
      </c>
      <c r="C450">
        <f t="shared" si="19"/>
        <v>24</v>
      </c>
      <c r="D450">
        <f t="shared" si="20"/>
        <v>3</v>
      </c>
      <c r="E450" t="s">
        <v>5</v>
      </c>
      <c r="F450">
        <f>IF(B450=7,H450*15,0)</f>
        <v>150</v>
      </c>
      <c r="G450">
        <f>IF(OR(B450=7,B450=6),0,I450*30)</f>
        <v>0</v>
      </c>
      <c r="H450">
        <v>10</v>
      </c>
      <c r="I450">
        <f>IF(E450="ZIMA",ROUNDDOWN(H450*20%,0),IF(E450="WIOSNA",ROUNDDOWN(H450*50%,0),IF(E450="LATO",ROUNDDOWN(H450*90%,0),IF(E450="JESIEŃ",ROUNDDOWN(H450*40%,0)))))</f>
        <v>5</v>
      </c>
      <c r="J450">
        <f>Tabela18[[#This Row],[WYDATKI]]+Tabela18[[#This Row],[SERWIS]]</f>
        <v>150</v>
      </c>
    </row>
    <row r="451" spans="1:10" x14ac:dyDescent="0.3">
      <c r="A451" s="1">
        <v>45376</v>
      </c>
      <c r="B451">
        <f t="shared" ref="B451:B514" si="21">WEEKDAY(A451,2)</f>
        <v>1</v>
      </c>
      <c r="C451">
        <f t="shared" ref="C451:C514" si="22">DAY(A451)</f>
        <v>25</v>
      </c>
      <c r="D451">
        <f t="shared" ref="D451:D514" si="23">MONTH(A451)</f>
        <v>3</v>
      </c>
      <c r="E451" t="s">
        <v>5</v>
      </c>
      <c r="F451">
        <f>IF(B451=7,H451*15,0)</f>
        <v>0</v>
      </c>
      <c r="G451">
        <f>IF(OR(B451=7,B451=6),0,I451*30)</f>
        <v>150</v>
      </c>
      <c r="H451">
        <v>10</v>
      </c>
      <c r="I451">
        <f>IF(E451="ZIMA",ROUNDDOWN(H451*20%,0),IF(E451="WIOSNA",ROUNDDOWN(H451*50%,0),IF(E451="LATO",ROUNDDOWN(H451*90%,0),IF(E451="JESIEŃ",ROUNDDOWN(H451*40%,0)))))</f>
        <v>5</v>
      </c>
      <c r="J451">
        <f>Tabela18[[#This Row],[WYDATKI]]+Tabela18[[#This Row],[SERWIS]]</f>
        <v>0</v>
      </c>
    </row>
    <row r="452" spans="1:10" x14ac:dyDescent="0.3">
      <c r="A452" s="1">
        <v>45377</v>
      </c>
      <c r="B452">
        <f t="shared" si="21"/>
        <v>2</v>
      </c>
      <c r="C452">
        <f t="shared" si="22"/>
        <v>26</v>
      </c>
      <c r="D452">
        <f t="shared" si="23"/>
        <v>3</v>
      </c>
      <c r="E452" t="s">
        <v>5</v>
      </c>
      <c r="F452">
        <f>IF(B452=7,H452*15,0)</f>
        <v>0</v>
      </c>
      <c r="G452">
        <f>IF(OR(B452=7,B452=6),0,I452*30)</f>
        <v>150</v>
      </c>
      <c r="H452">
        <v>10</v>
      </c>
      <c r="I452">
        <f>IF(E452="ZIMA",ROUNDDOWN(H452*20%,0),IF(E452="WIOSNA",ROUNDDOWN(H452*50%,0),IF(E452="LATO",ROUNDDOWN(H452*90%,0),IF(E452="JESIEŃ",ROUNDDOWN(H452*40%,0)))))</f>
        <v>5</v>
      </c>
      <c r="J452">
        <f>Tabela18[[#This Row],[WYDATKI]]+Tabela18[[#This Row],[SERWIS]]</f>
        <v>0</v>
      </c>
    </row>
    <row r="453" spans="1:10" x14ac:dyDescent="0.3">
      <c r="A453" s="1">
        <v>45378</v>
      </c>
      <c r="B453">
        <f t="shared" si="21"/>
        <v>3</v>
      </c>
      <c r="C453">
        <f t="shared" si="22"/>
        <v>27</v>
      </c>
      <c r="D453">
        <f t="shared" si="23"/>
        <v>3</v>
      </c>
      <c r="E453" t="s">
        <v>5</v>
      </c>
      <c r="F453">
        <f>IF(B453=7,H453*15,0)</f>
        <v>0</v>
      </c>
      <c r="G453">
        <f>IF(OR(B453=7,B453=6),0,I453*30)</f>
        <v>150</v>
      </c>
      <c r="H453">
        <v>10</v>
      </c>
      <c r="I453">
        <f>IF(E453="ZIMA",ROUNDDOWN(H453*20%,0),IF(E453="WIOSNA",ROUNDDOWN(H453*50%,0),IF(E453="LATO",ROUNDDOWN(H453*90%,0),IF(E453="JESIEŃ",ROUNDDOWN(H453*40%,0)))))</f>
        <v>5</v>
      </c>
      <c r="J453">
        <f>Tabela18[[#This Row],[WYDATKI]]+Tabela18[[#This Row],[SERWIS]]</f>
        <v>0</v>
      </c>
    </row>
    <row r="454" spans="1:10" x14ac:dyDescent="0.3">
      <c r="A454" s="1">
        <v>45379</v>
      </c>
      <c r="B454">
        <f t="shared" si="21"/>
        <v>4</v>
      </c>
      <c r="C454">
        <f t="shared" si="22"/>
        <v>28</v>
      </c>
      <c r="D454">
        <f t="shared" si="23"/>
        <v>3</v>
      </c>
      <c r="E454" t="s">
        <v>5</v>
      </c>
      <c r="F454">
        <f>IF(B454=7,H454*15,0)</f>
        <v>0</v>
      </c>
      <c r="G454">
        <f>IF(OR(B454=7,B454=6),0,I454*30)</f>
        <v>150</v>
      </c>
      <c r="H454">
        <v>10</v>
      </c>
      <c r="I454">
        <f>IF(E454="ZIMA",ROUNDDOWN(H454*20%,0),IF(E454="WIOSNA",ROUNDDOWN(H454*50%,0),IF(E454="LATO",ROUNDDOWN(H454*90%,0),IF(E454="JESIEŃ",ROUNDDOWN(H454*40%,0)))))</f>
        <v>5</v>
      </c>
      <c r="J454">
        <f>Tabela18[[#This Row],[WYDATKI]]+Tabela18[[#This Row],[SERWIS]]</f>
        <v>0</v>
      </c>
    </row>
    <row r="455" spans="1:10" x14ac:dyDescent="0.3">
      <c r="A455" s="1">
        <v>45380</v>
      </c>
      <c r="B455">
        <f t="shared" si="21"/>
        <v>5</v>
      </c>
      <c r="C455">
        <f t="shared" si="22"/>
        <v>29</v>
      </c>
      <c r="D455">
        <f t="shared" si="23"/>
        <v>3</v>
      </c>
      <c r="E455" t="s">
        <v>5</v>
      </c>
      <c r="F455">
        <f>IF(B455=7,H455*15,0)</f>
        <v>0</v>
      </c>
      <c r="G455">
        <f>IF(OR(B455=7,B455=6),0,I455*30)</f>
        <v>150</v>
      </c>
      <c r="H455">
        <v>10</v>
      </c>
      <c r="I455">
        <f>IF(E455="ZIMA",ROUNDDOWN(H455*20%,0),IF(E455="WIOSNA",ROUNDDOWN(H455*50%,0),IF(E455="LATO",ROUNDDOWN(H455*90%,0),IF(E455="JESIEŃ",ROUNDDOWN(H455*40%,0)))))</f>
        <v>5</v>
      </c>
      <c r="J455">
        <f>Tabela18[[#This Row],[WYDATKI]]+Tabela18[[#This Row],[SERWIS]]</f>
        <v>0</v>
      </c>
    </row>
    <row r="456" spans="1:10" x14ac:dyDescent="0.3">
      <c r="A456" s="1">
        <v>45381</v>
      </c>
      <c r="B456">
        <f t="shared" si="21"/>
        <v>6</v>
      </c>
      <c r="C456">
        <f t="shared" si="22"/>
        <v>30</v>
      </c>
      <c r="D456">
        <f t="shared" si="23"/>
        <v>3</v>
      </c>
      <c r="E456" t="s">
        <v>5</v>
      </c>
      <c r="F456">
        <f>IF(B456=7,H456*15,0)</f>
        <v>0</v>
      </c>
      <c r="G456">
        <f>IF(OR(B456=7,B456=6),0,I456*30)</f>
        <v>0</v>
      </c>
      <c r="H456">
        <v>10</v>
      </c>
      <c r="I456">
        <f>IF(E456="ZIMA",ROUNDDOWN(H456*20%,0),IF(E456="WIOSNA",ROUNDDOWN(H456*50%,0),IF(E456="LATO",ROUNDDOWN(H456*90%,0),IF(E456="JESIEŃ",ROUNDDOWN(H456*40%,0)))))</f>
        <v>5</v>
      </c>
      <c r="J456">
        <f>Tabela18[[#This Row],[WYDATKI]]+Tabela18[[#This Row],[SERWIS]]</f>
        <v>0</v>
      </c>
    </row>
    <row r="457" spans="1:10" x14ac:dyDescent="0.3">
      <c r="A457" s="1">
        <v>45382</v>
      </c>
      <c r="B457">
        <f t="shared" si="21"/>
        <v>7</v>
      </c>
      <c r="C457">
        <f t="shared" si="22"/>
        <v>31</v>
      </c>
      <c r="D457">
        <f t="shared" si="23"/>
        <v>3</v>
      </c>
      <c r="E457" t="s">
        <v>5</v>
      </c>
      <c r="F457">
        <f>IF(B457=7,H457*15,0)</f>
        <v>150</v>
      </c>
      <c r="G457">
        <f>IF(OR(B457=7,B457=6),0,I457*30)</f>
        <v>0</v>
      </c>
      <c r="H457">
        <v>10</v>
      </c>
      <c r="I457">
        <f>IF(E457="ZIMA",ROUNDDOWN(H457*20%,0),IF(E457="WIOSNA",ROUNDDOWN(H457*50%,0),IF(E457="LATO",ROUNDDOWN(H457*90%,0),IF(E457="JESIEŃ",ROUNDDOWN(H457*40%,0)))))</f>
        <v>5</v>
      </c>
      <c r="J457">
        <f>Tabela18[[#This Row],[WYDATKI]]+Tabela18[[#This Row],[SERWIS]]</f>
        <v>150</v>
      </c>
    </row>
    <row r="458" spans="1:10" x14ac:dyDescent="0.3">
      <c r="A458" s="1">
        <v>45383</v>
      </c>
      <c r="B458">
        <f t="shared" si="21"/>
        <v>1</v>
      </c>
      <c r="C458">
        <f t="shared" si="22"/>
        <v>1</v>
      </c>
      <c r="D458">
        <f t="shared" si="23"/>
        <v>4</v>
      </c>
      <c r="E458" t="s">
        <v>5</v>
      </c>
      <c r="F458">
        <f>IF(B458=7,H458*15,0)</f>
        <v>0</v>
      </c>
      <c r="G458">
        <f>IF(OR(B458=7,B458=6),0,I458*30)</f>
        <v>150</v>
      </c>
      <c r="H458">
        <v>10</v>
      </c>
      <c r="I458">
        <f>IF(E458="ZIMA",ROUNDDOWN(H458*20%,0),IF(E458="WIOSNA",ROUNDDOWN(H458*50%,0),IF(E458="LATO",ROUNDDOWN(H458*90%,0),IF(E458="JESIEŃ",ROUNDDOWN(H458*40%,0)))))</f>
        <v>5</v>
      </c>
      <c r="J458">
        <f>Tabela18[[#This Row],[WYDATKI]]+Tabela18[[#This Row],[SERWIS]]</f>
        <v>0</v>
      </c>
    </row>
    <row r="459" spans="1:10" x14ac:dyDescent="0.3">
      <c r="A459" s="1">
        <v>45384</v>
      </c>
      <c r="B459">
        <f t="shared" si="21"/>
        <v>2</v>
      </c>
      <c r="C459">
        <f t="shared" si="22"/>
        <v>2</v>
      </c>
      <c r="D459">
        <f t="shared" si="23"/>
        <v>4</v>
      </c>
      <c r="E459" t="s">
        <v>5</v>
      </c>
      <c r="F459">
        <f>IF(B459=7,H459*15,0)</f>
        <v>0</v>
      </c>
      <c r="G459">
        <f>IF(OR(B459=7,B459=6),0,I459*30)</f>
        <v>150</v>
      </c>
      <c r="H459">
        <v>10</v>
      </c>
      <c r="I459">
        <f>IF(E459="ZIMA",ROUNDDOWN(H459*20%,0),IF(E459="WIOSNA",ROUNDDOWN(H459*50%,0),IF(E459="LATO",ROUNDDOWN(H459*90%,0),IF(E459="JESIEŃ",ROUNDDOWN(H459*40%,0)))))</f>
        <v>5</v>
      </c>
      <c r="J459">
        <f>Tabela18[[#This Row],[WYDATKI]]+Tabela18[[#This Row],[SERWIS]]</f>
        <v>0</v>
      </c>
    </row>
    <row r="460" spans="1:10" x14ac:dyDescent="0.3">
      <c r="A460" s="1">
        <v>45385</v>
      </c>
      <c r="B460">
        <f t="shared" si="21"/>
        <v>3</v>
      </c>
      <c r="C460">
        <f t="shared" si="22"/>
        <v>3</v>
      </c>
      <c r="D460">
        <f t="shared" si="23"/>
        <v>4</v>
      </c>
      <c r="E460" t="s">
        <v>5</v>
      </c>
      <c r="F460">
        <f>IF(B460=7,H460*15,0)</f>
        <v>0</v>
      </c>
      <c r="G460">
        <f>IF(OR(B460=7,B460=6),0,I460*30)</f>
        <v>150</v>
      </c>
      <c r="H460">
        <v>10</v>
      </c>
      <c r="I460">
        <f>IF(E460="ZIMA",ROUNDDOWN(H460*20%,0),IF(E460="WIOSNA",ROUNDDOWN(H460*50%,0),IF(E460="LATO",ROUNDDOWN(H460*90%,0),IF(E460="JESIEŃ",ROUNDDOWN(H460*40%,0)))))</f>
        <v>5</v>
      </c>
      <c r="J460">
        <f>Tabela18[[#This Row],[WYDATKI]]+Tabela18[[#This Row],[SERWIS]]</f>
        <v>0</v>
      </c>
    </row>
    <row r="461" spans="1:10" x14ac:dyDescent="0.3">
      <c r="A461" s="1">
        <v>45386</v>
      </c>
      <c r="B461">
        <f t="shared" si="21"/>
        <v>4</v>
      </c>
      <c r="C461">
        <f t="shared" si="22"/>
        <v>4</v>
      </c>
      <c r="D461">
        <f t="shared" si="23"/>
        <v>4</v>
      </c>
      <c r="E461" t="s">
        <v>5</v>
      </c>
      <c r="F461">
        <f>IF(B461=7,H461*15,0)</f>
        <v>0</v>
      </c>
      <c r="G461">
        <f>IF(OR(B461=7,B461=6),0,I461*30)</f>
        <v>150</v>
      </c>
      <c r="H461">
        <v>10</v>
      </c>
      <c r="I461">
        <f>IF(E461="ZIMA",ROUNDDOWN(H461*20%,0),IF(E461="WIOSNA",ROUNDDOWN(H461*50%,0),IF(E461="LATO",ROUNDDOWN(H461*90%,0),IF(E461="JESIEŃ",ROUNDDOWN(H461*40%,0)))))</f>
        <v>5</v>
      </c>
      <c r="J461">
        <f>Tabela18[[#This Row],[WYDATKI]]+Tabela18[[#This Row],[SERWIS]]</f>
        <v>0</v>
      </c>
    </row>
    <row r="462" spans="1:10" x14ac:dyDescent="0.3">
      <c r="A462" s="1">
        <v>45387</v>
      </c>
      <c r="B462">
        <f t="shared" si="21"/>
        <v>5</v>
      </c>
      <c r="C462">
        <f t="shared" si="22"/>
        <v>5</v>
      </c>
      <c r="D462">
        <f t="shared" si="23"/>
        <v>4</v>
      </c>
      <c r="E462" t="s">
        <v>5</v>
      </c>
      <c r="F462">
        <f>IF(B462=7,H462*15,0)</f>
        <v>0</v>
      </c>
      <c r="G462">
        <f>IF(OR(B462=7,B462=6),0,I462*30)</f>
        <v>150</v>
      </c>
      <c r="H462">
        <v>10</v>
      </c>
      <c r="I462">
        <f>IF(E462="ZIMA",ROUNDDOWN(H462*20%,0),IF(E462="WIOSNA",ROUNDDOWN(H462*50%,0),IF(E462="LATO",ROUNDDOWN(H462*90%,0),IF(E462="JESIEŃ",ROUNDDOWN(H462*40%,0)))))</f>
        <v>5</v>
      </c>
      <c r="J462">
        <f>Tabela18[[#This Row],[WYDATKI]]+Tabela18[[#This Row],[SERWIS]]</f>
        <v>0</v>
      </c>
    </row>
    <row r="463" spans="1:10" x14ac:dyDescent="0.3">
      <c r="A463" s="1">
        <v>45388</v>
      </c>
      <c r="B463">
        <f t="shared" si="21"/>
        <v>6</v>
      </c>
      <c r="C463">
        <f t="shared" si="22"/>
        <v>6</v>
      </c>
      <c r="D463">
        <f t="shared" si="23"/>
        <v>4</v>
      </c>
      <c r="E463" t="s">
        <v>5</v>
      </c>
      <c r="F463">
        <f>IF(B463=7,H463*15,0)</f>
        <v>0</v>
      </c>
      <c r="G463">
        <f>IF(OR(B463=7,B463=6),0,I463*30)</f>
        <v>0</v>
      </c>
      <c r="H463">
        <v>10</v>
      </c>
      <c r="I463">
        <f>IF(E463="ZIMA",ROUNDDOWN(H463*20%,0),IF(E463="WIOSNA",ROUNDDOWN(H463*50%,0),IF(E463="LATO",ROUNDDOWN(H463*90%,0),IF(E463="JESIEŃ",ROUNDDOWN(H463*40%,0)))))</f>
        <v>5</v>
      </c>
      <c r="J463">
        <f>Tabela18[[#This Row],[WYDATKI]]+Tabela18[[#This Row],[SERWIS]]</f>
        <v>0</v>
      </c>
    </row>
    <row r="464" spans="1:10" x14ac:dyDescent="0.3">
      <c r="A464" s="1">
        <v>45389</v>
      </c>
      <c r="B464">
        <f t="shared" si="21"/>
        <v>7</v>
      </c>
      <c r="C464">
        <f t="shared" si="22"/>
        <v>7</v>
      </c>
      <c r="D464">
        <f t="shared" si="23"/>
        <v>4</v>
      </c>
      <c r="E464" t="s">
        <v>5</v>
      </c>
      <c r="F464">
        <f>IF(B464=7,H464*15,0)</f>
        <v>150</v>
      </c>
      <c r="G464">
        <f>IF(OR(B464=7,B464=6),0,I464*30)</f>
        <v>0</v>
      </c>
      <c r="H464">
        <v>10</v>
      </c>
      <c r="I464">
        <f>IF(E464="ZIMA",ROUNDDOWN(H464*20%,0),IF(E464="WIOSNA",ROUNDDOWN(H464*50%,0),IF(E464="LATO",ROUNDDOWN(H464*90%,0),IF(E464="JESIEŃ",ROUNDDOWN(H464*40%,0)))))</f>
        <v>5</v>
      </c>
      <c r="J464">
        <f>Tabela18[[#This Row],[WYDATKI]]+Tabela18[[#This Row],[SERWIS]]</f>
        <v>150</v>
      </c>
    </row>
    <row r="465" spans="1:10" x14ac:dyDescent="0.3">
      <c r="A465" s="1">
        <v>45390</v>
      </c>
      <c r="B465">
        <f t="shared" si="21"/>
        <v>1</v>
      </c>
      <c r="C465">
        <f t="shared" si="22"/>
        <v>8</v>
      </c>
      <c r="D465">
        <f t="shared" si="23"/>
        <v>4</v>
      </c>
      <c r="E465" t="s">
        <v>5</v>
      </c>
      <c r="F465">
        <f>IF(B465=7,H465*15,0)</f>
        <v>0</v>
      </c>
      <c r="G465">
        <f>IF(OR(B465=7,B465=6),0,I465*30)</f>
        <v>150</v>
      </c>
      <c r="H465">
        <v>10</v>
      </c>
      <c r="I465">
        <f>IF(E465="ZIMA",ROUNDDOWN(H465*20%,0),IF(E465="WIOSNA",ROUNDDOWN(H465*50%,0),IF(E465="LATO",ROUNDDOWN(H465*90%,0),IF(E465="JESIEŃ",ROUNDDOWN(H465*40%,0)))))</f>
        <v>5</v>
      </c>
      <c r="J465">
        <f>Tabela18[[#This Row],[WYDATKI]]+Tabela18[[#This Row],[SERWIS]]</f>
        <v>0</v>
      </c>
    </row>
    <row r="466" spans="1:10" x14ac:dyDescent="0.3">
      <c r="A466" s="1">
        <v>45391</v>
      </c>
      <c r="B466">
        <f t="shared" si="21"/>
        <v>2</v>
      </c>
      <c r="C466">
        <f t="shared" si="22"/>
        <v>9</v>
      </c>
      <c r="D466">
        <f t="shared" si="23"/>
        <v>4</v>
      </c>
      <c r="E466" t="s">
        <v>5</v>
      </c>
      <c r="F466">
        <f>IF(B466=7,H466*15,0)</f>
        <v>0</v>
      </c>
      <c r="G466">
        <f>IF(OR(B466=7,B466=6),0,I466*30)</f>
        <v>150</v>
      </c>
      <c r="H466">
        <v>10</v>
      </c>
      <c r="I466">
        <f>IF(E466="ZIMA",ROUNDDOWN(H466*20%,0),IF(E466="WIOSNA",ROUNDDOWN(H466*50%,0),IF(E466="LATO",ROUNDDOWN(H466*90%,0),IF(E466="JESIEŃ",ROUNDDOWN(H466*40%,0)))))</f>
        <v>5</v>
      </c>
      <c r="J466">
        <f>Tabela18[[#This Row],[WYDATKI]]+Tabela18[[#This Row],[SERWIS]]</f>
        <v>0</v>
      </c>
    </row>
    <row r="467" spans="1:10" x14ac:dyDescent="0.3">
      <c r="A467" s="1">
        <v>45392</v>
      </c>
      <c r="B467">
        <f t="shared" si="21"/>
        <v>3</v>
      </c>
      <c r="C467">
        <f t="shared" si="22"/>
        <v>10</v>
      </c>
      <c r="D467">
        <f t="shared" si="23"/>
        <v>4</v>
      </c>
      <c r="E467" t="s">
        <v>5</v>
      </c>
      <c r="F467">
        <f>IF(B467=7,H467*15,0)</f>
        <v>0</v>
      </c>
      <c r="G467">
        <f>IF(OR(B467=7,B467=6),0,I467*30)</f>
        <v>150</v>
      </c>
      <c r="H467">
        <v>10</v>
      </c>
      <c r="I467">
        <f>IF(E467="ZIMA",ROUNDDOWN(H467*20%,0),IF(E467="WIOSNA",ROUNDDOWN(H467*50%,0),IF(E467="LATO",ROUNDDOWN(H467*90%,0),IF(E467="JESIEŃ",ROUNDDOWN(H467*40%,0)))))</f>
        <v>5</v>
      </c>
      <c r="J467">
        <f>Tabela18[[#This Row],[WYDATKI]]+Tabela18[[#This Row],[SERWIS]]</f>
        <v>0</v>
      </c>
    </row>
    <row r="468" spans="1:10" x14ac:dyDescent="0.3">
      <c r="A468" s="1">
        <v>45393</v>
      </c>
      <c r="B468">
        <f t="shared" si="21"/>
        <v>4</v>
      </c>
      <c r="C468">
        <f t="shared" si="22"/>
        <v>11</v>
      </c>
      <c r="D468">
        <f t="shared" si="23"/>
        <v>4</v>
      </c>
      <c r="E468" t="s">
        <v>5</v>
      </c>
      <c r="F468">
        <f>IF(B468=7,H468*15,0)</f>
        <v>0</v>
      </c>
      <c r="G468">
        <f>IF(OR(B468=7,B468=6),0,I468*30)</f>
        <v>150</v>
      </c>
      <c r="H468">
        <v>10</v>
      </c>
      <c r="I468">
        <f>IF(E468="ZIMA",ROUNDDOWN(H468*20%,0),IF(E468="WIOSNA",ROUNDDOWN(H468*50%,0),IF(E468="LATO",ROUNDDOWN(H468*90%,0),IF(E468="JESIEŃ",ROUNDDOWN(H468*40%,0)))))</f>
        <v>5</v>
      </c>
      <c r="J468">
        <f>Tabela18[[#This Row],[WYDATKI]]+Tabela18[[#This Row],[SERWIS]]</f>
        <v>0</v>
      </c>
    </row>
    <row r="469" spans="1:10" x14ac:dyDescent="0.3">
      <c r="A469" s="1">
        <v>45394</v>
      </c>
      <c r="B469">
        <f t="shared" si="21"/>
        <v>5</v>
      </c>
      <c r="C469">
        <f t="shared" si="22"/>
        <v>12</v>
      </c>
      <c r="D469">
        <f t="shared" si="23"/>
        <v>4</v>
      </c>
      <c r="E469" t="s">
        <v>5</v>
      </c>
      <c r="F469">
        <f>IF(B469=7,H469*15,0)</f>
        <v>0</v>
      </c>
      <c r="G469">
        <f>IF(OR(B469=7,B469=6),0,I469*30)</f>
        <v>150</v>
      </c>
      <c r="H469">
        <v>10</v>
      </c>
      <c r="I469">
        <f>IF(E469="ZIMA",ROUNDDOWN(H469*20%,0),IF(E469="WIOSNA",ROUNDDOWN(H469*50%,0),IF(E469="LATO",ROUNDDOWN(H469*90%,0),IF(E469="JESIEŃ",ROUNDDOWN(H469*40%,0)))))</f>
        <v>5</v>
      </c>
      <c r="J469">
        <f>Tabela18[[#This Row],[WYDATKI]]+Tabela18[[#This Row],[SERWIS]]</f>
        <v>0</v>
      </c>
    </row>
    <row r="470" spans="1:10" x14ac:dyDescent="0.3">
      <c r="A470" s="1">
        <v>45395</v>
      </c>
      <c r="B470">
        <f t="shared" si="21"/>
        <v>6</v>
      </c>
      <c r="C470">
        <f t="shared" si="22"/>
        <v>13</v>
      </c>
      <c r="D470">
        <f t="shared" si="23"/>
        <v>4</v>
      </c>
      <c r="E470" t="s">
        <v>5</v>
      </c>
      <c r="F470">
        <f>IF(B470=7,H470*15,0)</f>
        <v>0</v>
      </c>
      <c r="G470">
        <f>IF(OR(B470=7,B470=6),0,I470*30)</f>
        <v>0</v>
      </c>
      <c r="H470">
        <v>10</v>
      </c>
      <c r="I470">
        <f>IF(E470="ZIMA",ROUNDDOWN(H470*20%,0),IF(E470="WIOSNA",ROUNDDOWN(H470*50%,0),IF(E470="LATO",ROUNDDOWN(H470*90%,0),IF(E470="JESIEŃ",ROUNDDOWN(H470*40%,0)))))</f>
        <v>5</v>
      </c>
      <c r="J470">
        <f>Tabela18[[#This Row],[WYDATKI]]+Tabela18[[#This Row],[SERWIS]]</f>
        <v>0</v>
      </c>
    </row>
    <row r="471" spans="1:10" x14ac:dyDescent="0.3">
      <c r="A471" s="1">
        <v>45396</v>
      </c>
      <c r="B471">
        <f t="shared" si="21"/>
        <v>7</v>
      </c>
      <c r="C471">
        <f t="shared" si="22"/>
        <v>14</v>
      </c>
      <c r="D471">
        <f t="shared" si="23"/>
        <v>4</v>
      </c>
      <c r="E471" t="s">
        <v>5</v>
      </c>
      <c r="F471">
        <f>IF(B471=7,H471*15,0)</f>
        <v>150</v>
      </c>
      <c r="G471">
        <f>IF(OR(B471=7,B471=6),0,I471*30)</f>
        <v>0</v>
      </c>
      <c r="H471">
        <v>10</v>
      </c>
      <c r="I471">
        <f>IF(E471="ZIMA",ROUNDDOWN(H471*20%,0),IF(E471="WIOSNA",ROUNDDOWN(H471*50%,0),IF(E471="LATO",ROUNDDOWN(H471*90%,0),IF(E471="JESIEŃ",ROUNDDOWN(H471*40%,0)))))</f>
        <v>5</v>
      </c>
      <c r="J471">
        <f>Tabela18[[#This Row],[WYDATKI]]+Tabela18[[#This Row],[SERWIS]]</f>
        <v>150</v>
      </c>
    </row>
    <row r="472" spans="1:10" x14ac:dyDescent="0.3">
      <c r="A472" s="1">
        <v>45397</v>
      </c>
      <c r="B472">
        <f t="shared" si="21"/>
        <v>1</v>
      </c>
      <c r="C472">
        <f t="shared" si="22"/>
        <v>15</v>
      </c>
      <c r="D472">
        <f t="shared" si="23"/>
        <v>4</v>
      </c>
      <c r="E472" t="s">
        <v>5</v>
      </c>
      <c r="F472">
        <f>IF(B472=7,H472*15,0)</f>
        <v>0</v>
      </c>
      <c r="G472">
        <f>IF(OR(B472=7,B472=6),0,I472*30)</f>
        <v>150</v>
      </c>
      <c r="H472">
        <v>10</v>
      </c>
      <c r="I472">
        <f>IF(E472="ZIMA",ROUNDDOWN(H472*20%,0),IF(E472="WIOSNA",ROUNDDOWN(H472*50%,0),IF(E472="LATO",ROUNDDOWN(H472*90%,0),IF(E472="JESIEŃ",ROUNDDOWN(H472*40%,0)))))</f>
        <v>5</v>
      </c>
      <c r="J472">
        <f>Tabela18[[#This Row],[WYDATKI]]+Tabela18[[#This Row],[SERWIS]]</f>
        <v>0</v>
      </c>
    </row>
    <row r="473" spans="1:10" x14ac:dyDescent="0.3">
      <c r="A473" s="1">
        <v>45398</v>
      </c>
      <c r="B473">
        <f t="shared" si="21"/>
        <v>2</v>
      </c>
      <c r="C473">
        <f t="shared" si="22"/>
        <v>16</v>
      </c>
      <c r="D473">
        <f t="shared" si="23"/>
        <v>4</v>
      </c>
      <c r="E473" t="s">
        <v>5</v>
      </c>
      <c r="F473">
        <f>IF(B473=7,H473*15,0)</f>
        <v>0</v>
      </c>
      <c r="G473">
        <f>IF(OR(B473=7,B473=6),0,I473*30)</f>
        <v>150</v>
      </c>
      <c r="H473">
        <v>10</v>
      </c>
      <c r="I473">
        <f>IF(E473="ZIMA",ROUNDDOWN(H473*20%,0),IF(E473="WIOSNA",ROUNDDOWN(H473*50%,0),IF(E473="LATO",ROUNDDOWN(H473*90%,0),IF(E473="JESIEŃ",ROUNDDOWN(H473*40%,0)))))</f>
        <v>5</v>
      </c>
      <c r="J473">
        <f>Tabela18[[#This Row],[WYDATKI]]+Tabela18[[#This Row],[SERWIS]]</f>
        <v>0</v>
      </c>
    </row>
    <row r="474" spans="1:10" x14ac:dyDescent="0.3">
      <c r="A474" s="1">
        <v>45399</v>
      </c>
      <c r="B474">
        <f t="shared" si="21"/>
        <v>3</v>
      </c>
      <c r="C474">
        <f t="shared" si="22"/>
        <v>17</v>
      </c>
      <c r="D474">
        <f t="shared" si="23"/>
        <v>4</v>
      </c>
      <c r="E474" t="s">
        <v>5</v>
      </c>
      <c r="F474">
        <f>IF(B474=7,H474*15,0)</f>
        <v>0</v>
      </c>
      <c r="G474">
        <f>IF(OR(B474=7,B474=6),0,I474*30)</f>
        <v>150</v>
      </c>
      <c r="H474">
        <v>10</v>
      </c>
      <c r="I474">
        <f>IF(E474="ZIMA",ROUNDDOWN(H474*20%,0),IF(E474="WIOSNA",ROUNDDOWN(H474*50%,0),IF(E474="LATO",ROUNDDOWN(H474*90%,0),IF(E474="JESIEŃ",ROUNDDOWN(H474*40%,0)))))</f>
        <v>5</v>
      </c>
      <c r="J474">
        <f>Tabela18[[#This Row],[WYDATKI]]+Tabela18[[#This Row],[SERWIS]]</f>
        <v>0</v>
      </c>
    </row>
    <row r="475" spans="1:10" x14ac:dyDescent="0.3">
      <c r="A475" s="1">
        <v>45400</v>
      </c>
      <c r="B475">
        <f t="shared" si="21"/>
        <v>4</v>
      </c>
      <c r="C475">
        <f t="shared" si="22"/>
        <v>18</v>
      </c>
      <c r="D475">
        <f t="shared" si="23"/>
        <v>4</v>
      </c>
      <c r="E475" t="s">
        <v>5</v>
      </c>
      <c r="F475">
        <f>IF(B475=7,H475*15,0)</f>
        <v>0</v>
      </c>
      <c r="G475">
        <f>IF(OR(B475=7,B475=6),0,I475*30)</f>
        <v>150</v>
      </c>
      <c r="H475">
        <v>10</v>
      </c>
      <c r="I475">
        <f>IF(E475="ZIMA",ROUNDDOWN(H475*20%,0),IF(E475="WIOSNA",ROUNDDOWN(H475*50%,0),IF(E475="LATO",ROUNDDOWN(H475*90%,0),IF(E475="JESIEŃ",ROUNDDOWN(H475*40%,0)))))</f>
        <v>5</v>
      </c>
      <c r="J475">
        <f>Tabela18[[#This Row],[WYDATKI]]+Tabela18[[#This Row],[SERWIS]]</f>
        <v>0</v>
      </c>
    </row>
    <row r="476" spans="1:10" x14ac:dyDescent="0.3">
      <c r="A476" s="1">
        <v>45401</v>
      </c>
      <c r="B476">
        <f t="shared" si="21"/>
        <v>5</v>
      </c>
      <c r="C476">
        <f t="shared" si="22"/>
        <v>19</v>
      </c>
      <c r="D476">
        <f t="shared" si="23"/>
        <v>4</v>
      </c>
      <c r="E476" t="s">
        <v>5</v>
      </c>
      <c r="F476">
        <f>IF(B476=7,H476*15,0)</f>
        <v>0</v>
      </c>
      <c r="G476">
        <f>IF(OR(B476=7,B476=6),0,I476*30)</f>
        <v>150</v>
      </c>
      <c r="H476">
        <v>10</v>
      </c>
      <c r="I476">
        <f>IF(E476="ZIMA",ROUNDDOWN(H476*20%,0),IF(E476="WIOSNA",ROUNDDOWN(H476*50%,0),IF(E476="LATO",ROUNDDOWN(H476*90%,0),IF(E476="JESIEŃ",ROUNDDOWN(H476*40%,0)))))</f>
        <v>5</v>
      </c>
      <c r="J476">
        <f>Tabela18[[#This Row],[WYDATKI]]+Tabela18[[#This Row],[SERWIS]]</f>
        <v>0</v>
      </c>
    </row>
    <row r="477" spans="1:10" x14ac:dyDescent="0.3">
      <c r="A477" s="1">
        <v>45402</v>
      </c>
      <c r="B477">
        <f t="shared" si="21"/>
        <v>6</v>
      </c>
      <c r="C477">
        <f t="shared" si="22"/>
        <v>20</v>
      </c>
      <c r="D477">
        <f t="shared" si="23"/>
        <v>4</v>
      </c>
      <c r="E477" t="s">
        <v>5</v>
      </c>
      <c r="F477">
        <f>IF(B477=7,H477*15,0)</f>
        <v>0</v>
      </c>
      <c r="G477">
        <f>IF(OR(B477=7,B477=6),0,I477*30)</f>
        <v>0</v>
      </c>
      <c r="H477">
        <v>10</v>
      </c>
      <c r="I477">
        <f>IF(E477="ZIMA",ROUNDDOWN(H477*20%,0),IF(E477="WIOSNA",ROUNDDOWN(H477*50%,0),IF(E477="LATO",ROUNDDOWN(H477*90%,0),IF(E477="JESIEŃ",ROUNDDOWN(H477*40%,0)))))</f>
        <v>5</v>
      </c>
      <c r="J477">
        <f>Tabela18[[#This Row],[WYDATKI]]+Tabela18[[#This Row],[SERWIS]]</f>
        <v>0</v>
      </c>
    </row>
    <row r="478" spans="1:10" x14ac:dyDescent="0.3">
      <c r="A478" s="1">
        <v>45403</v>
      </c>
      <c r="B478">
        <f t="shared" si="21"/>
        <v>7</v>
      </c>
      <c r="C478">
        <f t="shared" si="22"/>
        <v>21</v>
      </c>
      <c r="D478">
        <f t="shared" si="23"/>
        <v>4</v>
      </c>
      <c r="E478" t="s">
        <v>5</v>
      </c>
      <c r="F478">
        <f>IF(B478=7,H478*15,0)</f>
        <v>150</v>
      </c>
      <c r="G478">
        <f>IF(OR(B478=7,B478=6),0,I478*30)</f>
        <v>0</v>
      </c>
      <c r="H478">
        <v>10</v>
      </c>
      <c r="I478">
        <f>IF(E478="ZIMA",ROUNDDOWN(H478*20%,0),IF(E478="WIOSNA",ROUNDDOWN(H478*50%,0),IF(E478="LATO",ROUNDDOWN(H478*90%,0),IF(E478="JESIEŃ",ROUNDDOWN(H478*40%,0)))))</f>
        <v>5</v>
      </c>
      <c r="J478">
        <f>Tabela18[[#This Row],[WYDATKI]]+Tabela18[[#This Row],[SERWIS]]</f>
        <v>150</v>
      </c>
    </row>
    <row r="479" spans="1:10" x14ac:dyDescent="0.3">
      <c r="A479" s="1">
        <v>45404</v>
      </c>
      <c r="B479">
        <f t="shared" si="21"/>
        <v>1</v>
      </c>
      <c r="C479">
        <f t="shared" si="22"/>
        <v>22</v>
      </c>
      <c r="D479">
        <f t="shared" si="23"/>
        <v>4</v>
      </c>
      <c r="E479" t="s">
        <v>5</v>
      </c>
      <c r="F479">
        <f>IF(B479=7,H479*15,0)</f>
        <v>0</v>
      </c>
      <c r="G479">
        <f>IF(OR(B479=7,B479=6),0,I479*30)</f>
        <v>150</v>
      </c>
      <c r="H479">
        <v>10</v>
      </c>
      <c r="I479">
        <f>IF(E479="ZIMA",ROUNDDOWN(H479*20%,0),IF(E479="WIOSNA",ROUNDDOWN(H479*50%,0),IF(E479="LATO",ROUNDDOWN(H479*90%,0),IF(E479="JESIEŃ",ROUNDDOWN(H479*40%,0)))))</f>
        <v>5</v>
      </c>
      <c r="J479">
        <f>Tabela18[[#This Row],[WYDATKI]]+Tabela18[[#This Row],[SERWIS]]</f>
        <v>0</v>
      </c>
    </row>
    <row r="480" spans="1:10" x14ac:dyDescent="0.3">
      <c r="A480" s="1">
        <v>45405</v>
      </c>
      <c r="B480">
        <f t="shared" si="21"/>
        <v>2</v>
      </c>
      <c r="C480">
        <f t="shared" si="22"/>
        <v>23</v>
      </c>
      <c r="D480">
        <f t="shared" si="23"/>
        <v>4</v>
      </c>
      <c r="E480" t="s">
        <v>5</v>
      </c>
      <c r="F480">
        <f>IF(B480=7,H480*15,0)</f>
        <v>0</v>
      </c>
      <c r="G480">
        <f>IF(OR(B480=7,B480=6),0,I480*30)</f>
        <v>150</v>
      </c>
      <c r="H480">
        <v>10</v>
      </c>
      <c r="I480">
        <f>IF(E480="ZIMA",ROUNDDOWN(H480*20%,0),IF(E480="WIOSNA",ROUNDDOWN(H480*50%,0),IF(E480="LATO",ROUNDDOWN(H480*90%,0),IF(E480="JESIEŃ",ROUNDDOWN(H480*40%,0)))))</f>
        <v>5</v>
      </c>
      <c r="J480">
        <f>Tabela18[[#This Row],[WYDATKI]]+Tabela18[[#This Row],[SERWIS]]</f>
        <v>0</v>
      </c>
    </row>
    <row r="481" spans="1:10" x14ac:dyDescent="0.3">
      <c r="A481" s="1">
        <v>45406</v>
      </c>
      <c r="B481">
        <f t="shared" si="21"/>
        <v>3</v>
      </c>
      <c r="C481">
        <f t="shared" si="22"/>
        <v>24</v>
      </c>
      <c r="D481">
        <f t="shared" si="23"/>
        <v>4</v>
      </c>
      <c r="E481" t="s">
        <v>5</v>
      </c>
      <c r="F481">
        <f>IF(B481=7,H481*15,0)</f>
        <v>0</v>
      </c>
      <c r="G481">
        <f>IF(OR(B481=7,B481=6),0,I481*30)</f>
        <v>150</v>
      </c>
      <c r="H481">
        <v>10</v>
      </c>
      <c r="I481">
        <f>IF(E481="ZIMA",ROUNDDOWN(H481*20%,0),IF(E481="WIOSNA",ROUNDDOWN(H481*50%,0),IF(E481="LATO",ROUNDDOWN(H481*90%,0),IF(E481="JESIEŃ",ROUNDDOWN(H481*40%,0)))))</f>
        <v>5</v>
      </c>
      <c r="J481">
        <f>Tabela18[[#This Row],[WYDATKI]]+Tabela18[[#This Row],[SERWIS]]</f>
        <v>0</v>
      </c>
    </row>
    <row r="482" spans="1:10" x14ac:dyDescent="0.3">
      <c r="A482" s="1">
        <v>45407</v>
      </c>
      <c r="B482">
        <f t="shared" si="21"/>
        <v>4</v>
      </c>
      <c r="C482">
        <f t="shared" si="22"/>
        <v>25</v>
      </c>
      <c r="D482">
        <f t="shared" si="23"/>
        <v>4</v>
      </c>
      <c r="E482" t="s">
        <v>5</v>
      </c>
      <c r="F482">
        <f>IF(B482=7,H482*15,0)</f>
        <v>0</v>
      </c>
      <c r="G482">
        <f>IF(OR(B482=7,B482=6),0,I482*30)</f>
        <v>150</v>
      </c>
      <c r="H482">
        <v>10</v>
      </c>
      <c r="I482">
        <f>IF(E482="ZIMA",ROUNDDOWN(H482*20%,0),IF(E482="WIOSNA",ROUNDDOWN(H482*50%,0),IF(E482="LATO",ROUNDDOWN(H482*90%,0),IF(E482="JESIEŃ",ROUNDDOWN(H482*40%,0)))))</f>
        <v>5</v>
      </c>
      <c r="J482">
        <f>Tabela18[[#This Row],[WYDATKI]]+Tabela18[[#This Row],[SERWIS]]</f>
        <v>0</v>
      </c>
    </row>
    <row r="483" spans="1:10" x14ac:dyDescent="0.3">
      <c r="A483" s="1">
        <v>45408</v>
      </c>
      <c r="B483">
        <f t="shared" si="21"/>
        <v>5</v>
      </c>
      <c r="C483">
        <f t="shared" si="22"/>
        <v>26</v>
      </c>
      <c r="D483">
        <f t="shared" si="23"/>
        <v>4</v>
      </c>
      <c r="E483" t="s">
        <v>5</v>
      </c>
      <c r="F483">
        <f>IF(B483=7,H483*15,0)</f>
        <v>0</v>
      </c>
      <c r="G483">
        <f>IF(OR(B483=7,B483=6),0,I483*30)</f>
        <v>150</v>
      </c>
      <c r="H483">
        <v>10</v>
      </c>
      <c r="I483">
        <f>IF(E483="ZIMA",ROUNDDOWN(H483*20%,0),IF(E483="WIOSNA",ROUNDDOWN(H483*50%,0),IF(E483="LATO",ROUNDDOWN(H483*90%,0),IF(E483="JESIEŃ",ROUNDDOWN(H483*40%,0)))))</f>
        <v>5</v>
      </c>
      <c r="J483">
        <f>Tabela18[[#This Row],[WYDATKI]]+Tabela18[[#This Row],[SERWIS]]</f>
        <v>0</v>
      </c>
    </row>
    <row r="484" spans="1:10" x14ac:dyDescent="0.3">
      <c r="A484" s="1">
        <v>45409</v>
      </c>
      <c r="B484">
        <f t="shared" si="21"/>
        <v>6</v>
      </c>
      <c r="C484">
        <f t="shared" si="22"/>
        <v>27</v>
      </c>
      <c r="D484">
        <f t="shared" si="23"/>
        <v>4</v>
      </c>
      <c r="E484" t="s">
        <v>5</v>
      </c>
      <c r="F484">
        <f>IF(B484=7,H484*15,0)</f>
        <v>0</v>
      </c>
      <c r="G484">
        <f>IF(OR(B484=7,B484=6),0,I484*30)</f>
        <v>0</v>
      </c>
      <c r="H484">
        <v>10</v>
      </c>
      <c r="I484">
        <f>IF(E484="ZIMA",ROUNDDOWN(H484*20%,0),IF(E484="WIOSNA",ROUNDDOWN(H484*50%,0),IF(E484="LATO",ROUNDDOWN(H484*90%,0),IF(E484="JESIEŃ",ROUNDDOWN(H484*40%,0)))))</f>
        <v>5</v>
      </c>
      <c r="J484">
        <f>Tabela18[[#This Row],[WYDATKI]]+Tabela18[[#This Row],[SERWIS]]</f>
        <v>0</v>
      </c>
    </row>
    <row r="485" spans="1:10" x14ac:dyDescent="0.3">
      <c r="A485" s="1">
        <v>45410</v>
      </c>
      <c r="B485">
        <f t="shared" si="21"/>
        <v>7</v>
      </c>
      <c r="C485">
        <f t="shared" si="22"/>
        <v>28</v>
      </c>
      <c r="D485">
        <f t="shared" si="23"/>
        <v>4</v>
      </c>
      <c r="E485" t="s">
        <v>5</v>
      </c>
      <c r="F485">
        <f>IF(B485=7,H485*15,0)</f>
        <v>150</v>
      </c>
      <c r="G485">
        <f>IF(OR(B485=7,B485=6),0,I485*30)</f>
        <v>0</v>
      </c>
      <c r="H485">
        <v>10</v>
      </c>
      <c r="I485">
        <f>IF(E485="ZIMA",ROUNDDOWN(H485*20%,0),IF(E485="WIOSNA",ROUNDDOWN(H485*50%,0),IF(E485="LATO",ROUNDDOWN(H485*90%,0),IF(E485="JESIEŃ",ROUNDDOWN(H485*40%,0)))))</f>
        <v>5</v>
      </c>
      <c r="J485">
        <f>Tabela18[[#This Row],[WYDATKI]]+Tabela18[[#This Row],[SERWIS]]</f>
        <v>150</v>
      </c>
    </row>
    <row r="486" spans="1:10" x14ac:dyDescent="0.3">
      <c r="A486" s="1">
        <v>45411</v>
      </c>
      <c r="B486">
        <f t="shared" si="21"/>
        <v>1</v>
      </c>
      <c r="C486">
        <f t="shared" si="22"/>
        <v>29</v>
      </c>
      <c r="D486">
        <f t="shared" si="23"/>
        <v>4</v>
      </c>
      <c r="E486" t="s">
        <v>5</v>
      </c>
      <c r="F486">
        <f>IF(B486=7,H486*15,0)</f>
        <v>0</v>
      </c>
      <c r="G486">
        <f>IF(OR(B486=7,B486=6),0,I486*30)</f>
        <v>150</v>
      </c>
      <c r="H486">
        <v>10</v>
      </c>
      <c r="I486">
        <f>IF(E486="ZIMA",ROUNDDOWN(H486*20%,0),IF(E486="WIOSNA",ROUNDDOWN(H486*50%,0),IF(E486="LATO",ROUNDDOWN(H486*90%,0),IF(E486="JESIEŃ",ROUNDDOWN(H486*40%,0)))))</f>
        <v>5</v>
      </c>
      <c r="J486">
        <f>Tabela18[[#This Row],[WYDATKI]]+Tabela18[[#This Row],[SERWIS]]</f>
        <v>0</v>
      </c>
    </row>
    <row r="487" spans="1:10" x14ac:dyDescent="0.3">
      <c r="A487" s="1">
        <v>45412</v>
      </c>
      <c r="B487">
        <f t="shared" si="21"/>
        <v>2</v>
      </c>
      <c r="C487">
        <f t="shared" si="22"/>
        <v>30</v>
      </c>
      <c r="D487">
        <f t="shared" si="23"/>
        <v>4</v>
      </c>
      <c r="E487" t="s">
        <v>5</v>
      </c>
      <c r="F487">
        <f>IF(B487=7,H487*15,0)</f>
        <v>0</v>
      </c>
      <c r="G487">
        <f>IF(OR(B487=7,B487=6),0,I487*30)</f>
        <v>150</v>
      </c>
      <c r="H487">
        <v>10</v>
      </c>
      <c r="I487">
        <f>IF(E487="ZIMA",ROUNDDOWN(H487*20%,0),IF(E487="WIOSNA",ROUNDDOWN(H487*50%,0),IF(E487="LATO",ROUNDDOWN(H487*90%,0),IF(E487="JESIEŃ",ROUNDDOWN(H487*40%,0)))))</f>
        <v>5</v>
      </c>
      <c r="J487">
        <f>Tabela18[[#This Row],[WYDATKI]]+Tabela18[[#This Row],[SERWIS]]</f>
        <v>0</v>
      </c>
    </row>
    <row r="488" spans="1:10" x14ac:dyDescent="0.3">
      <c r="A488" s="1">
        <v>45413</v>
      </c>
      <c r="B488">
        <f t="shared" si="21"/>
        <v>3</v>
      </c>
      <c r="C488">
        <f t="shared" si="22"/>
        <v>1</v>
      </c>
      <c r="D488">
        <f t="shared" si="23"/>
        <v>5</v>
      </c>
      <c r="E488" t="s">
        <v>5</v>
      </c>
      <c r="F488">
        <f>IF(B488=7,H488*15,0)</f>
        <v>0</v>
      </c>
      <c r="G488">
        <f>IF(OR(B488=7,B488=6),0,I488*30)</f>
        <v>150</v>
      </c>
      <c r="H488">
        <v>10</v>
      </c>
      <c r="I488">
        <f>IF(E488="ZIMA",ROUNDDOWN(H488*20%,0),IF(E488="WIOSNA",ROUNDDOWN(H488*50%,0),IF(E488="LATO",ROUNDDOWN(H488*90%,0),IF(E488="JESIEŃ",ROUNDDOWN(H488*40%,0)))))</f>
        <v>5</v>
      </c>
      <c r="J488">
        <f>Tabela18[[#This Row],[WYDATKI]]+Tabela18[[#This Row],[SERWIS]]</f>
        <v>0</v>
      </c>
    </row>
    <row r="489" spans="1:10" x14ac:dyDescent="0.3">
      <c r="A489" s="1">
        <v>45414</v>
      </c>
      <c r="B489">
        <f t="shared" si="21"/>
        <v>4</v>
      </c>
      <c r="C489">
        <f t="shared" si="22"/>
        <v>2</v>
      </c>
      <c r="D489">
        <f t="shared" si="23"/>
        <v>5</v>
      </c>
      <c r="E489" t="s">
        <v>5</v>
      </c>
      <c r="F489">
        <f>IF(B489=7,H489*15,0)</f>
        <v>0</v>
      </c>
      <c r="G489">
        <f>IF(OR(B489=7,B489=6),0,I489*30)</f>
        <v>150</v>
      </c>
      <c r="H489">
        <v>10</v>
      </c>
      <c r="I489">
        <f>IF(E489="ZIMA",ROUNDDOWN(H489*20%,0),IF(E489="WIOSNA",ROUNDDOWN(H489*50%,0),IF(E489="LATO",ROUNDDOWN(H489*90%,0),IF(E489="JESIEŃ",ROUNDDOWN(H489*40%,0)))))</f>
        <v>5</v>
      </c>
      <c r="J489">
        <f>Tabela18[[#This Row],[WYDATKI]]+Tabela18[[#This Row],[SERWIS]]</f>
        <v>0</v>
      </c>
    </row>
    <row r="490" spans="1:10" x14ac:dyDescent="0.3">
      <c r="A490" s="1">
        <v>45415</v>
      </c>
      <c r="B490">
        <f t="shared" si="21"/>
        <v>5</v>
      </c>
      <c r="C490">
        <f t="shared" si="22"/>
        <v>3</v>
      </c>
      <c r="D490">
        <f t="shared" si="23"/>
        <v>5</v>
      </c>
      <c r="E490" t="s">
        <v>5</v>
      </c>
      <c r="F490">
        <f>IF(B490=7,H490*15,0)</f>
        <v>0</v>
      </c>
      <c r="G490">
        <f>IF(OR(B490=7,B490=6),0,I490*30)</f>
        <v>150</v>
      </c>
      <c r="H490">
        <v>10</v>
      </c>
      <c r="I490">
        <f>IF(E490="ZIMA",ROUNDDOWN(H490*20%,0),IF(E490="WIOSNA",ROUNDDOWN(H490*50%,0),IF(E490="LATO",ROUNDDOWN(H490*90%,0),IF(E490="JESIEŃ",ROUNDDOWN(H490*40%,0)))))</f>
        <v>5</v>
      </c>
      <c r="J490">
        <f>Tabela18[[#This Row],[WYDATKI]]+Tabela18[[#This Row],[SERWIS]]</f>
        <v>0</v>
      </c>
    </row>
    <row r="491" spans="1:10" x14ac:dyDescent="0.3">
      <c r="A491" s="1">
        <v>45416</v>
      </c>
      <c r="B491">
        <f t="shared" si="21"/>
        <v>6</v>
      </c>
      <c r="C491">
        <f t="shared" si="22"/>
        <v>4</v>
      </c>
      <c r="D491">
        <f t="shared" si="23"/>
        <v>5</v>
      </c>
      <c r="E491" t="s">
        <v>5</v>
      </c>
      <c r="F491">
        <f>IF(B491=7,H491*15,0)</f>
        <v>0</v>
      </c>
      <c r="G491">
        <f>IF(OR(B491=7,B491=6),0,I491*30)</f>
        <v>0</v>
      </c>
      <c r="H491">
        <v>10</v>
      </c>
      <c r="I491">
        <f>IF(E491="ZIMA",ROUNDDOWN(H491*20%,0),IF(E491="WIOSNA",ROUNDDOWN(H491*50%,0),IF(E491="LATO",ROUNDDOWN(H491*90%,0),IF(E491="JESIEŃ",ROUNDDOWN(H491*40%,0)))))</f>
        <v>5</v>
      </c>
      <c r="J491">
        <f>Tabela18[[#This Row],[WYDATKI]]+Tabela18[[#This Row],[SERWIS]]</f>
        <v>0</v>
      </c>
    </row>
    <row r="492" spans="1:10" x14ac:dyDescent="0.3">
      <c r="A492" s="1">
        <v>45417</v>
      </c>
      <c r="B492">
        <f t="shared" si="21"/>
        <v>7</v>
      </c>
      <c r="C492">
        <f t="shared" si="22"/>
        <v>5</v>
      </c>
      <c r="D492">
        <f t="shared" si="23"/>
        <v>5</v>
      </c>
      <c r="E492" t="s">
        <v>5</v>
      </c>
      <c r="F492">
        <f>IF(B492=7,H492*15,0)</f>
        <v>150</v>
      </c>
      <c r="G492">
        <f>IF(OR(B492=7,B492=6),0,I492*30)</f>
        <v>0</v>
      </c>
      <c r="H492">
        <v>10</v>
      </c>
      <c r="I492">
        <f>IF(E492="ZIMA",ROUNDDOWN(H492*20%,0),IF(E492="WIOSNA",ROUNDDOWN(H492*50%,0),IF(E492="LATO",ROUNDDOWN(H492*90%,0),IF(E492="JESIEŃ",ROUNDDOWN(H492*40%,0)))))</f>
        <v>5</v>
      </c>
      <c r="J492">
        <f>Tabela18[[#This Row],[WYDATKI]]+Tabela18[[#This Row],[SERWIS]]</f>
        <v>150</v>
      </c>
    </row>
    <row r="493" spans="1:10" x14ac:dyDescent="0.3">
      <c r="A493" s="1">
        <v>45418</v>
      </c>
      <c r="B493">
        <f t="shared" si="21"/>
        <v>1</v>
      </c>
      <c r="C493">
        <f t="shared" si="22"/>
        <v>6</v>
      </c>
      <c r="D493">
        <f t="shared" si="23"/>
        <v>5</v>
      </c>
      <c r="E493" t="s">
        <v>5</v>
      </c>
      <c r="F493">
        <f>IF(B493=7,H493*15,0)</f>
        <v>0</v>
      </c>
      <c r="G493">
        <f>IF(OR(B493=7,B493=6),0,I493*30)</f>
        <v>150</v>
      </c>
      <c r="H493">
        <v>10</v>
      </c>
      <c r="I493">
        <f>IF(E493="ZIMA",ROUNDDOWN(H493*20%,0),IF(E493="WIOSNA",ROUNDDOWN(H493*50%,0),IF(E493="LATO",ROUNDDOWN(H493*90%,0),IF(E493="JESIEŃ",ROUNDDOWN(H493*40%,0)))))</f>
        <v>5</v>
      </c>
      <c r="J493">
        <f>Tabela18[[#This Row],[WYDATKI]]+Tabela18[[#This Row],[SERWIS]]</f>
        <v>0</v>
      </c>
    </row>
    <row r="494" spans="1:10" x14ac:dyDescent="0.3">
      <c r="A494" s="1">
        <v>45419</v>
      </c>
      <c r="B494">
        <f t="shared" si="21"/>
        <v>2</v>
      </c>
      <c r="C494">
        <f t="shared" si="22"/>
        <v>7</v>
      </c>
      <c r="D494">
        <f t="shared" si="23"/>
        <v>5</v>
      </c>
      <c r="E494" t="s">
        <v>5</v>
      </c>
      <c r="F494">
        <f>IF(B494=7,H494*15,0)</f>
        <v>0</v>
      </c>
      <c r="G494">
        <f>IF(OR(B494=7,B494=6),0,I494*30)</f>
        <v>150</v>
      </c>
      <c r="H494">
        <v>10</v>
      </c>
      <c r="I494">
        <f>IF(E494="ZIMA",ROUNDDOWN(H494*20%,0),IF(E494="WIOSNA",ROUNDDOWN(H494*50%,0),IF(E494="LATO",ROUNDDOWN(H494*90%,0),IF(E494="JESIEŃ",ROUNDDOWN(H494*40%,0)))))</f>
        <v>5</v>
      </c>
      <c r="J494">
        <f>Tabela18[[#This Row],[WYDATKI]]+Tabela18[[#This Row],[SERWIS]]</f>
        <v>0</v>
      </c>
    </row>
    <row r="495" spans="1:10" x14ac:dyDescent="0.3">
      <c r="A495" s="1">
        <v>45420</v>
      </c>
      <c r="B495">
        <f t="shared" si="21"/>
        <v>3</v>
      </c>
      <c r="C495">
        <f t="shared" si="22"/>
        <v>8</v>
      </c>
      <c r="D495">
        <f t="shared" si="23"/>
        <v>5</v>
      </c>
      <c r="E495" t="s">
        <v>5</v>
      </c>
      <c r="F495">
        <f>IF(B495=7,H495*15,0)</f>
        <v>0</v>
      </c>
      <c r="G495">
        <f>IF(OR(B495=7,B495=6),0,I495*30)</f>
        <v>150</v>
      </c>
      <c r="H495">
        <v>10</v>
      </c>
      <c r="I495">
        <f>IF(E495="ZIMA",ROUNDDOWN(H495*20%,0),IF(E495="WIOSNA",ROUNDDOWN(H495*50%,0),IF(E495="LATO",ROUNDDOWN(H495*90%,0),IF(E495="JESIEŃ",ROUNDDOWN(H495*40%,0)))))</f>
        <v>5</v>
      </c>
      <c r="J495">
        <f>Tabela18[[#This Row],[WYDATKI]]+Tabela18[[#This Row],[SERWIS]]</f>
        <v>0</v>
      </c>
    </row>
    <row r="496" spans="1:10" x14ac:dyDescent="0.3">
      <c r="A496" s="1">
        <v>45421</v>
      </c>
      <c r="B496">
        <f t="shared" si="21"/>
        <v>4</v>
      </c>
      <c r="C496">
        <f t="shared" si="22"/>
        <v>9</v>
      </c>
      <c r="D496">
        <f t="shared" si="23"/>
        <v>5</v>
      </c>
      <c r="E496" t="s">
        <v>5</v>
      </c>
      <c r="F496">
        <f>IF(B496=7,H496*15,0)</f>
        <v>0</v>
      </c>
      <c r="G496">
        <f>IF(OR(B496=7,B496=6),0,I496*30)</f>
        <v>150</v>
      </c>
      <c r="H496">
        <v>10</v>
      </c>
      <c r="I496">
        <f>IF(E496="ZIMA",ROUNDDOWN(H496*20%,0),IF(E496="WIOSNA",ROUNDDOWN(H496*50%,0),IF(E496="LATO",ROUNDDOWN(H496*90%,0),IF(E496="JESIEŃ",ROUNDDOWN(H496*40%,0)))))</f>
        <v>5</v>
      </c>
      <c r="J496">
        <f>Tabela18[[#This Row],[WYDATKI]]+Tabela18[[#This Row],[SERWIS]]</f>
        <v>0</v>
      </c>
    </row>
    <row r="497" spans="1:10" x14ac:dyDescent="0.3">
      <c r="A497" s="1">
        <v>45422</v>
      </c>
      <c r="B497">
        <f t="shared" si="21"/>
        <v>5</v>
      </c>
      <c r="C497">
        <f t="shared" si="22"/>
        <v>10</v>
      </c>
      <c r="D497">
        <f t="shared" si="23"/>
        <v>5</v>
      </c>
      <c r="E497" t="s">
        <v>5</v>
      </c>
      <c r="F497">
        <f>IF(B497=7,H497*15,0)</f>
        <v>0</v>
      </c>
      <c r="G497">
        <f>IF(OR(B497=7,B497=6),0,I497*30)</f>
        <v>150</v>
      </c>
      <c r="H497">
        <v>10</v>
      </c>
      <c r="I497">
        <f>IF(E497="ZIMA",ROUNDDOWN(H497*20%,0),IF(E497="WIOSNA",ROUNDDOWN(H497*50%,0),IF(E497="LATO",ROUNDDOWN(H497*90%,0),IF(E497="JESIEŃ",ROUNDDOWN(H497*40%,0)))))</f>
        <v>5</v>
      </c>
      <c r="J497">
        <f>Tabela18[[#This Row],[WYDATKI]]+Tabela18[[#This Row],[SERWIS]]</f>
        <v>0</v>
      </c>
    </row>
    <row r="498" spans="1:10" x14ac:dyDescent="0.3">
      <c r="A498" s="1">
        <v>45423</v>
      </c>
      <c r="B498">
        <f t="shared" si="21"/>
        <v>6</v>
      </c>
      <c r="C498">
        <f t="shared" si="22"/>
        <v>11</v>
      </c>
      <c r="D498">
        <f t="shared" si="23"/>
        <v>5</v>
      </c>
      <c r="E498" t="s">
        <v>5</v>
      </c>
      <c r="F498">
        <f>IF(B498=7,H498*15,0)</f>
        <v>0</v>
      </c>
      <c r="G498">
        <f>IF(OR(B498=7,B498=6),0,I498*30)</f>
        <v>0</v>
      </c>
      <c r="H498">
        <v>10</v>
      </c>
      <c r="I498">
        <f>IF(E498="ZIMA",ROUNDDOWN(H498*20%,0),IF(E498="WIOSNA",ROUNDDOWN(H498*50%,0),IF(E498="LATO",ROUNDDOWN(H498*90%,0),IF(E498="JESIEŃ",ROUNDDOWN(H498*40%,0)))))</f>
        <v>5</v>
      </c>
      <c r="J498">
        <f>Tabela18[[#This Row],[WYDATKI]]+Tabela18[[#This Row],[SERWIS]]</f>
        <v>0</v>
      </c>
    </row>
    <row r="499" spans="1:10" x14ac:dyDescent="0.3">
      <c r="A499" s="1">
        <v>45424</v>
      </c>
      <c r="B499">
        <f t="shared" si="21"/>
        <v>7</v>
      </c>
      <c r="C499">
        <f t="shared" si="22"/>
        <v>12</v>
      </c>
      <c r="D499">
        <f t="shared" si="23"/>
        <v>5</v>
      </c>
      <c r="E499" t="s">
        <v>5</v>
      </c>
      <c r="F499">
        <f>IF(B499=7,H499*15,0)</f>
        <v>150</v>
      </c>
      <c r="G499">
        <f>IF(OR(B499=7,B499=6),0,I499*30)</f>
        <v>0</v>
      </c>
      <c r="H499">
        <v>10</v>
      </c>
      <c r="I499">
        <f>IF(E499="ZIMA",ROUNDDOWN(H499*20%,0),IF(E499="WIOSNA",ROUNDDOWN(H499*50%,0),IF(E499="LATO",ROUNDDOWN(H499*90%,0),IF(E499="JESIEŃ",ROUNDDOWN(H499*40%,0)))))</f>
        <v>5</v>
      </c>
      <c r="J499">
        <f>Tabela18[[#This Row],[WYDATKI]]+Tabela18[[#This Row],[SERWIS]]</f>
        <v>150</v>
      </c>
    </row>
    <row r="500" spans="1:10" x14ac:dyDescent="0.3">
      <c r="A500" s="1">
        <v>45425</v>
      </c>
      <c r="B500">
        <f t="shared" si="21"/>
        <v>1</v>
      </c>
      <c r="C500">
        <f t="shared" si="22"/>
        <v>13</v>
      </c>
      <c r="D500">
        <f t="shared" si="23"/>
        <v>5</v>
      </c>
      <c r="E500" t="s">
        <v>5</v>
      </c>
      <c r="F500">
        <f>IF(B500=7,H500*15,0)</f>
        <v>0</v>
      </c>
      <c r="G500">
        <f>IF(OR(B500=7,B500=6),0,I500*30)</f>
        <v>150</v>
      </c>
      <c r="H500">
        <v>10</v>
      </c>
      <c r="I500">
        <f>IF(E500="ZIMA",ROUNDDOWN(H500*20%,0),IF(E500="WIOSNA",ROUNDDOWN(H500*50%,0),IF(E500="LATO",ROUNDDOWN(H500*90%,0),IF(E500="JESIEŃ",ROUNDDOWN(H500*40%,0)))))</f>
        <v>5</v>
      </c>
      <c r="J500">
        <f>Tabela18[[#This Row],[WYDATKI]]+Tabela18[[#This Row],[SERWIS]]</f>
        <v>0</v>
      </c>
    </row>
    <row r="501" spans="1:10" x14ac:dyDescent="0.3">
      <c r="A501" s="1">
        <v>45426</v>
      </c>
      <c r="B501">
        <f t="shared" si="21"/>
        <v>2</v>
      </c>
      <c r="C501">
        <f t="shared" si="22"/>
        <v>14</v>
      </c>
      <c r="D501">
        <f t="shared" si="23"/>
        <v>5</v>
      </c>
      <c r="E501" t="s">
        <v>5</v>
      </c>
      <c r="F501">
        <f>IF(B501=7,H501*15,0)</f>
        <v>0</v>
      </c>
      <c r="G501">
        <f>IF(OR(B501=7,B501=6),0,I501*30)</f>
        <v>150</v>
      </c>
      <c r="H501">
        <v>10</v>
      </c>
      <c r="I501">
        <f>IF(E501="ZIMA",ROUNDDOWN(H501*20%,0),IF(E501="WIOSNA",ROUNDDOWN(H501*50%,0),IF(E501="LATO",ROUNDDOWN(H501*90%,0),IF(E501="JESIEŃ",ROUNDDOWN(H501*40%,0)))))</f>
        <v>5</v>
      </c>
      <c r="J501">
        <f>Tabela18[[#This Row],[WYDATKI]]+Tabela18[[#This Row],[SERWIS]]</f>
        <v>0</v>
      </c>
    </row>
    <row r="502" spans="1:10" x14ac:dyDescent="0.3">
      <c r="A502" s="1">
        <v>45427</v>
      </c>
      <c r="B502">
        <f t="shared" si="21"/>
        <v>3</v>
      </c>
      <c r="C502">
        <f t="shared" si="22"/>
        <v>15</v>
      </c>
      <c r="D502">
        <f t="shared" si="23"/>
        <v>5</v>
      </c>
      <c r="E502" t="s">
        <v>5</v>
      </c>
      <c r="F502">
        <f>IF(B502=7,H502*15,0)</f>
        <v>0</v>
      </c>
      <c r="G502">
        <f>IF(OR(B502=7,B502=6),0,I502*30)</f>
        <v>150</v>
      </c>
      <c r="H502">
        <v>10</v>
      </c>
      <c r="I502">
        <f>IF(E502="ZIMA",ROUNDDOWN(H502*20%,0),IF(E502="WIOSNA",ROUNDDOWN(H502*50%,0),IF(E502="LATO",ROUNDDOWN(H502*90%,0),IF(E502="JESIEŃ",ROUNDDOWN(H502*40%,0)))))</f>
        <v>5</v>
      </c>
      <c r="J502">
        <f>Tabela18[[#This Row],[WYDATKI]]+Tabela18[[#This Row],[SERWIS]]</f>
        <v>0</v>
      </c>
    </row>
    <row r="503" spans="1:10" x14ac:dyDescent="0.3">
      <c r="A503" s="1">
        <v>45428</v>
      </c>
      <c r="B503">
        <f t="shared" si="21"/>
        <v>4</v>
      </c>
      <c r="C503">
        <f t="shared" si="22"/>
        <v>16</v>
      </c>
      <c r="D503">
        <f t="shared" si="23"/>
        <v>5</v>
      </c>
      <c r="E503" t="s">
        <v>5</v>
      </c>
      <c r="F503">
        <f>IF(B503=7,H503*15,0)</f>
        <v>0</v>
      </c>
      <c r="G503">
        <f>IF(OR(B503=7,B503=6),0,I503*30)</f>
        <v>150</v>
      </c>
      <c r="H503">
        <v>10</v>
      </c>
      <c r="I503">
        <f>IF(E503="ZIMA",ROUNDDOWN(H503*20%,0),IF(E503="WIOSNA",ROUNDDOWN(H503*50%,0),IF(E503="LATO",ROUNDDOWN(H503*90%,0),IF(E503="JESIEŃ",ROUNDDOWN(H503*40%,0)))))</f>
        <v>5</v>
      </c>
      <c r="J503">
        <f>Tabela18[[#This Row],[WYDATKI]]+Tabela18[[#This Row],[SERWIS]]</f>
        <v>0</v>
      </c>
    </row>
    <row r="504" spans="1:10" x14ac:dyDescent="0.3">
      <c r="A504" s="1">
        <v>45429</v>
      </c>
      <c r="B504">
        <f t="shared" si="21"/>
        <v>5</v>
      </c>
      <c r="C504">
        <f t="shared" si="22"/>
        <v>17</v>
      </c>
      <c r="D504">
        <f t="shared" si="23"/>
        <v>5</v>
      </c>
      <c r="E504" t="s">
        <v>5</v>
      </c>
      <c r="F504">
        <f>IF(B504=7,H504*15,0)</f>
        <v>0</v>
      </c>
      <c r="G504">
        <f>IF(OR(B504=7,B504=6),0,I504*30)</f>
        <v>150</v>
      </c>
      <c r="H504">
        <v>10</v>
      </c>
      <c r="I504">
        <f>IF(E504="ZIMA",ROUNDDOWN(H504*20%,0),IF(E504="WIOSNA",ROUNDDOWN(H504*50%,0),IF(E504="LATO",ROUNDDOWN(H504*90%,0),IF(E504="JESIEŃ",ROUNDDOWN(H504*40%,0)))))</f>
        <v>5</v>
      </c>
      <c r="J504">
        <f>Tabela18[[#This Row],[WYDATKI]]+Tabela18[[#This Row],[SERWIS]]</f>
        <v>0</v>
      </c>
    </row>
    <row r="505" spans="1:10" x14ac:dyDescent="0.3">
      <c r="A505" s="1">
        <v>45430</v>
      </c>
      <c r="B505">
        <f t="shared" si="21"/>
        <v>6</v>
      </c>
      <c r="C505">
        <f t="shared" si="22"/>
        <v>18</v>
      </c>
      <c r="D505">
        <f t="shared" si="23"/>
        <v>5</v>
      </c>
      <c r="E505" t="s">
        <v>5</v>
      </c>
      <c r="F505">
        <f>IF(B505=7,H505*15,0)</f>
        <v>0</v>
      </c>
      <c r="G505">
        <f>IF(OR(B505=7,B505=6),0,I505*30)</f>
        <v>0</v>
      </c>
      <c r="H505">
        <v>10</v>
      </c>
      <c r="I505">
        <f>IF(E505="ZIMA",ROUNDDOWN(H505*20%,0),IF(E505="WIOSNA",ROUNDDOWN(H505*50%,0),IF(E505="LATO",ROUNDDOWN(H505*90%,0),IF(E505="JESIEŃ",ROUNDDOWN(H505*40%,0)))))</f>
        <v>5</v>
      </c>
      <c r="J505">
        <f>Tabela18[[#This Row],[WYDATKI]]+Tabela18[[#This Row],[SERWIS]]</f>
        <v>0</v>
      </c>
    </row>
    <row r="506" spans="1:10" x14ac:dyDescent="0.3">
      <c r="A506" s="1">
        <v>45431</v>
      </c>
      <c r="B506">
        <f t="shared" si="21"/>
        <v>7</v>
      </c>
      <c r="C506">
        <f t="shared" si="22"/>
        <v>19</v>
      </c>
      <c r="D506">
        <f t="shared" si="23"/>
        <v>5</v>
      </c>
      <c r="E506" t="s">
        <v>5</v>
      </c>
      <c r="F506">
        <f>IF(B506=7,H506*15,0)</f>
        <v>150</v>
      </c>
      <c r="G506">
        <f>IF(OR(B506=7,B506=6),0,I506*30)</f>
        <v>0</v>
      </c>
      <c r="H506">
        <v>10</v>
      </c>
      <c r="I506">
        <f>IF(E506="ZIMA",ROUNDDOWN(H506*20%,0),IF(E506="WIOSNA",ROUNDDOWN(H506*50%,0),IF(E506="LATO",ROUNDDOWN(H506*90%,0),IF(E506="JESIEŃ",ROUNDDOWN(H506*40%,0)))))</f>
        <v>5</v>
      </c>
      <c r="J506">
        <f>Tabela18[[#This Row],[WYDATKI]]+Tabela18[[#This Row],[SERWIS]]</f>
        <v>150</v>
      </c>
    </row>
    <row r="507" spans="1:10" x14ac:dyDescent="0.3">
      <c r="A507" s="1">
        <v>45432</v>
      </c>
      <c r="B507">
        <f t="shared" si="21"/>
        <v>1</v>
      </c>
      <c r="C507">
        <f t="shared" si="22"/>
        <v>20</v>
      </c>
      <c r="D507">
        <f t="shared" si="23"/>
        <v>5</v>
      </c>
      <c r="E507" t="s">
        <v>5</v>
      </c>
      <c r="F507">
        <f>IF(B507=7,H507*15,0)</f>
        <v>0</v>
      </c>
      <c r="G507">
        <f>IF(OR(B507=7,B507=6),0,I507*30)</f>
        <v>150</v>
      </c>
      <c r="H507">
        <v>10</v>
      </c>
      <c r="I507">
        <f>IF(E507="ZIMA",ROUNDDOWN(H507*20%,0),IF(E507="WIOSNA",ROUNDDOWN(H507*50%,0),IF(E507="LATO",ROUNDDOWN(H507*90%,0),IF(E507="JESIEŃ",ROUNDDOWN(H507*40%,0)))))</f>
        <v>5</v>
      </c>
      <c r="J507">
        <f>Tabela18[[#This Row],[WYDATKI]]+Tabela18[[#This Row],[SERWIS]]</f>
        <v>0</v>
      </c>
    </row>
    <row r="508" spans="1:10" x14ac:dyDescent="0.3">
      <c r="A508" s="1">
        <v>45433</v>
      </c>
      <c r="B508">
        <f t="shared" si="21"/>
        <v>2</v>
      </c>
      <c r="C508">
        <f t="shared" si="22"/>
        <v>21</v>
      </c>
      <c r="D508">
        <f t="shared" si="23"/>
        <v>5</v>
      </c>
      <c r="E508" t="s">
        <v>5</v>
      </c>
      <c r="F508">
        <f>IF(B508=7,H508*15,0)</f>
        <v>0</v>
      </c>
      <c r="G508">
        <f>IF(OR(B508=7,B508=6),0,I508*30)</f>
        <v>150</v>
      </c>
      <c r="H508">
        <v>10</v>
      </c>
      <c r="I508">
        <f>IF(E508="ZIMA",ROUNDDOWN(H508*20%,0),IF(E508="WIOSNA",ROUNDDOWN(H508*50%,0),IF(E508="LATO",ROUNDDOWN(H508*90%,0),IF(E508="JESIEŃ",ROUNDDOWN(H508*40%,0)))))</f>
        <v>5</v>
      </c>
      <c r="J508">
        <f>Tabela18[[#This Row],[WYDATKI]]+Tabela18[[#This Row],[SERWIS]]</f>
        <v>0</v>
      </c>
    </row>
    <row r="509" spans="1:10" x14ac:dyDescent="0.3">
      <c r="A509" s="1">
        <v>45434</v>
      </c>
      <c r="B509">
        <f t="shared" si="21"/>
        <v>3</v>
      </c>
      <c r="C509">
        <f t="shared" si="22"/>
        <v>22</v>
      </c>
      <c r="D509">
        <f t="shared" si="23"/>
        <v>5</v>
      </c>
      <c r="E509" t="s">
        <v>5</v>
      </c>
      <c r="F509">
        <f>IF(B509=7,H509*15,0)</f>
        <v>0</v>
      </c>
      <c r="G509">
        <f>IF(OR(B509=7,B509=6),0,I509*30)</f>
        <v>150</v>
      </c>
      <c r="H509">
        <v>10</v>
      </c>
      <c r="I509">
        <f>IF(E509="ZIMA",ROUNDDOWN(H509*20%,0),IF(E509="WIOSNA",ROUNDDOWN(H509*50%,0),IF(E509="LATO",ROUNDDOWN(H509*90%,0),IF(E509="JESIEŃ",ROUNDDOWN(H509*40%,0)))))</f>
        <v>5</v>
      </c>
      <c r="J509">
        <f>Tabela18[[#This Row],[WYDATKI]]+Tabela18[[#This Row],[SERWIS]]</f>
        <v>0</v>
      </c>
    </row>
    <row r="510" spans="1:10" x14ac:dyDescent="0.3">
      <c r="A510" s="1">
        <v>45435</v>
      </c>
      <c r="B510">
        <f t="shared" si="21"/>
        <v>4</v>
      </c>
      <c r="C510">
        <f t="shared" si="22"/>
        <v>23</v>
      </c>
      <c r="D510">
        <f t="shared" si="23"/>
        <v>5</v>
      </c>
      <c r="E510" t="s">
        <v>5</v>
      </c>
      <c r="F510">
        <f>IF(B510=7,H510*15,0)</f>
        <v>0</v>
      </c>
      <c r="G510">
        <f>IF(OR(B510=7,B510=6),0,I510*30)</f>
        <v>150</v>
      </c>
      <c r="H510">
        <v>10</v>
      </c>
      <c r="I510">
        <f>IF(E510="ZIMA",ROUNDDOWN(H510*20%,0),IF(E510="WIOSNA",ROUNDDOWN(H510*50%,0),IF(E510="LATO",ROUNDDOWN(H510*90%,0),IF(E510="JESIEŃ",ROUNDDOWN(H510*40%,0)))))</f>
        <v>5</v>
      </c>
      <c r="J510">
        <f>Tabela18[[#This Row],[WYDATKI]]+Tabela18[[#This Row],[SERWIS]]</f>
        <v>0</v>
      </c>
    </row>
    <row r="511" spans="1:10" x14ac:dyDescent="0.3">
      <c r="A511" s="1">
        <v>45436</v>
      </c>
      <c r="B511">
        <f t="shared" si="21"/>
        <v>5</v>
      </c>
      <c r="C511">
        <f t="shared" si="22"/>
        <v>24</v>
      </c>
      <c r="D511">
        <f t="shared" si="23"/>
        <v>5</v>
      </c>
      <c r="E511" t="s">
        <v>5</v>
      </c>
      <c r="F511">
        <f>IF(B511=7,H511*15,0)</f>
        <v>0</v>
      </c>
      <c r="G511">
        <f>IF(OR(B511=7,B511=6),0,I511*30)</f>
        <v>150</v>
      </c>
      <c r="H511">
        <v>10</v>
      </c>
      <c r="I511">
        <f>IF(E511="ZIMA",ROUNDDOWN(H511*20%,0),IF(E511="WIOSNA",ROUNDDOWN(H511*50%,0),IF(E511="LATO",ROUNDDOWN(H511*90%,0),IF(E511="JESIEŃ",ROUNDDOWN(H511*40%,0)))))</f>
        <v>5</v>
      </c>
      <c r="J511">
        <f>Tabela18[[#This Row],[WYDATKI]]+Tabela18[[#This Row],[SERWIS]]</f>
        <v>0</v>
      </c>
    </row>
    <row r="512" spans="1:10" x14ac:dyDescent="0.3">
      <c r="A512" s="1">
        <v>45437</v>
      </c>
      <c r="B512">
        <f t="shared" si="21"/>
        <v>6</v>
      </c>
      <c r="C512">
        <f t="shared" si="22"/>
        <v>25</v>
      </c>
      <c r="D512">
        <f t="shared" si="23"/>
        <v>5</v>
      </c>
      <c r="E512" t="s">
        <v>5</v>
      </c>
      <c r="F512">
        <f>IF(B512=7,H512*15,0)</f>
        <v>0</v>
      </c>
      <c r="G512">
        <f>IF(OR(B512=7,B512=6),0,I512*30)</f>
        <v>0</v>
      </c>
      <c r="H512">
        <v>10</v>
      </c>
      <c r="I512">
        <f>IF(E512="ZIMA",ROUNDDOWN(H512*20%,0),IF(E512="WIOSNA",ROUNDDOWN(H512*50%,0),IF(E512="LATO",ROUNDDOWN(H512*90%,0),IF(E512="JESIEŃ",ROUNDDOWN(H512*40%,0)))))</f>
        <v>5</v>
      </c>
      <c r="J512">
        <f>Tabela18[[#This Row],[WYDATKI]]+Tabela18[[#This Row],[SERWIS]]</f>
        <v>0</v>
      </c>
    </row>
    <row r="513" spans="1:10" x14ac:dyDescent="0.3">
      <c r="A513" s="1">
        <v>45438</v>
      </c>
      <c r="B513">
        <f t="shared" si="21"/>
        <v>7</v>
      </c>
      <c r="C513">
        <f t="shared" si="22"/>
        <v>26</v>
      </c>
      <c r="D513">
        <f t="shared" si="23"/>
        <v>5</v>
      </c>
      <c r="E513" t="s">
        <v>5</v>
      </c>
      <c r="F513">
        <f>IF(B513=7,H513*15,0)</f>
        <v>150</v>
      </c>
      <c r="G513">
        <f>IF(OR(B513=7,B513=6),0,I513*30)</f>
        <v>0</v>
      </c>
      <c r="H513">
        <v>10</v>
      </c>
      <c r="I513">
        <f>IF(E513="ZIMA",ROUNDDOWN(H513*20%,0),IF(E513="WIOSNA",ROUNDDOWN(H513*50%,0),IF(E513="LATO",ROUNDDOWN(H513*90%,0),IF(E513="JESIEŃ",ROUNDDOWN(H513*40%,0)))))</f>
        <v>5</v>
      </c>
      <c r="J513">
        <f>Tabela18[[#This Row],[WYDATKI]]+Tabela18[[#This Row],[SERWIS]]</f>
        <v>150</v>
      </c>
    </row>
    <row r="514" spans="1:10" x14ac:dyDescent="0.3">
      <c r="A514" s="1">
        <v>45439</v>
      </c>
      <c r="B514">
        <f t="shared" si="21"/>
        <v>1</v>
      </c>
      <c r="C514">
        <f t="shared" si="22"/>
        <v>27</v>
      </c>
      <c r="D514">
        <f t="shared" si="23"/>
        <v>5</v>
      </c>
      <c r="E514" t="s">
        <v>5</v>
      </c>
      <c r="F514">
        <f>IF(B514=7,H514*15,0)</f>
        <v>0</v>
      </c>
      <c r="G514">
        <f>IF(OR(B514=7,B514=6),0,I514*30)</f>
        <v>150</v>
      </c>
      <c r="H514">
        <v>10</v>
      </c>
      <c r="I514">
        <f>IF(E514="ZIMA",ROUNDDOWN(H514*20%,0),IF(E514="WIOSNA",ROUNDDOWN(H514*50%,0),IF(E514="LATO",ROUNDDOWN(H514*90%,0),IF(E514="JESIEŃ",ROUNDDOWN(H514*40%,0)))))</f>
        <v>5</v>
      </c>
      <c r="J514">
        <f>Tabela18[[#This Row],[WYDATKI]]+Tabela18[[#This Row],[SERWIS]]</f>
        <v>0</v>
      </c>
    </row>
    <row r="515" spans="1:10" x14ac:dyDescent="0.3">
      <c r="A515" s="1">
        <v>45440</v>
      </c>
      <c r="B515">
        <f t="shared" ref="B515:B578" si="24">WEEKDAY(A515,2)</f>
        <v>2</v>
      </c>
      <c r="C515">
        <f t="shared" ref="C515:C578" si="25">DAY(A515)</f>
        <v>28</v>
      </c>
      <c r="D515">
        <f t="shared" ref="D515:D578" si="26">MONTH(A515)</f>
        <v>5</v>
      </c>
      <c r="E515" t="s">
        <v>5</v>
      </c>
      <c r="F515">
        <f>IF(B515=7,H515*15,0)</f>
        <v>0</v>
      </c>
      <c r="G515">
        <f>IF(OR(B515=7,B515=6),0,I515*30)</f>
        <v>150</v>
      </c>
      <c r="H515">
        <v>10</v>
      </c>
      <c r="I515">
        <f>IF(E515="ZIMA",ROUNDDOWN(H515*20%,0),IF(E515="WIOSNA",ROUNDDOWN(H515*50%,0),IF(E515="LATO",ROUNDDOWN(H515*90%,0),IF(E515="JESIEŃ",ROUNDDOWN(H515*40%,0)))))</f>
        <v>5</v>
      </c>
      <c r="J515">
        <f>Tabela18[[#This Row],[WYDATKI]]+Tabela18[[#This Row],[SERWIS]]</f>
        <v>0</v>
      </c>
    </row>
    <row r="516" spans="1:10" x14ac:dyDescent="0.3">
      <c r="A516" s="1">
        <v>45441</v>
      </c>
      <c r="B516">
        <f t="shared" si="24"/>
        <v>3</v>
      </c>
      <c r="C516">
        <f t="shared" si="25"/>
        <v>29</v>
      </c>
      <c r="D516">
        <f t="shared" si="26"/>
        <v>5</v>
      </c>
      <c r="E516" t="s">
        <v>5</v>
      </c>
      <c r="F516">
        <f>IF(B516=7,H516*15,0)</f>
        <v>0</v>
      </c>
      <c r="G516">
        <f>IF(OR(B516=7,B516=6),0,I516*30)</f>
        <v>150</v>
      </c>
      <c r="H516">
        <v>10</v>
      </c>
      <c r="I516">
        <f>IF(E516="ZIMA",ROUNDDOWN(H516*20%,0),IF(E516="WIOSNA",ROUNDDOWN(H516*50%,0),IF(E516="LATO",ROUNDDOWN(H516*90%,0),IF(E516="JESIEŃ",ROUNDDOWN(H516*40%,0)))))</f>
        <v>5</v>
      </c>
      <c r="J516">
        <f>Tabela18[[#This Row],[WYDATKI]]+Tabela18[[#This Row],[SERWIS]]</f>
        <v>0</v>
      </c>
    </row>
    <row r="517" spans="1:10" x14ac:dyDescent="0.3">
      <c r="A517" s="1">
        <v>45442</v>
      </c>
      <c r="B517">
        <f t="shared" si="24"/>
        <v>4</v>
      </c>
      <c r="C517">
        <f t="shared" si="25"/>
        <v>30</v>
      </c>
      <c r="D517">
        <f t="shared" si="26"/>
        <v>5</v>
      </c>
      <c r="E517" t="s">
        <v>5</v>
      </c>
      <c r="F517">
        <f>IF(B517=7,H517*15,0)</f>
        <v>0</v>
      </c>
      <c r="G517">
        <f>IF(OR(B517=7,B517=6),0,I517*30)</f>
        <v>150</v>
      </c>
      <c r="H517">
        <v>10</v>
      </c>
      <c r="I517">
        <f>IF(E517="ZIMA",ROUNDDOWN(H517*20%,0),IF(E517="WIOSNA",ROUNDDOWN(H517*50%,0),IF(E517="LATO",ROUNDDOWN(H517*90%,0),IF(E517="JESIEŃ",ROUNDDOWN(H517*40%,0)))))</f>
        <v>5</v>
      </c>
      <c r="J517">
        <f>Tabela18[[#This Row],[WYDATKI]]+Tabela18[[#This Row],[SERWIS]]</f>
        <v>0</v>
      </c>
    </row>
    <row r="518" spans="1:10" x14ac:dyDescent="0.3">
      <c r="A518" s="1">
        <v>45443</v>
      </c>
      <c r="B518">
        <f t="shared" si="24"/>
        <v>5</v>
      </c>
      <c r="C518">
        <f t="shared" si="25"/>
        <v>31</v>
      </c>
      <c r="D518">
        <f t="shared" si="26"/>
        <v>5</v>
      </c>
      <c r="E518" t="s">
        <v>5</v>
      </c>
      <c r="F518">
        <f>IF(B518=7,H518*15,0)</f>
        <v>0</v>
      </c>
      <c r="G518">
        <f>IF(OR(B518=7,B518=6),0,I518*30)</f>
        <v>150</v>
      </c>
      <c r="H518">
        <v>10</v>
      </c>
      <c r="I518">
        <f>IF(E518="ZIMA",ROUNDDOWN(H518*20%,0),IF(E518="WIOSNA",ROUNDDOWN(H518*50%,0),IF(E518="LATO",ROUNDDOWN(H518*90%,0),IF(E518="JESIEŃ",ROUNDDOWN(H518*40%,0)))))</f>
        <v>5</v>
      </c>
      <c r="J518">
        <f>Tabela18[[#This Row],[WYDATKI]]+Tabela18[[#This Row],[SERWIS]]</f>
        <v>0</v>
      </c>
    </row>
    <row r="519" spans="1:10" x14ac:dyDescent="0.3">
      <c r="A519" s="1">
        <v>45444</v>
      </c>
      <c r="B519">
        <f t="shared" si="24"/>
        <v>6</v>
      </c>
      <c r="C519">
        <f t="shared" si="25"/>
        <v>1</v>
      </c>
      <c r="D519">
        <f t="shared" si="26"/>
        <v>6</v>
      </c>
      <c r="E519" t="s">
        <v>5</v>
      </c>
      <c r="F519">
        <f>IF(B519=7,H519*15,0)</f>
        <v>0</v>
      </c>
      <c r="G519">
        <f>IF(OR(B519=7,B519=6),0,I519*30)</f>
        <v>0</v>
      </c>
      <c r="H519">
        <v>10</v>
      </c>
      <c r="I519">
        <f>IF(E519="ZIMA",ROUNDDOWN(H519*20%,0),IF(E519="WIOSNA",ROUNDDOWN(H519*50%,0),IF(E519="LATO",ROUNDDOWN(H519*90%,0),IF(E519="JESIEŃ",ROUNDDOWN(H519*40%,0)))))</f>
        <v>5</v>
      </c>
      <c r="J519">
        <f>Tabela18[[#This Row],[WYDATKI]]+Tabela18[[#This Row],[SERWIS]]</f>
        <v>0</v>
      </c>
    </row>
    <row r="520" spans="1:10" x14ac:dyDescent="0.3">
      <c r="A520" s="1">
        <v>45445</v>
      </c>
      <c r="B520">
        <f t="shared" si="24"/>
        <v>7</v>
      </c>
      <c r="C520">
        <f t="shared" si="25"/>
        <v>2</v>
      </c>
      <c r="D520">
        <f t="shared" si="26"/>
        <v>6</v>
      </c>
      <c r="E520" t="s">
        <v>5</v>
      </c>
      <c r="F520">
        <f>IF(B520=7,H520*15,0)</f>
        <v>150</v>
      </c>
      <c r="G520">
        <f>IF(OR(B520=7,B520=6),0,I520*30)</f>
        <v>0</v>
      </c>
      <c r="H520">
        <v>10</v>
      </c>
      <c r="I520">
        <f>IF(E520="ZIMA",ROUNDDOWN(H520*20%,0),IF(E520="WIOSNA",ROUNDDOWN(H520*50%,0),IF(E520="LATO",ROUNDDOWN(H520*90%,0),IF(E520="JESIEŃ",ROUNDDOWN(H520*40%,0)))))</f>
        <v>5</v>
      </c>
      <c r="J520">
        <f>Tabela18[[#This Row],[WYDATKI]]+Tabela18[[#This Row],[SERWIS]]</f>
        <v>150</v>
      </c>
    </row>
    <row r="521" spans="1:10" x14ac:dyDescent="0.3">
      <c r="A521" s="1">
        <v>45446</v>
      </c>
      <c r="B521">
        <f t="shared" si="24"/>
        <v>1</v>
      </c>
      <c r="C521">
        <f t="shared" si="25"/>
        <v>3</v>
      </c>
      <c r="D521">
        <f t="shared" si="26"/>
        <v>6</v>
      </c>
      <c r="E521" t="s">
        <v>5</v>
      </c>
      <c r="F521">
        <f>IF(B521=7,H521*15,0)</f>
        <v>0</v>
      </c>
      <c r="G521">
        <f>IF(OR(B521=7,B521=6),0,I521*30)</f>
        <v>150</v>
      </c>
      <c r="H521">
        <v>10</v>
      </c>
      <c r="I521">
        <f>IF(E521="ZIMA",ROUNDDOWN(H521*20%,0),IF(E521="WIOSNA",ROUNDDOWN(H521*50%,0),IF(E521="LATO",ROUNDDOWN(H521*90%,0),IF(E521="JESIEŃ",ROUNDDOWN(H521*40%,0)))))</f>
        <v>5</v>
      </c>
      <c r="J521">
        <f>Tabela18[[#This Row],[WYDATKI]]+Tabela18[[#This Row],[SERWIS]]</f>
        <v>0</v>
      </c>
    </row>
    <row r="522" spans="1:10" x14ac:dyDescent="0.3">
      <c r="A522" s="1">
        <v>45447</v>
      </c>
      <c r="B522">
        <f t="shared" si="24"/>
        <v>2</v>
      </c>
      <c r="C522">
        <f t="shared" si="25"/>
        <v>4</v>
      </c>
      <c r="D522">
        <f t="shared" si="26"/>
        <v>6</v>
      </c>
      <c r="E522" t="s">
        <v>5</v>
      </c>
      <c r="F522">
        <f>IF(B522=7,H522*15,0)</f>
        <v>0</v>
      </c>
      <c r="G522">
        <f>IF(OR(B522=7,B522=6),0,I522*30)</f>
        <v>150</v>
      </c>
      <c r="H522">
        <v>10</v>
      </c>
      <c r="I522">
        <f>IF(E522="ZIMA",ROUNDDOWN(H522*20%,0),IF(E522="WIOSNA",ROUNDDOWN(H522*50%,0),IF(E522="LATO",ROUNDDOWN(H522*90%,0),IF(E522="JESIEŃ",ROUNDDOWN(H522*40%,0)))))</f>
        <v>5</v>
      </c>
      <c r="J522">
        <f>Tabela18[[#This Row],[WYDATKI]]+Tabela18[[#This Row],[SERWIS]]</f>
        <v>0</v>
      </c>
    </row>
    <row r="523" spans="1:10" x14ac:dyDescent="0.3">
      <c r="A523" s="1">
        <v>45448</v>
      </c>
      <c r="B523">
        <f t="shared" si="24"/>
        <v>3</v>
      </c>
      <c r="C523">
        <f t="shared" si="25"/>
        <v>5</v>
      </c>
      <c r="D523">
        <f t="shared" si="26"/>
        <v>6</v>
      </c>
      <c r="E523" t="s">
        <v>5</v>
      </c>
      <c r="F523">
        <f>IF(B523=7,H523*15,0)</f>
        <v>0</v>
      </c>
      <c r="G523">
        <f>IF(OR(B523=7,B523=6),0,I523*30)</f>
        <v>150</v>
      </c>
      <c r="H523">
        <v>10</v>
      </c>
      <c r="I523">
        <f>IF(E523="ZIMA",ROUNDDOWN(H523*20%,0),IF(E523="WIOSNA",ROUNDDOWN(H523*50%,0),IF(E523="LATO",ROUNDDOWN(H523*90%,0),IF(E523="JESIEŃ",ROUNDDOWN(H523*40%,0)))))</f>
        <v>5</v>
      </c>
      <c r="J523">
        <f>Tabela18[[#This Row],[WYDATKI]]+Tabela18[[#This Row],[SERWIS]]</f>
        <v>0</v>
      </c>
    </row>
    <row r="524" spans="1:10" x14ac:dyDescent="0.3">
      <c r="A524" s="1">
        <v>45449</v>
      </c>
      <c r="B524">
        <f t="shared" si="24"/>
        <v>4</v>
      </c>
      <c r="C524">
        <f t="shared" si="25"/>
        <v>6</v>
      </c>
      <c r="D524">
        <f t="shared" si="26"/>
        <v>6</v>
      </c>
      <c r="E524" t="s">
        <v>5</v>
      </c>
      <c r="F524">
        <f>IF(B524=7,H524*15,0)</f>
        <v>0</v>
      </c>
      <c r="G524">
        <f>IF(OR(B524=7,B524=6),0,I524*30)</f>
        <v>150</v>
      </c>
      <c r="H524">
        <v>10</v>
      </c>
      <c r="I524">
        <f>IF(E524="ZIMA",ROUNDDOWN(H524*20%,0),IF(E524="WIOSNA",ROUNDDOWN(H524*50%,0),IF(E524="LATO",ROUNDDOWN(H524*90%,0),IF(E524="JESIEŃ",ROUNDDOWN(H524*40%,0)))))</f>
        <v>5</v>
      </c>
      <c r="J524">
        <f>Tabela18[[#This Row],[WYDATKI]]+Tabela18[[#This Row],[SERWIS]]</f>
        <v>0</v>
      </c>
    </row>
    <row r="525" spans="1:10" x14ac:dyDescent="0.3">
      <c r="A525" s="1">
        <v>45450</v>
      </c>
      <c r="B525">
        <f t="shared" si="24"/>
        <v>5</v>
      </c>
      <c r="C525">
        <f t="shared" si="25"/>
        <v>7</v>
      </c>
      <c r="D525">
        <f t="shared" si="26"/>
        <v>6</v>
      </c>
      <c r="E525" t="s">
        <v>5</v>
      </c>
      <c r="F525">
        <f>IF(B525=7,H525*15,0)</f>
        <v>0</v>
      </c>
      <c r="G525">
        <f>IF(OR(B525=7,B525=6),0,I525*30)</f>
        <v>150</v>
      </c>
      <c r="H525">
        <v>10</v>
      </c>
      <c r="I525">
        <f>IF(E525="ZIMA",ROUNDDOWN(H525*20%,0),IF(E525="WIOSNA",ROUNDDOWN(H525*50%,0),IF(E525="LATO",ROUNDDOWN(H525*90%,0),IF(E525="JESIEŃ",ROUNDDOWN(H525*40%,0)))))</f>
        <v>5</v>
      </c>
      <c r="J525">
        <f>Tabela18[[#This Row],[WYDATKI]]+Tabela18[[#This Row],[SERWIS]]</f>
        <v>0</v>
      </c>
    </row>
    <row r="526" spans="1:10" x14ac:dyDescent="0.3">
      <c r="A526" s="1">
        <v>45451</v>
      </c>
      <c r="B526">
        <f t="shared" si="24"/>
        <v>6</v>
      </c>
      <c r="C526">
        <f t="shared" si="25"/>
        <v>8</v>
      </c>
      <c r="D526">
        <f t="shared" si="26"/>
        <v>6</v>
      </c>
      <c r="E526" t="s">
        <v>5</v>
      </c>
      <c r="F526">
        <f>IF(B526=7,H526*15,0)</f>
        <v>0</v>
      </c>
      <c r="G526">
        <f>IF(OR(B526=7,B526=6),0,I526*30)</f>
        <v>0</v>
      </c>
      <c r="H526">
        <v>10</v>
      </c>
      <c r="I526">
        <f>IF(E526="ZIMA",ROUNDDOWN(H526*20%,0),IF(E526="WIOSNA",ROUNDDOWN(H526*50%,0),IF(E526="LATO",ROUNDDOWN(H526*90%,0),IF(E526="JESIEŃ",ROUNDDOWN(H526*40%,0)))))</f>
        <v>5</v>
      </c>
      <c r="J526">
        <f>Tabela18[[#This Row],[WYDATKI]]+Tabela18[[#This Row],[SERWIS]]</f>
        <v>0</v>
      </c>
    </row>
    <row r="527" spans="1:10" x14ac:dyDescent="0.3">
      <c r="A527" s="1">
        <v>45452</v>
      </c>
      <c r="B527">
        <f t="shared" si="24"/>
        <v>7</v>
      </c>
      <c r="C527">
        <f t="shared" si="25"/>
        <v>9</v>
      </c>
      <c r="D527">
        <f t="shared" si="26"/>
        <v>6</v>
      </c>
      <c r="E527" t="s">
        <v>5</v>
      </c>
      <c r="F527">
        <f>IF(B527=7,H527*15,0)</f>
        <v>150</v>
      </c>
      <c r="G527">
        <f>IF(OR(B527=7,B527=6),0,I527*30)</f>
        <v>0</v>
      </c>
      <c r="H527">
        <v>10</v>
      </c>
      <c r="I527">
        <f>IF(E527="ZIMA",ROUNDDOWN(H527*20%,0),IF(E527="WIOSNA",ROUNDDOWN(H527*50%,0),IF(E527="LATO",ROUNDDOWN(H527*90%,0),IF(E527="JESIEŃ",ROUNDDOWN(H527*40%,0)))))</f>
        <v>5</v>
      </c>
      <c r="J527">
        <f>Tabela18[[#This Row],[WYDATKI]]+Tabela18[[#This Row],[SERWIS]]</f>
        <v>150</v>
      </c>
    </row>
    <row r="528" spans="1:10" x14ac:dyDescent="0.3">
      <c r="A528" s="1">
        <v>45453</v>
      </c>
      <c r="B528">
        <f t="shared" si="24"/>
        <v>1</v>
      </c>
      <c r="C528">
        <f t="shared" si="25"/>
        <v>10</v>
      </c>
      <c r="D528">
        <f t="shared" si="26"/>
        <v>6</v>
      </c>
      <c r="E528" t="s">
        <v>5</v>
      </c>
      <c r="F528">
        <f>IF(B528=7,H528*15,0)</f>
        <v>0</v>
      </c>
      <c r="G528">
        <f>IF(OR(B528=7,B528=6),0,I528*30)</f>
        <v>150</v>
      </c>
      <c r="H528">
        <v>10</v>
      </c>
      <c r="I528">
        <f>IF(E528="ZIMA",ROUNDDOWN(H528*20%,0),IF(E528="WIOSNA",ROUNDDOWN(H528*50%,0),IF(E528="LATO",ROUNDDOWN(H528*90%,0),IF(E528="JESIEŃ",ROUNDDOWN(H528*40%,0)))))</f>
        <v>5</v>
      </c>
      <c r="J528">
        <f>Tabela18[[#This Row],[WYDATKI]]+Tabela18[[#This Row],[SERWIS]]</f>
        <v>0</v>
      </c>
    </row>
    <row r="529" spans="1:10" x14ac:dyDescent="0.3">
      <c r="A529" s="1">
        <v>45454</v>
      </c>
      <c r="B529">
        <f t="shared" si="24"/>
        <v>2</v>
      </c>
      <c r="C529">
        <f t="shared" si="25"/>
        <v>11</v>
      </c>
      <c r="D529">
        <f t="shared" si="26"/>
        <v>6</v>
      </c>
      <c r="E529" t="s">
        <v>5</v>
      </c>
      <c r="F529">
        <f>IF(B529=7,H529*15,0)</f>
        <v>0</v>
      </c>
      <c r="G529">
        <f>IF(OR(B529=7,B529=6),0,I529*30)</f>
        <v>150</v>
      </c>
      <c r="H529">
        <v>10</v>
      </c>
      <c r="I529">
        <f>IF(E529="ZIMA",ROUNDDOWN(H529*20%,0),IF(E529="WIOSNA",ROUNDDOWN(H529*50%,0),IF(E529="LATO",ROUNDDOWN(H529*90%,0),IF(E529="JESIEŃ",ROUNDDOWN(H529*40%,0)))))</f>
        <v>5</v>
      </c>
      <c r="J529">
        <f>Tabela18[[#This Row],[WYDATKI]]+Tabela18[[#This Row],[SERWIS]]</f>
        <v>0</v>
      </c>
    </row>
    <row r="530" spans="1:10" x14ac:dyDescent="0.3">
      <c r="A530" s="1">
        <v>45455</v>
      </c>
      <c r="B530">
        <f t="shared" si="24"/>
        <v>3</v>
      </c>
      <c r="C530">
        <f t="shared" si="25"/>
        <v>12</v>
      </c>
      <c r="D530">
        <f t="shared" si="26"/>
        <v>6</v>
      </c>
      <c r="E530" t="s">
        <v>5</v>
      </c>
      <c r="F530">
        <f>IF(B530=7,H530*15,0)</f>
        <v>0</v>
      </c>
      <c r="G530">
        <f>IF(OR(B530=7,B530=6),0,I530*30)</f>
        <v>150</v>
      </c>
      <c r="H530">
        <v>10</v>
      </c>
      <c r="I530">
        <f>IF(E530="ZIMA",ROUNDDOWN(H530*20%,0),IF(E530="WIOSNA",ROUNDDOWN(H530*50%,0),IF(E530="LATO",ROUNDDOWN(H530*90%,0),IF(E530="JESIEŃ",ROUNDDOWN(H530*40%,0)))))</f>
        <v>5</v>
      </c>
      <c r="J530">
        <f>Tabela18[[#This Row],[WYDATKI]]+Tabela18[[#This Row],[SERWIS]]</f>
        <v>0</v>
      </c>
    </row>
    <row r="531" spans="1:10" x14ac:dyDescent="0.3">
      <c r="A531" s="1">
        <v>45456</v>
      </c>
      <c r="B531">
        <f t="shared" si="24"/>
        <v>4</v>
      </c>
      <c r="C531">
        <f t="shared" si="25"/>
        <v>13</v>
      </c>
      <c r="D531">
        <f t="shared" si="26"/>
        <v>6</v>
      </c>
      <c r="E531" t="s">
        <v>5</v>
      </c>
      <c r="F531">
        <f>IF(B531=7,H531*15,0)</f>
        <v>0</v>
      </c>
      <c r="G531">
        <f>IF(OR(B531=7,B531=6),0,I531*30)</f>
        <v>150</v>
      </c>
      <c r="H531">
        <v>10</v>
      </c>
      <c r="I531">
        <f>IF(E531="ZIMA",ROUNDDOWN(H531*20%,0),IF(E531="WIOSNA",ROUNDDOWN(H531*50%,0),IF(E531="LATO",ROUNDDOWN(H531*90%,0),IF(E531="JESIEŃ",ROUNDDOWN(H531*40%,0)))))</f>
        <v>5</v>
      </c>
      <c r="J531">
        <f>Tabela18[[#This Row],[WYDATKI]]+Tabela18[[#This Row],[SERWIS]]</f>
        <v>0</v>
      </c>
    </row>
    <row r="532" spans="1:10" x14ac:dyDescent="0.3">
      <c r="A532" s="1">
        <v>45457</v>
      </c>
      <c r="B532">
        <f t="shared" si="24"/>
        <v>5</v>
      </c>
      <c r="C532">
        <f t="shared" si="25"/>
        <v>14</v>
      </c>
      <c r="D532">
        <f t="shared" si="26"/>
        <v>6</v>
      </c>
      <c r="E532" t="s">
        <v>5</v>
      </c>
      <c r="F532">
        <f>IF(B532=7,H532*15,0)</f>
        <v>0</v>
      </c>
      <c r="G532">
        <f>IF(OR(B532=7,B532=6),0,I532*30)</f>
        <v>150</v>
      </c>
      <c r="H532">
        <v>10</v>
      </c>
      <c r="I532">
        <f>IF(E532="ZIMA",ROUNDDOWN(H532*20%,0),IF(E532="WIOSNA",ROUNDDOWN(H532*50%,0),IF(E532="LATO",ROUNDDOWN(H532*90%,0),IF(E532="JESIEŃ",ROUNDDOWN(H532*40%,0)))))</f>
        <v>5</v>
      </c>
      <c r="J532">
        <f>Tabela18[[#This Row],[WYDATKI]]+Tabela18[[#This Row],[SERWIS]]</f>
        <v>0</v>
      </c>
    </row>
    <row r="533" spans="1:10" x14ac:dyDescent="0.3">
      <c r="A533" s="1">
        <v>45458</v>
      </c>
      <c r="B533">
        <f t="shared" si="24"/>
        <v>6</v>
      </c>
      <c r="C533">
        <f t="shared" si="25"/>
        <v>15</v>
      </c>
      <c r="D533">
        <f t="shared" si="26"/>
        <v>6</v>
      </c>
      <c r="E533" t="s">
        <v>5</v>
      </c>
      <c r="F533">
        <f>IF(B533=7,H533*15,0)</f>
        <v>0</v>
      </c>
      <c r="G533">
        <f>IF(OR(B533=7,B533=6),0,I533*30)</f>
        <v>0</v>
      </c>
      <c r="H533">
        <v>10</v>
      </c>
      <c r="I533">
        <f>IF(E533="ZIMA",ROUNDDOWN(H533*20%,0),IF(E533="WIOSNA",ROUNDDOWN(H533*50%,0),IF(E533="LATO",ROUNDDOWN(H533*90%,0),IF(E533="JESIEŃ",ROUNDDOWN(H533*40%,0)))))</f>
        <v>5</v>
      </c>
      <c r="J533">
        <f>Tabela18[[#This Row],[WYDATKI]]+Tabela18[[#This Row],[SERWIS]]</f>
        <v>0</v>
      </c>
    </row>
    <row r="534" spans="1:10" x14ac:dyDescent="0.3">
      <c r="A534" s="1">
        <v>45459</v>
      </c>
      <c r="B534">
        <f t="shared" si="24"/>
        <v>7</v>
      </c>
      <c r="C534">
        <f t="shared" si="25"/>
        <v>16</v>
      </c>
      <c r="D534">
        <f t="shared" si="26"/>
        <v>6</v>
      </c>
      <c r="E534" t="s">
        <v>5</v>
      </c>
      <c r="F534">
        <f>IF(B534=7,H534*15,0)</f>
        <v>150</v>
      </c>
      <c r="G534">
        <f>IF(OR(B534=7,B534=6),0,I534*30)</f>
        <v>0</v>
      </c>
      <c r="H534">
        <v>10</v>
      </c>
      <c r="I534">
        <f>IF(E534="ZIMA",ROUNDDOWN(H534*20%,0),IF(E534="WIOSNA",ROUNDDOWN(H534*50%,0),IF(E534="LATO",ROUNDDOWN(H534*90%,0),IF(E534="JESIEŃ",ROUNDDOWN(H534*40%,0)))))</f>
        <v>5</v>
      </c>
      <c r="J534">
        <f>Tabela18[[#This Row],[WYDATKI]]+Tabela18[[#This Row],[SERWIS]]</f>
        <v>150</v>
      </c>
    </row>
    <row r="535" spans="1:10" x14ac:dyDescent="0.3">
      <c r="A535" s="1">
        <v>45460</v>
      </c>
      <c r="B535">
        <f t="shared" si="24"/>
        <v>1</v>
      </c>
      <c r="C535">
        <f t="shared" si="25"/>
        <v>17</v>
      </c>
      <c r="D535">
        <f t="shared" si="26"/>
        <v>6</v>
      </c>
      <c r="E535" t="s">
        <v>5</v>
      </c>
      <c r="F535">
        <f>IF(B535=7,H535*15,0)</f>
        <v>0</v>
      </c>
      <c r="G535">
        <f>IF(OR(B535=7,B535=6),0,I535*30)</f>
        <v>150</v>
      </c>
      <c r="H535">
        <v>10</v>
      </c>
      <c r="I535">
        <f>IF(E535="ZIMA",ROUNDDOWN(H535*20%,0),IF(E535="WIOSNA",ROUNDDOWN(H535*50%,0),IF(E535="LATO",ROUNDDOWN(H535*90%,0),IF(E535="JESIEŃ",ROUNDDOWN(H535*40%,0)))))</f>
        <v>5</v>
      </c>
      <c r="J535">
        <f>Tabela18[[#This Row],[WYDATKI]]+Tabela18[[#This Row],[SERWIS]]</f>
        <v>0</v>
      </c>
    </row>
    <row r="536" spans="1:10" x14ac:dyDescent="0.3">
      <c r="A536" s="1">
        <v>45461</v>
      </c>
      <c r="B536">
        <f t="shared" si="24"/>
        <v>2</v>
      </c>
      <c r="C536">
        <f t="shared" si="25"/>
        <v>18</v>
      </c>
      <c r="D536">
        <f t="shared" si="26"/>
        <v>6</v>
      </c>
      <c r="E536" t="s">
        <v>5</v>
      </c>
      <c r="F536">
        <f>IF(B536=7,H536*15,0)</f>
        <v>0</v>
      </c>
      <c r="G536">
        <f>IF(OR(B536=7,B536=6),0,I536*30)</f>
        <v>150</v>
      </c>
      <c r="H536">
        <v>10</v>
      </c>
      <c r="I536">
        <f>IF(E536="ZIMA",ROUNDDOWN(H536*20%,0),IF(E536="WIOSNA",ROUNDDOWN(H536*50%,0),IF(E536="LATO",ROUNDDOWN(H536*90%,0),IF(E536="JESIEŃ",ROUNDDOWN(H536*40%,0)))))</f>
        <v>5</v>
      </c>
      <c r="J536">
        <f>Tabela18[[#This Row],[WYDATKI]]+Tabela18[[#This Row],[SERWIS]]</f>
        <v>0</v>
      </c>
    </row>
    <row r="537" spans="1:10" x14ac:dyDescent="0.3">
      <c r="A537" s="1">
        <v>45462</v>
      </c>
      <c r="B537">
        <f t="shared" si="24"/>
        <v>3</v>
      </c>
      <c r="C537">
        <f t="shared" si="25"/>
        <v>19</v>
      </c>
      <c r="D537">
        <f t="shared" si="26"/>
        <v>6</v>
      </c>
      <c r="E537" t="s">
        <v>5</v>
      </c>
      <c r="F537">
        <f>IF(B537=7,H537*15,0)</f>
        <v>0</v>
      </c>
      <c r="G537">
        <f>IF(OR(B537=7,B537=6),0,I537*30)</f>
        <v>150</v>
      </c>
      <c r="H537">
        <v>10</v>
      </c>
      <c r="I537">
        <f>IF(E537="ZIMA",ROUNDDOWN(H537*20%,0),IF(E537="WIOSNA",ROUNDDOWN(H537*50%,0),IF(E537="LATO",ROUNDDOWN(H537*90%,0),IF(E537="JESIEŃ",ROUNDDOWN(H537*40%,0)))))</f>
        <v>5</v>
      </c>
      <c r="J537">
        <f>Tabela18[[#This Row],[WYDATKI]]+Tabela18[[#This Row],[SERWIS]]</f>
        <v>0</v>
      </c>
    </row>
    <row r="538" spans="1:10" x14ac:dyDescent="0.3">
      <c r="A538" s="1">
        <v>45463</v>
      </c>
      <c r="B538">
        <f t="shared" si="24"/>
        <v>4</v>
      </c>
      <c r="C538">
        <f t="shared" si="25"/>
        <v>20</v>
      </c>
      <c r="D538">
        <f t="shared" si="26"/>
        <v>6</v>
      </c>
      <c r="E538" t="s">
        <v>5</v>
      </c>
      <c r="F538">
        <f>IF(B538=7,H538*15,0)</f>
        <v>0</v>
      </c>
      <c r="G538">
        <f>IF(OR(B538=7,B538=6),0,I538*30)</f>
        <v>150</v>
      </c>
      <c r="H538">
        <v>10</v>
      </c>
      <c r="I538">
        <f>IF(E538="ZIMA",ROUNDDOWN(H538*20%,0),IF(E538="WIOSNA",ROUNDDOWN(H538*50%,0),IF(E538="LATO",ROUNDDOWN(H538*90%,0),IF(E538="JESIEŃ",ROUNDDOWN(H538*40%,0)))))</f>
        <v>5</v>
      </c>
      <c r="J538">
        <f>Tabela18[[#This Row],[WYDATKI]]+Tabela18[[#This Row],[SERWIS]]</f>
        <v>0</v>
      </c>
    </row>
    <row r="539" spans="1:10" x14ac:dyDescent="0.3">
      <c r="A539" s="1">
        <v>45464</v>
      </c>
      <c r="B539">
        <f t="shared" si="24"/>
        <v>5</v>
      </c>
      <c r="C539">
        <f t="shared" si="25"/>
        <v>21</v>
      </c>
      <c r="D539">
        <f t="shared" si="26"/>
        <v>6</v>
      </c>
      <c r="E539" t="s">
        <v>7</v>
      </c>
      <c r="F539">
        <f>IF(B539=7,H539*15,0)</f>
        <v>0</v>
      </c>
      <c r="G539">
        <f>IF(OR(B539=7,B539=6),0,I539*30)</f>
        <v>270</v>
      </c>
      <c r="H539">
        <v>10</v>
      </c>
      <c r="I539">
        <f>IF(E539="ZIMA",ROUNDDOWN(H539*20%,0),IF(E539="WIOSNA",ROUNDDOWN(H539*50%,0),IF(E539="LATO",ROUNDDOWN(H539*90%,0),IF(E539="JESIEŃ",ROUNDDOWN(H539*40%,0)))))</f>
        <v>9</v>
      </c>
      <c r="J539">
        <f>Tabela18[[#This Row],[WYDATKI]]+Tabela18[[#This Row],[SERWIS]]</f>
        <v>0</v>
      </c>
    </row>
    <row r="540" spans="1:10" x14ac:dyDescent="0.3">
      <c r="A540" s="1">
        <v>45465</v>
      </c>
      <c r="B540">
        <f t="shared" si="24"/>
        <v>6</v>
      </c>
      <c r="C540">
        <f t="shared" si="25"/>
        <v>22</v>
      </c>
      <c r="D540">
        <f t="shared" si="26"/>
        <v>6</v>
      </c>
      <c r="E540" t="s">
        <v>7</v>
      </c>
      <c r="F540">
        <f>IF(B540=7,H540*15,0)</f>
        <v>0</v>
      </c>
      <c r="G540">
        <f>IF(OR(B540=7,B540=6),0,I540*30)</f>
        <v>0</v>
      </c>
      <c r="H540">
        <v>10</v>
      </c>
      <c r="I540">
        <f>IF(E540="ZIMA",ROUNDDOWN(H540*20%,0),IF(E540="WIOSNA",ROUNDDOWN(H540*50%,0),IF(E540="LATO",ROUNDDOWN(H540*90%,0),IF(E540="JESIEŃ",ROUNDDOWN(H540*40%,0)))))</f>
        <v>9</v>
      </c>
      <c r="J540">
        <f>Tabela18[[#This Row],[WYDATKI]]+Tabela18[[#This Row],[SERWIS]]</f>
        <v>0</v>
      </c>
    </row>
    <row r="541" spans="1:10" x14ac:dyDescent="0.3">
      <c r="A541" s="1">
        <v>45466</v>
      </c>
      <c r="B541">
        <f t="shared" si="24"/>
        <v>7</v>
      </c>
      <c r="C541">
        <f t="shared" si="25"/>
        <v>23</v>
      </c>
      <c r="D541">
        <f t="shared" si="26"/>
        <v>6</v>
      </c>
      <c r="E541" t="s">
        <v>7</v>
      </c>
      <c r="F541">
        <f>IF(B541=7,H541*15,0)</f>
        <v>150</v>
      </c>
      <c r="G541">
        <f>IF(OR(B541=7,B541=6),0,I541*30)</f>
        <v>0</v>
      </c>
      <c r="H541">
        <v>10</v>
      </c>
      <c r="I541">
        <f>IF(E541="ZIMA",ROUNDDOWN(H541*20%,0),IF(E541="WIOSNA",ROUNDDOWN(H541*50%,0),IF(E541="LATO",ROUNDDOWN(H541*90%,0),IF(E541="JESIEŃ",ROUNDDOWN(H541*40%,0)))))</f>
        <v>9</v>
      </c>
      <c r="J541">
        <f>Tabela18[[#This Row],[WYDATKI]]+Tabela18[[#This Row],[SERWIS]]</f>
        <v>150</v>
      </c>
    </row>
    <row r="542" spans="1:10" x14ac:dyDescent="0.3">
      <c r="A542" s="1">
        <v>45467</v>
      </c>
      <c r="B542">
        <f t="shared" si="24"/>
        <v>1</v>
      </c>
      <c r="C542">
        <f t="shared" si="25"/>
        <v>24</v>
      </c>
      <c r="D542">
        <f t="shared" si="26"/>
        <v>6</v>
      </c>
      <c r="E542" t="s">
        <v>7</v>
      </c>
      <c r="F542">
        <f>IF(B542=7,H542*15,0)</f>
        <v>0</v>
      </c>
      <c r="G542">
        <f>IF(OR(B542=7,B542=6),0,I542*30)</f>
        <v>270</v>
      </c>
      <c r="H542">
        <v>10</v>
      </c>
      <c r="I542">
        <f>IF(E542="ZIMA",ROUNDDOWN(H542*20%,0),IF(E542="WIOSNA",ROUNDDOWN(H542*50%,0),IF(E542="LATO",ROUNDDOWN(H542*90%,0),IF(E542="JESIEŃ",ROUNDDOWN(H542*40%,0)))))</f>
        <v>9</v>
      </c>
      <c r="J542">
        <f>Tabela18[[#This Row],[WYDATKI]]+Tabela18[[#This Row],[SERWIS]]</f>
        <v>0</v>
      </c>
    </row>
    <row r="543" spans="1:10" x14ac:dyDescent="0.3">
      <c r="A543" s="1">
        <v>45468</v>
      </c>
      <c r="B543">
        <f t="shared" si="24"/>
        <v>2</v>
      </c>
      <c r="C543">
        <f t="shared" si="25"/>
        <v>25</v>
      </c>
      <c r="D543">
        <f t="shared" si="26"/>
        <v>6</v>
      </c>
      <c r="E543" t="s">
        <v>7</v>
      </c>
      <c r="F543">
        <f>IF(B543=7,H543*15,0)</f>
        <v>0</v>
      </c>
      <c r="G543">
        <f>IF(OR(B543=7,B543=6),0,I543*30)</f>
        <v>270</v>
      </c>
      <c r="H543">
        <v>10</v>
      </c>
      <c r="I543">
        <f>IF(E543="ZIMA",ROUNDDOWN(H543*20%,0),IF(E543="WIOSNA",ROUNDDOWN(H543*50%,0),IF(E543="LATO",ROUNDDOWN(H543*90%,0),IF(E543="JESIEŃ",ROUNDDOWN(H543*40%,0)))))</f>
        <v>9</v>
      </c>
      <c r="J543">
        <f>Tabela18[[#This Row],[WYDATKI]]+Tabela18[[#This Row],[SERWIS]]</f>
        <v>0</v>
      </c>
    </row>
    <row r="544" spans="1:10" x14ac:dyDescent="0.3">
      <c r="A544" s="1">
        <v>45469</v>
      </c>
      <c r="B544">
        <f t="shared" si="24"/>
        <v>3</v>
      </c>
      <c r="C544">
        <f t="shared" si="25"/>
        <v>26</v>
      </c>
      <c r="D544">
        <f t="shared" si="26"/>
        <v>6</v>
      </c>
      <c r="E544" t="s">
        <v>7</v>
      </c>
      <c r="F544">
        <f>IF(B544=7,H544*15,0)</f>
        <v>0</v>
      </c>
      <c r="G544">
        <f>IF(OR(B544=7,B544=6),0,I544*30)</f>
        <v>270</v>
      </c>
      <c r="H544">
        <v>10</v>
      </c>
      <c r="I544">
        <f>IF(E544="ZIMA",ROUNDDOWN(H544*20%,0),IF(E544="WIOSNA",ROUNDDOWN(H544*50%,0),IF(E544="LATO",ROUNDDOWN(H544*90%,0),IF(E544="JESIEŃ",ROUNDDOWN(H544*40%,0)))))</f>
        <v>9</v>
      </c>
      <c r="J544">
        <f>Tabela18[[#This Row],[WYDATKI]]+Tabela18[[#This Row],[SERWIS]]</f>
        <v>0</v>
      </c>
    </row>
    <row r="545" spans="1:10" x14ac:dyDescent="0.3">
      <c r="A545" s="1">
        <v>45470</v>
      </c>
      <c r="B545">
        <f t="shared" si="24"/>
        <v>4</v>
      </c>
      <c r="C545">
        <f t="shared" si="25"/>
        <v>27</v>
      </c>
      <c r="D545">
        <f t="shared" si="26"/>
        <v>6</v>
      </c>
      <c r="E545" t="s">
        <v>7</v>
      </c>
      <c r="F545">
        <f>IF(B545=7,H545*15,0)</f>
        <v>0</v>
      </c>
      <c r="G545">
        <f>IF(OR(B545=7,B545=6),0,I545*30)</f>
        <v>270</v>
      </c>
      <c r="H545">
        <v>10</v>
      </c>
      <c r="I545">
        <f>IF(E545="ZIMA",ROUNDDOWN(H545*20%,0),IF(E545="WIOSNA",ROUNDDOWN(H545*50%,0),IF(E545="LATO",ROUNDDOWN(H545*90%,0),IF(E545="JESIEŃ",ROUNDDOWN(H545*40%,0)))))</f>
        <v>9</v>
      </c>
      <c r="J545">
        <f>Tabela18[[#This Row],[WYDATKI]]+Tabela18[[#This Row],[SERWIS]]</f>
        <v>0</v>
      </c>
    </row>
    <row r="546" spans="1:10" x14ac:dyDescent="0.3">
      <c r="A546" s="1">
        <v>45471</v>
      </c>
      <c r="B546">
        <f t="shared" si="24"/>
        <v>5</v>
      </c>
      <c r="C546">
        <f t="shared" si="25"/>
        <v>28</v>
      </c>
      <c r="D546">
        <f t="shared" si="26"/>
        <v>6</v>
      </c>
      <c r="E546" t="s">
        <v>7</v>
      </c>
      <c r="F546">
        <f>IF(B546=7,H546*15,0)</f>
        <v>0</v>
      </c>
      <c r="G546">
        <f>IF(OR(B546=7,B546=6),0,I546*30)</f>
        <v>270</v>
      </c>
      <c r="H546">
        <v>10</v>
      </c>
      <c r="I546">
        <f>IF(E546="ZIMA",ROUNDDOWN(H546*20%,0),IF(E546="WIOSNA",ROUNDDOWN(H546*50%,0),IF(E546="LATO",ROUNDDOWN(H546*90%,0),IF(E546="JESIEŃ",ROUNDDOWN(H546*40%,0)))))</f>
        <v>9</v>
      </c>
      <c r="J546">
        <f>Tabela18[[#This Row],[WYDATKI]]+Tabela18[[#This Row],[SERWIS]]</f>
        <v>0</v>
      </c>
    </row>
    <row r="547" spans="1:10" x14ac:dyDescent="0.3">
      <c r="A547" s="1">
        <v>45472</v>
      </c>
      <c r="B547">
        <f t="shared" si="24"/>
        <v>6</v>
      </c>
      <c r="C547">
        <f t="shared" si="25"/>
        <v>29</v>
      </c>
      <c r="D547">
        <f t="shared" si="26"/>
        <v>6</v>
      </c>
      <c r="E547" t="s">
        <v>7</v>
      </c>
      <c r="F547">
        <f>IF(B547=7,H547*15,0)</f>
        <v>0</v>
      </c>
      <c r="G547">
        <f>IF(OR(B547=7,B547=6),0,I547*30)</f>
        <v>0</v>
      </c>
      <c r="H547">
        <v>10</v>
      </c>
      <c r="I547">
        <f>IF(E547="ZIMA",ROUNDDOWN(H547*20%,0),IF(E547="WIOSNA",ROUNDDOWN(H547*50%,0),IF(E547="LATO",ROUNDDOWN(H547*90%,0),IF(E547="JESIEŃ",ROUNDDOWN(H547*40%,0)))))</f>
        <v>9</v>
      </c>
      <c r="J547">
        <f>Tabela18[[#This Row],[WYDATKI]]+Tabela18[[#This Row],[SERWIS]]</f>
        <v>0</v>
      </c>
    </row>
    <row r="548" spans="1:10" x14ac:dyDescent="0.3">
      <c r="A548" s="1">
        <v>45473</v>
      </c>
      <c r="B548">
        <f t="shared" si="24"/>
        <v>7</v>
      </c>
      <c r="C548">
        <f t="shared" si="25"/>
        <v>30</v>
      </c>
      <c r="D548">
        <f t="shared" si="26"/>
        <v>6</v>
      </c>
      <c r="E548" t="s">
        <v>7</v>
      </c>
      <c r="F548">
        <f>IF(B548=7,H548*15,0)</f>
        <v>150</v>
      </c>
      <c r="G548">
        <f>IF(OR(B548=7,B548=6),0,I548*30)</f>
        <v>0</v>
      </c>
      <c r="H548">
        <v>10</v>
      </c>
      <c r="I548">
        <f>IF(E548="ZIMA",ROUNDDOWN(H548*20%,0),IF(E548="WIOSNA",ROUNDDOWN(H548*50%,0),IF(E548="LATO",ROUNDDOWN(H548*90%,0),IF(E548="JESIEŃ",ROUNDDOWN(H548*40%,0)))))</f>
        <v>9</v>
      </c>
      <c r="J548">
        <f>Tabela18[[#This Row],[WYDATKI]]+Tabela18[[#This Row],[SERWIS]]</f>
        <v>150</v>
      </c>
    </row>
    <row r="549" spans="1:10" x14ac:dyDescent="0.3">
      <c r="A549" s="1">
        <v>45474</v>
      </c>
      <c r="B549">
        <f t="shared" si="24"/>
        <v>1</v>
      </c>
      <c r="C549">
        <f t="shared" si="25"/>
        <v>1</v>
      </c>
      <c r="D549">
        <f t="shared" si="26"/>
        <v>7</v>
      </c>
      <c r="E549" t="s">
        <v>7</v>
      </c>
      <c r="F549">
        <f>IF(B549=7,H549*15,0)</f>
        <v>0</v>
      </c>
      <c r="G549">
        <f>IF(OR(B549=7,B549=6),0,I549*30)</f>
        <v>270</v>
      </c>
      <c r="H549">
        <v>10</v>
      </c>
      <c r="I549">
        <f>IF(E549="ZIMA",ROUNDDOWN(H549*20%,0),IF(E549="WIOSNA",ROUNDDOWN(H549*50%,0),IF(E549="LATO",ROUNDDOWN(H549*90%,0),IF(E549="JESIEŃ",ROUNDDOWN(H549*40%,0)))))</f>
        <v>9</v>
      </c>
      <c r="J549">
        <f>Tabela18[[#This Row],[WYDATKI]]+Tabela18[[#This Row],[SERWIS]]</f>
        <v>0</v>
      </c>
    </row>
    <row r="550" spans="1:10" x14ac:dyDescent="0.3">
      <c r="A550" s="1">
        <v>45475</v>
      </c>
      <c r="B550">
        <f t="shared" si="24"/>
        <v>2</v>
      </c>
      <c r="C550">
        <f t="shared" si="25"/>
        <v>2</v>
      </c>
      <c r="D550">
        <f t="shared" si="26"/>
        <v>7</v>
      </c>
      <c r="E550" t="s">
        <v>7</v>
      </c>
      <c r="F550">
        <f>IF(B550=7,H550*15,0)</f>
        <v>0</v>
      </c>
      <c r="G550">
        <f>IF(OR(B550=7,B550=6),0,I550*30)</f>
        <v>270</v>
      </c>
      <c r="H550">
        <v>10</v>
      </c>
      <c r="I550">
        <f>IF(E550="ZIMA",ROUNDDOWN(H550*20%,0),IF(E550="WIOSNA",ROUNDDOWN(H550*50%,0),IF(E550="LATO",ROUNDDOWN(H550*90%,0),IF(E550="JESIEŃ",ROUNDDOWN(H550*40%,0)))))</f>
        <v>9</v>
      </c>
      <c r="J550">
        <f>Tabela18[[#This Row],[WYDATKI]]+Tabela18[[#This Row],[SERWIS]]</f>
        <v>0</v>
      </c>
    </row>
    <row r="551" spans="1:10" x14ac:dyDescent="0.3">
      <c r="A551" s="1">
        <v>45476</v>
      </c>
      <c r="B551">
        <f t="shared" si="24"/>
        <v>3</v>
      </c>
      <c r="C551">
        <f t="shared" si="25"/>
        <v>3</v>
      </c>
      <c r="D551">
        <f t="shared" si="26"/>
        <v>7</v>
      </c>
      <c r="E551" t="s">
        <v>7</v>
      </c>
      <c r="F551">
        <f>IF(B551=7,H551*15,0)</f>
        <v>0</v>
      </c>
      <c r="G551">
        <f>IF(OR(B551=7,B551=6),0,I551*30)</f>
        <v>270</v>
      </c>
      <c r="H551">
        <v>10</v>
      </c>
      <c r="I551">
        <f>IF(E551="ZIMA",ROUNDDOWN(H551*20%,0),IF(E551="WIOSNA",ROUNDDOWN(H551*50%,0),IF(E551="LATO",ROUNDDOWN(H551*90%,0),IF(E551="JESIEŃ",ROUNDDOWN(H551*40%,0)))))</f>
        <v>9</v>
      </c>
      <c r="J551">
        <f>Tabela18[[#This Row],[WYDATKI]]+Tabela18[[#This Row],[SERWIS]]</f>
        <v>0</v>
      </c>
    </row>
    <row r="552" spans="1:10" x14ac:dyDescent="0.3">
      <c r="A552" s="1">
        <v>45477</v>
      </c>
      <c r="B552">
        <f t="shared" si="24"/>
        <v>4</v>
      </c>
      <c r="C552">
        <f t="shared" si="25"/>
        <v>4</v>
      </c>
      <c r="D552">
        <f t="shared" si="26"/>
        <v>7</v>
      </c>
      <c r="E552" t="s">
        <v>7</v>
      </c>
      <c r="F552">
        <f>IF(B552=7,H552*15,0)</f>
        <v>0</v>
      </c>
      <c r="G552">
        <f>IF(OR(B552=7,B552=6),0,I552*30)</f>
        <v>270</v>
      </c>
      <c r="H552">
        <v>10</v>
      </c>
      <c r="I552">
        <f>IF(E552="ZIMA",ROUNDDOWN(H552*20%,0),IF(E552="WIOSNA",ROUNDDOWN(H552*50%,0),IF(E552="LATO",ROUNDDOWN(H552*90%,0),IF(E552="JESIEŃ",ROUNDDOWN(H552*40%,0)))))</f>
        <v>9</v>
      </c>
      <c r="J552">
        <f>Tabela18[[#This Row],[WYDATKI]]+Tabela18[[#This Row],[SERWIS]]</f>
        <v>0</v>
      </c>
    </row>
    <row r="553" spans="1:10" x14ac:dyDescent="0.3">
      <c r="A553" s="1">
        <v>45478</v>
      </c>
      <c r="B553">
        <f t="shared" si="24"/>
        <v>5</v>
      </c>
      <c r="C553">
        <f t="shared" si="25"/>
        <v>5</v>
      </c>
      <c r="D553">
        <f t="shared" si="26"/>
        <v>7</v>
      </c>
      <c r="E553" t="s">
        <v>7</v>
      </c>
      <c r="F553">
        <f>IF(B553=7,H553*15,0)</f>
        <v>0</v>
      </c>
      <c r="G553">
        <f>IF(OR(B553=7,B553=6),0,I553*30)</f>
        <v>270</v>
      </c>
      <c r="H553">
        <v>10</v>
      </c>
      <c r="I553">
        <f>IF(E553="ZIMA",ROUNDDOWN(H553*20%,0),IF(E553="WIOSNA",ROUNDDOWN(H553*50%,0),IF(E553="LATO",ROUNDDOWN(H553*90%,0),IF(E553="JESIEŃ",ROUNDDOWN(H553*40%,0)))))</f>
        <v>9</v>
      </c>
      <c r="J553">
        <f>Tabela18[[#This Row],[WYDATKI]]+Tabela18[[#This Row],[SERWIS]]</f>
        <v>0</v>
      </c>
    </row>
    <row r="554" spans="1:10" x14ac:dyDescent="0.3">
      <c r="A554" s="1">
        <v>45479</v>
      </c>
      <c r="B554">
        <f t="shared" si="24"/>
        <v>6</v>
      </c>
      <c r="C554">
        <f t="shared" si="25"/>
        <v>6</v>
      </c>
      <c r="D554">
        <f t="shared" si="26"/>
        <v>7</v>
      </c>
      <c r="E554" t="s">
        <v>7</v>
      </c>
      <c r="F554">
        <f>IF(B554=7,H554*15,0)</f>
        <v>0</v>
      </c>
      <c r="G554">
        <f>IF(OR(B554=7,B554=6),0,I554*30)</f>
        <v>0</v>
      </c>
      <c r="H554">
        <v>10</v>
      </c>
      <c r="I554">
        <f>IF(E554="ZIMA",ROUNDDOWN(H554*20%,0),IF(E554="WIOSNA",ROUNDDOWN(H554*50%,0),IF(E554="LATO",ROUNDDOWN(H554*90%,0),IF(E554="JESIEŃ",ROUNDDOWN(H554*40%,0)))))</f>
        <v>9</v>
      </c>
      <c r="J554">
        <f>Tabela18[[#This Row],[WYDATKI]]+Tabela18[[#This Row],[SERWIS]]</f>
        <v>0</v>
      </c>
    </row>
    <row r="555" spans="1:10" x14ac:dyDescent="0.3">
      <c r="A555" s="1">
        <v>45480</v>
      </c>
      <c r="B555">
        <f t="shared" si="24"/>
        <v>7</v>
      </c>
      <c r="C555">
        <f t="shared" si="25"/>
        <v>7</v>
      </c>
      <c r="D555">
        <f t="shared" si="26"/>
        <v>7</v>
      </c>
      <c r="E555" t="s">
        <v>7</v>
      </c>
      <c r="F555">
        <f>IF(B555=7,H555*15,0)</f>
        <v>150</v>
      </c>
      <c r="G555">
        <f>IF(OR(B555=7,B555=6),0,I555*30)</f>
        <v>0</v>
      </c>
      <c r="H555">
        <v>10</v>
      </c>
      <c r="I555">
        <f>IF(E555="ZIMA",ROUNDDOWN(H555*20%,0),IF(E555="WIOSNA",ROUNDDOWN(H555*50%,0),IF(E555="LATO",ROUNDDOWN(H555*90%,0),IF(E555="JESIEŃ",ROUNDDOWN(H555*40%,0)))))</f>
        <v>9</v>
      </c>
      <c r="J555">
        <f>Tabela18[[#This Row],[WYDATKI]]+Tabela18[[#This Row],[SERWIS]]</f>
        <v>150</v>
      </c>
    </row>
    <row r="556" spans="1:10" x14ac:dyDescent="0.3">
      <c r="A556" s="1">
        <v>45481</v>
      </c>
      <c r="B556">
        <f t="shared" si="24"/>
        <v>1</v>
      </c>
      <c r="C556">
        <f t="shared" si="25"/>
        <v>8</v>
      </c>
      <c r="D556">
        <f t="shared" si="26"/>
        <v>7</v>
      </c>
      <c r="E556" t="s">
        <v>7</v>
      </c>
      <c r="F556">
        <f>IF(B556=7,H556*15,0)</f>
        <v>0</v>
      </c>
      <c r="G556">
        <f>IF(OR(B556=7,B556=6),0,I556*30)</f>
        <v>270</v>
      </c>
      <c r="H556">
        <v>10</v>
      </c>
      <c r="I556">
        <f>IF(E556="ZIMA",ROUNDDOWN(H556*20%,0),IF(E556="WIOSNA",ROUNDDOWN(H556*50%,0),IF(E556="LATO",ROUNDDOWN(H556*90%,0),IF(E556="JESIEŃ",ROUNDDOWN(H556*40%,0)))))</f>
        <v>9</v>
      </c>
      <c r="J556">
        <f>Tabela18[[#This Row],[WYDATKI]]+Tabela18[[#This Row],[SERWIS]]</f>
        <v>0</v>
      </c>
    </row>
    <row r="557" spans="1:10" x14ac:dyDescent="0.3">
      <c r="A557" s="1">
        <v>45482</v>
      </c>
      <c r="B557">
        <f t="shared" si="24"/>
        <v>2</v>
      </c>
      <c r="C557">
        <f t="shared" si="25"/>
        <v>9</v>
      </c>
      <c r="D557">
        <f t="shared" si="26"/>
        <v>7</v>
      </c>
      <c r="E557" t="s">
        <v>7</v>
      </c>
      <c r="F557">
        <f>IF(B557=7,H557*15,0)</f>
        <v>0</v>
      </c>
      <c r="G557">
        <f>IF(OR(B557=7,B557=6),0,I557*30)</f>
        <v>270</v>
      </c>
      <c r="H557">
        <v>10</v>
      </c>
      <c r="I557">
        <f>IF(E557="ZIMA",ROUNDDOWN(H557*20%,0),IF(E557="WIOSNA",ROUNDDOWN(H557*50%,0),IF(E557="LATO",ROUNDDOWN(H557*90%,0),IF(E557="JESIEŃ",ROUNDDOWN(H557*40%,0)))))</f>
        <v>9</v>
      </c>
      <c r="J557">
        <f>Tabela18[[#This Row],[WYDATKI]]+Tabela18[[#This Row],[SERWIS]]</f>
        <v>0</v>
      </c>
    </row>
    <row r="558" spans="1:10" x14ac:dyDescent="0.3">
      <c r="A558" s="1">
        <v>45483</v>
      </c>
      <c r="B558">
        <f t="shared" si="24"/>
        <v>3</v>
      </c>
      <c r="C558">
        <f t="shared" si="25"/>
        <v>10</v>
      </c>
      <c r="D558">
        <f t="shared" si="26"/>
        <v>7</v>
      </c>
      <c r="E558" t="s">
        <v>7</v>
      </c>
      <c r="F558">
        <f>IF(B558=7,H558*15,0)</f>
        <v>0</v>
      </c>
      <c r="G558">
        <f>IF(OR(B558=7,B558=6),0,I558*30)</f>
        <v>270</v>
      </c>
      <c r="H558">
        <v>10</v>
      </c>
      <c r="I558">
        <f>IF(E558="ZIMA",ROUNDDOWN(H558*20%,0),IF(E558="WIOSNA",ROUNDDOWN(H558*50%,0),IF(E558="LATO",ROUNDDOWN(H558*90%,0),IF(E558="JESIEŃ",ROUNDDOWN(H558*40%,0)))))</f>
        <v>9</v>
      </c>
      <c r="J558">
        <f>Tabela18[[#This Row],[WYDATKI]]+Tabela18[[#This Row],[SERWIS]]</f>
        <v>0</v>
      </c>
    </row>
    <row r="559" spans="1:10" x14ac:dyDescent="0.3">
      <c r="A559" s="1">
        <v>45484</v>
      </c>
      <c r="B559">
        <f t="shared" si="24"/>
        <v>4</v>
      </c>
      <c r="C559">
        <f t="shared" si="25"/>
        <v>11</v>
      </c>
      <c r="D559">
        <f t="shared" si="26"/>
        <v>7</v>
      </c>
      <c r="E559" t="s">
        <v>7</v>
      </c>
      <c r="F559">
        <f>IF(B559=7,H559*15,0)</f>
        <v>0</v>
      </c>
      <c r="G559">
        <f>IF(OR(B559=7,B559=6),0,I559*30)</f>
        <v>270</v>
      </c>
      <c r="H559">
        <v>10</v>
      </c>
      <c r="I559">
        <f>IF(E559="ZIMA",ROUNDDOWN(H559*20%,0),IF(E559="WIOSNA",ROUNDDOWN(H559*50%,0),IF(E559="LATO",ROUNDDOWN(H559*90%,0),IF(E559="JESIEŃ",ROUNDDOWN(H559*40%,0)))))</f>
        <v>9</v>
      </c>
      <c r="J559">
        <f>Tabela18[[#This Row],[WYDATKI]]+Tabela18[[#This Row],[SERWIS]]</f>
        <v>0</v>
      </c>
    </row>
    <row r="560" spans="1:10" x14ac:dyDescent="0.3">
      <c r="A560" s="1">
        <v>45485</v>
      </c>
      <c r="B560">
        <f t="shared" si="24"/>
        <v>5</v>
      </c>
      <c r="C560">
        <f t="shared" si="25"/>
        <v>12</v>
      </c>
      <c r="D560">
        <f t="shared" si="26"/>
        <v>7</v>
      </c>
      <c r="E560" t="s">
        <v>7</v>
      </c>
      <c r="F560">
        <f>IF(B560=7,H560*15,0)</f>
        <v>0</v>
      </c>
      <c r="G560">
        <f>IF(OR(B560=7,B560=6),0,I560*30)</f>
        <v>270</v>
      </c>
      <c r="H560">
        <v>10</v>
      </c>
      <c r="I560">
        <f>IF(E560="ZIMA",ROUNDDOWN(H560*20%,0),IF(E560="WIOSNA",ROUNDDOWN(H560*50%,0),IF(E560="LATO",ROUNDDOWN(H560*90%,0),IF(E560="JESIEŃ",ROUNDDOWN(H560*40%,0)))))</f>
        <v>9</v>
      </c>
      <c r="J560">
        <f>Tabela18[[#This Row],[WYDATKI]]+Tabela18[[#This Row],[SERWIS]]</f>
        <v>0</v>
      </c>
    </row>
    <row r="561" spans="1:10" x14ac:dyDescent="0.3">
      <c r="A561" s="1">
        <v>45486</v>
      </c>
      <c r="B561">
        <f t="shared" si="24"/>
        <v>6</v>
      </c>
      <c r="C561">
        <f t="shared" si="25"/>
        <v>13</v>
      </c>
      <c r="D561">
        <f t="shared" si="26"/>
        <v>7</v>
      </c>
      <c r="E561" t="s">
        <v>7</v>
      </c>
      <c r="F561">
        <f>IF(B561=7,H561*15,0)</f>
        <v>0</v>
      </c>
      <c r="G561">
        <f>IF(OR(B561=7,B561=6),0,I561*30)</f>
        <v>0</v>
      </c>
      <c r="H561">
        <v>10</v>
      </c>
      <c r="I561">
        <f>IF(E561="ZIMA",ROUNDDOWN(H561*20%,0),IF(E561="WIOSNA",ROUNDDOWN(H561*50%,0),IF(E561="LATO",ROUNDDOWN(H561*90%,0),IF(E561="JESIEŃ",ROUNDDOWN(H561*40%,0)))))</f>
        <v>9</v>
      </c>
      <c r="J561">
        <f>Tabela18[[#This Row],[WYDATKI]]+Tabela18[[#This Row],[SERWIS]]</f>
        <v>0</v>
      </c>
    </row>
    <row r="562" spans="1:10" x14ac:dyDescent="0.3">
      <c r="A562" s="1">
        <v>45487</v>
      </c>
      <c r="B562">
        <f t="shared" si="24"/>
        <v>7</v>
      </c>
      <c r="C562">
        <f t="shared" si="25"/>
        <v>14</v>
      </c>
      <c r="D562">
        <f t="shared" si="26"/>
        <v>7</v>
      </c>
      <c r="E562" t="s">
        <v>7</v>
      </c>
      <c r="F562">
        <f>IF(B562=7,H562*15,0)</f>
        <v>150</v>
      </c>
      <c r="G562">
        <f>IF(OR(B562=7,B562=6),0,I562*30)</f>
        <v>0</v>
      </c>
      <c r="H562">
        <v>10</v>
      </c>
      <c r="I562">
        <f>IF(E562="ZIMA",ROUNDDOWN(H562*20%,0),IF(E562="WIOSNA",ROUNDDOWN(H562*50%,0),IF(E562="LATO",ROUNDDOWN(H562*90%,0),IF(E562="JESIEŃ",ROUNDDOWN(H562*40%,0)))))</f>
        <v>9</v>
      </c>
      <c r="J562">
        <f>Tabela18[[#This Row],[WYDATKI]]+Tabela18[[#This Row],[SERWIS]]</f>
        <v>150</v>
      </c>
    </row>
    <row r="563" spans="1:10" x14ac:dyDescent="0.3">
      <c r="A563" s="1">
        <v>45488</v>
      </c>
      <c r="B563">
        <f t="shared" si="24"/>
        <v>1</v>
      </c>
      <c r="C563">
        <f t="shared" si="25"/>
        <v>15</v>
      </c>
      <c r="D563">
        <f t="shared" si="26"/>
        <v>7</v>
      </c>
      <c r="E563" t="s">
        <v>7</v>
      </c>
      <c r="F563">
        <f>IF(B563=7,H563*15,0)</f>
        <v>0</v>
      </c>
      <c r="G563">
        <f>IF(OR(B563=7,B563=6),0,I563*30)</f>
        <v>270</v>
      </c>
      <c r="H563">
        <v>10</v>
      </c>
      <c r="I563">
        <f>IF(E563="ZIMA",ROUNDDOWN(H563*20%,0),IF(E563="WIOSNA",ROUNDDOWN(H563*50%,0),IF(E563="LATO",ROUNDDOWN(H563*90%,0),IF(E563="JESIEŃ",ROUNDDOWN(H563*40%,0)))))</f>
        <v>9</v>
      </c>
      <c r="J563">
        <f>Tabela18[[#This Row],[WYDATKI]]+Tabela18[[#This Row],[SERWIS]]</f>
        <v>0</v>
      </c>
    </row>
    <row r="564" spans="1:10" x14ac:dyDescent="0.3">
      <c r="A564" s="1">
        <v>45489</v>
      </c>
      <c r="B564">
        <f t="shared" si="24"/>
        <v>2</v>
      </c>
      <c r="C564">
        <f t="shared" si="25"/>
        <v>16</v>
      </c>
      <c r="D564">
        <f t="shared" si="26"/>
        <v>7</v>
      </c>
      <c r="E564" t="s">
        <v>7</v>
      </c>
      <c r="F564">
        <f>IF(B564=7,H564*15,0)</f>
        <v>0</v>
      </c>
      <c r="G564">
        <f>IF(OR(B564=7,B564=6),0,I564*30)</f>
        <v>270</v>
      </c>
      <c r="H564">
        <v>10</v>
      </c>
      <c r="I564">
        <f>IF(E564="ZIMA",ROUNDDOWN(H564*20%,0),IF(E564="WIOSNA",ROUNDDOWN(H564*50%,0),IF(E564="LATO",ROUNDDOWN(H564*90%,0),IF(E564="JESIEŃ",ROUNDDOWN(H564*40%,0)))))</f>
        <v>9</v>
      </c>
      <c r="J564">
        <f>Tabela18[[#This Row],[WYDATKI]]+Tabela18[[#This Row],[SERWIS]]</f>
        <v>0</v>
      </c>
    </row>
    <row r="565" spans="1:10" x14ac:dyDescent="0.3">
      <c r="A565" s="1">
        <v>45490</v>
      </c>
      <c r="B565">
        <f t="shared" si="24"/>
        <v>3</v>
      </c>
      <c r="C565">
        <f t="shared" si="25"/>
        <v>17</v>
      </c>
      <c r="D565">
        <f t="shared" si="26"/>
        <v>7</v>
      </c>
      <c r="E565" t="s">
        <v>7</v>
      </c>
      <c r="F565">
        <f>IF(B565=7,H565*15,0)</f>
        <v>0</v>
      </c>
      <c r="G565">
        <f>IF(OR(B565=7,B565=6),0,I565*30)</f>
        <v>270</v>
      </c>
      <c r="H565">
        <v>10</v>
      </c>
      <c r="I565">
        <f>IF(E565="ZIMA",ROUNDDOWN(H565*20%,0),IF(E565="WIOSNA",ROUNDDOWN(H565*50%,0),IF(E565="LATO",ROUNDDOWN(H565*90%,0),IF(E565="JESIEŃ",ROUNDDOWN(H565*40%,0)))))</f>
        <v>9</v>
      </c>
      <c r="J565">
        <f>Tabela18[[#This Row],[WYDATKI]]+Tabela18[[#This Row],[SERWIS]]</f>
        <v>0</v>
      </c>
    </row>
    <row r="566" spans="1:10" x14ac:dyDescent="0.3">
      <c r="A566" s="1">
        <v>45491</v>
      </c>
      <c r="B566">
        <f t="shared" si="24"/>
        <v>4</v>
      </c>
      <c r="C566">
        <f t="shared" si="25"/>
        <v>18</v>
      </c>
      <c r="D566">
        <f t="shared" si="26"/>
        <v>7</v>
      </c>
      <c r="E566" t="s">
        <v>7</v>
      </c>
      <c r="F566">
        <f>IF(B566=7,H566*15,0)</f>
        <v>0</v>
      </c>
      <c r="G566">
        <f>IF(OR(B566=7,B566=6),0,I566*30)</f>
        <v>270</v>
      </c>
      <c r="H566">
        <v>10</v>
      </c>
      <c r="I566">
        <f>IF(E566="ZIMA",ROUNDDOWN(H566*20%,0),IF(E566="WIOSNA",ROUNDDOWN(H566*50%,0),IF(E566="LATO",ROUNDDOWN(H566*90%,0),IF(E566="JESIEŃ",ROUNDDOWN(H566*40%,0)))))</f>
        <v>9</v>
      </c>
      <c r="J566">
        <f>Tabela18[[#This Row],[WYDATKI]]+Tabela18[[#This Row],[SERWIS]]</f>
        <v>0</v>
      </c>
    </row>
    <row r="567" spans="1:10" x14ac:dyDescent="0.3">
      <c r="A567" s="1">
        <v>45492</v>
      </c>
      <c r="B567">
        <f t="shared" si="24"/>
        <v>5</v>
      </c>
      <c r="C567">
        <f t="shared" si="25"/>
        <v>19</v>
      </c>
      <c r="D567">
        <f t="shared" si="26"/>
        <v>7</v>
      </c>
      <c r="E567" t="s">
        <v>7</v>
      </c>
      <c r="F567">
        <f>IF(B567=7,H567*15,0)</f>
        <v>0</v>
      </c>
      <c r="G567">
        <f>IF(OR(B567=7,B567=6),0,I567*30)</f>
        <v>270</v>
      </c>
      <c r="H567">
        <v>10</v>
      </c>
      <c r="I567">
        <f>IF(E567="ZIMA",ROUNDDOWN(H567*20%,0),IF(E567="WIOSNA",ROUNDDOWN(H567*50%,0),IF(E567="LATO",ROUNDDOWN(H567*90%,0),IF(E567="JESIEŃ",ROUNDDOWN(H567*40%,0)))))</f>
        <v>9</v>
      </c>
      <c r="J567">
        <f>Tabela18[[#This Row],[WYDATKI]]+Tabela18[[#This Row],[SERWIS]]</f>
        <v>0</v>
      </c>
    </row>
    <row r="568" spans="1:10" x14ac:dyDescent="0.3">
      <c r="A568" s="1">
        <v>45493</v>
      </c>
      <c r="B568">
        <f t="shared" si="24"/>
        <v>6</v>
      </c>
      <c r="C568">
        <f t="shared" si="25"/>
        <v>20</v>
      </c>
      <c r="D568">
        <f t="shared" si="26"/>
        <v>7</v>
      </c>
      <c r="E568" t="s">
        <v>7</v>
      </c>
      <c r="F568">
        <f>IF(B568=7,H568*15,0)</f>
        <v>0</v>
      </c>
      <c r="G568">
        <f>IF(OR(B568=7,B568=6),0,I568*30)</f>
        <v>0</v>
      </c>
      <c r="H568">
        <v>10</v>
      </c>
      <c r="I568">
        <f>IF(E568="ZIMA",ROUNDDOWN(H568*20%,0),IF(E568="WIOSNA",ROUNDDOWN(H568*50%,0),IF(E568="LATO",ROUNDDOWN(H568*90%,0),IF(E568="JESIEŃ",ROUNDDOWN(H568*40%,0)))))</f>
        <v>9</v>
      </c>
      <c r="J568">
        <f>Tabela18[[#This Row],[WYDATKI]]+Tabela18[[#This Row],[SERWIS]]</f>
        <v>0</v>
      </c>
    </row>
    <row r="569" spans="1:10" x14ac:dyDescent="0.3">
      <c r="A569" s="1">
        <v>45494</v>
      </c>
      <c r="B569">
        <f t="shared" si="24"/>
        <v>7</v>
      </c>
      <c r="C569">
        <f t="shared" si="25"/>
        <v>21</v>
      </c>
      <c r="D569">
        <f t="shared" si="26"/>
        <v>7</v>
      </c>
      <c r="E569" t="s">
        <v>7</v>
      </c>
      <c r="F569">
        <f>IF(B569=7,H569*15,0)</f>
        <v>150</v>
      </c>
      <c r="G569">
        <f>IF(OR(B569=7,B569=6),0,I569*30)</f>
        <v>0</v>
      </c>
      <c r="H569">
        <v>10</v>
      </c>
      <c r="I569">
        <f>IF(E569="ZIMA",ROUNDDOWN(H569*20%,0),IF(E569="WIOSNA",ROUNDDOWN(H569*50%,0),IF(E569="LATO",ROUNDDOWN(H569*90%,0),IF(E569="JESIEŃ",ROUNDDOWN(H569*40%,0)))))</f>
        <v>9</v>
      </c>
      <c r="J569">
        <f>Tabela18[[#This Row],[WYDATKI]]+Tabela18[[#This Row],[SERWIS]]</f>
        <v>150</v>
      </c>
    </row>
    <row r="570" spans="1:10" x14ac:dyDescent="0.3">
      <c r="A570" s="1">
        <v>45495</v>
      </c>
      <c r="B570">
        <f t="shared" si="24"/>
        <v>1</v>
      </c>
      <c r="C570">
        <f t="shared" si="25"/>
        <v>22</v>
      </c>
      <c r="D570">
        <f t="shared" si="26"/>
        <v>7</v>
      </c>
      <c r="E570" t="s">
        <v>7</v>
      </c>
      <c r="F570">
        <f>IF(B570=7,H570*15,0)</f>
        <v>0</v>
      </c>
      <c r="G570">
        <f>IF(OR(B570=7,B570=6),0,I570*30)</f>
        <v>270</v>
      </c>
      <c r="H570">
        <v>10</v>
      </c>
      <c r="I570">
        <f>IF(E570="ZIMA",ROUNDDOWN(H570*20%,0),IF(E570="WIOSNA",ROUNDDOWN(H570*50%,0),IF(E570="LATO",ROUNDDOWN(H570*90%,0),IF(E570="JESIEŃ",ROUNDDOWN(H570*40%,0)))))</f>
        <v>9</v>
      </c>
      <c r="J570">
        <f>Tabela18[[#This Row],[WYDATKI]]+Tabela18[[#This Row],[SERWIS]]</f>
        <v>0</v>
      </c>
    </row>
    <row r="571" spans="1:10" x14ac:dyDescent="0.3">
      <c r="A571" s="1">
        <v>45496</v>
      </c>
      <c r="B571">
        <f t="shared" si="24"/>
        <v>2</v>
      </c>
      <c r="C571">
        <f t="shared" si="25"/>
        <v>23</v>
      </c>
      <c r="D571">
        <f t="shared" si="26"/>
        <v>7</v>
      </c>
      <c r="E571" t="s">
        <v>7</v>
      </c>
      <c r="F571">
        <f>IF(B571=7,H571*15,0)</f>
        <v>0</v>
      </c>
      <c r="G571">
        <f>IF(OR(B571=7,B571=6),0,I571*30)</f>
        <v>270</v>
      </c>
      <c r="H571">
        <v>10</v>
      </c>
      <c r="I571">
        <f>IF(E571="ZIMA",ROUNDDOWN(H571*20%,0),IF(E571="WIOSNA",ROUNDDOWN(H571*50%,0),IF(E571="LATO",ROUNDDOWN(H571*90%,0),IF(E571="JESIEŃ",ROUNDDOWN(H571*40%,0)))))</f>
        <v>9</v>
      </c>
      <c r="J571">
        <f>Tabela18[[#This Row],[WYDATKI]]+Tabela18[[#This Row],[SERWIS]]</f>
        <v>0</v>
      </c>
    </row>
    <row r="572" spans="1:10" x14ac:dyDescent="0.3">
      <c r="A572" s="1">
        <v>45497</v>
      </c>
      <c r="B572">
        <f t="shared" si="24"/>
        <v>3</v>
      </c>
      <c r="C572">
        <f t="shared" si="25"/>
        <v>24</v>
      </c>
      <c r="D572">
        <f t="shared" si="26"/>
        <v>7</v>
      </c>
      <c r="E572" t="s">
        <v>7</v>
      </c>
      <c r="F572">
        <f>IF(B572=7,H572*15,0)</f>
        <v>0</v>
      </c>
      <c r="G572">
        <f>IF(OR(B572=7,B572=6),0,I572*30)</f>
        <v>270</v>
      </c>
      <c r="H572">
        <v>10</v>
      </c>
      <c r="I572">
        <f>IF(E572="ZIMA",ROUNDDOWN(H572*20%,0),IF(E572="WIOSNA",ROUNDDOWN(H572*50%,0),IF(E572="LATO",ROUNDDOWN(H572*90%,0),IF(E572="JESIEŃ",ROUNDDOWN(H572*40%,0)))))</f>
        <v>9</v>
      </c>
      <c r="J572">
        <f>Tabela18[[#This Row],[WYDATKI]]+Tabela18[[#This Row],[SERWIS]]</f>
        <v>0</v>
      </c>
    </row>
    <row r="573" spans="1:10" x14ac:dyDescent="0.3">
      <c r="A573" s="1">
        <v>45498</v>
      </c>
      <c r="B573">
        <f t="shared" si="24"/>
        <v>4</v>
      </c>
      <c r="C573">
        <f t="shared" si="25"/>
        <v>25</v>
      </c>
      <c r="D573">
        <f t="shared" si="26"/>
        <v>7</v>
      </c>
      <c r="E573" t="s">
        <v>7</v>
      </c>
      <c r="F573">
        <f>IF(B573=7,H573*15,0)</f>
        <v>0</v>
      </c>
      <c r="G573">
        <f>IF(OR(B573=7,B573=6),0,I573*30)</f>
        <v>270</v>
      </c>
      <c r="H573">
        <v>10</v>
      </c>
      <c r="I573">
        <f>IF(E573="ZIMA",ROUNDDOWN(H573*20%,0),IF(E573="WIOSNA",ROUNDDOWN(H573*50%,0),IF(E573="LATO",ROUNDDOWN(H573*90%,0),IF(E573="JESIEŃ",ROUNDDOWN(H573*40%,0)))))</f>
        <v>9</v>
      </c>
      <c r="J573">
        <f>Tabela18[[#This Row],[WYDATKI]]+Tabela18[[#This Row],[SERWIS]]</f>
        <v>0</v>
      </c>
    </row>
    <row r="574" spans="1:10" x14ac:dyDescent="0.3">
      <c r="A574" s="1">
        <v>45499</v>
      </c>
      <c r="B574">
        <f t="shared" si="24"/>
        <v>5</v>
      </c>
      <c r="C574">
        <f t="shared" si="25"/>
        <v>26</v>
      </c>
      <c r="D574">
        <f t="shared" si="26"/>
        <v>7</v>
      </c>
      <c r="E574" t="s">
        <v>7</v>
      </c>
      <c r="F574">
        <f>IF(B574=7,H574*15,0)</f>
        <v>0</v>
      </c>
      <c r="G574">
        <f>IF(OR(B574=7,B574=6),0,I574*30)</f>
        <v>270</v>
      </c>
      <c r="H574">
        <v>10</v>
      </c>
      <c r="I574">
        <f>IF(E574="ZIMA",ROUNDDOWN(H574*20%,0),IF(E574="WIOSNA",ROUNDDOWN(H574*50%,0),IF(E574="LATO",ROUNDDOWN(H574*90%,0),IF(E574="JESIEŃ",ROUNDDOWN(H574*40%,0)))))</f>
        <v>9</v>
      </c>
      <c r="J574">
        <f>Tabela18[[#This Row],[WYDATKI]]+Tabela18[[#This Row],[SERWIS]]</f>
        <v>0</v>
      </c>
    </row>
    <row r="575" spans="1:10" x14ac:dyDescent="0.3">
      <c r="A575" s="1">
        <v>45500</v>
      </c>
      <c r="B575">
        <f t="shared" si="24"/>
        <v>6</v>
      </c>
      <c r="C575">
        <f t="shared" si="25"/>
        <v>27</v>
      </c>
      <c r="D575">
        <f t="shared" si="26"/>
        <v>7</v>
      </c>
      <c r="E575" t="s">
        <v>7</v>
      </c>
      <c r="F575">
        <f>IF(B575=7,H575*15,0)</f>
        <v>0</v>
      </c>
      <c r="G575">
        <f>IF(OR(B575=7,B575=6),0,I575*30)</f>
        <v>0</v>
      </c>
      <c r="H575">
        <v>10</v>
      </c>
      <c r="I575">
        <f>IF(E575="ZIMA",ROUNDDOWN(H575*20%,0),IF(E575="WIOSNA",ROUNDDOWN(H575*50%,0),IF(E575="LATO",ROUNDDOWN(H575*90%,0),IF(E575="JESIEŃ",ROUNDDOWN(H575*40%,0)))))</f>
        <v>9</v>
      </c>
      <c r="J575">
        <f>Tabela18[[#This Row],[WYDATKI]]+Tabela18[[#This Row],[SERWIS]]</f>
        <v>0</v>
      </c>
    </row>
    <row r="576" spans="1:10" x14ac:dyDescent="0.3">
      <c r="A576" s="1">
        <v>45501</v>
      </c>
      <c r="B576">
        <f t="shared" si="24"/>
        <v>7</v>
      </c>
      <c r="C576">
        <f t="shared" si="25"/>
        <v>28</v>
      </c>
      <c r="D576">
        <f t="shared" si="26"/>
        <v>7</v>
      </c>
      <c r="E576" t="s">
        <v>7</v>
      </c>
      <c r="F576">
        <f>IF(B576=7,H576*15,0)</f>
        <v>150</v>
      </c>
      <c r="G576">
        <f>IF(OR(B576=7,B576=6),0,I576*30)</f>
        <v>0</v>
      </c>
      <c r="H576">
        <v>10</v>
      </c>
      <c r="I576">
        <f>IF(E576="ZIMA",ROUNDDOWN(H576*20%,0),IF(E576="WIOSNA",ROUNDDOWN(H576*50%,0),IF(E576="LATO",ROUNDDOWN(H576*90%,0),IF(E576="JESIEŃ",ROUNDDOWN(H576*40%,0)))))</f>
        <v>9</v>
      </c>
      <c r="J576">
        <f>Tabela18[[#This Row],[WYDATKI]]+Tabela18[[#This Row],[SERWIS]]</f>
        <v>150</v>
      </c>
    </row>
    <row r="577" spans="1:10" x14ac:dyDescent="0.3">
      <c r="A577" s="1">
        <v>45502</v>
      </c>
      <c r="B577">
        <f t="shared" si="24"/>
        <v>1</v>
      </c>
      <c r="C577">
        <f t="shared" si="25"/>
        <v>29</v>
      </c>
      <c r="D577">
        <f t="shared" si="26"/>
        <v>7</v>
      </c>
      <c r="E577" t="s">
        <v>7</v>
      </c>
      <c r="F577">
        <f>IF(B577=7,H577*15,0)</f>
        <v>0</v>
      </c>
      <c r="G577">
        <f>IF(OR(B577=7,B577=6),0,I577*30)</f>
        <v>270</v>
      </c>
      <c r="H577">
        <v>10</v>
      </c>
      <c r="I577">
        <f>IF(E577="ZIMA",ROUNDDOWN(H577*20%,0),IF(E577="WIOSNA",ROUNDDOWN(H577*50%,0),IF(E577="LATO",ROUNDDOWN(H577*90%,0),IF(E577="JESIEŃ",ROUNDDOWN(H577*40%,0)))))</f>
        <v>9</v>
      </c>
      <c r="J577">
        <f>Tabela18[[#This Row],[WYDATKI]]+Tabela18[[#This Row],[SERWIS]]</f>
        <v>0</v>
      </c>
    </row>
    <row r="578" spans="1:10" x14ac:dyDescent="0.3">
      <c r="A578" s="1">
        <v>45503</v>
      </c>
      <c r="B578">
        <f t="shared" si="24"/>
        <v>2</v>
      </c>
      <c r="C578">
        <f t="shared" si="25"/>
        <v>30</v>
      </c>
      <c r="D578">
        <f t="shared" si="26"/>
        <v>7</v>
      </c>
      <c r="E578" t="s">
        <v>7</v>
      </c>
      <c r="F578">
        <f>IF(B578=7,H578*15,0)</f>
        <v>0</v>
      </c>
      <c r="G578">
        <f>IF(OR(B578=7,B578=6),0,I578*30)</f>
        <v>270</v>
      </c>
      <c r="H578">
        <v>10</v>
      </c>
      <c r="I578">
        <f>IF(E578="ZIMA",ROUNDDOWN(H578*20%,0),IF(E578="WIOSNA",ROUNDDOWN(H578*50%,0),IF(E578="LATO",ROUNDDOWN(H578*90%,0),IF(E578="JESIEŃ",ROUNDDOWN(H578*40%,0)))))</f>
        <v>9</v>
      </c>
      <c r="J578">
        <f>Tabela18[[#This Row],[WYDATKI]]+Tabela18[[#This Row],[SERWIS]]</f>
        <v>0</v>
      </c>
    </row>
    <row r="579" spans="1:10" x14ac:dyDescent="0.3">
      <c r="A579" s="1">
        <v>45504</v>
      </c>
      <c r="B579">
        <f t="shared" ref="B579:B642" si="27">WEEKDAY(A579,2)</f>
        <v>3</v>
      </c>
      <c r="C579">
        <f t="shared" ref="C579:C642" si="28">DAY(A579)</f>
        <v>31</v>
      </c>
      <c r="D579">
        <f t="shared" ref="D579:D642" si="29">MONTH(A579)</f>
        <v>7</v>
      </c>
      <c r="E579" t="s">
        <v>7</v>
      </c>
      <c r="F579">
        <f>IF(B579=7,H579*15,0)</f>
        <v>0</v>
      </c>
      <c r="G579">
        <f>IF(OR(B579=7,B579=6),0,I579*30)</f>
        <v>270</v>
      </c>
      <c r="H579">
        <v>10</v>
      </c>
      <c r="I579">
        <f>IF(E579="ZIMA",ROUNDDOWN(H579*20%,0),IF(E579="WIOSNA",ROUNDDOWN(H579*50%,0),IF(E579="LATO",ROUNDDOWN(H579*90%,0),IF(E579="JESIEŃ",ROUNDDOWN(H579*40%,0)))))</f>
        <v>9</v>
      </c>
      <c r="J579">
        <f>Tabela18[[#This Row],[WYDATKI]]+Tabela18[[#This Row],[SERWIS]]</f>
        <v>0</v>
      </c>
    </row>
    <row r="580" spans="1:10" x14ac:dyDescent="0.3">
      <c r="A580" s="1">
        <v>45505</v>
      </c>
      <c r="B580">
        <f t="shared" si="27"/>
        <v>4</v>
      </c>
      <c r="C580">
        <f t="shared" si="28"/>
        <v>1</v>
      </c>
      <c r="D580">
        <f t="shared" si="29"/>
        <v>8</v>
      </c>
      <c r="E580" t="s">
        <v>7</v>
      </c>
      <c r="F580">
        <f>IF(B580=7,H580*15,0)</f>
        <v>0</v>
      </c>
      <c r="G580">
        <f>IF(OR(B580=7,B580=6),0,I580*30)</f>
        <v>270</v>
      </c>
      <c r="H580">
        <v>10</v>
      </c>
      <c r="I580">
        <f>IF(E580="ZIMA",ROUNDDOWN(H580*20%,0),IF(E580="WIOSNA",ROUNDDOWN(H580*50%,0),IF(E580="LATO",ROUNDDOWN(H580*90%,0),IF(E580="JESIEŃ",ROUNDDOWN(H580*40%,0)))))</f>
        <v>9</v>
      </c>
      <c r="J580">
        <f>Tabela18[[#This Row],[WYDATKI]]+Tabela18[[#This Row],[SERWIS]]</f>
        <v>0</v>
      </c>
    </row>
    <row r="581" spans="1:10" x14ac:dyDescent="0.3">
      <c r="A581" s="1">
        <v>45506</v>
      </c>
      <c r="B581">
        <f t="shared" si="27"/>
        <v>5</v>
      </c>
      <c r="C581">
        <f t="shared" si="28"/>
        <v>2</v>
      </c>
      <c r="D581">
        <f t="shared" si="29"/>
        <v>8</v>
      </c>
      <c r="E581" t="s">
        <v>7</v>
      </c>
      <c r="F581">
        <f>IF(B581=7,H581*15,0)</f>
        <v>0</v>
      </c>
      <c r="G581">
        <f>IF(OR(B581=7,B581=6),0,I581*30)</f>
        <v>270</v>
      </c>
      <c r="H581">
        <v>10</v>
      </c>
      <c r="I581">
        <f>IF(E581="ZIMA",ROUNDDOWN(H581*20%,0),IF(E581="WIOSNA",ROUNDDOWN(H581*50%,0),IF(E581="LATO",ROUNDDOWN(H581*90%,0),IF(E581="JESIEŃ",ROUNDDOWN(H581*40%,0)))))</f>
        <v>9</v>
      </c>
      <c r="J581">
        <f>Tabela18[[#This Row],[WYDATKI]]+Tabela18[[#This Row],[SERWIS]]</f>
        <v>0</v>
      </c>
    </row>
    <row r="582" spans="1:10" x14ac:dyDescent="0.3">
      <c r="A582" s="1">
        <v>45507</v>
      </c>
      <c r="B582">
        <f t="shared" si="27"/>
        <v>6</v>
      </c>
      <c r="C582">
        <f t="shared" si="28"/>
        <v>3</v>
      </c>
      <c r="D582">
        <f t="shared" si="29"/>
        <v>8</v>
      </c>
      <c r="E582" t="s">
        <v>7</v>
      </c>
      <c r="F582">
        <f>IF(B582=7,H582*15,0)</f>
        <v>0</v>
      </c>
      <c r="G582">
        <f>IF(OR(B582=7,B582=6),0,I582*30)</f>
        <v>0</v>
      </c>
      <c r="H582">
        <v>10</v>
      </c>
      <c r="I582">
        <f>IF(E582="ZIMA",ROUNDDOWN(H582*20%,0),IF(E582="WIOSNA",ROUNDDOWN(H582*50%,0),IF(E582="LATO",ROUNDDOWN(H582*90%,0),IF(E582="JESIEŃ",ROUNDDOWN(H582*40%,0)))))</f>
        <v>9</v>
      </c>
      <c r="J582">
        <f>Tabela18[[#This Row],[WYDATKI]]+Tabela18[[#This Row],[SERWIS]]</f>
        <v>0</v>
      </c>
    </row>
    <row r="583" spans="1:10" x14ac:dyDescent="0.3">
      <c r="A583" s="1">
        <v>45508</v>
      </c>
      <c r="B583">
        <f t="shared" si="27"/>
        <v>7</v>
      </c>
      <c r="C583">
        <f t="shared" si="28"/>
        <v>4</v>
      </c>
      <c r="D583">
        <f t="shared" si="29"/>
        <v>8</v>
      </c>
      <c r="E583" t="s">
        <v>7</v>
      </c>
      <c r="F583">
        <f>IF(B583=7,H583*15,0)</f>
        <v>150</v>
      </c>
      <c r="G583">
        <f>IF(OR(B583=7,B583=6),0,I583*30)</f>
        <v>0</v>
      </c>
      <c r="H583">
        <v>10</v>
      </c>
      <c r="I583">
        <f>IF(E583="ZIMA",ROUNDDOWN(H583*20%,0),IF(E583="WIOSNA",ROUNDDOWN(H583*50%,0),IF(E583="LATO",ROUNDDOWN(H583*90%,0),IF(E583="JESIEŃ",ROUNDDOWN(H583*40%,0)))))</f>
        <v>9</v>
      </c>
      <c r="J583">
        <f>Tabela18[[#This Row],[WYDATKI]]+Tabela18[[#This Row],[SERWIS]]</f>
        <v>150</v>
      </c>
    </row>
    <row r="584" spans="1:10" x14ac:dyDescent="0.3">
      <c r="A584" s="1">
        <v>45509</v>
      </c>
      <c r="B584">
        <f t="shared" si="27"/>
        <v>1</v>
      </c>
      <c r="C584">
        <f t="shared" si="28"/>
        <v>5</v>
      </c>
      <c r="D584">
        <f t="shared" si="29"/>
        <v>8</v>
      </c>
      <c r="E584" t="s">
        <v>7</v>
      </c>
      <c r="F584">
        <f>IF(B584=7,H584*15,0)</f>
        <v>0</v>
      </c>
      <c r="G584">
        <f>IF(OR(B584=7,B584=6),0,I584*30)</f>
        <v>270</v>
      </c>
      <c r="H584">
        <v>10</v>
      </c>
      <c r="I584">
        <f>IF(E584="ZIMA",ROUNDDOWN(H584*20%,0),IF(E584="WIOSNA",ROUNDDOWN(H584*50%,0),IF(E584="LATO",ROUNDDOWN(H584*90%,0),IF(E584="JESIEŃ",ROUNDDOWN(H584*40%,0)))))</f>
        <v>9</v>
      </c>
      <c r="J584">
        <f>Tabela18[[#This Row],[WYDATKI]]+Tabela18[[#This Row],[SERWIS]]</f>
        <v>0</v>
      </c>
    </row>
    <row r="585" spans="1:10" x14ac:dyDescent="0.3">
      <c r="A585" s="1">
        <v>45510</v>
      </c>
      <c r="B585">
        <f t="shared" si="27"/>
        <v>2</v>
      </c>
      <c r="C585">
        <f t="shared" si="28"/>
        <v>6</v>
      </c>
      <c r="D585">
        <f t="shared" si="29"/>
        <v>8</v>
      </c>
      <c r="E585" t="s">
        <v>7</v>
      </c>
      <c r="F585">
        <f>IF(B585=7,H585*15,0)</f>
        <v>0</v>
      </c>
      <c r="G585">
        <f>IF(OR(B585=7,B585=6),0,I585*30)</f>
        <v>270</v>
      </c>
      <c r="H585">
        <v>10</v>
      </c>
      <c r="I585">
        <f>IF(E585="ZIMA",ROUNDDOWN(H585*20%,0),IF(E585="WIOSNA",ROUNDDOWN(H585*50%,0),IF(E585="LATO",ROUNDDOWN(H585*90%,0),IF(E585="JESIEŃ",ROUNDDOWN(H585*40%,0)))))</f>
        <v>9</v>
      </c>
      <c r="J585">
        <f>Tabela18[[#This Row],[WYDATKI]]+Tabela18[[#This Row],[SERWIS]]</f>
        <v>0</v>
      </c>
    </row>
    <row r="586" spans="1:10" x14ac:dyDescent="0.3">
      <c r="A586" s="1">
        <v>45511</v>
      </c>
      <c r="B586">
        <f t="shared" si="27"/>
        <v>3</v>
      </c>
      <c r="C586">
        <f t="shared" si="28"/>
        <v>7</v>
      </c>
      <c r="D586">
        <f t="shared" si="29"/>
        <v>8</v>
      </c>
      <c r="E586" t="s">
        <v>7</v>
      </c>
      <c r="F586">
        <f>IF(B586=7,H586*15,0)</f>
        <v>0</v>
      </c>
      <c r="G586">
        <f>IF(OR(B586=7,B586=6),0,I586*30)</f>
        <v>270</v>
      </c>
      <c r="H586">
        <v>10</v>
      </c>
      <c r="I586">
        <f>IF(E586="ZIMA",ROUNDDOWN(H586*20%,0),IF(E586="WIOSNA",ROUNDDOWN(H586*50%,0),IF(E586="LATO",ROUNDDOWN(H586*90%,0),IF(E586="JESIEŃ",ROUNDDOWN(H586*40%,0)))))</f>
        <v>9</v>
      </c>
      <c r="J586">
        <f>Tabela18[[#This Row],[WYDATKI]]+Tabela18[[#This Row],[SERWIS]]</f>
        <v>0</v>
      </c>
    </row>
    <row r="587" spans="1:10" x14ac:dyDescent="0.3">
      <c r="A587" s="1">
        <v>45512</v>
      </c>
      <c r="B587">
        <f t="shared" si="27"/>
        <v>4</v>
      </c>
      <c r="C587">
        <f t="shared" si="28"/>
        <v>8</v>
      </c>
      <c r="D587">
        <f t="shared" si="29"/>
        <v>8</v>
      </c>
      <c r="E587" t="s">
        <v>7</v>
      </c>
      <c r="F587">
        <f>IF(B587=7,H587*15,0)</f>
        <v>0</v>
      </c>
      <c r="G587">
        <f>IF(OR(B587=7,B587=6),0,I587*30)</f>
        <v>270</v>
      </c>
      <c r="H587">
        <v>10</v>
      </c>
      <c r="I587">
        <f>IF(E587="ZIMA",ROUNDDOWN(H587*20%,0),IF(E587="WIOSNA",ROUNDDOWN(H587*50%,0),IF(E587="LATO",ROUNDDOWN(H587*90%,0),IF(E587="JESIEŃ",ROUNDDOWN(H587*40%,0)))))</f>
        <v>9</v>
      </c>
      <c r="J587">
        <f>Tabela18[[#This Row],[WYDATKI]]+Tabela18[[#This Row],[SERWIS]]</f>
        <v>0</v>
      </c>
    </row>
    <row r="588" spans="1:10" x14ac:dyDescent="0.3">
      <c r="A588" s="1">
        <v>45513</v>
      </c>
      <c r="B588">
        <f t="shared" si="27"/>
        <v>5</v>
      </c>
      <c r="C588">
        <f t="shared" si="28"/>
        <v>9</v>
      </c>
      <c r="D588">
        <f t="shared" si="29"/>
        <v>8</v>
      </c>
      <c r="E588" t="s">
        <v>7</v>
      </c>
      <c r="F588">
        <f>IF(B588=7,H588*15,0)</f>
        <v>0</v>
      </c>
      <c r="G588">
        <f>IF(OR(B588=7,B588=6),0,I588*30)</f>
        <v>270</v>
      </c>
      <c r="H588">
        <v>10</v>
      </c>
      <c r="I588">
        <f>IF(E588="ZIMA",ROUNDDOWN(H588*20%,0),IF(E588="WIOSNA",ROUNDDOWN(H588*50%,0),IF(E588="LATO",ROUNDDOWN(H588*90%,0),IF(E588="JESIEŃ",ROUNDDOWN(H588*40%,0)))))</f>
        <v>9</v>
      </c>
      <c r="J588">
        <f>Tabela18[[#This Row],[WYDATKI]]+Tabela18[[#This Row],[SERWIS]]</f>
        <v>0</v>
      </c>
    </row>
    <row r="589" spans="1:10" x14ac:dyDescent="0.3">
      <c r="A589" s="1">
        <v>45514</v>
      </c>
      <c r="B589">
        <f t="shared" si="27"/>
        <v>6</v>
      </c>
      <c r="C589">
        <f t="shared" si="28"/>
        <v>10</v>
      </c>
      <c r="D589">
        <f t="shared" si="29"/>
        <v>8</v>
      </c>
      <c r="E589" t="s">
        <v>7</v>
      </c>
      <c r="F589">
        <f>IF(B589=7,H589*15,0)</f>
        <v>0</v>
      </c>
      <c r="G589">
        <f>IF(OR(B589=7,B589=6),0,I589*30)</f>
        <v>0</v>
      </c>
      <c r="H589">
        <v>10</v>
      </c>
      <c r="I589">
        <f>IF(E589="ZIMA",ROUNDDOWN(H589*20%,0),IF(E589="WIOSNA",ROUNDDOWN(H589*50%,0),IF(E589="LATO",ROUNDDOWN(H589*90%,0),IF(E589="JESIEŃ",ROUNDDOWN(H589*40%,0)))))</f>
        <v>9</v>
      </c>
      <c r="J589">
        <f>Tabela18[[#This Row],[WYDATKI]]+Tabela18[[#This Row],[SERWIS]]</f>
        <v>0</v>
      </c>
    </row>
    <row r="590" spans="1:10" x14ac:dyDescent="0.3">
      <c r="A590" s="1">
        <v>45515</v>
      </c>
      <c r="B590">
        <f t="shared" si="27"/>
        <v>7</v>
      </c>
      <c r="C590">
        <f t="shared" si="28"/>
        <v>11</v>
      </c>
      <c r="D590">
        <f t="shared" si="29"/>
        <v>8</v>
      </c>
      <c r="E590" t="s">
        <v>7</v>
      </c>
      <c r="F590">
        <f>IF(B590=7,H590*15,0)</f>
        <v>150</v>
      </c>
      <c r="G590">
        <f>IF(OR(B590=7,B590=6),0,I590*30)</f>
        <v>0</v>
      </c>
      <c r="H590">
        <v>10</v>
      </c>
      <c r="I590">
        <f>IF(E590="ZIMA",ROUNDDOWN(H590*20%,0),IF(E590="WIOSNA",ROUNDDOWN(H590*50%,0),IF(E590="LATO",ROUNDDOWN(H590*90%,0),IF(E590="JESIEŃ",ROUNDDOWN(H590*40%,0)))))</f>
        <v>9</v>
      </c>
      <c r="J590">
        <f>Tabela18[[#This Row],[WYDATKI]]+Tabela18[[#This Row],[SERWIS]]</f>
        <v>150</v>
      </c>
    </row>
    <row r="591" spans="1:10" x14ac:dyDescent="0.3">
      <c r="A591" s="1">
        <v>45516</v>
      </c>
      <c r="B591">
        <f t="shared" si="27"/>
        <v>1</v>
      </c>
      <c r="C591">
        <f t="shared" si="28"/>
        <v>12</v>
      </c>
      <c r="D591">
        <f t="shared" si="29"/>
        <v>8</v>
      </c>
      <c r="E591" t="s">
        <v>7</v>
      </c>
      <c r="F591">
        <f>IF(B591=7,H591*15,0)</f>
        <v>0</v>
      </c>
      <c r="G591">
        <f>IF(OR(B591=7,B591=6),0,I591*30)</f>
        <v>270</v>
      </c>
      <c r="H591">
        <v>10</v>
      </c>
      <c r="I591">
        <f>IF(E591="ZIMA",ROUNDDOWN(H591*20%,0),IF(E591="WIOSNA",ROUNDDOWN(H591*50%,0),IF(E591="LATO",ROUNDDOWN(H591*90%,0),IF(E591="JESIEŃ",ROUNDDOWN(H591*40%,0)))))</f>
        <v>9</v>
      </c>
      <c r="J591">
        <f>Tabela18[[#This Row],[WYDATKI]]+Tabela18[[#This Row],[SERWIS]]</f>
        <v>0</v>
      </c>
    </row>
    <row r="592" spans="1:10" x14ac:dyDescent="0.3">
      <c r="A592" s="1">
        <v>45517</v>
      </c>
      <c r="B592">
        <f t="shared" si="27"/>
        <v>2</v>
      </c>
      <c r="C592">
        <f t="shared" si="28"/>
        <v>13</v>
      </c>
      <c r="D592">
        <f t="shared" si="29"/>
        <v>8</v>
      </c>
      <c r="E592" t="s">
        <v>7</v>
      </c>
      <c r="F592">
        <f>IF(B592=7,H592*15,0)</f>
        <v>0</v>
      </c>
      <c r="G592">
        <f>IF(OR(B592=7,B592=6),0,I592*30)</f>
        <v>270</v>
      </c>
      <c r="H592">
        <v>10</v>
      </c>
      <c r="I592">
        <f>IF(E592="ZIMA",ROUNDDOWN(H592*20%,0),IF(E592="WIOSNA",ROUNDDOWN(H592*50%,0),IF(E592="LATO",ROUNDDOWN(H592*90%,0),IF(E592="JESIEŃ",ROUNDDOWN(H592*40%,0)))))</f>
        <v>9</v>
      </c>
      <c r="J592">
        <f>Tabela18[[#This Row],[WYDATKI]]+Tabela18[[#This Row],[SERWIS]]</f>
        <v>0</v>
      </c>
    </row>
    <row r="593" spans="1:10" x14ac:dyDescent="0.3">
      <c r="A593" s="1">
        <v>45518</v>
      </c>
      <c r="B593">
        <f t="shared" si="27"/>
        <v>3</v>
      </c>
      <c r="C593">
        <f t="shared" si="28"/>
        <v>14</v>
      </c>
      <c r="D593">
        <f t="shared" si="29"/>
        <v>8</v>
      </c>
      <c r="E593" t="s">
        <v>7</v>
      </c>
      <c r="F593">
        <f>IF(B593=7,H593*15,0)</f>
        <v>0</v>
      </c>
      <c r="G593">
        <f>IF(OR(B593=7,B593=6),0,I593*30)</f>
        <v>270</v>
      </c>
      <c r="H593">
        <v>10</v>
      </c>
      <c r="I593">
        <f>IF(E593="ZIMA",ROUNDDOWN(H593*20%,0),IF(E593="WIOSNA",ROUNDDOWN(H593*50%,0),IF(E593="LATO",ROUNDDOWN(H593*90%,0),IF(E593="JESIEŃ",ROUNDDOWN(H593*40%,0)))))</f>
        <v>9</v>
      </c>
      <c r="J593">
        <f>Tabela18[[#This Row],[WYDATKI]]+Tabela18[[#This Row],[SERWIS]]</f>
        <v>0</v>
      </c>
    </row>
    <row r="594" spans="1:10" x14ac:dyDescent="0.3">
      <c r="A594" s="1">
        <v>45519</v>
      </c>
      <c r="B594">
        <f t="shared" si="27"/>
        <v>4</v>
      </c>
      <c r="C594">
        <f t="shared" si="28"/>
        <v>15</v>
      </c>
      <c r="D594">
        <f t="shared" si="29"/>
        <v>8</v>
      </c>
      <c r="E594" t="s">
        <v>7</v>
      </c>
      <c r="F594">
        <f>IF(B594=7,H594*15,0)</f>
        <v>0</v>
      </c>
      <c r="G594">
        <f>IF(OR(B594=7,B594=6),0,I594*30)</f>
        <v>270</v>
      </c>
      <c r="H594">
        <v>10</v>
      </c>
      <c r="I594">
        <f>IF(E594="ZIMA",ROUNDDOWN(H594*20%,0),IF(E594="WIOSNA",ROUNDDOWN(H594*50%,0),IF(E594="LATO",ROUNDDOWN(H594*90%,0),IF(E594="JESIEŃ",ROUNDDOWN(H594*40%,0)))))</f>
        <v>9</v>
      </c>
      <c r="J594">
        <f>Tabela18[[#This Row],[WYDATKI]]+Tabela18[[#This Row],[SERWIS]]</f>
        <v>0</v>
      </c>
    </row>
    <row r="595" spans="1:10" x14ac:dyDescent="0.3">
      <c r="A595" s="1">
        <v>45520</v>
      </c>
      <c r="B595">
        <f t="shared" si="27"/>
        <v>5</v>
      </c>
      <c r="C595">
        <f t="shared" si="28"/>
        <v>16</v>
      </c>
      <c r="D595">
        <f t="shared" si="29"/>
        <v>8</v>
      </c>
      <c r="E595" t="s">
        <v>7</v>
      </c>
      <c r="F595">
        <f>IF(B595=7,H595*15,0)</f>
        <v>0</v>
      </c>
      <c r="G595">
        <f>IF(OR(B595=7,B595=6),0,I595*30)</f>
        <v>270</v>
      </c>
      <c r="H595">
        <v>10</v>
      </c>
      <c r="I595">
        <f>IF(E595="ZIMA",ROUNDDOWN(H595*20%,0),IF(E595="WIOSNA",ROUNDDOWN(H595*50%,0),IF(E595="LATO",ROUNDDOWN(H595*90%,0),IF(E595="JESIEŃ",ROUNDDOWN(H595*40%,0)))))</f>
        <v>9</v>
      </c>
      <c r="J595">
        <f>Tabela18[[#This Row],[WYDATKI]]+Tabela18[[#This Row],[SERWIS]]</f>
        <v>0</v>
      </c>
    </row>
    <row r="596" spans="1:10" x14ac:dyDescent="0.3">
      <c r="A596" s="1">
        <v>45521</v>
      </c>
      <c r="B596">
        <f t="shared" si="27"/>
        <v>6</v>
      </c>
      <c r="C596">
        <f t="shared" si="28"/>
        <v>17</v>
      </c>
      <c r="D596">
        <f t="shared" si="29"/>
        <v>8</v>
      </c>
      <c r="E596" t="s">
        <v>7</v>
      </c>
      <c r="F596">
        <f>IF(B596=7,H596*15,0)</f>
        <v>0</v>
      </c>
      <c r="G596">
        <f>IF(OR(B596=7,B596=6),0,I596*30)</f>
        <v>0</v>
      </c>
      <c r="H596">
        <v>10</v>
      </c>
      <c r="I596">
        <f>IF(E596="ZIMA",ROUNDDOWN(H596*20%,0),IF(E596="WIOSNA",ROUNDDOWN(H596*50%,0),IF(E596="LATO",ROUNDDOWN(H596*90%,0),IF(E596="JESIEŃ",ROUNDDOWN(H596*40%,0)))))</f>
        <v>9</v>
      </c>
      <c r="J596">
        <f>Tabela18[[#This Row],[WYDATKI]]+Tabela18[[#This Row],[SERWIS]]</f>
        <v>0</v>
      </c>
    </row>
    <row r="597" spans="1:10" x14ac:dyDescent="0.3">
      <c r="A597" s="1">
        <v>45522</v>
      </c>
      <c r="B597">
        <f t="shared" si="27"/>
        <v>7</v>
      </c>
      <c r="C597">
        <f t="shared" si="28"/>
        <v>18</v>
      </c>
      <c r="D597">
        <f t="shared" si="29"/>
        <v>8</v>
      </c>
      <c r="E597" t="s">
        <v>7</v>
      </c>
      <c r="F597">
        <f>IF(B597=7,H597*15,0)</f>
        <v>150</v>
      </c>
      <c r="G597">
        <f>IF(OR(B597=7,B597=6),0,I597*30)</f>
        <v>0</v>
      </c>
      <c r="H597">
        <v>10</v>
      </c>
      <c r="I597">
        <f>IF(E597="ZIMA",ROUNDDOWN(H597*20%,0),IF(E597="WIOSNA",ROUNDDOWN(H597*50%,0),IF(E597="LATO",ROUNDDOWN(H597*90%,0),IF(E597="JESIEŃ",ROUNDDOWN(H597*40%,0)))))</f>
        <v>9</v>
      </c>
      <c r="J597">
        <f>Tabela18[[#This Row],[WYDATKI]]+Tabela18[[#This Row],[SERWIS]]</f>
        <v>150</v>
      </c>
    </row>
    <row r="598" spans="1:10" x14ac:dyDescent="0.3">
      <c r="A598" s="1">
        <v>45523</v>
      </c>
      <c r="B598">
        <f t="shared" si="27"/>
        <v>1</v>
      </c>
      <c r="C598">
        <f t="shared" si="28"/>
        <v>19</v>
      </c>
      <c r="D598">
        <f t="shared" si="29"/>
        <v>8</v>
      </c>
      <c r="E598" t="s">
        <v>7</v>
      </c>
      <c r="F598">
        <f>IF(B598=7,H598*15,0)</f>
        <v>0</v>
      </c>
      <c r="G598">
        <f>IF(OR(B598=7,B598=6),0,I598*30)</f>
        <v>270</v>
      </c>
      <c r="H598">
        <v>10</v>
      </c>
      <c r="I598">
        <f>IF(E598="ZIMA",ROUNDDOWN(H598*20%,0),IF(E598="WIOSNA",ROUNDDOWN(H598*50%,0),IF(E598="LATO",ROUNDDOWN(H598*90%,0),IF(E598="JESIEŃ",ROUNDDOWN(H598*40%,0)))))</f>
        <v>9</v>
      </c>
      <c r="J598">
        <f>Tabela18[[#This Row],[WYDATKI]]+Tabela18[[#This Row],[SERWIS]]</f>
        <v>0</v>
      </c>
    </row>
    <row r="599" spans="1:10" x14ac:dyDescent="0.3">
      <c r="A599" s="1">
        <v>45524</v>
      </c>
      <c r="B599">
        <f t="shared" si="27"/>
        <v>2</v>
      </c>
      <c r="C599">
        <f t="shared" si="28"/>
        <v>20</v>
      </c>
      <c r="D599">
        <f t="shared" si="29"/>
        <v>8</v>
      </c>
      <c r="E599" t="s">
        <v>7</v>
      </c>
      <c r="F599">
        <f>IF(B599=7,H599*15,0)</f>
        <v>0</v>
      </c>
      <c r="G599">
        <f>IF(OR(B599=7,B599=6),0,I599*30)</f>
        <v>270</v>
      </c>
      <c r="H599">
        <v>10</v>
      </c>
      <c r="I599">
        <f>IF(E599="ZIMA",ROUNDDOWN(H599*20%,0),IF(E599="WIOSNA",ROUNDDOWN(H599*50%,0),IF(E599="LATO",ROUNDDOWN(H599*90%,0),IF(E599="JESIEŃ",ROUNDDOWN(H599*40%,0)))))</f>
        <v>9</v>
      </c>
      <c r="J599">
        <f>Tabela18[[#This Row],[WYDATKI]]+Tabela18[[#This Row],[SERWIS]]</f>
        <v>0</v>
      </c>
    </row>
    <row r="600" spans="1:10" x14ac:dyDescent="0.3">
      <c r="A600" s="1">
        <v>45525</v>
      </c>
      <c r="B600">
        <f t="shared" si="27"/>
        <v>3</v>
      </c>
      <c r="C600">
        <f t="shared" si="28"/>
        <v>21</v>
      </c>
      <c r="D600">
        <f t="shared" si="29"/>
        <v>8</v>
      </c>
      <c r="E600" t="s">
        <v>7</v>
      </c>
      <c r="F600">
        <f>IF(B600=7,H600*15,0)</f>
        <v>0</v>
      </c>
      <c r="G600">
        <f>IF(OR(B600=7,B600=6),0,I600*30)</f>
        <v>270</v>
      </c>
      <c r="H600">
        <v>10</v>
      </c>
      <c r="I600">
        <f>IF(E600="ZIMA",ROUNDDOWN(H600*20%,0),IF(E600="WIOSNA",ROUNDDOWN(H600*50%,0),IF(E600="LATO",ROUNDDOWN(H600*90%,0),IF(E600="JESIEŃ",ROUNDDOWN(H600*40%,0)))))</f>
        <v>9</v>
      </c>
      <c r="J600">
        <f>Tabela18[[#This Row],[WYDATKI]]+Tabela18[[#This Row],[SERWIS]]</f>
        <v>0</v>
      </c>
    </row>
    <row r="601" spans="1:10" x14ac:dyDescent="0.3">
      <c r="A601" s="1">
        <v>45526</v>
      </c>
      <c r="B601">
        <f t="shared" si="27"/>
        <v>4</v>
      </c>
      <c r="C601">
        <f t="shared" si="28"/>
        <v>22</v>
      </c>
      <c r="D601">
        <f t="shared" si="29"/>
        <v>8</v>
      </c>
      <c r="E601" t="s">
        <v>7</v>
      </c>
      <c r="F601">
        <f>IF(B601=7,H601*15,0)</f>
        <v>0</v>
      </c>
      <c r="G601">
        <f>IF(OR(B601=7,B601=6),0,I601*30)</f>
        <v>270</v>
      </c>
      <c r="H601">
        <v>10</v>
      </c>
      <c r="I601">
        <f>IF(E601="ZIMA",ROUNDDOWN(H601*20%,0),IF(E601="WIOSNA",ROUNDDOWN(H601*50%,0),IF(E601="LATO",ROUNDDOWN(H601*90%,0),IF(E601="JESIEŃ",ROUNDDOWN(H601*40%,0)))))</f>
        <v>9</v>
      </c>
      <c r="J601">
        <f>Tabela18[[#This Row],[WYDATKI]]+Tabela18[[#This Row],[SERWIS]]</f>
        <v>0</v>
      </c>
    </row>
    <row r="602" spans="1:10" x14ac:dyDescent="0.3">
      <c r="A602" s="1">
        <v>45527</v>
      </c>
      <c r="B602">
        <f t="shared" si="27"/>
        <v>5</v>
      </c>
      <c r="C602">
        <f t="shared" si="28"/>
        <v>23</v>
      </c>
      <c r="D602">
        <f t="shared" si="29"/>
        <v>8</v>
      </c>
      <c r="E602" t="s">
        <v>7</v>
      </c>
      <c r="F602">
        <f>IF(B602=7,H602*15,0)</f>
        <v>0</v>
      </c>
      <c r="G602">
        <f>IF(OR(B602=7,B602=6),0,I602*30)</f>
        <v>270</v>
      </c>
      <c r="H602">
        <v>10</v>
      </c>
      <c r="I602">
        <f>IF(E602="ZIMA",ROUNDDOWN(H602*20%,0),IF(E602="WIOSNA",ROUNDDOWN(H602*50%,0),IF(E602="LATO",ROUNDDOWN(H602*90%,0),IF(E602="JESIEŃ",ROUNDDOWN(H602*40%,0)))))</f>
        <v>9</v>
      </c>
      <c r="J602">
        <f>Tabela18[[#This Row],[WYDATKI]]+Tabela18[[#This Row],[SERWIS]]</f>
        <v>0</v>
      </c>
    </row>
    <row r="603" spans="1:10" x14ac:dyDescent="0.3">
      <c r="A603" s="1">
        <v>45528</v>
      </c>
      <c r="B603">
        <f t="shared" si="27"/>
        <v>6</v>
      </c>
      <c r="C603">
        <f t="shared" si="28"/>
        <v>24</v>
      </c>
      <c r="D603">
        <f t="shared" si="29"/>
        <v>8</v>
      </c>
      <c r="E603" t="s">
        <v>7</v>
      </c>
      <c r="F603">
        <f>IF(B603=7,H603*15,0)</f>
        <v>0</v>
      </c>
      <c r="G603">
        <f>IF(OR(B603=7,B603=6),0,I603*30)</f>
        <v>0</v>
      </c>
      <c r="H603">
        <v>10</v>
      </c>
      <c r="I603">
        <f>IF(E603="ZIMA",ROUNDDOWN(H603*20%,0),IF(E603="WIOSNA",ROUNDDOWN(H603*50%,0),IF(E603="LATO",ROUNDDOWN(H603*90%,0),IF(E603="JESIEŃ",ROUNDDOWN(H603*40%,0)))))</f>
        <v>9</v>
      </c>
      <c r="J603">
        <f>Tabela18[[#This Row],[WYDATKI]]+Tabela18[[#This Row],[SERWIS]]</f>
        <v>0</v>
      </c>
    </row>
    <row r="604" spans="1:10" x14ac:dyDescent="0.3">
      <c r="A604" s="1">
        <v>45529</v>
      </c>
      <c r="B604">
        <f t="shared" si="27"/>
        <v>7</v>
      </c>
      <c r="C604">
        <f t="shared" si="28"/>
        <v>25</v>
      </c>
      <c r="D604">
        <f t="shared" si="29"/>
        <v>8</v>
      </c>
      <c r="E604" t="s">
        <v>7</v>
      </c>
      <c r="F604">
        <f>IF(B604=7,H604*15,0)</f>
        <v>150</v>
      </c>
      <c r="G604">
        <f>IF(OR(B604=7,B604=6),0,I604*30)</f>
        <v>0</v>
      </c>
      <c r="H604">
        <v>10</v>
      </c>
      <c r="I604">
        <f>IF(E604="ZIMA",ROUNDDOWN(H604*20%,0),IF(E604="WIOSNA",ROUNDDOWN(H604*50%,0),IF(E604="LATO",ROUNDDOWN(H604*90%,0),IF(E604="JESIEŃ",ROUNDDOWN(H604*40%,0)))))</f>
        <v>9</v>
      </c>
      <c r="J604">
        <f>Tabela18[[#This Row],[WYDATKI]]+Tabela18[[#This Row],[SERWIS]]</f>
        <v>150</v>
      </c>
    </row>
    <row r="605" spans="1:10" x14ac:dyDescent="0.3">
      <c r="A605" s="1">
        <v>45530</v>
      </c>
      <c r="B605">
        <f t="shared" si="27"/>
        <v>1</v>
      </c>
      <c r="C605">
        <f t="shared" si="28"/>
        <v>26</v>
      </c>
      <c r="D605">
        <f t="shared" si="29"/>
        <v>8</v>
      </c>
      <c r="E605" t="s">
        <v>7</v>
      </c>
      <c r="F605">
        <f>IF(B605=7,H605*15,0)</f>
        <v>0</v>
      </c>
      <c r="G605">
        <f>IF(OR(B605=7,B605=6),0,I605*30)</f>
        <v>270</v>
      </c>
      <c r="H605">
        <v>10</v>
      </c>
      <c r="I605">
        <f>IF(E605="ZIMA",ROUNDDOWN(H605*20%,0),IF(E605="WIOSNA",ROUNDDOWN(H605*50%,0),IF(E605="LATO",ROUNDDOWN(H605*90%,0),IF(E605="JESIEŃ",ROUNDDOWN(H605*40%,0)))))</f>
        <v>9</v>
      </c>
      <c r="J605">
        <f>Tabela18[[#This Row],[WYDATKI]]+Tabela18[[#This Row],[SERWIS]]</f>
        <v>0</v>
      </c>
    </row>
    <row r="606" spans="1:10" x14ac:dyDescent="0.3">
      <c r="A606" s="1">
        <v>45531</v>
      </c>
      <c r="B606">
        <f t="shared" si="27"/>
        <v>2</v>
      </c>
      <c r="C606">
        <f t="shared" si="28"/>
        <v>27</v>
      </c>
      <c r="D606">
        <f t="shared" si="29"/>
        <v>8</v>
      </c>
      <c r="E606" t="s">
        <v>7</v>
      </c>
      <c r="F606">
        <f>IF(B606=7,H606*15,0)</f>
        <v>0</v>
      </c>
      <c r="G606">
        <f>IF(OR(B606=7,B606=6),0,I606*30)</f>
        <v>270</v>
      </c>
      <c r="H606">
        <v>10</v>
      </c>
      <c r="I606">
        <f>IF(E606="ZIMA",ROUNDDOWN(H606*20%,0),IF(E606="WIOSNA",ROUNDDOWN(H606*50%,0),IF(E606="LATO",ROUNDDOWN(H606*90%,0),IF(E606="JESIEŃ",ROUNDDOWN(H606*40%,0)))))</f>
        <v>9</v>
      </c>
      <c r="J606">
        <f>Tabela18[[#This Row],[WYDATKI]]+Tabela18[[#This Row],[SERWIS]]</f>
        <v>0</v>
      </c>
    </row>
    <row r="607" spans="1:10" x14ac:dyDescent="0.3">
      <c r="A607" s="1">
        <v>45532</v>
      </c>
      <c r="B607">
        <f t="shared" si="27"/>
        <v>3</v>
      </c>
      <c r="C607">
        <f t="shared" si="28"/>
        <v>28</v>
      </c>
      <c r="D607">
        <f t="shared" si="29"/>
        <v>8</v>
      </c>
      <c r="E607" t="s">
        <v>7</v>
      </c>
      <c r="F607">
        <f>IF(B607=7,H607*15,0)</f>
        <v>0</v>
      </c>
      <c r="G607">
        <f>IF(OR(B607=7,B607=6),0,I607*30)</f>
        <v>270</v>
      </c>
      <c r="H607">
        <v>10</v>
      </c>
      <c r="I607">
        <f>IF(E607="ZIMA",ROUNDDOWN(H607*20%,0),IF(E607="WIOSNA",ROUNDDOWN(H607*50%,0),IF(E607="LATO",ROUNDDOWN(H607*90%,0),IF(E607="JESIEŃ",ROUNDDOWN(H607*40%,0)))))</f>
        <v>9</v>
      </c>
      <c r="J607">
        <f>Tabela18[[#This Row],[WYDATKI]]+Tabela18[[#This Row],[SERWIS]]</f>
        <v>0</v>
      </c>
    </row>
    <row r="608" spans="1:10" x14ac:dyDescent="0.3">
      <c r="A608" s="1">
        <v>45533</v>
      </c>
      <c r="B608">
        <f t="shared" si="27"/>
        <v>4</v>
      </c>
      <c r="C608">
        <f t="shared" si="28"/>
        <v>29</v>
      </c>
      <c r="D608">
        <f t="shared" si="29"/>
        <v>8</v>
      </c>
      <c r="E608" t="s">
        <v>7</v>
      </c>
      <c r="F608">
        <f>IF(B608=7,H608*15,0)</f>
        <v>0</v>
      </c>
      <c r="G608">
        <f>IF(OR(B608=7,B608=6),0,I608*30)</f>
        <v>270</v>
      </c>
      <c r="H608">
        <v>10</v>
      </c>
      <c r="I608">
        <f>IF(E608="ZIMA",ROUNDDOWN(H608*20%,0),IF(E608="WIOSNA",ROUNDDOWN(H608*50%,0),IF(E608="LATO",ROUNDDOWN(H608*90%,0),IF(E608="JESIEŃ",ROUNDDOWN(H608*40%,0)))))</f>
        <v>9</v>
      </c>
      <c r="J608">
        <f>Tabela18[[#This Row],[WYDATKI]]+Tabela18[[#This Row],[SERWIS]]</f>
        <v>0</v>
      </c>
    </row>
    <row r="609" spans="1:10" x14ac:dyDescent="0.3">
      <c r="A609" s="1">
        <v>45534</v>
      </c>
      <c r="B609">
        <f t="shared" si="27"/>
        <v>5</v>
      </c>
      <c r="C609">
        <f t="shared" si="28"/>
        <v>30</v>
      </c>
      <c r="D609">
        <f t="shared" si="29"/>
        <v>8</v>
      </c>
      <c r="E609" t="s">
        <v>7</v>
      </c>
      <c r="F609">
        <f>IF(B609=7,H609*15,0)</f>
        <v>0</v>
      </c>
      <c r="G609">
        <f>IF(OR(B609=7,B609=6),0,I609*30)</f>
        <v>270</v>
      </c>
      <c r="H609">
        <v>10</v>
      </c>
      <c r="I609">
        <f>IF(E609="ZIMA",ROUNDDOWN(H609*20%,0),IF(E609="WIOSNA",ROUNDDOWN(H609*50%,0),IF(E609="LATO",ROUNDDOWN(H609*90%,0),IF(E609="JESIEŃ",ROUNDDOWN(H609*40%,0)))))</f>
        <v>9</v>
      </c>
      <c r="J609">
        <f>Tabela18[[#This Row],[WYDATKI]]+Tabela18[[#This Row],[SERWIS]]</f>
        <v>0</v>
      </c>
    </row>
    <row r="610" spans="1:10" x14ac:dyDescent="0.3">
      <c r="A610" s="1">
        <v>45535</v>
      </c>
      <c r="B610">
        <f t="shared" si="27"/>
        <v>6</v>
      </c>
      <c r="C610">
        <f t="shared" si="28"/>
        <v>31</v>
      </c>
      <c r="D610">
        <f t="shared" si="29"/>
        <v>8</v>
      </c>
      <c r="E610" t="s">
        <v>7</v>
      </c>
      <c r="F610">
        <f>IF(B610=7,H610*15,0)</f>
        <v>0</v>
      </c>
      <c r="G610">
        <f>IF(OR(B610=7,B610=6),0,I610*30)</f>
        <v>0</v>
      </c>
      <c r="H610">
        <v>10</v>
      </c>
      <c r="I610">
        <f>IF(E610="ZIMA",ROUNDDOWN(H610*20%,0),IF(E610="WIOSNA",ROUNDDOWN(H610*50%,0),IF(E610="LATO",ROUNDDOWN(H610*90%,0),IF(E610="JESIEŃ",ROUNDDOWN(H610*40%,0)))))</f>
        <v>9</v>
      </c>
      <c r="J610">
        <f>Tabela18[[#This Row],[WYDATKI]]+Tabela18[[#This Row],[SERWIS]]</f>
        <v>0</v>
      </c>
    </row>
    <row r="611" spans="1:10" x14ac:dyDescent="0.3">
      <c r="A611" s="1">
        <v>45536</v>
      </c>
      <c r="B611">
        <f t="shared" si="27"/>
        <v>7</v>
      </c>
      <c r="C611">
        <f t="shared" si="28"/>
        <v>1</v>
      </c>
      <c r="D611">
        <f t="shared" si="29"/>
        <v>9</v>
      </c>
      <c r="E611" t="s">
        <v>7</v>
      </c>
      <c r="F611">
        <f>IF(B611=7,H611*15,0)</f>
        <v>150</v>
      </c>
      <c r="G611">
        <f>IF(OR(B611=7,B611=6),0,I611*30)</f>
        <v>0</v>
      </c>
      <c r="H611">
        <v>10</v>
      </c>
      <c r="I611">
        <f>IF(E611="ZIMA",ROUNDDOWN(H611*20%,0),IF(E611="WIOSNA",ROUNDDOWN(H611*50%,0),IF(E611="LATO",ROUNDDOWN(H611*90%,0),IF(E611="JESIEŃ",ROUNDDOWN(H611*40%,0)))))</f>
        <v>9</v>
      </c>
      <c r="J611">
        <f>Tabela18[[#This Row],[WYDATKI]]+Tabela18[[#This Row],[SERWIS]]</f>
        <v>150</v>
      </c>
    </row>
    <row r="612" spans="1:10" x14ac:dyDescent="0.3">
      <c r="A612" s="1">
        <v>45537</v>
      </c>
      <c r="B612">
        <f t="shared" si="27"/>
        <v>1</v>
      </c>
      <c r="C612">
        <f t="shared" si="28"/>
        <v>2</v>
      </c>
      <c r="D612">
        <f t="shared" si="29"/>
        <v>9</v>
      </c>
      <c r="E612" t="s">
        <v>7</v>
      </c>
      <c r="F612">
        <f>IF(B612=7,H612*15,0)</f>
        <v>0</v>
      </c>
      <c r="G612">
        <f>IF(OR(B612=7,B612=6),0,I612*30)</f>
        <v>270</v>
      </c>
      <c r="H612">
        <v>10</v>
      </c>
      <c r="I612">
        <f>IF(E612="ZIMA",ROUNDDOWN(H612*20%,0),IF(E612="WIOSNA",ROUNDDOWN(H612*50%,0),IF(E612="LATO",ROUNDDOWN(H612*90%,0),IF(E612="JESIEŃ",ROUNDDOWN(H612*40%,0)))))</f>
        <v>9</v>
      </c>
      <c r="J612">
        <f>Tabela18[[#This Row],[WYDATKI]]+Tabela18[[#This Row],[SERWIS]]</f>
        <v>0</v>
      </c>
    </row>
    <row r="613" spans="1:10" x14ac:dyDescent="0.3">
      <c r="A613" s="1">
        <v>45538</v>
      </c>
      <c r="B613">
        <f t="shared" si="27"/>
        <v>2</v>
      </c>
      <c r="C613">
        <f t="shared" si="28"/>
        <v>3</v>
      </c>
      <c r="D613">
        <f t="shared" si="29"/>
        <v>9</v>
      </c>
      <c r="E613" t="s">
        <v>7</v>
      </c>
      <c r="F613">
        <f>IF(B613=7,H613*15,0)</f>
        <v>0</v>
      </c>
      <c r="G613">
        <f>IF(OR(B613=7,B613=6),0,I613*30)</f>
        <v>270</v>
      </c>
      <c r="H613">
        <v>10</v>
      </c>
      <c r="I613">
        <f>IF(E613="ZIMA",ROUNDDOWN(H613*20%,0),IF(E613="WIOSNA",ROUNDDOWN(H613*50%,0),IF(E613="LATO",ROUNDDOWN(H613*90%,0),IF(E613="JESIEŃ",ROUNDDOWN(H613*40%,0)))))</f>
        <v>9</v>
      </c>
      <c r="J613">
        <f>Tabela18[[#This Row],[WYDATKI]]+Tabela18[[#This Row],[SERWIS]]</f>
        <v>0</v>
      </c>
    </row>
    <row r="614" spans="1:10" x14ac:dyDescent="0.3">
      <c r="A614" s="1">
        <v>45539</v>
      </c>
      <c r="B614">
        <f t="shared" si="27"/>
        <v>3</v>
      </c>
      <c r="C614">
        <f t="shared" si="28"/>
        <v>4</v>
      </c>
      <c r="D614">
        <f t="shared" si="29"/>
        <v>9</v>
      </c>
      <c r="E614" t="s">
        <v>7</v>
      </c>
      <c r="F614">
        <f>IF(B614=7,H614*15,0)</f>
        <v>0</v>
      </c>
      <c r="G614">
        <f>IF(OR(B614=7,B614=6),0,I614*30)</f>
        <v>270</v>
      </c>
      <c r="H614">
        <v>10</v>
      </c>
      <c r="I614">
        <f>IF(E614="ZIMA",ROUNDDOWN(H614*20%,0),IF(E614="WIOSNA",ROUNDDOWN(H614*50%,0),IF(E614="LATO",ROUNDDOWN(H614*90%,0),IF(E614="JESIEŃ",ROUNDDOWN(H614*40%,0)))))</f>
        <v>9</v>
      </c>
      <c r="J614">
        <f>Tabela18[[#This Row],[WYDATKI]]+Tabela18[[#This Row],[SERWIS]]</f>
        <v>0</v>
      </c>
    </row>
    <row r="615" spans="1:10" x14ac:dyDescent="0.3">
      <c r="A615" s="1">
        <v>45540</v>
      </c>
      <c r="B615">
        <f t="shared" si="27"/>
        <v>4</v>
      </c>
      <c r="C615">
        <f t="shared" si="28"/>
        <v>5</v>
      </c>
      <c r="D615">
        <f t="shared" si="29"/>
        <v>9</v>
      </c>
      <c r="E615" t="s">
        <v>7</v>
      </c>
      <c r="F615">
        <f>IF(B615=7,H615*15,0)</f>
        <v>0</v>
      </c>
      <c r="G615">
        <f>IF(OR(B615=7,B615=6),0,I615*30)</f>
        <v>270</v>
      </c>
      <c r="H615">
        <v>10</v>
      </c>
      <c r="I615">
        <f>IF(E615="ZIMA",ROUNDDOWN(H615*20%,0),IF(E615="WIOSNA",ROUNDDOWN(H615*50%,0),IF(E615="LATO",ROUNDDOWN(H615*90%,0),IF(E615="JESIEŃ",ROUNDDOWN(H615*40%,0)))))</f>
        <v>9</v>
      </c>
      <c r="J615">
        <f>Tabela18[[#This Row],[WYDATKI]]+Tabela18[[#This Row],[SERWIS]]</f>
        <v>0</v>
      </c>
    </row>
    <row r="616" spans="1:10" x14ac:dyDescent="0.3">
      <c r="A616" s="1">
        <v>45541</v>
      </c>
      <c r="B616">
        <f t="shared" si="27"/>
        <v>5</v>
      </c>
      <c r="C616">
        <f t="shared" si="28"/>
        <v>6</v>
      </c>
      <c r="D616">
        <f t="shared" si="29"/>
        <v>9</v>
      </c>
      <c r="E616" t="s">
        <v>7</v>
      </c>
      <c r="F616">
        <f>IF(B616=7,H616*15,0)</f>
        <v>0</v>
      </c>
      <c r="G616">
        <f>IF(OR(B616=7,B616=6),0,I616*30)</f>
        <v>270</v>
      </c>
      <c r="H616">
        <v>10</v>
      </c>
      <c r="I616">
        <f>IF(E616="ZIMA",ROUNDDOWN(H616*20%,0),IF(E616="WIOSNA",ROUNDDOWN(H616*50%,0),IF(E616="LATO",ROUNDDOWN(H616*90%,0),IF(E616="JESIEŃ",ROUNDDOWN(H616*40%,0)))))</f>
        <v>9</v>
      </c>
      <c r="J616">
        <f>Tabela18[[#This Row],[WYDATKI]]+Tabela18[[#This Row],[SERWIS]]</f>
        <v>0</v>
      </c>
    </row>
    <row r="617" spans="1:10" x14ac:dyDescent="0.3">
      <c r="A617" s="1">
        <v>45542</v>
      </c>
      <c r="B617">
        <f t="shared" si="27"/>
        <v>6</v>
      </c>
      <c r="C617">
        <f t="shared" si="28"/>
        <v>7</v>
      </c>
      <c r="D617">
        <f t="shared" si="29"/>
        <v>9</v>
      </c>
      <c r="E617" t="s">
        <v>7</v>
      </c>
      <c r="F617">
        <f>IF(B617=7,H617*15,0)</f>
        <v>0</v>
      </c>
      <c r="G617">
        <f>IF(OR(B617=7,B617=6),0,I617*30)</f>
        <v>0</v>
      </c>
      <c r="H617">
        <v>10</v>
      </c>
      <c r="I617">
        <f>IF(E617="ZIMA",ROUNDDOWN(H617*20%,0),IF(E617="WIOSNA",ROUNDDOWN(H617*50%,0),IF(E617="LATO",ROUNDDOWN(H617*90%,0),IF(E617="JESIEŃ",ROUNDDOWN(H617*40%,0)))))</f>
        <v>9</v>
      </c>
      <c r="J617">
        <f>Tabela18[[#This Row],[WYDATKI]]+Tabela18[[#This Row],[SERWIS]]</f>
        <v>0</v>
      </c>
    </row>
    <row r="618" spans="1:10" x14ac:dyDescent="0.3">
      <c r="A618" s="1">
        <v>45543</v>
      </c>
      <c r="B618">
        <f t="shared" si="27"/>
        <v>7</v>
      </c>
      <c r="C618">
        <f t="shared" si="28"/>
        <v>8</v>
      </c>
      <c r="D618">
        <f t="shared" si="29"/>
        <v>9</v>
      </c>
      <c r="E618" t="s">
        <v>7</v>
      </c>
      <c r="F618">
        <f>IF(B618=7,H618*15,0)</f>
        <v>150</v>
      </c>
      <c r="G618">
        <f>IF(OR(B618=7,B618=6),0,I618*30)</f>
        <v>0</v>
      </c>
      <c r="H618">
        <v>10</v>
      </c>
      <c r="I618">
        <f>IF(E618="ZIMA",ROUNDDOWN(H618*20%,0),IF(E618="WIOSNA",ROUNDDOWN(H618*50%,0),IF(E618="LATO",ROUNDDOWN(H618*90%,0),IF(E618="JESIEŃ",ROUNDDOWN(H618*40%,0)))))</f>
        <v>9</v>
      </c>
      <c r="J618">
        <f>Tabela18[[#This Row],[WYDATKI]]+Tabela18[[#This Row],[SERWIS]]</f>
        <v>150</v>
      </c>
    </row>
    <row r="619" spans="1:10" x14ac:dyDescent="0.3">
      <c r="A619" s="1">
        <v>45544</v>
      </c>
      <c r="B619">
        <f t="shared" si="27"/>
        <v>1</v>
      </c>
      <c r="C619">
        <f t="shared" si="28"/>
        <v>9</v>
      </c>
      <c r="D619">
        <f t="shared" si="29"/>
        <v>9</v>
      </c>
      <c r="E619" t="s">
        <v>7</v>
      </c>
      <c r="F619">
        <f>IF(B619=7,H619*15,0)</f>
        <v>0</v>
      </c>
      <c r="G619">
        <f>IF(OR(B619=7,B619=6),0,I619*30)</f>
        <v>270</v>
      </c>
      <c r="H619">
        <v>10</v>
      </c>
      <c r="I619">
        <f>IF(E619="ZIMA",ROUNDDOWN(H619*20%,0),IF(E619="WIOSNA",ROUNDDOWN(H619*50%,0),IF(E619="LATO",ROUNDDOWN(H619*90%,0),IF(E619="JESIEŃ",ROUNDDOWN(H619*40%,0)))))</f>
        <v>9</v>
      </c>
      <c r="J619">
        <f>Tabela18[[#This Row],[WYDATKI]]+Tabela18[[#This Row],[SERWIS]]</f>
        <v>0</v>
      </c>
    </row>
    <row r="620" spans="1:10" x14ac:dyDescent="0.3">
      <c r="A620" s="1">
        <v>45545</v>
      </c>
      <c r="B620">
        <f t="shared" si="27"/>
        <v>2</v>
      </c>
      <c r="C620">
        <f t="shared" si="28"/>
        <v>10</v>
      </c>
      <c r="D620">
        <f t="shared" si="29"/>
        <v>9</v>
      </c>
      <c r="E620" t="s">
        <v>7</v>
      </c>
      <c r="F620">
        <f>IF(B620=7,H620*15,0)</f>
        <v>0</v>
      </c>
      <c r="G620">
        <f>IF(OR(B620=7,B620=6),0,I620*30)</f>
        <v>270</v>
      </c>
      <c r="H620">
        <v>10</v>
      </c>
      <c r="I620">
        <f>IF(E620="ZIMA",ROUNDDOWN(H620*20%,0),IF(E620="WIOSNA",ROUNDDOWN(H620*50%,0),IF(E620="LATO",ROUNDDOWN(H620*90%,0),IF(E620="JESIEŃ",ROUNDDOWN(H620*40%,0)))))</f>
        <v>9</v>
      </c>
      <c r="J620">
        <f>Tabela18[[#This Row],[WYDATKI]]+Tabela18[[#This Row],[SERWIS]]</f>
        <v>0</v>
      </c>
    </row>
    <row r="621" spans="1:10" x14ac:dyDescent="0.3">
      <c r="A621" s="1">
        <v>45546</v>
      </c>
      <c r="B621">
        <f t="shared" si="27"/>
        <v>3</v>
      </c>
      <c r="C621">
        <f t="shared" si="28"/>
        <v>11</v>
      </c>
      <c r="D621">
        <f t="shared" si="29"/>
        <v>9</v>
      </c>
      <c r="E621" t="s">
        <v>7</v>
      </c>
      <c r="F621">
        <f>IF(B621=7,H621*15,0)</f>
        <v>0</v>
      </c>
      <c r="G621">
        <f>IF(OR(B621=7,B621=6),0,I621*30)</f>
        <v>270</v>
      </c>
      <c r="H621">
        <v>10</v>
      </c>
      <c r="I621">
        <f>IF(E621="ZIMA",ROUNDDOWN(H621*20%,0),IF(E621="WIOSNA",ROUNDDOWN(H621*50%,0),IF(E621="LATO",ROUNDDOWN(H621*90%,0),IF(E621="JESIEŃ",ROUNDDOWN(H621*40%,0)))))</f>
        <v>9</v>
      </c>
      <c r="J621">
        <f>Tabela18[[#This Row],[WYDATKI]]+Tabela18[[#This Row],[SERWIS]]</f>
        <v>0</v>
      </c>
    </row>
    <row r="622" spans="1:10" x14ac:dyDescent="0.3">
      <c r="A622" s="1">
        <v>45547</v>
      </c>
      <c r="B622">
        <f t="shared" si="27"/>
        <v>4</v>
      </c>
      <c r="C622">
        <f t="shared" si="28"/>
        <v>12</v>
      </c>
      <c r="D622">
        <f t="shared" si="29"/>
        <v>9</v>
      </c>
      <c r="E622" t="s">
        <v>7</v>
      </c>
      <c r="F622">
        <f>IF(B622=7,H622*15,0)</f>
        <v>0</v>
      </c>
      <c r="G622">
        <f>IF(OR(B622=7,B622=6),0,I622*30)</f>
        <v>270</v>
      </c>
      <c r="H622">
        <v>10</v>
      </c>
      <c r="I622">
        <f>IF(E622="ZIMA",ROUNDDOWN(H622*20%,0),IF(E622="WIOSNA",ROUNDDOWN(H622*50%,0),IF(E622="LATO",ROUNDDOWN(H622*90%,0),IF(E622="JESIEŃ",ROUNDDOWN(H622*40%,0)))))</f>
        <v>9</v>
      </c>
      <c r="J622">
        <f>Tabela18[[#This Row],[WYDATKI]]+Tabela18[[#This Row],[SERWIS]]</f>
        <v>0</v>
      </c>
    </row>
    <row r="623" spans="1:10" x14ac:dyDescent="0.3">
      <c r="A623" s="1">
        <v>45548</v>
      </c>
      <c r="B623">
        <f t="shared" si="27"/>
        <v>5</v>
      </c>
      <c r="C623">
        <f t="shared" si="28"/>
        <v>13</v>
      </c>
      <c r="D623">
        <f t="shared" si="29"/>
        <v>9</v>
      </c>
      <c r="E623" t="s">
        <v>7</v>
      </c>
      <c r="F623">
        <f>IF(B623=7,H623*15,0)</f>
        <v>0</v>
      </c>
      <c r="G623">
        <f>IF(OR(B623=7,B623=6),0,I623*30)</f>
        <v>270</v>
      </c>
      <c r="H623">
        <v>10</v>
      </c>
      <c r="I623">
        <f>IF(E623="ZIMA",ROUNDDOWN(H623*20%,0),IF(E623="WIOSNA",ROUNDDOWN(H623*50%,0),IF(E623="LATO",ROUNDDOWN(H623*90%,0),IF(E623="JESIEŃ",ROUNDDOWN(H623*40%,0)))))</f>
        <v>9</v>
      </c>
      <c r="J623">
        <f>Tabela18[[#This Row],[WYDATKI]]+Tabela18[[#This Row],[SERWIS]]</f>
        <v>0</v>
      </c>
    </row>
    <row r="624" spans="1:10" x14ac:dyDescent="0.3">
      <c r="A624" s="1">
        <v>45549</v>
      </c>
      <c r="B624">
        <f t="shared" si="27"/>
        <v>6</v>
      </c>
      <c r="C624">
        <f t="shared" si="28"/>
        <v>14</v>
      </c>
      <c r="D624">
        <f t="shared" si="29"/>
        <v>9</v>
      </c>
      <c r="E624" t="s">
        <v>7</v>
      </c>
      <c r="F624">
        <f>IF(B624=7,H624*15,0)</f>
        <v>0</v>
      </c>
      <c r="G624">
        <f>IF(OR(B624=7,B624=6),0,I624*30)</f>
        <v>0</v>
      </c>
      <c r="H624">
        <v>10</v>
      </c>
      <c r="I624">
        <f>IF(E624="ZIMA",ROUNDDOWN(H624*20%,0),IF(E624="WIOSNA",ROUNDDOWN(H624*50%,0),IF(E624="LATO",ROUNDDOWN(H624*90%,0),IF(E624="JESIEŃ",ROUNDDOWN(H624*40%,0)))))</f>
        <v>9</v>
      </c>
      <c r="J624">
        <f>Tabela18[[#This Row],[WYDATKI]]+Tabela18[[#This Row],[SERWIS]]</f>
        <v>0</v>
      </c>
    </row>
    <row r="625" spans="1:10" x14ac:dyDescent="0.3">
      <c r="A625" s="1">
        <v>45550</v>
      </c>
      <c r="B625">
        <f t="shared" si="27"/>
        <v>7</v>
      </c>
      <c r="C625">
        <f t="shared" si="28"/>
        <v>15</v>
      </c>
      <c r="D625">
        <f t="shared" si="29"/>
        <v>9</v>
      </c>
      <c r="E625" t="s">
        <v>7</v>
      </c>
      <c r="F625">
        <f>IF(B625=7,H625*15,0)</f>
        <v>150</v>
      </c>
      <c r="G625">
        <f>IF(OR(B625=7,B625=6),0,I625*30)</f>
        <v>0</v>
      </c>
      <c r="H625">
        <v>10</v>
      </c>
      <c r="I625">
        <f>IF(E625="ZIMA",ROUNDDOWN(H625*20%,0),IF(E625="WIOSNA",ROUNDDOWN(H625*50%,0),IF(E625="LATO",ROUNDDOWN(H625*90%,0),IF(E625="JESIEŃ",ROUNDDOWN(H625*40%,0)))))</f>
        <v>9</v>
      </c>
      <c r="J625">
        <f>Tabela18[[#This Row],[WYDATKI]]+Tabela18[[#This Row],[SERWIS]]</f>
        <v>150</v>
      </c>
    </row>
    <row r="626" spans="1:10" x14ac:dyDescent="0.3">
      <c r="A626" s="1">
        <v>45551</v>
      </c>
      <c r="B626">
        <f t="shared" si="27"/>
        <v>1</v>
      </c>
      <c r="C626">
        <f t="shared" si="28"/>
        <v>16</v>
      </c>
      <c r="D626">
        <f t="shared" si="29"/>
        <v>9</v>
      </c>
      <c r="E626" t="s">
        <v>7</v>
      </c>
      <c r="F626">
        <f>IF(B626=7,H626*15,0)</f>
        <v>0</v>
      </c>
      <c r="G626">
        <f>IF(OR(B626=7,B626=6),0,I626*30)</f>
        <v>270</v>
      </c>
      <c r="H626">
        <v>10</v>
      </c>
      <c r="I626">
        <f>IF(E626="ZIMA",ROUNDDOWN(H626*20%,0),IF(E626="WIOSNA",ROUNDDOWN(H626*50%,0),IF(E626="LATO",ROUNDDOWN(H626*90%,0),IF(E626="JESIEŃ",ROUNDDOWN(H626*40%,0)))))</f>
        <v>9</v>
      </c>
      <c r="J626">
        <f>Tabela18[[#This Row],[WYDATKI]]+Tabela18[[#This Row],[SERWIS]]</f>
        <v>0</v>
      </c>
    </row>
    <row r="627" spans="1:10" x14ac:dyDescent="0.3">
      <c r="A627" s="1">
        <v>45552</v>
      </c>
      <c r="B627">
        <f t="shared" si="27"/>
        <v>2</v>
      </c>
      <c r="C627">
        <f t="shared" si="28"/>
        <v>17</v>
      </c>
      <c r="D627">
        <f t="shared" si="29"/>
        <v>9</v>
      </c>
      <c r="E627" t="s">
        <v>7</v>
      </c>
      <c r="F627">
        <f>IF(B627=7,H627*15,0)</f>
        <v>0</v>
      </c>
      <c r="G627">
        <f>IF(OR(B627=7,B627=6),0,I627*30)</f>
        <v>270</v>
      </c>
      <c r="H627">
        <v>10</v>
      </c>
      <c r="I627">
        <f>IF(E627="ZIMA",ROUNDDOWN(H627*20%,0),IF(E627="WIOSNA",ROUNDDOWN(H627*50%,0),IF(E627="LATO",ROUNDDOWN(H627*90%,0),IF(E627="JESIEŃ",ROUNDDOWN(H627*40%,0)))))</f>
        <v>9</v>
      </c>
      <c r="J627">
        <f>Tabela18[[#This Row],[WYDATKI]]+Tabela18[[#This Row],[SERWIS]]</f>
        <v>0</v>
      </c>
    </row>
    <row r="628" spans="1:10" x14ac:dyDescent="0.3">
      <c r="A628" s="1">
        <v>45553</v>
      </c>
      <c r="B628">
        <f t="shared" si="27"/>
        <v>3</v>
      </c>
      <c r="C628">
        <f t="shared" si="28"/>
        <v>18</v>
      </c>
      <c r="D628">
        <f t="shared" si="29"/>
        <v>9</v>
      </c>
      <c r="E628" t="s">
        <v>7</v>
      </c>
      <c r="F628">
        <f>IF(B628=7,H628*15,0)</f>
        <v>0</v>
      </c>
      <c r="G628">
        <f>IF(OR(B628=7,B628=6),0,I628*30)</f>
        <v>270</v>
      </c>
      <c r="H628">
        <v>10</v>
      </c>
      <c r="I628">
        <f>IF(E628="ZIMA",ROUNDDOWN(H628*20%,0),IF(E628="WIOSNA",ROUNDDOWN(H628*50%,0),IF(E628="LATO",ROUNDDOWN(H628*90%,0),IF(E628="JESIEŃ",ROUNDDOWN(H628*40%,0)))))</f>
        <v>9</v>
      </c>
      <c r="J628">
        <f>Tabela18[[#This Row],[WYDATKI]]+Tabela18[[#This Row],[SERWIS]]</f>
        <v>0</v>
      </c>
    </row>
    <row r="629" spans="1:10" x14ac:dyDescent="0.3">
      <c r="A629" s="1">
        <v>45554</v>
      </c>
      <c r="B629">
        <f t="shared" si="27"/>
        <v>4</v>
      </c>
      <c r="C629">
        <f t="shared" si="28"/>
        <v>19</v>
      </c>
      <c r="D629">
        <f t="shared" si="29"/>
        <v>9</v>
      </c>
      <c r="E629" t="s">
        <v>7</v>
      </c>
      <c r="F629">
        <f>IF(B629=7,H629*15,0)</f>
        <v>0</v>
      </c>
      <c r="G629">
        <f>IF(OR(B629=7,B629=6),0,I629*30)</f>
        <v>270</v>
      </c>
      <c r="H629">
        <v>10</v>
      </c>
      <c r="I629">
        <f>IF(E629="ZIMA",ROUNDDOWN(H629*20%,0),IF(E629="WIOSNA",ROUNDDOWN(H629*50%,0),IF(E629="LATO",ROUNDDOWN(H629*90%,0),IF(E629="JESIEŃ",ROUNDDOWN(H629*40%,0)))))</f>
        <v>9</v>
      </c>
      <c r="J629">
        <f>Tabela18[[#This Row],[WYDATKI]]+Tabela18[[#This Row],[SERWIS]]</f>
        <v>0</v>
      </c>
    </row>
    <row r="630" spans="1:10" x14ac:dyDescent="0.3">
      <c r="A630" s="1">
        <v>45555</v>
      </c>
      <c r="B630">
        <f t="shared" si="27"/>
        <v>5</v>
      </c>
      <c r="C630">
        <f t="shared" si="28"/>
        <v>20</v>
      </c>
      <c r="D630">
        <f t="shared" si="29"/>
        <v>9</v>
      </c>
      <c r="E630" t="s">
        <v>7</v>
      </c>
      <c r="F630">
        <f>IF(B630=7,H630*15,0)</f>
        <v>0</v>
      </c>
      <c r="G630">
        <f>IF(OR(B630=7,B630=6),0,I630*30)</f>
        <v>270</v>
      </c>
      <c r="H630">
        <v>10</v>
      </c>
      <c r="I630">
        <f>IF(E630="ZIMA",ROUNDDOWN(H630*20%,0),IF(E630="WIOSNA",ROUNDDOWN(H630*50%,0),IF(E630="LATO",ROUNDDOWN(H630*90%,0),IF(E630="JESIEŃ",ROUNDDOWN(H630*40%,0)))))</f>
        <v>9</v>
      </c>
      <c r="J630">
        <f>Tabela18[[#This Row],[WYDATKI]]+Tabela18[[#This Row],[SERWIS]]</f>
        <v>0</v>
      </c>
    </row>
    <row r="631" spans="1:10" x14ac:dyDescent="0.3">
      <c r="A631" s="1">
        <v>45556</v>
      </c>
      <c r="B631">
        <f t="shared" si="27"/>
        <v>6</v>
      </c>
      <c r="C631">
        <f t="shared" si="28"/>
        <v>21</v>
      </c>
      <c r="D631">
        <f t="shared" si="29"/>
        <v>9</v>
      </c>
      <c r="E631" t="s">
        <v>7</v>
      </c>
      <c r="F631">
        <f>IF(B631=7,H631*15,0)</f>
        <v>0</v>
      </c>
      <c r="G631">
        <f>IF(OR(B631=7,B631=6),0,I631*30)</f>
        <v>0</v>
      </c>
      <c r="H631">
        <v>10</v>
      </c>
      <c r="I631">
        <f>IF(E631="ZIMA",ROUNDDOWN(H631*20%,0),IF(E631="WIOSNA",ROUNDDOWN(H631*50%,0),IF(E631="LATO",ROUNDDOWN(H631*90%,0),IF(E631="JESIEŃ",ROUNDDOWN(H631*40%,0)))))</f>
        <v>9</v>
      </c>
      <c r="J631">
        <f>Tabela18[[#This Row],[WYDATKI]]+Tabela18[[#This Row],[SERWIS]]</f>
        <v>0</v>
      </c>
    </row>
    <row r="632" spans="1:10" x14ac:dyDescent="0.3">
      <c r="A632" s="1">
        <v>45557</v>
      </c>
      <c r="B632">
        <f t="shared" si="27"/>
        <v>7</v>
      </c>
      <c r="C632">
        <f t="shared" si="28"/>
        <v>22</v>
      </c>
      <c r="D632">
        <f t="shared" si="29"/>
        <v>9</v>
      </c>
      <c r="E632" t="s">
        <v>7</v>
      </c>
      <c r="F632">
        <f>IF(B632=7,H632*15,0)</f>
        <v>150</v>
      </c>
      <c r="G632">
        <f>IF(OR(B632=7,B632=6),0,I632*30)</f>
        <v>0</v>
      </c>
      <c r="H632">
        <v>10</v>
      </c>
      <c r="I632">
        <f>IF(E632="ZIMA",ROUNDDOWN(H632*20%,0),IF(E632="WIOSNA",ROUNDDOWN(H632*50%,0),IF(E632="LATO",ROUNDDOWN(H632*90%,0),IF(E632="JESIEŃ",ROUNDDOWN(H632*40%,0)))))</f>
        <v>9</v>
      </c>
      <c r="J632">
        <f>Tabela18[[#This Row],[WYDATKI]]+Tabela18[[#This Row],[SERWIS]]</f>
        <v>150</v>
      </c>
    </row>
    <row r="633" spans="1:10" x14ac:dyDescent="0.3">
      <c r="A633" s="1">
        <v>45558</v>
      </c>
      <c r="B633">
        <f t="shared" si="27"/>
        <v>1</v>
      </c>
      <c r="C633">
        <f t="shared" si="28"/>
        <v>23</v>
      </c>
      <c r="D633">
        <f t="shared" si="29"/>
        <v>9</v>
      </c>
      <c r="E633" t="s">
        <v>6</v>
      </c>
      <c r="F633">
        <f>IF(B633=7,H633*15,0)</f>
        <v>0</v>
      </c>
      <c r="G633">
        <f>IF(OR(B633=7,B633=6),0,I633*30)</f>
        <v>120</v>
      </c>
      <c r="H633">
        <v>10</v>
      </c>
      <c r="I633">
        <f>IF(E633="ZIMA",ROUNDDOWN(H633*20%,0),IF(E633="WIOSNA",ROUNDDOWN(H633*50%,0),IF(E633="LATO",ROUNDDOWN(H633*90%,0),IF(E633="JESIEŃ",ROUNDDOWN(H633*40%,0)))))</f>
        <v>4</v>
      </c>
      <c r="J633">
        <f>Tabela18[[#This Row],[WYDATKI]]+Tabela18[[#This Row],[SERWIS]]</f>
        <v>0</v>
      </c>
    </row>
    <row r="634" spans="1:10" x14ac:dyDescent="0.3">
      <c r="A634" s="1">
        <v>45559</v>
      </c>
      <c r="B634">
        <f t="shared" si="27"/>
        <v>2</v>
      </c>
      <c r="C634">
        <f t="shared" si="28"/>
        <v>24</v>
      </c>
      <c r="D634">
        <f t="shared" si="29"/>
        <v>9</v>
      </c>
      <c r="E634" t="s">
        <v>6</v>
      </c>
      <c r="F634">
        <f>IF(B634=7,H634*15,0)</f>
        <v>0</v>
      </c>
      <c r="G634">
        <f>IF(OR(B634=7,B634=6),0,I634*30)</f>
        <v>120</v>
      </c>
      <c r="H634">
        <v>10</v>
      </c>
      <c r="I634">
        <f>IF(E634="ZIMA",ROUNDDOWN(H634*20%,0),IF(E634="WIOSNA",ROUNDDOWN(H634*50%,0),IF(E634="LATO",ROUNDDOWN(H634*90%,0),IF(E634="JESIEŃ",ROUNDDOWN(H634*40%,0)))))</f>
        <v>4</v>
      </c>
      <c r="J634">
        <f>Tabela18[[#This Row],[WYDATKI]]+Tabela18[[#This Row],[SERWIS]]</f>
        <v>0</v>
      </c>
    </row>
    <row r="635" spans="1:10" x14ac:dyDescent="0.3">
      <c r="A635" s="1">
        <v>45560</v>
      </c>
      <c r="B635">
        <f t="shared" si="27"/>
        <v>3</v>
      </c>
      <c r="C635">
        <f t="shared" si="28"/>
        <v>25</v>
      </c>
      <c r="D635">
        <f t="shared" si="29"/>
        <v>9</v>
      </c>
      <c r="E635" t="s">
        <v>6</v>
      </c>
      <c r="F635">
        <f>IF(B635=7,H635*15,0)</f>
        <v>0</v>
      </c>
      <c r="G635">
        <f>IF(OR(B635=7,B635=6),0,I635*30)</f>
        <v>120</v>
      </c>
      <c r="H635">
        <v>10</v>
      </c>
      <c r="I635">
        <f>IF(E635="ZIMA",ROUNDDOWN(H635*20%,0),IF(E635="WIOSNA",ROUNDDOWN(H635*50%,0),IF(E635="LATO",ROUNDDOWN(H635*90%,0),IF(E635="JESIEŃ",ROUNDDOWN(H635*40%,0)))))</f>
        <v>4</v>
      </c>
      <c r="J635">
        <f>Tabela18[[#This Row],[WYDATKI]]+Tabela18[[#This Row],[SERWIS]]</f>
        <v>0</v>
      </c>
    </row>
    <row r="636" spans="1:10" x14ac:dyDescent="0.3">
      <c r="A636" s="1">
        <v>45561</v>
      </c>
      <c r="B636">
        <f t="shared" si="27"/>
        <v>4</v>
      </c>
      <c r="C636">
        <f t="shared" si="28"/>
        <v>26</v>
      </c>
      <c r="D636">
        <f t="shared" si="29"/>
        <v>9</v>
      </c>
      <c r="E636" t="s">
        <v>6</v>
      </c>
      <c r="F636">
        <f>IF(B636=7,H636*15,0)</f>
        <v>0</v>
      </c>
      <c r="G636">
        <f>IF(OR(B636=7,B636=6),0,I636*30)</f>
        <v>120</v>
      </c>
      <c r="H636">
        <v>10</v>
      </c>
      <c r="I636">
        <f>IF(E636="ZIMA",ROUNDDOWN(H636*20%,0),IF(E636="WIOSNA",ROUNDDOWN(H636*50%,0),IF(E636="LATO",ROUNDDOWN(H636*90%,0),IF(E636="JESIEŃ",ROUNDDOWN(H636*40%,0)))))</f>
        <v>4</v>
      </c>
      <c r="J636">
        <f>Tabela18[[#This Row],[WYDATKI]]+Tabela18[[#This Row],[SERWIS]]</f>
        <v>0</v>
      </c>
    </row>
    <row r="637" spans="1:10" x14ac:dyDescent="0.3">
      <c r="A637" s="1">
        <v>45562</v>
      </c>
      <c r="B637">
        <f t="shared" si="27"/>
        <v>5</v>
      </c>
      <c r="C637">
        <f t="shared" si="28"/>
        <v>27</v>
      </c>
      <c r="D637">
        <f t="shared" si="29"/>
        <v>9</v>
      </c>
      <c r="E637" t="s">
        <v>6</v>
      </c>
      <c r="F637">
        <f>IF(B637=7,H637*15,0)</f>
        <v>0</v>
      </c>
      <c r="G637">
        <f>IF(OR(B637=7,B637=6),0,I637*30)</f>
        <v>120</v>
      </c>
      <c r="H637">
        <v>10</v>
      </c>
      <c r="I637">
        <f>IF(E637="ZIMA",ROUNDDOWN(H637*20%,0),IF(E637="WIOSNA",ROUNDDOWN(H637*50%,0),IF(E637="LATO",ROUNDDOWN(H637*90%,0),IF(E637="JESIEŃ",ROUNDDOWN(H637*40%,0)))))</f>
        <v>4</v>
      </c>
      <c r="J637">
        <f>Tabela18[[#This Row],[WYDATKI]]+Tabela18[[#This Row],[SERWIS]]</f>
        <v>0</v>
      </c>
    </row>
    <row r="638" spans="1:10" x14ac:dyDescent="0.3">
      <c r="A638" s="1">
        <v>45563</v>
      </c>
      <c r="B638">
        <f t="shared" si="27"/>
        <v>6</v>
      </c>
      <c r="C638">
        <f t="shared" si="28"/>
        <v>28</v>
      </c>
      <c r="D638">
        <f t="shared" si="29"/>
        <v>9</v>
      </c>
      <c r="E638" t="s">
        <v>6</v>
      </c>
      <c r="F638">
        <f>IF(B638=7,H638*15,0)</f>
        <v>0</v>
      </c>
      <c r="G638">
        <f>IF(OR(B638=7,B638=6),0,I638*30)</f>
        <v>0</v>
      </c>
      <c r="H638">
        <v>10</v>
      </c>
      <c r="I638">
        <f>IF(E638="ZIMA",ROUNDDOWN(H638*20%,0),IF(E638="WIOSNA",ROUNDDOWN(H638*50%,0),IF(E638="LATO",ROUNDDOWN(H638*90%,0),IF(E638="JESIEŃ",ROUNDDOWN(H638*40%,0)))))</f>
        <v>4</v>
      </c>
      <c r="J638">
        <f>Tabela18[[#This Row],[WYDATKI]]+Tabela18[[#This Row],[SERWIS]]</f>
        <v>0</v>
      </c>
    </row>
    <row r="639" spans="1:10" x14ac:dyDescent="0.3">
      <c r="A639" s="1">
        <v>45564</v>
      </c>
      <c r="B639">
        <f t="shared" si="27"/>
        <v>7</v>
      </c>
      <c r="C639">
        <f t="shared" si="28"/>
        <v>29</v>
      </c>
      <c r="D639">
        <f t="shared" si="29"/>
        <v>9</v>
      </c>
      <c r="E639" t="s">
        <v>6</v>
      </c>
      <c r="F639">
        <f>IF(B639=7,H639*15,0)</f>
        <v>150</v>
      </c>
      <c r="G639">
        <f>IF(OR(B639=7,B639=6),0,I639*30)</f>
        <v>0</v>
      </c>
      <c r="H639">
        <v>10</v>
      </c>
      <c r="I639">
        <f>IF(E639="ZIMA",ROUNDDOWN(H639*20%,0),IF(E639="WIOSNA",ROUNDDOWN(H639*50%,0),IF(E639="LATO",ROUNDDOWN(H639*90%,0),IF(E639="JESIEŃ",ROUNDDOWN(H639*40%,0)))))</f>
        <v>4</v>
      </c>
      <c r="J639">
        <f>Tabela18[[#This Row],[WYDATKI]]+Tabela18[[#This Row],[SERWIS]]</f>
        <v>150</v>
      </c>
    </row>
    <row r="640" spans="1:10" x14ac:dyDescent="0.3">
      <c r="A640" s="1">
        <v>45565</v>
      </c>
      <c r="B640">
        <f t="shared" si="27"/>
        <v>1</v>
      </c>
      <c r="C640">
        <f t="shared" si="28"/>
        <v>30</v>
      </c>
      <c r="D640">
        <f t="shared" si="29"/>
        <v>9</v>
      </c>
      <c r="E640" t="s">
        <v>6</v>
      </c>
      <c r="F640">
        <f>IF(B640=7,H640*15,0)</f>
        <v>0</v>
      </c>
      <c r="G640">
        <f>IF(OR(B640=7,B640=6),0,I640*30)</f>
        <v>120</v>
      </c>
      <c r="H640">
        <v>10</v>
      </c>
      <c r="I640">
        <f>IF(E640="ZIMA",ROUNDDOWN(H640*20%,0),IF(E640="WIOSNA",ROUNDDOWN(H640*50%,0),IF(E640="LATO",ROUNDDOWN(H640*90%,0),IF(E640="JESIEŃ",ROUNDDOWN(H640*40%,0)))))</f>
        <v>4</v>
      </c>
      <c r="J640">
        <f>Tabela18[[#This Row],[WYDATKI]]+Tabela18[[#This Row],[SERWIS]]</f>
        <v>0</v>
      </c>
    </row>
    <row r="641" spans="1:10" x14ac:dyDescent="0.3">
      <c r="A641" s="1">
        <v>45566</v>
      </c>
      <c r="B641">
        <f t="shared" si="27"/>
        <v>2</v>
      </c>
      <c r="C641">
        <f t="shared" si="28"/>
        <v>1</v>
      </c>
      <c r="D641">
        <f t="shared" si="29"/>
        <v>10</v>
      </c>
      <c r="E641" t="s">
        <v>6</v>
      </c>
      <c r="F641">
        <f>IF(B641=7,H641*15,0)</f>
        <v>0</v>
      </c>
      <c r="G641">
        <f>IF(OR(B641=7,B641=6),0,I641*30)</f>
        <v>120</v>
      </c>
      <c r="H641">
        <v>10</v>
      </c>
      <c r="I641">
        <f>IF(E641="ZIMA",ROUNDDOWN(H641*20%,0),IF(E641="WIOSNA",ROUNDDOWN(H641*50%,0),IF(E641="LATO",ROUNDDOWN(H641*90%,0),IF(E641="JESIEŃ",ROUNDDOWN(H641*40%,0)))))</f>
        <v>4</v>
      </c>
      <c r="J641">
        <f>Tabela18[[#This Row],[WYDATKI]]+Tabela18[[#This Row],[SERWIS]]</f>
        <v>0</v>
      </c>
    </row>
    <row r="642" spans="1:10" x14ac:dyDescent="0.3">
      <c r="A642" s="1">
        <v>45567</v>
      </c>
      <c r="B642">
        <f t="shared" si="27"/>
        <v>3</v>
      </c>
      <c r="C642">
        <f t="shared" si="28"/>
        <v>2</v>
      </c>
      <c r="D642">
        <f t="shared" si="29"/>
        <v>10</v>
      </c>
      <c r="E642" t="s">
        <v>6</v>
      </c>
      <c r="F642">
        <f>IF(B642=7,H642*15,0)</f>
        <v>0</v>
      </c>
      <c r="G642">
        <f>IF(OR(B642=7,B642=6),0,I642*30)</f>
        <v>120</v>
      </c>
      <c r="H642">
        <v>10</v>
      </c>
      <c r="I642">
        <f>IF(E642="ZIMA",ROUNDDOWN(H642*20%,0),IF(E642="WIOSNA",ROUNDDOWN(H642*50%,0),IF(E642="LATO",ROUNDDOWN(H642*90%,0),IF(E642="JESIEŃ",ROUNDDOWN(H642*40%,0)))))</f>
        <v>4</v>
      </c>
      <c r="J642">
        <f>Tabela18[[#This Row],[WYDATKI]]+Tabela18[[#This Row],[SERWIS]]</f>
        <v>0</v>
      </c>
    </row>
    <row r="643" spans="1:10" x14ac:dyDescent="0.3">
      <c r="A643" s="1">
        <v>45568</v>
      </c>
      <c r="B643">
        <f t="shared" ref="B643:B706" si="30">WEEKDAY(A643,2)</f>
        <v>4</v>
      </c>
      <c r="C643">
        <f t="shared" ref="C643:C706" si="31">DAY(A643)</f>
        <v>3</v>
      </c>
      <c r="D643">
        <f t="shared" ref="D643:D706" si="32">MONTH(A643)</f>
        <v>10</v>
      </c>
      <c r="E643" t="s">
        <v>6</v>
      </c>
      <c r="F643">
        <f>IF(B643=7,H643*15,0)</f>
        <v>0</v>
      </c>
      <c r="G643">
        <f>IF(OR(B643=7,B643=6),0,I643*30)</f>
        <v>120</v>
      </c>
      <c r="H643">
        <v>10</v>
      </c>
      <c r="I643">
        <f>IF(E643="ZIMA",ROUNDDOWN(H643*20%,0),IF(E643="WIOSNA",ROUNDDOWN(H643*50%,0),IF(E643="LATO",ROUNDDOWN(H643*90%,0),IF(E643="JESIEŃ",ROUNDDOWN(H643*40%,0)))))</f>
        <v>4</v>
      </c>
      <c r="J643">
        <f>Tabela18[[#This Row],[WYDATKI]]+Tabela18[[#This Row],[SERWIS]]</f>
        <v>0</v>
      </c>
    </row>
    <row r="644" spans="1:10" x14ac:dyDescent="0.3">
      <c r="A644" s="1">
        <v>45569</v>
      </c>
      <c r="B644">
        <f t="shared" si="30"/>
        <v>5</v>
      </c>
      <c r="C644">
        <f t="shared" si="31"/>
        <v>4</v>
      </c>
      <c r="D644">
        <f t="shared" si="32"/>
        <v>10</v>
      </c>
      <c r="E644" t="s">
        <v>6</v>
      </c>
      <c r="F644">
        <f>IF(B644=7,H644*15,0)</f>
        <v>0</v>
      </c>
      <c r="G644">
        <f>IF(OR(B644=7,B644=6),0,I644*30)</f>
        <v>120</v>
      </c>
      <c r="H644">
        <v>10</v>
      </c>
      <c r="I644">
        <f>IF(E644="ZIMA",ROUNDDOWN(H644*20%,0),IF(E644="WIOSNA",ROUNDDOWN(H644*50%,0),IF(E644="LATO",ROUNDDOWN(H644*90%,0),IF(E644="JESIEŃ",ROUNDDOWN(H644*40%,0)))))</f>
        <v>4</v>
      </c>
      <c r="J644">
        <f>Tabela18[[#This Row],[WYDATKI]]+Tabela18[[#This Row],[SERWIS]]</f>
        <v>0</v>
      </c>
    </row>
    <row r="645" spans="1:10" x14ac:dyDescent="0.3">
      <c r="A645" s="1">
        <v>45570</v>
      </c>
      <c r="B645">
        <f t="shared" si="30"/>
        <v>6</v>
      </c>
      <c r="C645">
        <f t="shared" si="31"/>
        <v>5</v>
      </c>
      <c r="D645">
        <f t="shared" si="32"/>
        <v>10</v>
      </c>
      <c r="E645" t="s">
        <v>6</v>
      </c>
      <c r="F645">
        <f>IF(B645=7,H645*15,0)</f>
        <v>0</v>
      </c>
      <c r="G645">
        <f>IF(OR(B645=7,B645=6),0,I645*30)</f>
        <v>0</v>
      </c>
      <c r="H645">
        <v>10</v>
      </c>
      <c r="I645">
        <f>IF(E645="ZIMA",ROUNDDOWN(H645*20%,0),IF(E645="WIOSNA",ROUNDDOWN(H645*50%,0),IF(E645="LATO",ROUNDDOWN(H645*90%,0),IF(E645="JESIEŃ",ROUNDDOWN(H645*40%,0)))))</f>
        <v>4</v>
      </c>
      <c r="J645">
        <f>Tabela18[[#This Row],[WYDATKI]]+Tabela18[[#This Row],[SERWIS]]</f>
        <v>0</v>
      </c>
    </row>
    <row r="646" spans="1:10" x14ac:dyDescent="0.3">
      <c r="A646" s="1">
        <v>45571</v>
      </c>
      <c r="B646">
        <f t="shared" si="30"/>
        <v>7</v>
      </c>
      <c r="C646">
        <f t="shared" si="31"/>
        <v>6</v>
      </c>
      <c r="D646">
        <f t="shared" si="32"/>
        <v>10</v>
      </c>
      <c r="E646" t="s">
        <v>6</v>
      </c>
      <c r="F646">
        <f>IF(B646=7,H646*15,0)</f>
        <v>150</v>
      </c>
      <c r="G646">
        <f>IF(OR(B646=7,B646=6),0,I646*30)</f>
        <v>0</v>
      </c>
      <c r="H646">
        <v>10</v>
      </c>
      <c r="I646">
        <f>IF(E646="ZIMA",ROUNDDOWN(H646*20%,0),IF(E646="WIOSNA",ROUNDDOWN(H646*50%,0),IF(E646="LATO",ROUNDDOWN(H646*90%,0),IF(E646="JESIEŃ",ROUNDDOWN(H646*40%,0)))))</f>
        <v>4</v>
      </c>
      <c r="J646">
        <f>Tabela18[[#This Row],[WYDATKI]]+Tabela18[[#This Row],[SERWIS]]</f>
        <v>150</v>
      </c>
    </row>
    <row r="647" spans="1:10" x14ac:dyDescent="0.3">
      <c r="A647" s="1">
        <v>45572</v>
      </c>
      <c r="B647">
        <f t="shared" si="30"/>
        <v>1</v>
      </c>
      <c r="C647">
        <f t="shared" si="31"/>
        <v>7</v>
      </c>
      <c r="D647">
        <f t="shared" si="32"/>
        <v>10</v>
      </c>
      <c r="E647" t="s">
        <v>6</v>
      </c>
      <c r="F647">
        <f>IF(B647=7,H647*15,0)</f>
        <v>0</v>
      </c>
      <c r="G647">
        <f>IF(OR(B647=7,B647=6),0,I647*30)</f>
        <v>120</v>
      </c>
      <c r="H647">
        <v>10</v>
      </c>
      <c r="I647">
        <f>IF(E647="ZIMA",ROUNDDOWN(H647*20%,0),IF(E647="WIOSNA",ROUNDDOWN(H647*50%,0),IF(E647="LATO",ROUNDDOWN(H647*90%,0),IF(E647="JESIEŃ",ROUNDDOWN(H647*40%,0)))))</f>
        <v>4</v>
      </c>
      <c r="J647">
        <f>Tabela18[[#This Row],[WYDATKI]]+Tabela18[[#This Row],[SERWIS]]</f>
        <v>0</v>
      </c>
    </row>
    <row r="648" spans="1:10" x14ac:dyDescent="0.3">
      <c r="A648" s="1">
        <v>45573</v>
      </c>
      <c r="B648">
        <f t="shared" si="30"/>
        <v>2</v>
      </c>
      <c r="C648">
        <f t="shared" si="31"/>
        <v>8</v>
      </c>
      <c r="D648">
        <f t="shared" si="32"/>
        <v>10</v>
      </c>
      <c r="E648" t="s">
        <v>6</v>
      </c>
      <c r="F648">
        <f>IF(B648=7,H648*15,0)</f>
        <v>0</v>
      </c>
      <c r="G648">
        <f>IF(OR(B648=7,B648=6),0,I648*30)</f>
        <v>120</v>
      </c>
      <c r="H648">
        <v>10</v>
      </c>
      <c r="I648">
        <f>IF(E648="ZIMA",ROUNDDOWN(H648*20%,0),IF(E648="WIOSNA",ROUNDDOWN(H648*50%,0),IF(E648="LATO",ROUNDDOWN(H648*90%,0),IF(E648="JESIEŃ",ROUNDDOWN(H648*40%,0)))))</f>
        <v>4</v>
      </c>
      <c r="J648">
        <f>Tabela18[[#This Row],[WYDATKI]]+Tabela18[[#This Row],[SERWIS]]</f>
        <v>0</v>
      </c>
    </row>
    <row r="649" spans="1:10" x14ac:dyDescent="0.3">
      <c r="A649" s="1">
        <v>45574</v>
      </c>
      <c r="B649">
        <f t="shared" si="30"/>
        <v>3</v>
      </c>
      <c r="C649">
        <f t="shared" si="31"/>
        <v>9</v>
      </c>
      <c r="D649">
        <f t="shared" si="32"/>
        <v>10</v>
      </c>
      <c r="E649" t="s">
        <v>6</v>
      </c>
      <c r="F649">
        <f>IF(B649=7,H649*15,0)</f>
        <v>0</v>
      </c>
      <c r="G649">
        <f>IF(OR(B649=7,B649=6),0,I649*30)</f>
        <v>120</v>
      </c>
      <c r="H649">
        <v>10</v>
      </c>
      <c r="I649">
        <f>IF(E649="ZIMA",ROUNDDOWN(H649*20%,0),IF(E649="WIOSNA",ROUNDDOWN(H649*50%,0),IF(E649="LATO",ROUNDDOWN(H649*90%,0),IF(E649="JESIEŃ",ROUNDDOWN(H649*40%,0)))))</f>
        <v>4</v>
      </c>
      <c r="J649">
        <f>Tabela18[[#This Row],[WYDATKI]]+Tabela18[[#This Row],[SERWIS]]</f>
        <v>0</v>
      </c>
    </row>
    <row r="650" spans="1:10" x14ac:dyDescent="0.3">
      <c r="A650" s="1">
        <v>45575</v>
      </c>
      <c r="B650">
        <f t="shared" si="30"/>
        <v>4</v>
      </c>
      <c r="C650">
        <f t="shared" si="31"/>
        <v>10</v>
      </c>
      <c r="D650">
        <f t="shared" si="32"/>
        <v>10</v>
      </c>
      <c r="E650" t="s">
        <v>6</v>
      </c>
      <c r="F650">
        <f>IF(B650=7,H650*15,0)</f>
        <v>0</v>
      </c>
      <c r="G650">
        <f>IF(OR(B650=7,B650=6),0,I650*30)</f>
        <v>120</v>
      </c>
      <c r="H650">
        <v>10</v>
      </c>
      <c r="I650">
        <f>IF(E650="ZIMA",ROUNDDOWN(H650*20%,0),IF(E650="WIOSNA",ROUNDDOWN(H650*50%,0),IF(E650="LATO",ROUNDDOWN(H650*90%,0),IF(E650="JESIEŃ",ROUNDDOWN(H650*40%,0)))))</f>
        <v>4</v>
      </c>
      <c r="J650">
        <f>Tabela18[[#This Row],[WYDATKI]]+Tabela18[[#This Row],[SERWIS]]</f>
        <v>0</v>
      </c>
    </row>
    <row r="651" spans="1:10" x14ac:dyDescent="0.3">
      <c r="A651" s="1">
        <v>45576</v>
      </c>
      <c r="B651">
        <f t="shared" si="30"/>
        <v>5</v>
      </c>
      <c r="C651">
        <f t="shared" si="31"/>
        <v>11</v>
      </c>
      <c r="D651">
        <f t="shared" si="32"/>
        <v>10</v>
      </c>
      <c r="E651" t="s">
        <v>6</v>
      </c>
      <c r="F651">
        <f>IF(B651=7,H651*15,0)</f>
        <v>0</v>
      </c>
      <c r="G651">
        <f>IF(OR(B651=7,B651=6),0,I651*30)</f>
        <v>120</v>
      </c>
      <c r="H651">
        <v>10</v>
      </c>
      <c r="I651">
        <f>IF(E651="ZIMA",ROUNDDOWN(H651*20%,0),IF(E651="WIOSNA",ROUNDDOWN(H651*50%,0),IF(E651="LATO",ROUNDDOWN(H651*90%,0),IF(E651="JESIEŃ",ROUNDDOWN(H651*40%,0)))))</f>
        <v>4</v>
      </c>
      <c r="J651">
        <f>Tabela18[[#This Row],[WYDATKI]]+Tabela18[[#This Row],[SERWIS]]</f>
        <v>0</v>
      </c>
    </row>
    <row r="652" spans="1:10" x14ac:dyDescent="0.3">
      <c r="A652" s="1">
        <v>45577</v>
      </c>
      <c r="B652">
        <f t="shared" si="30"/>
        <v>6</v>
      </c>
      <c r="C652">
        <f t="shared" si="31"/>
        <v>12</v>
      </c>
      <c r="D652">
        <f t="shared" si="32"/>
        <v>10</v>
      </c>
      <c r="E652" t="s">
        <v>6</v>
      </c>
      <c r="F652">
        <f>IF(B652=7,H652*15,0)</f>
        <v>0</v>
      </c>
      <c r="G652">
        <f>IF(OR(B652=7,B652=6),0,I652*30)</f>
        <v>0</v>
      </c>
      <c r="H652">
        <v>10</v>
      </c>
      <c r="I652">
        <f>IF(E652="ZIMA",ROUNDDOWN(H652*20%,0),IF(E652="WIOSNA",ROUNDDOWN(H652*50%,0),IF(E652="LATO",ROUNDDOWN(H652*90%,0),IF(E652="JESIEŃ",ROUNDDOWN(H652*40%,0)))))</f>
        <v>4</v>
      </c>
      <c r="J652">
        <f>Tabela18[[#This Row],[WYDATKI]]+Tabela18[[#This Row],[SERWIS]]</f>
        <v>0</v>
      </c>
    </row>
    <row r="653" spans="1:10" x14ac:dyDescent="0.3">
      <c r="A653" s="1">
        <v>45578</v>
      </c>
      <c r="B653">
        <f t="shared" si="30"/>
        <v>7</v>
      </c>
      <c r="C653">
        <f t="shared" si="31"/>
        <v>13</v>
      </c>
      <c r="D653">
        <f t="shared" si="32"/>
        <v>10</v>
      </c>
      <c r="E653" t="s">
        <v>6</v>
      </c>
      <c r="F653">
        <f>IF(B653=7,H653*15,0)</f>
        <v>150</v>
      </c>
      <c r="G653">
        <f>IF(OR(B653=7,B653=6),0,I653*30)</f>
        <v>0</v>
      </c>
      <c r="H653">
        <v>10</v>
      </c>
      <c r="I653">
        <f>IF(E653="ZIMA",ROUNDDOWN(H653*20%,0),IF(E653="WIOSNA",ROUNDDOWN(H653*50%,0),IF(E653="LATO",ROUNDDOWN(H653*90%,0),IF(E653="JESIEŃ",ROUNDDOWN(H653*40%,0)))))</f>
        <v>4</v>
      </c>
      <c r="J653">
        <f>Tabela18[[#This Row],[WYDATKI]]+Tabela18[[#This Row],[SERWIS]]</f>
        <v>150</v>
      </c>
    </row>
    <row r="654" spans="1:10" x14ac:dyDescent="0.3">
      <c r="A654" s="1">
        <v>45579</v>
      </c>
      <c r="B654">
        <f t="shared" si="30"/>
        <v>1</v>
      </c>
      <c r="C654">
        <f t="shared" si="31"/>
        <v>14</v>
      </c>
      <c r="D654">
        <f t="shared" si="32"/>
        <v>10</v>
      </c>
      <c r="E654" t="s">
        <v>6</v>
      </c>
      <c r="F654">
        <f>IF(B654=7,H654*15,0)</f>
        <v>0</v>
      </c>
      <c r="G654">
        <f>IF(OR(B654=7,B654=6),0,I654*30)</f>
        <v>120</v>
      </c>
      <c r="H654">
        <v>10</v>
      </c>
      <c r="I654">
        <f>IF(E654="ZIMA",ROUNDDOWN(H654*20%,0),IF(E654="WIOSNA",ROUNDDOWN(H654*50%,0),IF(E654="LATO",ROUNDDOWN(H654*90%,0),IF(E654="JESIEŃ",ROUNDDOWN(H654*40%,0)))))</f>
        <v>4</v>
      </c>
      <c r="J654">
        <f>Tabela18[[#This Row],[WYDATKI]]+Tabela18[[#This Row],[SERWIS]]</f>
        <v>0</v>
      </c>
    </row>
    <row r="655" spans="1:10" x14ac:dyDescent="0.3">
      <c r="A655" s="1">
        <v>45580</v>
      </c>
      <c r="B655">
        <f t="shared" si="30"/>
        <v>2</v>
      </c>
      <c r="C655">
        <f t="shared" si="31"/>
        <v>15</v>
      </c>
      <c r="D655">
        <f t="shared" si="32"/>
        <v>10</v>
      </c>
      <c r="E655" t="s">
        <v>6</v>
      </c>
      <c r="F655">
        <f>IF(B655=7,H655*15,0)</f>
        <v>0</v>
      </c>
      <c r="G655">
        <f>IF(OR(B655=7,B655=6),0,I655*30)</f>
        <v>120</v>
      </c>
      <c r="H655">
        <v>10</v>
      </c>
      <c r="I655">
        <f>IF(E655="ZIMA",ROUNDDOWN(H655*20%,0),IF(E655="WIOSNA",ROUNDDOWN(H655*50%,0),IF(E655="LATO",ROUNDDOWN(H655*90%,0),IF(E655="JESIEŃ",ROUNDDOWN(H655*40%,0)))))</f>
        <v>4</v>
      </c>
      <c r="J655">
        <f>Tabela18[[#This Row],[WYDATKI]]+Tabela18[[#This Row],[SERWIS]]</f>
        <v>0</v>
      </c>
    </row>
    <row r="656" spans="1:10" x14ac:dyDescent="0.3">
      <c r="A656" s="1">
        <v>45581</v>
      </c>
      <c r="B656">
        <f t="shared" si="30"/>
        <v>3</v>
      </c>
      <c r="C656">
        <f t="shared" si="31"/>
        <v>16</v>
      </c>
      <c r="D656">
        <f t="shared" si="32"/>
        <v>10</v>
      </c>
      <c r="E656" t="s">
        <v>6</v>
      </c>
      <c r="F656">
        <f>IF(B656=7,H656*15,0)</f>
        <v>0</v>
      </c>
      <c r="G656">
        <f>IF(OR(B656=7,B656=6),0,I656*30)</f>
        <v>120</v>
      </c>
      <c r="H656">
        <v>10</v>
      </c>
      <c r="I656">
        <f>IF(E656="ZIMA",ROUNDDOWN(H656*20%,0),IF(E656="WIOSNA",ROUNDDOWN(H656*50%,0),IF(E656="LATO",ROUNDDOWN(H656*90%,0),IF(E656="JESIEŃ",ROUNDDOWN(H656*40%,0)))))</f>
        <v>4</v>
      </c>
      <c r="J656">
        <f>Tabela18[[#This Row],[WYDATKI]]+Tabela18[[#This Row],[SERWIS]]</f>
        <v>0</v>
      </c>
    </row>
    <row r="657" spans="1:10" x14ac:dyDescent="0.3">
      <c r="A657" s="1">
        <v>45582</v>
      </c>
      <c r="B657">
        <f t="shared" si="30"/>
        <v>4</v>
      </c>
      <c r="C657">
        <f t="shared" si="31"/>
        <v>17</v>
      </c>
      <c r="D657">
        <f t="shared" si="32"/>
        <v>10</v>
      </c>
      <c r="E657" t="s">
        <v>6</v>
      </c>
      <c r="F657">
        <f>IF(B657=7,H657*15,0)</f>
        <v>0</v>
      </c>
      <c r="G657">
        <f>IF(OR(B657=7,B657=6),0,I657*30)</f>
        <v>120</v>
      </c>
      <c r="H657">
        <v>10</v>
      </c>
      <c r="I657">
        <f>IF(E657="ZIMA",ROUNDDOWN(H657*20%,0),IF(E657="WIOSNA",ROUNDDOWN(H657*50%,0),IF(E657="LATO",ROUNDDOWN(H657*90%,0),IF(E657="JESIEŃ",ROUNDDOWN(H657*40%,0)))))</f>
        <v>4</v>
      </c>
      <c r="J657">
        <f>Tabela18[[#This Row],[WYDATKI]]+Tabela18[[#This Row],[SERWIS]]</f>
        <v>0</v>
      </c>
    </row>
    <row r="658" spans="1:10" x14ac:dyDescent="0.3">
      <c r="A658" s="1">
        <v>45583</v>
      </c>
      <c r="B658">
        <f t="shared" si="30"/>
        <v>5</v>
      </c>
      <c r="C658">
        <f t="shared" si="31"/>
        <v>18</v>
      </c>
      <c r="D658">
        <f t="shared" si="32"/>
        <v>10</v>
      </c>
      <c r="E658" t="s">
        <v>6</v>
      </c>
      <c r="F658">
        <f>IF(B658=7,H658*15,0)</f>
        <v>0</v>
      </c>
      <c r="G658">
        <f>IF(OR(B658=7,B658=6),0,I658*30)</f>
        <v>120</v>
      </c>
      <c r="H658">
        <v>10</v>
      </c>
      <c r="I658">
        <f>IF(E658="ZIMA",ROUNDDOWN(H658*20%,0),IF(E658="WIOSNA",ROUNDDOWN(H658*50%,0),IF(E658="LATO",ROUNDDOWN(H658*90%,0),IF(E658="JESIEŃ",ROUNDDOWN(H658*40%,0)))))</f>
        <v>4</v>
      </c>
      <c r="J658">
        <f>Tabela18[[#This Row],[WYDATKI]]+Tabela18[[#This Row],[SERWIS]]</f>
        <v>0</v>
      </c>
    </row>
    <row r="659" spans="1:10" x14ac:dyDescent="0.3">
      <c r="A659" s="1">
        <v>45584</v>
      </c>
      <c r="B659">
        <f t="shared" si="30"/>
        <v>6</v>
      </c>
      <c r="C659">
        <f t="shared" si="31"/>
        <v>19</v>
      </c>
      <c r="D659">
        <f t="shared" si="32"/>
        <v>10</v>
      </c>
      <c r="E659" t="s">
        <v>6</v>
      </c>
      <c r="F659">
        <f>IF(B659=7,H659*15,0)</f>
        <v>0</v>
      </c>
      <c r="G659">
        <f>IF(OR(B659=7,B659=6),0,I659*30)</f>
        <v>0</v>
      </c>
      <c r="H659">
        <v>10</v>
      </c>
      <c r="I659">
        <f>IF(E659="ZIMA",ROUNDDOWN(H659*20%,0),IF(E659="WIOSNA",ROUNDDOWN(H659*50%,0),IF(E659="LATO",ROUNDDOWN(H659*90%,0),IF(E659="JESIEŃ",ROUNDDOWN(H659*40%,0)))))</f>
        <v>4</v>
      </c>
      <c r="J659">
        <f>Tabela18[[#This Row],[WYDATKI]]+Tabela18[[#This Row],[SERWIS]]</f>
        <v>0</v>
      </c>
    </row>
    <row r="660" spans="1:10" x14ac:dyDescent="0.3">
      <c r="A660" s="1">
        <v>45585</v>
      </c>
      <c r="B660">
        <f t="shared" si="30"/>
        <v>7</v>
      </c>
      <c r="C660">
        <f t="shared" si="31"/>
        <v>20</v>
      </c>
      <c r="D660">
        <f t="shared" si="32"/>
        <v>10</v>
      </c>
      <c r="E660" t="s">
        <v>6</v>
      </c>
      <c r="F660">
        <f>IF(B660=7,H660*15,0)</f>
        <v>150</v>
      </c>
      <c r="G660">
        <f>IF(OR(B660=7,B660=6),0,I660*30)</f>
        <v>0</v>
      </c>
      <c r="H660">
        <v>10</v>
      </c>
      <c r="I660">
        <f>IF(E660="ZIMA",ROUNDDOWN(H660*20%,0),IF(E660="WIOSNA",ROUNDDOWN(H660*50%,0),IF(E660="LATO",ROUNDDOWN(H660*90%,0),IF(E660="JESIEŃ",ROUNDDOWN(H660*40%,0)))))</f>
        <v>4</v>
      </c>
      <c r="J660">
        <f>Tabela18[[#This Row],[WYDATKI]]+Tabela18[[#This Row],[SERWIS]]</f>
        <v>150</v>
      </c>
    </row>
    <row r="661" spans="1:10" x14ac:dyDescent="0.3">
      <c r="A661" s="1">
        <v>45586</v>
      </c>
      <c r="B661">
        <f t="shared" si="30"/>
        <v>1</v>
      </c>
      <c r="C661">
        <f t="shared" si="31"/>
        <v>21</v>
      </c>
      <c r="D661">
        <f t="shared" si="32"/>
        <v>10</v>
      </c>
      <c r="E661" t="s">
        <v>6</v>
      </c>
      <c r="F661">
        <f>IF(B661=7,H661*15,0)</f>
        <v>0</v>
      </c>
      <c r="G661">
        <f>IF(OR(B661=7,B661=6),0,I661*30)</f>
        <v>120</v>
      </c>
      <c r="H661">
        <v>10</v>
      </c>
      <c r="I661">
        <f>IF(E661="ZIMA",ROUNDDOWN(H661*20%,0),IF(E661="WIOSNA",ROUNDDOWN(H661*50%,0),IF(E661="LATO",ROUNDDOWN(H661*90%,0),IF(E661="JESIEŃ",ROUNDDOWN(H661*40%,0)))))</f>
        <v>4</v>
      </c>
      <c r="J661">
        <f>Tabela18[[#This Row],[WYDATKI]]+Tabela18[[#This Row],[SERWIS]]</f>
        <v>0</v>
      </c>
    </row>
    <row r="662" spans="1:10" x14ac:dyDescent="0.3">
      <c r="A662" s="1">
        <v>45587</v>
      </c>
      <c r="B662">
        <f t="shared" si="30"/>
        <v>2</v>
      </c>
      <c r="C662">
        <f t="shared" si="31"/>
        <v>22</v>
      </c>
      <c r="D662">
        <f t="shared" si="32"/>
        <v>10</v>
      </c>
      <c r="E662" t="s">
        <v>6</v>
      </c>
      <c r="F662">
        <f>IF(B662=7,H662*15,0)</f>
        <v>0</v>
      </c>
      <c r="G662">
        <f>IF(OR(B662=7,B662=6),0,I662*30)</f>
        <v>120</v>
      </c>
      <c r="H662">
        <v>10</v>
      </c>
      <c r="I662">
        <f>IF(E662="ZIMA",ROUNDDOWN(H662*20%,0),IF(E662="WIOSNA",ROUNDDOWN(H662*50%,0),IF(E662="LATO",ROUNDDOWN(H662*90%,0),IF(E662="JESIEŃ",ROUNDDOWN(H662*40%,0)))))</f>
        <v>4</v>
      </c>
      <c r="J662">
        <f>Tabela18[[#This Row],[WYDATKI]]+Tabela18[[#This Row],[SERWIS]]</f>
        <v>0</v>
      </c>
    </row>
    <row r="663" spans="1:10" x14ac:dyDescent="0.3">
      <c r="A663" s="1">
        <v>45588</v>
      </c>
      <c r="B663">
        <f t="shared" si="30"/>
        <v>3</v>
      </c>
      <c r="C663">
        <f t="shared" si="31"/>
        <v>23</v>
      </c>
      <c r="D663">
        <f t="shared" si="32"/>
        <v>10</v>
      </c>
      <c r="E663" t="s">
        <v>6</v>
      </c>
      <c r="F663">
        <f>IF(B663=7,H663*15,0)</f>
        <v>0</v>
      </c>
      <c r="G663">
        <f>IF(OR(B663=7,B663=6),0,I663*30)</f>
        <v>120</v>
      </c>
      <c r="H663">
        <v>10</v>
      </c>
      <c r="I663">
        <f>IF(E663="ZIMA",ROUNDDOWN(H663*20%,0),IF(E663="WIOSNA",ROUNDDOWN(H663*50%,0),IF(E663="LATO",ROUNDDOWN(H663*90%,0),IF(E663="JESIEŃ",ROUNDDOWN(H663*40%,0)))))</f>
        <v>4</v>
      </c>
      <c r="J663">
        <f>Tabela18[[#This Row],[WYDATKI]]+Tabela18[[#This Row],[SERWIS]]</f>
        <v>0</v>
      </c>
    </row>
    <row r="664" spans="1:10" x14ac:dyDescent="0.3">
      <c r="A664" s="1">
        <v>45589</v>
      </c>
      <c r="B664">
        <f t="shared" si="30"/>
        <v>4</v>
      </c>
      <c r="C664">
        <f t="shared" si="31"/>
        <v>24</v>
      </c>
      <c r="D664">
        <f t="shared" si="32"/>
        <v>10</v>
      </c>
      <c r="E664" t="s">
        <v>6</v>
      </c>
      <c r="F664">
        <f>IF(B664=7,H664*15,0)</f>
        <v>0</v>
      </c>
      <c r="G664">
        <f>IF(OR(B664=7,B664=6),0,I664*30)</f>
        <v>120</v>
      </c>
      <c r="H664">
        <v>10</v>
      </c>
      <c r="I664">
        <f>IF(E664="ZIMA",ROUNDDOWN(H664*20%,0),IF(E664="WIOSNA",ROUNDDOWN(H664*50%,0),IF(E664="LATO",ROUNDDOWN(H664*90%,0),IF(E664="JESIEŃ",ROUNDDOWN(H664*40%,0)))))</f>
        <v>4</v>
      </c>
      <c r="J664">
        <f>Tabela18[[#This Row],[WYDATKI]]+Tabela18[[#This Row],[SERWIS]]</f>
        <v>0</v>
      </c>
    </row>
    <row r="665" spans="1:10" x14ac:dyDescent="0.3">
      <c r="A665" s="1">
        <v>45590</v>
      </c>
      <c r="B665">
        <f t="shared" si="30"/>
        <v>5</v>
      </c>
      <c r="C665">
        <f t="shared" si="31"/>
        <v>25</v>
      </c>
      <c r="D665">
        <f t="shared" si="32"/>
        <v>10</v>
      </c>
      <c r="E665" t="s">
        <v>6</v>
      </c>
      <c r="F665">
        <f>IF(B665=7,H665*15,0)</f>
        <v>0</v>
      </c>
      <c r="G665">
        <f>IF(OR(B665=7,B665=6),0,I665*30)</f>
        <v>120</v>
      </c>
      <c r="H665">
        <v>10</v>
      </c>
      <c r="I665">
        <f>IF(E665="ZIMA",ROUNDDOWN(H665*20%,0),IF(E665="WIOSNA",ROUNDDOWN(H665*50%,0),IF(E665="LATO",ROUNDDOWN(H665*90%,0),IF(E665="JESIEŃ",ROUNDDOWN(H665*40%,0)))))</f>
        <v>4</v>
      </c>
      <c r="J665">
        <f>Tabela18[[#This Row],[WYDATKI]]+Tabela18[[#This Row],[SERWIS]]</f>
        <v>0</v>
      </c>
    </row>
    <row r="666" spans="1:10" x14ac:dyDescent="0.3">
      <c r="A666" s="1">
        <v>45591</v>
      </c>
      <c r="B666">
        <f t="shared" si="30"/>
        <v>6</v>
      </c>
      <c r="C666">
        <f t="shared" si="31"/>
        <v>26</v>
      </c>
      <c r="D666">
        <f t="shared" si="32"/>
        <v>10</v>
      </c>
      <c r="E666" t="s">
        <v>6</v>
      </c>
      <c r="F666">
        <f>IF(B666=7,H666*15,0)</f>
        <v>0</v>
      </c>
      <c r="G666">
        <f>IF(OR(B666=7,B666=6),0,I666*30)</f>
        <v>0</v>
      </c>
      <c r="H666">
        <v>10</v>
      </c>
      <c r="I666">
        <f>IF(E666="ZIMA",ROUNDDOWN(H666*20%,0),IF(E666="WIOSNA",ROUNDDOWN(H666*50%,0),IF(E666="LATO",ROUNDDOWN(H666*90%,0),IF(E666="JESIEŃ",ROUNDDOWN(H666*40%,0)))))</f>
        <v>4</v>
      </c>
      <c r="J666">
        <f>Tabela18[[#This Row],[WYDATKI]]+Tabela18[[#This Row],[SERWIS]]</f>
        <v>0</v>
      </c>
    </row>
    <row r="667" spans="1:10" x14ac:dyDescent="0.3">
      <c r="A667" s="1">
        <v>45592</v>
      </c>
      <c r="B667">
        <f t="shared" si="30"/>
        <v>7</v>
      </c>
      <c r="C667">
        <f t="shared" si="31"/>
        <v>27</v>
      </c>
      <c r="D667">
        <f t="shared" si="32"/>
        <v>10</v>
      </c>
      <c r="E667" t="s">
        <v>6</v>
      </c>
      <c r="F667">
        <f>IF(B667=7,H667*15,0)</f>
        <v>150</v>
      </c>
      <c r="G667">
        <f>IF(OR(B667=7,B667=6),0,I667*30)</f>
        <v>0</v>
      </c>
      <c r="H667">
        <v>10</v>
      </c>
      <c r="I667">
        <f>IF(E667="ZIMA",ROUNDDOWN(H667*20%,0),IF(E667="WIOSNA",ROUNDDOWN(H667*50%,0),IF(E667="LATO",ROUNDDOWN(H667*90%,0),IF(E667="JESIEŃ",ROUNDDOWN(H667*40%,0)))))</f>
        <v>4</v>
      </c>
      <c r="J667">
        <f>Tabela18[[#This Row],[WYDATKI]]+Tabela18[[#This Row],[SERWIS]]</f>
        <v>150</v>
      </c>
    </row>
    <row r="668" spans="1:10" x14ac:dyDescent="0.3">
      <c r="A668" s="1">
        <v>45593</v>
      </c>
      <c r="B668">
        <f t="shared" si="30"/>
        <v>1</v>
      </c>
      <c r="C668">
        <f t="shared" si="31"/>
        <v>28</v>
      </c>
      <c r="D668">
        <f t="shared" si="32"/>
        <v>10</v>
      </c>
      <c r="E668" t="s">
        <v>6</v>
      </c>
      <c r="F668">
        <f>IF(B668=7,H668*15,0)</f>
        <v>0</v>
      </c>
      <c r="G668">
        <f>IF(OR(B668=7,B668=6),0,I668*30)</f>
        <v>120</v>
      </c>
      <c r="H668">
        <v>10</v>
      </c>
      <c r="I668">
        <f>IF(E668="ZIMA",ROUNDDOWN(H668*20%,0),IF(E668="WIOSNA",ROUNDDOWN(H668*50%,0),IF(E668="LATO",ROUNDDOWN(H668*90%,0),IF(E668="JESIEŃ",ROUNDDOWN(H668*40%,0)))))</f>
        <v>4</v>
      </c>
      <c r="J668">
        <f>Tabela18[[#This Row],[WYDATKI]]+Tabela18[[#This Row],[SERWIS]]</f>
        <v>0</v>
      </c>
    </row>
    <row r="669" spans="1:10" x14ac:dyDescent="0.3">
      <c r="A669" s="1">
        <v>45594</v>
      </c>
      <c r="B669">
        <f t="shared" si="30"/>
        <v>2</v>
      </c>
      <c r="C669">
        <f t="shared" si="31"/>
        <v>29</v>
      </c>
      <c r="D669">
        <f t="shared" si="32"/>
        <v>10</v>
      </c>
      <c r="E669" t="s">
        <v>6</v>
      </c>
      <c r="F669">
        <f>IF(B669=7,H669*15,0)</f>
        <v>0</v>
      </c>
      <c r="G669">
        <f>IF(OR(B669=7,B669=6),0,I669*30)</f>
        <v>120</v>
      </c>
      <c r="H669">
        <v>10</v>
      </c>
      <c r="I669">
        <f>IF(E669="ZIMA",ROUNDDOWN(H669*20%,0),IF(E669="WIOSNA",ROUNDDOWN(H669*50%,0),IF(E669="LATO",ROUNDDOWN(H669*90%,0),IF(E669="JESIEŃ",ROUNDDOWN(H669*40%,0)))))</f>
        <v>4</v>
      </c>
      <c r="J669">
        <f>Tabela18[[#This Row],[WYDATKI]]+Tabela18[[#This Row],[SERWIS]]</f>
        <v>0</v>
      </c>
    </row>
    <row r="670" spans="1:10" x14ac:dyDescent="0.3">
      <c r="A670" s="1">
        <v>45595</v>
      </c>
      <c r="B670">
        <f t="shared" si="30"/>
        <v>3</v>
      </c>
      <c r="C670">
        <f t="shared" si="31"/>
        <v>30</v>
      </c>
      <c r="D670">
        <f t="shared" si="32"/>
        <v>10</v>
      </c>
      <c r="E670" t="s">
        <v>6</v>
      </c>
      <c r="F670">
        <f>IF(B670=7,H670*15,0)</f>
        <v>0</v>
      </c>
      <c r="G670">
        <f>IF(OR(B670=7,B670=6),0,I670*30)</f>
        <v>120</v>
      </c>
      <c r="H670">
        <v>10</v>
      </c>
      <c r="I670">
        <f>IF(E670="ZIMA",ROUNDDOWN(H670*20%,0),IF(E670="WIOSNA",ROUNDDOWN(H670*50%,0),IF(E670="LATO",ROUNDDOWN(H670*90%,0),IF(E670="JESIEŃ",ROUNDDOWN(H670*40%,0)))))</f>
        <v>4</v>
      </c>
      <c r="J670">
        <f>Tabela18[[#This Row],[WYDATKI]]+Tabela18[[#This Row],[SERWIS]]</f>
        <v>0</v>
      </c>
    </row>
    <row r="671" spans="1:10" x14ac:dyDescent="0.3">
      <c r="A671" s="1">
        <v>45596</v>
      </c>
      <c r="B671">
        <f t="shared" si="30"/>
        <v>4</v>
      </c>
      <c r="C671">
        <f t="shared" si="31"/>
        <v>31</v>
      </c>
      <c r="D671">
        <f t="shared" si="32"/>
        <v>10</v>
      </c>
      <c r="E671" t="s">
        <v>6</v>
      </c>
      <c r="F671">
        <f>IF(B671=7,H671*15,0)</f>
        <v>0</v>
      </c>
      <c r="G671">
        <f>IF(OR(B671=7,B671=6),0,I671*30)</f>
        <v>120</v>
      </c>
      <c r="H671">
        <v>10</v>
      </c>
      <c r="I671">
        <f>IF(E671="ZIMA",ROUNDDOWN(H671*20%,0),IF(E671="WIOSNA",ROUNDDOWN(H671*50%,0),IF(E671="LATO",ROUNDDOWN(H671*90%,0),IF(E671="JESIEŃ",ROUNDDOWN(H671*40%,0)))))</f>
        <v>4</v>
      </c>
      <c r="J671">
        <f>Tabela18[[#This Row],[WYDATKI]]+Tabela18[[#This Row],[SERWIS]]</f>
        <v>0</v>
      </c>
    </row>
    <row r="672" spans="1:10" x14ac:dyDescent="0.3">
      <c r="A672" s="1">
        <v>45597</v>
      </c>
      <c r="B672">
        <f t="shared" si="30"/>
        <v>5</v>
      </c>
      <c r="C672">
        <f t="shared" si="31"/>
        <v>1</v>
      </c>
      <c r="D672">
        <f t="shared" si="32"/>
        <v>11</v>
      </c>
      <c r="E672" t="s">
        <v>6</v>
      </c>
      <c r="F672">
        <f>IF(B672=7,H672*15,0)</f>
        <v>0</v>
      </c>
      <c r="G672">
        <f>IF(OR(B672=7,B672=6),0,I672*30)</f>
        <v>120</v>
      </c>
      <c r="H672">
        <v>10</v>
      </c>
      <c r="I672">
        <f>IF(E672="ZIMA",ROUNDDOWN(H672*20%,0),IF(E672="WIOSNA",ROUNDDOWN(H672*50%,0),IF(E672="LATO",ROUNDDOWN(H672*90%,0),IF(E672="JESIEŃ",ROUNDDOWN(H672*40%,0)))))</f>
        <v>4</v>
      </c>
      <c r="J672">
        <f>Tabela18[[#This Row],[WYDATKI]]+Tabela18[[#This Row],[SERWIS]]</f>
        <v>0</v>
      </c>
    </row>
    <row r="673" spans="1:10" x14ac:dyDescent="0.3">
      <c r="A673" s="1">
        <v>45598</v>
      </c>
      <c r="B673">
        <f t="shared" si="30"/>
        <v>6</v>
      </c>
      <c r="C673">
        <f t="shared" si="31"/>
        <v>2</v>
      </c>
      <c r="D673">
        <f t="shared" si="32"/>
        <v>11</v>
      </c>
      <c r="E673" t="s">
        <v>6</v>
      </c>
      <c r="F673">
        <f>IF(B673=7,H673*15,0)</f>
        <v>0</v>
      </c>
      <c r="G673">
        <f>IF(OR(B673=7,B673=6),0,I673*30)</f>
        <v>0</v>
      </c>
      <c r="H673">
        <v>10</v>
      </c>
      <c r="I673">
        <f>IF(E673="ZIMA",ROUNDDOWN(H673*20%,0),IF(E673="WIOSNA",ROUNDDOWN(H673*50%,0),IF(E673="LATO",ROUNDDOWN(H673*90%,0),IF(E673="JESIEŃ",ROUNDDOWN(H673*40%,0)))))</f>
        <v>4</v>
      </c>
      <c r="J673">
        <f>Tabela18[[#This Row],[WYDATKI]]+Tabela18[[#This Row],[SERWIS]]</f>
        <v>0</v>
      </c>
    </row>
    <row r="674" spans="1:10" x14ac:dyDescent="0.3">
      <c r="A674" s="1">
        <v>45599</v>
      </c>
      <c r="B674">
        <f t="shared" si="30"/>
        <v>7</v>
      </c>
      <c r="C674">
        <f t="shared" si="31"/>
        <v>3</v>
      </c>
      <c r="D674">
        <f t="shared" si="32"/>
        <v>11</v>
      </c>
      <c r="E674" t="s">
        <v>6</v>
      </c>
      <c r="F674">
        <f>IF(B674=7,H674*15,0)</f>
        <v>150</v>
      </c>
      <c r="G674">
        <f>IF(OR(B674=7,B674=6),0,I674*30)</f>
        <v>0</v>
      </c>
      <c r="H674">
        <v>10</v>
      </c>
      <c r="I674">
        <f>IF(E674="ZIMA",ROUNDDOWN(H674*20%,0),IF(E674="WIOSNA",ROUNDDOWN(H674*50%,0),IF(E674="LATO",ROUNDDOWN(H674*90%,0),IF(E674="JESIEŃ",ROUNDDOWN(H674*40%,0)))))</f>
        <v>4</v>
      </c>
      <c r="J674">
        <f>Tabela18[[#This Row],[WYDATKI]]+Tabela18[[#This Row],[SERWIS]]</f>
        <v>150</v>
      </c>
    </row>
    <row r="675" spans="1:10" x14ac:dyDescent="0.3">
      <c r="A675" s="1">
        <v>45600</v>
      </c>
      <c r="B675">
        <f t="shared" si="30"/>
        <v>1</v>
      </c>
      <c r="C675">
        <f t="shared" si="31"/>
        <v>4</v>
      </c>
      <c r="D675">
        <f t="shared" si="32"/>
        <v>11</v>
      </c>
      <c r="E675" t="s">
        <v>6</v>
      </c>
      <c r="F675">
        <f>IF(B675=7,H675*15,0)</f>
        <v>0</v>
      </c>
      <c r="G675">
        <f>IF(OR(B675=7,B675=6),0,I675*30)</f>
        <v>120</v>
      </c>
      <c r="H675">
        <v>10</v>
      </c>
      <c r="I675">
        <f>IF(E675="ZIMA",ROUNDDOWN(H675*20%,0),IF(E675="WIOSNA",ROUNDDOWN(H675*50%,0),IF(E675="LATO",ROUNDDOWN(H675*90%,0),IF(E675="JESIEŃ",ROUNDDOWN(H675*40%,0)))))</f>
        <v>4</v>
      </c>
      <c r="J675">
        <f>Tabela18[[#This Row],[WYDATKI]]+Tabela18[[#This Row],[SERWIS]]</f>
        <v>0</v>
      </c>
    </row>
    <row r="676" spans="1:10" x14ac:dyDescent="0.3">
      <c r="A676" s="1">
        <v>45601</v>
      </c>
      <c r="B676">
        <f t="shared" si="30"/>
        <v>2</v>
      </c>
      <c r="C676">
        <f t="shared" si="31"/>
        <v>5</v>
      </c>
      <c r="D676">
        <f t="shared" si="32"/>
        <v>11</v>
      </c>
      <c r="E676" t="s">
        <v>6</v>
      </c>
      <c r="F676">
        <f>IF(B676=7,H676*15,0)</f>
        <v>0</v>
      </c>
      <c r="G676">
        <f>IF(OR(B676=7,B676=6),0,I676*30)</f>
        <v>120</v>
      </c>
      <c r="H676">
        <v>10</v>
      </c>
      <c r="I676">
        <f>IF(E676="ZIMA",ROUNDDOWN(H676*20%,0),IF(E676="WIOSNA",ROUNDDOWN(H676*50%,0),IF(E676="LATO",ROUNDDOWN(H676*90%,0),IF(E676="JESIEŃ",ROUNDDOWN(H676*40%,0)))))</f>
        <v>4</v>
      </c>
      <c r="J676">
        <f>Tabela18[[#This Row],[WYDATKI]]+Tabela18[[#This Row],[SERWIS]]</f>
        <v>0</v>
      </c>
    </row>
    <row r="677" spans="1:10" x14ac:dyDescent="0.3">
      <c r="A677" s="1">
        <v>45602</v>
      </c>
      <c r="B677">
        <f t="shared" si="30"/>
        <v>3</v>
      </c>
      <c r="C677">
        <f t="shared" si="31"/>
        <v>6</v>
      </c>
      <c r="D677">
        <f t="shared" si="32"/>
        <v>11</v>
      </c>
      <c r="E677" t="s">
        <v>6</v>
      </c>
      <c r="F677">
        <f>IF(B677=7,H677*15,0)</f>
        <v>0</v>
      </c>
      <c r="G677">
        <f>IF(OR(B677=7,B677=6),0,I677*30)</f>
        <v>120</v>
      </c>
      <c r="H677">
        <v>10</v>
      </c>
      <c r="I677">
        <f>IF(E677="ZIMA",ROUNDDOWN(H677*20%,0),IF(E677="WIOSNA",ROUNDDOWN(H677*50%,0),IF(E677="LATO",ROUNDDOWN(H677*90%,0),IF(E677="JESIEŃ",ROUNDDOWN(H677*40%,0)))))</f>
        <v>4</v>
      </c>
      <c r="J677">
        <f>Tabela18[[#This Row],[WYDATKI]]+Tabela18[[#This Row],[SERWIS]]</f>
        <v>0</v>
      </c>
    </row>
    <row r="678" spans="1:10" x14ac:dyDescent="0.3">
      <c r="A678" s="1">
        <v>45603</v>
      </c>
      <c r="B678">
        <f t="shared" si="30"/>
        <v>4</v>
      </c>
      <c r="C678">
        <f t="shared" si="31"/>
        <v>7</v>
      </c>
      <c r="D678">
        <f t="shared" si="32"/>
        <v>11</v>
      </c>
      <c r="E678" t="s">
        <v>6</v>
      </c>
      <c r="F678">
        <f>IF(B678=7,H678*15,0)</f>
        <v>0</v>
      </c>
      <c r="G678">
        <f>IF(OR(B678=7,B678=6),0,I678*30)</f>
        <v>120</v>
      </c>
      <c r="H678">
        <v>10</v>
      </c>
      <c r="I678">
        <f>IF(E678="ZIMA",ROUNDDOWN(H678*20%,0),IF(E678="WIOSNA",ROUNDDOWN(H678*50%,0),IF(E678="LATO",ROUNDDOWN(H678*90%,0),IF(E678="JESIEŃ",ROUNDDOWN(H678*40%,0)))))</f>
        <v>4</v>
      </c>
      <c r="J678">
        <f>Tabela18[[#This Row],[WYDATKI]]+Tabela18[[#This Row],[SERWIS]]</f>
        <v>0</v>
      </c>
    </row>
    <row r="679" spans="1:10" x14ac:dyDescent="0.3">
      <c r="A679" s="1">
        <v>45604</v>
      </c>
      <c r="B679">
        <f t="shared" si="30"/>
        <v>5</v>
      </c>
      <c r="C679">
        <f t="shared" si="31"/>
        <v>8</v>
      </c>
      <c r="D679">
        <f t="shared" si="32"/>
        <v>11</v>
      </c>
      <c r="E679" t="s">
        <v>6</v>
      </c>
      <c r="F679">
        <f>IF(B679=7,H679*15,0)</f>
        <v>0</v>
      </c>
      <c r="G679">
        <f>IF(OR(B679=7,B679=6),0,I679*30)</f>
        <v>120</v>
      </c>
      <c r="H679">
        <v>10</v>
      </c>
      <c r="I679">
        <f>IF(E679="ZIMA",ROUNDDOWN(H679*20%,0),IF(E679="WIOSNA",ROUNDDOWN(H679*50%,0),IF(E679="LATO",ROUNDDOWN(H679*90%,0),IF(E679="JESIEŃ",ROUNDDOWN(H679*40%,0)))))</f>
        <v>4</v>
      </c>
      <c r="J679">
        <f>Tabela18[[#This Row],[WYDATKI]]+Tabela18[[#This Row],[SERWIS]]</f>
        <v>0</v>
      </c>
    </row>
    <row r="680" spans="1:10" x14ac:dyDescent="0.3">
      <c r="A680" s="1">
        <v>45605</v>
      </c>
      <c r="B680">
        <f t="shared" si="30"/>
        <v>6</v>
      </c>
      <c r="C680">
        <f t="shared" si="31"/>
        <v>9</v>
      </c>
      <c r="D680">
        <f t="shared" si="32"/>
        <v>11</v>
      </c>
      <c r="E680" t="s">
        <v>6</v>
      </c>
      <c r="F680">
        <f>IF(B680=7,H680*15,0)</f>
        <v>0</v>
      </c>
      <c r="G680">
        <f>IF(OR(B680=7,B680=6),0,I680*30)</f>
        <v>0</v>
      </c>
      <c r="H680">
        <v>10</v>
      </c>
      <c r="I680">
        <f>IF(E680="ZIMA",ROUNDDOWN(H680*20%,0),IF(E680="WIOSNA",ROUNDDOWN(H680*50%,0),IF(E680="LATO",ROUNDDOWN(H680*90%,0),IF(E680="JESIEŃ",ROUNDDOWN(H680*40%,0)))))</f>
        <v>4</v>
      </c>
      <c r="J680">
        <f>Tabela18[[#This Row],[WYDATKI]]+Tabela18[[#This Row],[SERWIS]]</f>
        <v>0</v>
      </c>
    </row>
    <row r="681" spans="1:10" x14ac:dyDescent="0.3">
      <c r="A681" s="1">
        <v>45606</v>
      </c>
      <c r="B681">
        <f t="shared" si="30"/>
        <v>7</v>
      </c>
      <c r="C681">
        <f t="shared" si="31"/>
        <v>10</v>
      </c>
      <c r="D681">
        <f t="shared" si="32"/>
        <v>11</v>
      </c>
      <c r="E681" t="s">
        <v>6</v>
      </c>
      <c r="F681">
        <f>IF(B681=7,H681*15,0)</f>
        <v>150</v>
      </c>
      <c r="G681">
        <f>IF(OR(B681=7,B681=6),0,I681*30)</f>
        <v>0</v>
      </c>
      <c r="H681">
        <v>10</v>
      </c>
      <c r="I681">
        <f>IF(E681="ZIMA",ROUNDDOWN(H681*20%,0),IF(E681="WIOSNA",ROUNDDOWN(H681*50%,0),IF(E681="LATO",ROUNDDOWN(H681*90%,0),IF(E681="JESIEŃ",ROUNDDOWN(H681*40%,0)))))</f>
        <v>4</v>
      </c>
      <c r="J681">
        <f>Tabela18[[#This Row],[WYDATKI]]+Tabela18[[#This Row],[SERWIS]]</f>
        <v>150</v>
      </c>
    </row>
    <row r="682" spans="1:10" x14ac:dyDescent="0.3">
      <c r="A682" s="1">
        <v>45607</v>
      </c>
      <c r="B682">
        <f t="shared" si="30"/>
        <v>1</v>
      </c>
      <c r="C682">
        <f t="shared" si="31"/>
        <v>11</v>
      </c>
      <c r="D682">
        <f t="shared" si="32"/>
        <v>11</v>
      </c>
      <c r="E682" t="s">
        <v>6</v>
      </c>
      <c r="F682">
        <f>IF(B682=7,H682*15,0)</f>
        <v>0</v>
      </c>
      <c r="G682">
        <f>IF(OR(B682=7,B682=6),0,I682*30)</f>
        <v>120</v>
      </c>
      <c r="H682">
        <v>10</v>
      </c>
      <c r="I682">
        <f>IF(E682="ZIMA",ROUNDDOWN(H682*20%,0),IF(E682="WIOSNA",ROUNDDOWN(H682*50%,0),IF(E682="LATO",ROUNDDOWN(H682*90%,0),IF(E682="JESIEŃ",ROUNDDOWN(H682*40%,0)))))</f>
        <v>4</v>
      </c>
      <c r="J682">
        <f>Tabela18[[#This Row],[WYDATKI]]+Tabela18[[#This Row],[SERWIS]]</f>
        <v>0</v>
      </c>
    </row>
    <row r="683" spans="1:10" x14ac:dyDescent="0.3">
      <c r="A683" s="1">
        <v>45608</v>
      </c>
      <c r="B683">
        <f t="shared" si="30"/>
        <v>2</v>
      </c>
      <c r="C683">
        <f t="shared" si="31"/>
        <v>12</v>
      </c>
      <c r="D683">
        <f t="shared" si="32"/>
        <v>11</v>
      </c>
      <c r="E683" t="s">
        <v>6</v>
      </c>
      <c r="F683">
        <f>IF(B683=7,H683*15,0)</f>
        <v>0</v>
      </c>
      <c r="G683">
        <f>IF(OR(B683=7,B683=6),0,I683*30)</f>
        <v>120</v>
      </c>
      <c r="H683">
        <v>10</v>
      </c>
      <c r="I683">
        <f>IF(E683="ZIMA",ROUNDDOWN(H683*20%,0),IF(E683="WIOSNA",ROUNDDOWN(H683*50%,0),IF(E683="LATO",ROUNDDOWN(H683*90%,0),IF(E683="JESIEŃ",ROUNDDOWN(H683*40%,0)))))</f>
        <v>4</v>
      </c>
      <c r="J683">
        <f>Tabela18[[#This Row],[WYDATKI]]+Tabela18[[#This Row],[SERWIS]]</f>
        <v>0</v>
      </c>
    </row>
    <row r="684" spans="1:10" x14ac:dyDescent="0.3">
      <c r="A684" s="1">
        <v>45609</v>
      </c>
      <c r="B684">
        <f t="shared" si="30"/>
        <v>3</v>
      </c>
      <c r="C684">
        <f t="shared" si="31"/>
        <v>13</v>
      </c>
      <c r="D684">
        <f t="shared" si="32"/>
        <v>11</v>
      </c>
      <c r="E684" t="s">
        <v>6</v>
      </c>
      <c r="F684">
        <f>IF(B684=7,H684*15,0)</f>
        <v>0</v>
      </c>
      <c r="G684">
        <f>IF(OR(B684=7,B684=6),0,I684*30)</f>
        <v>120</v>
      </c>
      <c r="H684">
        <v>10</v>
      </c>
      <c r="I684">
        <f>IF(E684="ZIMA",ROUNDDOWN(H684*20%,0),IF(E684="WIOSNA",ROUNDDOWN(H684*50%,0),IF(E684="LATO",ROUNDDOWN(H684*90%,0),IF(E684="JESIEŃ",ROUNDDOWN(H684*40%,0)))))</f>
        <v>4</v>
      </c>
      <c r="J684">
        <f>Tabela18[[#This Row],[WYDATKI]]+Tabela18[[#This Row],[SERWIS]]</f>
        <v>0</v>
      </c>
    </row>
    <row r="685" spans="1:10" x14ac:dyDescent="0.3">
      <c r="A685" s="1">
        <v>45610</v>
      </c>
      <c r="B685">
        <f t="shared" si="30"/>
        <v>4</v>
      </c>
      <c r="C685">
        <f t="shared" si="31"/>
        <v>14</v>
      </c>
      <c r="D685">
        <f t="shared" si="32"/>
        <v>11</v>
      </c>
      <c r="E685" t="s">
        <v>6</v>
      </c>
      <c r="F685">
        <f>IF(B685=7,H685*15,0)</f>
        <v>0</v>
      </c>
      <c r="G685">
        <f>IF(OR(B685=7,B685=6),0,I685*30)</f>
        <v>120</v>
      </c>
      <c r="H685">
        <v>10</v>
      </c>
      <c r="I685">
        <f>IF(E685="ZIMA",ROUNDDOWN(H685*20%,0),IF(E685="WIOSNA",ROUNDDOWN(H685*50%,0),IF(E685="LATO",ROUNDDOWN(H685*90%,0),IF(E685="JESIEŃ",ROUNDDOWN(H685*40%,0)))))</f>
        <v>4</v>
      </c>
      <c r="J685">
        <f>Tabela18[[#This Row],[WYDATKI]]+Tabela18[[#This Row],[SERWIS]]</f>
        <v>0</v>
      </c>
    </row>
    <row r="686" spans="1:10" x14ac:dyDescent="0.3">
      <c r="A686" s="1">
        <v>45611</v>
      </c>
      <c r="B686">
        <f t="shared" si="30"/>
        <v>5</v>
      </c>
      <c r="C686">
        <f t="shared" si="31"/>
        <v>15</v>
      </c>
      <c r="D686">
        <f t="shared" si="32"/>
        <v>11</v>
      </c>
      <c r="E686" t="s">
        <v>6</v>
      </c>
      <c r="F686">
        <f>IF(B686=7,H686*15,0)</f>
        <v>0</v>
      </c>
      <c r="G686">
        <f>IF(OR(B686=7,B686=6),0,I686*30)</f>
        <v>120</v>
      </c>
      <c r="H686">
        <v>10</v>
      </c>
      <c r="I686">
        <f>IF(E686="ZIMA",ROUNDDOWN(H686*20%,0),IF(E686="WIOSNA",ROUNDDOWN(H686*50%,0),IF(E686="LATO",ROUNDDOWN(H686*90%,0),IF(E686="JESIEŃ",ROUNDDOWN(H686*40%,0)))))</f>
        <v>4</v>
      </c>
      <c r="J686">
        <f>Tabela18[[#This Row],[WYDATKI]]+Tabela18[[#This Row],[SERWIS]]</f>
        <v>0</v>
      </c>
    </row>
    <row r="687" spans="1:10" x14ac:dyDescent="0.3">
      <c r="A687" s="1">
        <v>45612</v>
      </c>
      <c r="B687">
        <f t="shared" si="30"/>
        <v>6</v>
      </c>
      <c r="C687">
        <f t="shared" si="31"/>
        <v>16</v>
      </c>
      <c r="D687">
        <f t="shared" si="32"/>
        <v>11</v>
      </c>
      <c r="E687" t="s">
        <v>6</v>
      </c>
      <c r="F687">
        <f>IF(B687=7,H687*15,0)</f>
        <v>0</v>
      </c>
      <c r="G687">
        <f>IF(OR(B687=7,B687=6),0,I687*30)</f>
        <v>0</v>
      </c>
      <c r="H687">
        <v>10</v>
      </c>
      <c r="I687">
        <f>IF(E687="ZIMA",ROUNDDOWN(H687*20%,0),IF(E687="WIOSNA",ROUNDDOWN(H687*50%,0),IF(E687="LATO",ROUNDDOWN(H687*90%,0),IF(E687="JESIEŃ",ROUNDDOWN(H687*40%,0)))))</f>
        <v>4</v>
      </c>
      <c r="J687">
        <f>Tabela18[[#This Row],[WYDATKI]]+Tabela18[[#This Row],[SERWIS]]</f>
        <v>0</v>
      </c>
    </row>
    <row r="688" spans="1:10" x14ac:dyDescent="0.3">
      <c r="A688" s="1">
        <v>45613</v>
      </c>
      <c r="B688">
        <f t="shared" si="30"/>
        <v>7</v>
      </c>
      <c r="C688">
        <f t="shared" si="31"/>
        <v>17</v>
      </c>
      <c r="D688">
        <f t="shared" si="32"/>
        <v>11</v>
      </c>
      <c r="E688" t="s">
        <v>6</v>
      </c>
      <c r="F688">
        <f>IF(B688=7,H688*15,0)</f>
        <v>150</v>
      </c>
      <c r="G688">
        <f>IF(OR(B688=7,B688=6),0,I688*30)</f>
        <v>0</v>
      </c>
      <c r="H688">
        <v>10</v>
      </c>
      <c r="I688">
        <f>IF(E688="ZIMA",ROUNDDOWN(H688*20%,0),IF(E688="WIOSNA",ROUNDDOWN(H688*50%,0),IF(E688="LATO",ROUNDDOWN(H688*90%,0),IF(E688="JESIEŃ",ROUNDDOWN(H688*40%,0)))))</f>
        <v>4</v>
      </c>
      <c r="J688">
        <f>Tabela18[[#This Row],[WYDATKI]]+Tabela18[[#This Row],[SERWIS]]</f>
        <v>150</v>
      </c>
    </row>
    <row r="689" spans="1:10" x14ac:dyDescent="0.3">
      <c r="A689" s="1">
        <v>45614</v>
      </c>
      <c r="B689">
        <f t="shared" si="30"/>
        <v>1</v>
      </c>
      <c r="C689">
        <f t="shared" si="31"/>
        <v>18</v>
      </c>
      <c r="D689">
        <f t="shared" si="32"/>
        <v>11</v>
      </c>
      <c r="E689" t="s">
        <v>6</v>
      </c>
      <c r="F689">
        <f>IF(B689=7,H689*15,0)</f>
        <v>0</v>
      </c>
      <c r="G689">
        <f>IF(OR(B689=7,B689=6),0,I689*30)</f>
        <v>120</v>
      </c>
      <c r="H689">
        <v>10</v>
      </c>
      <c r="I689">
        <f>IF(E689="ZIMA",ROUNDDOWN(H689*20%,0),IF(E689="WIOSNA",ROUNDDOWN(H689*50%,0),IF(E689="LATO",ROUNDDOWN(H689*90%,0),IF(E689="JESIEŃ",ROUNDDOWN(H689*40%,0)))))</f>
        <v>4</v>
      </c>
      <c r="J689">
        <f>Tabela18[[#This Row],[WYDATKI]]+Tabela18[[#This Row],[SERWIS]]</f>
        <v>0</v>
      </c>
    </row>
    <row r="690" spans="1:10" x14ac:dyDescent="0.3">
      <c r="A690" s="1">
        <v>45615</v>
      </c>
      <c r="B690">
        <f t="shared" si="30"/>
        <v>2</v>
      </c>
      <c r="C690">
        <f t="shared" si="31"/>
        <v>19</v>
      </c>
      <c r="D690">
        <f t="shared" si="32"/>
        <v>11</v>
      </c>
      <c r="E690" t="s">
        <v>6</v>
      </c>
      <c r="F690">
        <f>IF(B690=7,H690*15,0)</f>
        <v>0</v>
      </c>
      <c r="G690">
        <f>IF(OR(B690=7,B690=6),0,I690*30)</f>
        <v>120</v>
      </c>
      <c r="H690">
        <v>10</v>
      </c>
      <c r="I690">
        <f>IF(E690="ZIMA",ROUNDDOWN(H690*20%,0),IF(E690="WIOSNA",ROUNDDOWN(H690*50%,0),IF(E690="LATO",ROUNDDOWN(H690*90%,0),IF(E690="JESIEŃ",ROUNDDOWN(H690*40%,0)))))</f>
        <v>4</v>
      </c>
      <c r="J690">
        <f>Tabela18[[#This Row],[WYDATKI]]+Tabela18[[#This Row],[SERWIS]]</f>
        <v>0</v>
      </c>
    </row>
    <row r="691" spans="1:10" x14ac:dyDescent="0.3">
      <c r="A691" s="1">
        <v>45616</v>
      </c>
      <c r="B691">
        <f t="shared" si="30"/>
        <v>3</v>
      </c>
      <c r="C691">
        <f t="shared" si="31"/>
        <v>20</v>
      </c>
      <c r="D691">
        <f t="shared" si="32"/>
        <v>11</v>
      </c>
      <c r="E691" t="s">
        <v>6</v>
      </c>
      <c r="F691">
        <f>IF(B691=7,H691*15,0)</f>
        <v>0</v>
      </c>
      <c r="G691">
        <f>IF(OR(B691=7,B691=6),0,I691*30)</f>
        <v>120</v>
      </c>
      <c r="H691">
        <v>10</v>
      </c>
      <c r="I691">
        <f>IF(E691="ZIMA",ROUNDDOWN(H691*20%,0),IF(E691="WIOSNA",ROUNDDOWN(H691*50%,0),IF(E691="LATO",ROUNDDOWN(H691*90%,0),IF(E691="JESIEŃ",ROUNDDOWN(H691*40%,0)))))</f>
        <v>4</v>
      </c>
      <c r="J691">
        <f>Tabela18[[#This Row],[WYDATKI]]+Tabela18[[#This Row],[SERWIS]]</f>
        <v>0</v>
      </c>
    </row>
    <row r="692" spans="1:10" x14ac:dyDescent="0.3">
      <c r="A692" s="1">
        <v>45617</v>
      </c>
      <c r="B692">
        <f t="shared" si="30"/>
        <v>4</v>
      </c>
      <c r="C692">
        <f t="shared" si="31"/>
        <v>21</v>
      </c>
      <c r="D692">
        <f t="shared" si="32"/>
        <v>11</v>
      </c>
      <c r="E692" t="s">
        <v>6</v>
      </c>
      <c r="F692">
        <f>IF(B692=7,H692*15,0)</f>
        <v>0</v>
      </c>
      <c r="G692">
        <f>IF(OR(B692=7,B692=6),0,I692*30)</f>
        <v>120</v>
      </c>
      <c r="H692">
        <v>10</v>
      </c>
      <c r="I692">
        <f>IF(E692="ZIMA",ROUNDDOWN(H692*20%,0),IF(E692="WIOSNA",ROUNDDOWN(H692*50%,0),IF(E692="LATO",ROUNDDOWN(H692*90%,0),IF(E692="JESIEŃ",ROUNDDOWN(H692*40%,0)))))</f>
        <v>4</v>
      </c>
      <c r="J692">
        <f>Tabela18[[#This Row],[WYDATKI]]+Tabela18[[#This Row],[SERWIS]]</f>
        <v>0</v>
      </c>
    </row>
    <row r="693" spans="1:10" x14ac:dyDescent="0.3">
      <c r="A693" s="1">
        <v>45618</v>
      </c>
      <c r="B693">
        <f t="shared" si="30"/>
        <v>5</v>
      </c>
      <c r="C693">
        <f t="shared" si="31"/>
        <v>22</v>
      </c>
      <c r="D693">
        <f t="shared" si="32"/>
        <v>11</v>
      </c>
      <c r="E693" t="s">
        <v>6</v>
      </c>
      <c r="F693">
        <f>IF(B693=7,H693*15,0)</f>
        <v>0</v>
      </c>
      <c r="G693">
        <f>IF(OR(B693=7,B693=6),0,I693*30)</f>
        <v>120</v>
      </c>
      <c r="H693">
        <v>10</v>
      </c>
      <c r="I693">
        <f>IF(E693="ZIMA",ROUNDDOWN(H693*20%,0),IF(E693="WIOSNA",ROUNDDOWN(H693*50%,0),IF(E693="LATO",ROUNDDOWN(H693*90%,0),IF(E693="JESIEŃ",ROUNDDOWN(H693*40%,0)))))</f>
        <v>4</v>
      </c>
      <c r="J693">
        <f>Tabela18[[#This Row],[WYDATKI]]+Tabela18[[#This Row],[SERWIS]]</f>
        <v>0</v>
      </c>
    </row>
    <row r="694" spans="1:10" x14ac:dyDescent="0.3">
      <c r="A694" s="1">
        <v>45619</v>
      </c>
      <c r="B694">
        <f t="shared" si="30"/>
        <v>6</v>
      </c>
      <c r="C694">
        <f t="shared" si="31"/>
        <v>23</v>
      </c>
      <c r="D694">
        <f t="shared" si="32"/>
        <v>11</v>
      </c>
      <c r="E694" t="s">
        <v>6</v>
      </c>
      <c r="F694">
        <f>IF(B694=7,H694*15,0)</f>
        <v>0</v>
      </c>
      <c r="G694">
        <f>IF(OR(B694=7,B694=6),0,I694*30)</f>
        <v>0</v>
      </c>
      <c r="H694">
        <v>10</v>
      </c>
      <c r="I694">
        <f>IF(E694="ZIMA",ROUNDDOWN(H694*20%,0),IF(E694="WIOSNA",ROUNDDOWN(H694*50%,0),IF(E694="LATO",ROUNDDOWN(H694*90%,0),IF(E694="JESIEŃ",ROUNDDOWN(H694*40%,0)))))</f>
        <v>4</v>
      </c>
      <c r="J694">
        <f>Tabela18[[#This Row],[WYDATKI]]+Tabela18[[#This Row],[SERWIS]]</f>
        <v>0</v>
      </c>
    </row>
    <row r="695" spans="1:10" x14ac:dyDescent="0.3">
      <c r="A695" s="1">
        <v>45620</v>
      </c>
      <c r="B695">
        <f t="shared" si="30"/>
        <v>7</v>
      </c>
      <c r="C695">
        <f t="shared" si="31"/>
        <v>24</v>
      </c>
      <c r="D695">
        <f t="shared" si="32"/>
        <v>11</v>
      </c>
      <c r="E695" t="s">
        <v>6</v>
      </c>
      <c r="F695">
        <f>IF(B695=7,H695*15,0)</f>
        <v>150</v>
      </c>
      <c r="G695">
        <f>IF(OR(B695=7,B695=6),0,I695*30)</f>
        <v>0</v>
      </c>
      <c r="H695">
        <v>10</v>
      </c>
      <c r="I695">
        <f>IF(E695="ZIMA",ROUNDDOWN(H695*20%,0),IF(E695="WIOSNA",ROUNDDOWN(H695*50%,0),IF(E695="LATO",ROUNDDOWN(H695*90%,0),IF(E695="JESIEŃ",ROUNDDOWN(H695*40%,0)))))</f>
        <v>4</v>
      </c>
      <c r="J695">
        <f>Tabela18[[#This Row],[WYDATKI]]+Tabela18[[#This Row],[SERWIS]]</f>
        <v>150</v>
      </c>
    </row>
    <row r="696" spans="1:10" x14ac:dyDescent="0.3">
      <c r="A696" s="1">
        <v>45621</v>
      </c>
      <c r="B696">
        <f t="shared" si="30"/>
        <v>1</v>
      </c>
      <c r="C696">
        <f t="shared" si="31"/>
        <v>25</v>
      </c>
      <c r="D696">
        <f t="shared" si="32"/>
        <v>11</v>
      </c>
      <c r="E696" t="s">
        <v>6</v>
      </c>
      <c r="F696">
        <f>IF(B696=7,H696*15,0)</f>
        <v>0</v>
      </c>
      <c r="G696">
        <f>IF(OR(B696=7,B696=6),0,I696*30)</f>
        <v>120</v>
      </c>
      <c r="H696">
        <v>10</v>
      </c>
      <c r="I696">
        <f>IF(E696="ZIMA",ROUNDDOWN(H696*20%,0),IF(E696="WIOSNA",ROUNDDOWN(H696*50%,0),IF(E696="LATO",ROUNDDOWN(H696*90%,0),IF(E696="JESIEŃ",ROUNDDOWN(H696*40%,0)))))</f>
        <v>4</v>
      </c>
      <c r="J696">
        <f>Tabela18[[#This Row],[WYDATKI]]+Tabela18[[#This Row],[SERWIS]]</f>
        <v>0</v>
      </c>
    </row>
    <row r="697" spans="1:10" x14ac:dyDescent="0.3">
      <c r="A697" s="1">
        <v>45622</v>
      </c>
      <c r="B697">
        <f t="shared" si="30"/>
        <v>2</v>
      </c>
      <c r="C697">
        <f t="shared" si="31"/>
        <v>26</v>
      </c>
      <c r="D697">
        <f t="shared" si="32"/>
        <v>11</v>
      </c>
      <c r="E697" t="s">
        <v>6</v>
      </c>
      <c r="F697">
        <f>IF(B697=7,H697*15,0)</f>
        <v>0</v>
      </c>
      <c r="G697">
        <f>IF(OR(B697=7,B697=6),0,I697*30)</f>
        <v>120</v>
      </c>
      <c r="H697">
        <v>10</v>
      </c>
      <c r="I697">
        <f>IF(E697="ZIMA",ROUNDDOWN(H697*20%,0),IF(E697="WIOSNA",ROUNDDOWN(H697*50%,0),IF(E697="LATO",ROUNDDOWN(H697*90%,0),IF(E697="JESIEŃ",ROUNDDOWN(H697*40%,0)))))</f>
        <v>4</v>
      </c>
      <c r="J697">
        <f>Tabela18[[#This Row],[WYDATKI]]+Tabela18[[#This Row],[SERWIS]]</f>
        <v>0</v>
      </c>
    </row>
    <row r="698" spans="1:10" x14ac:dyDescent="0.3">
      <c r="A698" s="1">
        <v>45623</v>
      </c>
      <c r="B698">
        <f t="shared" si="30"/>
        <v>3</v>
      </c>
      <c r="C698">
        <f t="shared" si="31"/>
        <v>27</v>
      </c>
      <c r="D698">
        <f t="shared" si="32"/>
        <v>11</v>
      </c>
      <c r="E698" t="s">
        <v>6</v>
      </c>
      <c r="F698">
        <f>IF(B698=7,H698*15,0)</f>
        <v>0</v>
      </c>
      <c r="G698">
        <f>IF(OR(B698=7,B698=6),0,I698*30)</f>
        <v>120</v>
      </c>
      <c r="H698">
        <v>10</v>
      </c>
      <c r="I698">
        <f>IF(E698="ZIMA",ROUNDDOWN(H698*20%,0),IF(E698="WIOSNA",ROUNDDOWN(H698*50%,0),IF(E698="LATO",ROUNDDOWN(H698*90%,0),IF(E698="JESIEŃ",ROUNDDOWN(H698*40%,0)))))</f>
        <v>4</v>
      </c>
      <c r="J698">
        <f>Tabela18[[#This Row],[WYDATKI]]+Tabela18[[#This Row],[SERWIS]]</f>
        <v>0</v>
      </c>
    </row>
    <row r="699" spans="1:10" x14ac:dyDescent="0.3">
      <c r="A699" s="1">
        <v>45624</v>
      </c>
      <c r="B699">
        <f t="shared" si="30"/>
        <v>4</v>
      </c>
      <c r="C699">
        <f t="shared" si="31"/>
        <v>28</v>
      </c>
      <c r="D699">
        <f t="shared" si="32"/>
        <v>11</v>
      </c>
      <c r="E699" t="s">
        <v>6</v>
      </c>
      <c r="F699">
        <f>IF(B699=7,H699*15,0)</f>
        <v>0</v>
      </c>
      <c r="G699">
        <f>IF(OR(B699=7,B699=6),0,I699*30)</f>
        <v>120</v>
      </c>
      <c r="H699">
        <v>10</v>
      </c>
      <c r="I699">
        <f>IF(E699="ZIMA",ROUNDDOWN(H699*20%,0),IF(E699="WIOSNA",ROUNDDOWN(H699*50%,0),IF(E699="LATO",ROUNDDOWN(H699*90%,0),IF(E699="JESIEŃ",ROUNDDOWN(H699*40%,0)))))</f>
        <v>4</v>
      </c>
      <c r="J699">
        <f>Tabela18[[#This Row],[WYDATKI]]+Tabela18[[#This Row],[SERWIS]]</f>
        <v>0</v>
      </c>
    </row>
    <row r="700" spans="1:10" x14ac:dyDescent="0.3">
      <c r="A700" s="1">
        <v>45625</v>
      </c>
      <c r="B700">
        <f t="shared" si="30"/>
        <v>5</v>
      </c>
      <c r="C700">
        <f t="shared" si="31"/>
        <v>29</v>
      </c>
      <c r="D700">
        <f t="shared" si="32"/>
        <v>11</v>
      </c>
      <c r="E700" t="s">
        <v>6</v>
      </c>
      <c r="F700">
        <f>IF(B700=7,H700*15,0)</f>
        <v>0</v>
      </c>
      <c r="G700">
        <f>IF(OR(B700=7,B700=6),0,I700*30)</f>
        <v>120</v>
      </c>
      <c r="H700">
        <v>10</v>
      </c>
      <c r="I700">
        <f>IF(E700="ZIMA",ROUNDDOWN(H700*20%,0),IF(E700="WIOSNA",ROUNDDOWN(H700*50%,0),IF(E700="LATO",ROUNDDOWN(H700*90%,0),IF(E700="JESIEŃ",ROUNDDOWN(H700*40%,0)))))</f>
        <v>4</v>
      </c>
      <c r="J700">
        <f>Tabela18[[#This Row],[WYDATKI]]+Tabela18[[#This Row],[SERWIS]]</f>
        <v>0</v>
      </c>
    </row>
    <row r="701" spans="1:10" x14ac:dyDescent="0.3">
      <c r="A701" s="1">
        <v>45626</v>
      </c>
      <c r="B701">
        <f t="shared" si="30"/>
        <v>6</v>
      </c>
      <c r="C701">
        <f t="shared" si="31"/>
        <v>30</v>
      </c>
      <c r="D701">
        <f t="shared" si="32"/>
        <v>11</v>
      </c>
      <c r="E701" t="s">
        <v>6</v>
      </c>
      <c r="F701">
        <f>IF(B701=7,H701*15,0)</f>
        <v>0</v>
      </c>
      <c r="G701">
        <f>IF(OR(B701=7,B701=6),0,I701*30)</f>
        <v>0</v>
      </c>
      <c r="H701">
        <v>10</v>
      </c>
      <c r="I701">
        <f>IF(E701="ZIMA",ROUNDDOWN(H701*20%,0),IF(E701="WIOSNA",ROUNDDOWN(H701*50%,0),IF(E701="LATO",ROUNDDOWN(H701*90%,0),IF(E701="JESIEŃ",ROUNDDOWN(H701*40%,0)))))</f>
        <v>4</v>
      </c>
      <c r="J701">
        <f>Tabela18[[#This Row],[WYDATKI]]+Tabela18[[#This Row],[SERWIS]]</f>
        <v>0</v>
      </c>
    </row>
    <row r="702" spans="1:10" x14ac:dyDescent="0.3">
      <c r="A702" s="1">
        <v>45627</v>
      </c>
      <c r="B702">
        <f t="shared" si="30"/>
        <v>7</v>
      </c>
      <c r="C702">
        <f t="shared" si="31"/>
        <v>1</v>
      </c>
      <c r="D702">
        <f t="shared" si="32"/>
        <v>12</v>
      </c>
      <c r="E702" t="s">
        <v>6</v>
      </c>
      <c r="F702">
        <f>IF(B702=7,H702*15,0)</f>
        <v>150</v>
      </c>
      <c r="G702">
        <f>IF(OR(B702=7,B702=6),0,I702*30)</f>
        <v>0</v>
      </c>
      <c r="H702">
        <v>10</v>
      </c>
      <c r="I702">
        <f>IF(E702="ZIMA",ROUNDDOWN(H702*20%,0),IF(E702="WIOSNA",ROUNDDOWN(H702*50%,0),IF(E702="LATO",ROUNDDOWN(H702*90%,0),IF(E702="JESIEŃ",ROUNDDOWN(H702*40%,0)))))</f>
        <v>4</v>
      </c>
      <c r="J702">
        <f>Tabela18[[#This Row],[WYDATKI]]+Tabela18[[#This Row],[SERWIS]]</f>
        <v>150</v>
      </c>
    </row>
    <row r="703" spans="1:10" x14ac:dyDescent="0.3">
      <c r="A703" s="1">
        <v>45628</v>
      </c>
      <c r="B703">
        <f t="shared" si="30"/>
        <v>1</v>
      </c>
      <c r="C703">
        <f t="shared" si="31"/>
        <v>2</v>
      </c>
      <c r="D703">
        <f t="shared" si="32"/>
        <v>12</v>
      </c>
      <c r="E703" t="s">
        <v>6</v>
      </c>
      <c r="F703">
        <f>IF(B703=7,H703*15,0)</f>
        <v>0</v>
      </c>
      <c r="G703">
        <f>IF(OR(B703=7,B703=6),0,I703*30)</f>
        <v>120</v>
      </c>
      <c r="H703">
        <v>10</v>
      </c>
      <c r="I703">
        <f>IF(E703="ZIMA",ROUNDDOWN(H703*20%,0),IF(E703="WIOSNA",ROUNDDOWN(H703*50%,0),IF(E703="LATO",ROUNDDOWN(H703*90%,0),IF(E703="JESIEŃ",ROUNDDOWN(H703*40%,0)))))</f>
        <v>4</v>
      </c>
      <c r="J703">
        <f>Tabela18[[#This Row],[WYDATKI]]+Tabela18[[#This Row],[SERWIS]]</f>
        <v>0</v>
      </c>
    </row>
    <row r="704" spans="1:10" x14ac:dyDescent="0.3">
      <c r="A704" s="1">
        <v>45629</v>
      </c>
      <c r="B704">
        <f t="shared" si="30"/>
        <v>2</v>
      </c>
      <c r="C704">
        <f t="shared" si="31"/>
        <v>3</v>
      </c>
      <c r="D704">
        <f t="shared" si="32"/>
        <v>12</v>
      </c>
      <c r="E704" t="s">
        <v>6</v>
      </c>
      <c r="F704">
        <f>IF(B704=7,H704*15,0)</f>
        <v>0</v>
      </c>
      <c r="G704">
        <f>IF(OR(B704=7,B704=6),0,I704*30)</f>
        <v>120</v>
      </c>
      <c r="H704">
        <v>10</v>
      </c>
      <c r="I704">
        <f>IF(E704="ZIMA",ROUNDDOWN(H704*20%,0),IF(E704="WIOSNA",ROUNDDOWN(H704*50%,0),IF(E704="LATO",ROUNDDOWN(H704*90%,0),IF(E704="JESIEŃ",ROUNDDOWN(H704*40%,0)))))</f>
        <v>4</v>
      </c>
      <c r="J704">
        <f>Tabela18[[#This Row],[WYDATKI]]+Tabela18[[#This Row],[SERWIS]]</f>
        <v>0</v>
      </c>
    </row>
    <row r="705" spans="1:10" x14ac:dyDescent="0.3">
      <c r="A705" s="1">
        <v>45630</v>
      </c>
      <c r="B705">
        <f t="shared" si="30"/>
        <v>3</v>
      </c>
      <c r="C705">
        <f t="shared" si="31"/>
        <v>4</v>
      </c>
      <c r="D705">
        <f t="shared" si="32"/>
        <v>12</v>
      </c>
      <c r="E705" t="s">
        <v>6</v>
      </c>
      <c r="F705">
        <f>IF(B705=7,H705*15,0)</f>
        <v>0</v>
      </c>
      <c r="G705">
        <f>IF(OR(B705=7,B705=6),0,I705*30)</f>
        <v>120</v>
      </c>
      <c r="H705">
        <v>10</v>
      </c>
      <c r="I705">
        <f>IF(E705="ZIMA",ROUNDDOWN(H705*20%,0),IF(E705="WIOSNA",ROUNDDOWN(H705*50%,0),IF(E705="LATO",ROUNDDOWN(H705*90%,0),IF(E705="JESIEŃ",ROUNDDOWN(H705*40%,0)))))</f>
        <v>4</v>
      </c>
      <c r="J705">
        <f>Tabela18[[#This Row],[WYDATKI]]+Tabela18[[#This Row],[SERWIS]]</f>
        <v>0</v>
      </c>
    </row>
    <row r="706" spans="1:10" x14ac:dyDescent="0.3">
      <c r="A706" s="1">
        <v>45631</v>
      </c>
      <c r="B706">
        <f t="shared" si="30"/>
        <v>4</v>
      </c>
      <c r="C706">
        <f t="shared" si="31"/>
        <v>5</v>
      </c>
      <c r="D706">
        <f t="shared" si="32"/>
        <v>12</v>
      </c>
      <c r="E706" t="s">
        <v>6</v>
      </c>
      <c r="F706">
        <f>IF(B706=7,H706*15,0)</f>
        <v>0</v>
      </c>
      <c r="G706">
        <f>IF(OR(B706=7,B706=6),0,I706*30)</f>
        <v>120</v>
      </c>
      <c r="H706">
        <v>10</v>
      </c>
      <c r="I706">
        <f>IF(E706="ZIMA",ROUNDDOWN(H706*20%,0),IF(E706="WIOSNA",ROUNDDOWN(H706*50%,0),IF(E706="LATO",ROUNDDOWN(H706*90%,0),IF(E706="JESIEŃ",ROUNDDOWN(H706*40%,0)))))</f>
        <v>4</v>
      </c>
      <c r="J706">
        <f>Tabela18[[#This Row],[WYDATKI]]+Tabela18[[#This Row],[SERWIS]]</f>
        <v>0</v>
      </c>
    </row>
    <row r="707" spans="1:10" x14ac:dyDescent="0.3">
      <c r="A707" s="1">
        <v>45632</v>
      </c>
      <c r="B707">
        <f t="shared" ref="B707:B732" si="33">WEEKDAY(A707,2)</f>
        <v>5</v>
      </c>
      <c r="C707">
        <f t="shared" ref="C707:C732" si="34">DAY(A707)</f>
        <v>6</v>
      </c>
      <c r="D707">
        <f t="shared" ref="D707:D732" si="35">MONTH(A707)</f>
        <v>12</v>
      </c>
      <c r="E707" t="s">
        <v>6</v>
      </c>
      <c r="F707">
        <f>IF(B707=7,H707*15,0)</f>
        <v>0</v>
      </c>
      <c r="G707">
        <f>IF(OR(B707=7,B707=6),0,I707*30)</f>
        <v>120</v>
      </c>
      <c r="H707">
        <v>10</v>
      </c>
      <c r="I707">
        <f>IF(E707="ZIMA",ROUNDDOWN(H707*20%,0),IF(E707="WIOSNA",ROUNDDOWN(H707*50%,0),IF(E707="LATO",ROUNDDOWN(H707*90%,0),IF(E707="JESIEŃ",ROUNDDOWN(H707*40%,0)))))</f>
        <v>4</v>
      </c>
      <c r="J707">
        <f>Tabela18[[#This Row],[WYDATKI]]+Tabela18[[#This Row],[SERWIS]]</f>
        <v>0</v>
      </c>
    </row>
    <row r="708" spans="1:10" x14ac:dyDescent="0.3">
      <c r="A708" s="1">
        <v>45633</v>
      </c>
      <c r="B708">
        <f t="shared" si="33"/>
        <v>6</v>
      </c>
      <c r="C708">
        <f t="shared" si="34"/>
        <v>7</v>
      </c>
      <c r="D708">
        <f t="shared" si="35"/>
        <v>12</v>
      </c>
      <c r="E708" t="s">
        <v>6</v>
      </c>
      <c r="F708">
        <f>IF(B708=7,H708*15,0)</f>
        <v>0</v>
      </c>
      <c r="G708">
        <f>IF(OR(B708=7,B708=6),0,I708*30)</f>
        <v>0</v>
      </c>
      <c r="H708">
        <v>10</v>
      </c>
      <c r="I708">
        <f>IF(E708="ZIMA",ROUNDDOWN(H708*20%,0),IF(E708="WIOSNA",ROUNDDOWN(H708*50%,0),IF(E708="LATO",ROUNDDOWN(H708*90%,0),IF(E708="JESIEŃ",ROUNDDOWN(H708*40%,0)))))</f>
        <v>4</v>
      </c>
      <c r="J708">
        <f>Tabela18[[#This Row],[WYDATKI]]+Tabela18[[#This Row],[SERWIS]]</f>
        <v>0</v>
      </c>
    </row>
    <row r="709" spans="1:10" x14ac:dyDescent="0.3">
      <c r="A709" s="1">
        <v>45634</v>
      </c>
      <c r="B709">
        <f t="shared" si="33"/>
        <v>7</v>
      </c>
      <c r="C709">
        <f t="shared" si="34"/>
        <v>8</v>
      </c>
      <c r="D709">
        <f t="shared" si="35"/>
        <v>12</v>
      </c>
      <c r="E709" t="s">
        <v>6</v>
      </c>
      <c r="F709">
        <f>IF(B709=7,H709*15,0)</f>
        <v>150</v>
      </c>
      <c r="G709">
        <f>IF(OR(B709=7,B709=6),0,I709*30)</f>
        <v>0</v>
      </c>
      <c r="H709">
        <v>10</v>
      </c>
      <c r="I709">
        <f>IF(E709="ZIMA",ROUNDDOWN(H709*20%,0),IF(E709="WIOSNA",ROUNDDOWN(H709*50%,0),IF(E709="LATO",ROUNDDOWN(H709*90%,0),IF(E709="JESIEŃ",ROUNDDOWN(H709*40%,0)))))</f>
        <v>4</v>
      </c>
      <c r="J709">
        <f>Tabela18[[#This Row],[WYDATKI]]+Tabela18[[#This Row],[SERWIS]]</f>
        <v>150</v>
      </c>
    </row>
    <row r="710" spans="1:10" x14ac:dyDescent="0.3">
      <c r="A710" s="1">
        <v>45635</v>
      </c>
      <c r="B710">
        <f t="shared" si="33"/>
        <v>1</v>
      </c>
      <c r="C710">
        <f t="shared" si="34"/>
        <v>9</v>
      </c>
      <c r="D710">
        <f t="shared" si="35"/>
        <v>12</v>
      </c>
      <c r="E710" t="s">
        <v>6</v>
      </c>
      <c r="F710">
        <f>IF(B710=7,H710*15,0)</f>
        <v>0</v>
      </c>
      <c r="G710">
        <f>IF(OR(B710=7,B710=6),0,I710*30)</f>
        <v>120</v>
      </c>
      <c r="H710">
        <v>10</v>
      </c>
      <c r="I710">
        <f>IF(E710="ZIMA",ROUNDDOWN(H710*20%,0),IF(E710="WIOSNA",ROUNDDOWN(H710*50%,0),IF(E710="LATO",ROUNDDOWN(H710*90%,0),IF(E710="JESIEŃ",ROUNDDOWN(H710*40%,0)))))</f>
        <v>4</v>
      </c>
      <c r="J710">
        <f>Tabela18[[#This Row],[WYDATKI]]+Tabela18[[#This Row],[SERWIS]]</f>
        <v>0</v>
      </c>
    </row>
    <row r="711" spans="1:10" x14ac:dyDescent="0.3">
      <c r="A711" s="1">
        <v>45636</v>
      </c>
      <c r="B711">
        <f t="shared" si="33"/>
        <v>2</v>
      </c>
      <c r="C711">
        <f t="shared" si="34"/>
        <v>10</v>
      </c>
      <c r="D711">
        <f t="shared" si="35"/>
        <v>12</v>
      </c>
      <c r="E711" t="s">
        <v>6</v>
      </c>
      <c r="F711">
        <f>IF(B711=7,H711*15,0)</f>
        <v>0</v>
      </c>
      <c r="G711">
        <f>IF(OR(B711=7,B711=6),0,I711*30)</f>
        <v>120</v>
      </c>
      <c r="H711">
        <v>10</v>
      </c>
      <c r="I711">
        <f>IF(E711="ZIMA",ROUNDDOWN(H711*20%,0),IF(E711="WIOSNA",ROUNDDOWN(H711*50%,0),IF(E711="LATO",ROUNDDOWN(H711*90%,0),IF(E711="JESIEŃ",ROUNDDOWN(H711*40%,0)))))</f>
        <v>4</v>
      </c>
      <c r="J711">
        <f>Tabela18[[#This Row],[WYDATKI]]+Tabela18[[#This Row],[SERWIS]]</f>
        <v>0</v>
      </c>
    </row>
    <row r="712" spans="1:10" x14ac:dyDescent="0.3">
      <c r="A712" s="1">
        <v>45637</v>
      </c>
      <c r="B712">
        <f t="shared" si="33"/>
        <v>3</v>
      </c>
      <c r="C712">
        <f t="shared" si="34"/>
        <v>11</v>
      </c>
      <c r="D712">
        <f t="shared" si="35"/>
        <v>12</v>
      </c>
      <c r="E712" t="s">
        <v>6</v>
      </c>
      <c r="F712">
        <f>IF(B712=7,H712*15,0)</f>
        <v>0</v>
      </c>
      <c r="G712">
        <f>IF(OR(B712=7,B712=6),0,I712*30)</f>
        <v>120</v>
      </c>
      <c r="H712">
        <v>10</v>
      </c>
      <c r="I712">
        <f>IF(E712="ZIMA",ROUNDDOWN(H712*20%,0),IF(E712="WIOSNA",ROUNDDOWN(H712*50%,0),IF(E712="LATO",ROUNDDOWN(H712*90%,0),IF(E712="JESIEŃ",ROUNDDOWN(H712*40%,0)))))</f>
        <v>4</v>
      </c>
      <c r="J712">
        <f>Tabela18[[#This Row],[WYDATKI]]+Tabela18[[#This Row],[SERWIS]]</f>
        <v>0</v>
      </c>
    </row>
    <row r="713" spans="1:10" x14ac:dyDescent="0.3">
      <c r="A713" s="1">
        <v>45638</v>
      </c>
      <c r="B713">
        <f t="shared" si="33"/>
        <v>4</v>
      </c>
      <c r="C713">
        <f t="shared" si="34"/>
        <v>12</v>
      </c>
      <c r="D713">
        <f t="shared" si="35"/>
        <v>12</v>
      </c>
      <c r="E713" t="s">
        <v>6</v>
      </c>
      <c r="F713">
        <f>IF(B713=7,H713*15,0)</f>
        <v>0</v>
      </c>
      <c r="G713">
        <f>IF(OR(B713=7,B713=6),0,I713*30)</f>
        <v>120</v>
      </c>
      <c r="H713">
        <v>10</v>
      </c>
      <c r="I713">
        <f>IF(E713="ZIMA",ROUNDDOWN(H713*20%,0),IF(E713="WIOSNA",ROUNDDOWN(H713*50%,0),IF(E713="LATO",ROUNDDOWN(H713*90%,0),IF(E713="JESIEŃ",ROUNDDOWN(H713*40%,0)))))</f>
        <v>4</v>
      </c>
      <c r="J713">
        <f>Tabela18[[#This Row],[WYDATKI]]+Tabela18[[#This Row],[SERWIS]]</f>
        <v>0</v>
      </c>
    </row>
    <row r="714" spans="1:10" x14ac:dyDescent="0.3">
      <c r="A714" s="1">
        <v>45639</v>
      </c>
      <c r="B714">
        <f t="shared" si="33"/>
        <v>5</v>
      </c>
      <c r="C714">
        <f t="shared" si="34"/>
        <v>13</v>
      </c>
      <c r="D714">
        <f t="shared" si="35"/>
        <v>12</v>
      </c>
      <c r="E714" t="s">
        <v>6</v>
      </c>
      <c r="F714">
        <f>IF(B714=7,H714*15,0)</f>
        <v>0</v>
      </c>
      <c r="G714">
        <f>IF(OR(B714=7,B714=6),0,I714*30)</f>
        <v>120</v>
      </c>
      <c r="H714">
        <v>10</v>
      </c>
      <c r="I714">
        <f>IF(E714="ZIMA",ROUNDDOWN(H714*20%,0),IF(E714="WIOSNA",ROUNDDOWN(H714*50%,0),IF(E714="LATO",ROUNDDOWN(H714*90%,0),IF(E714="JESIEŃ",ROUNDDOWN(H714*40%,0)))))</f>
        <v>4</v>
      </c>
      <c r="J714">
        <f>Tabela18[[#This Row],[WYDATKI]]+Tabela18[[#This Row],[SERWIS]]</f>
        <v>0</v>
      </c>
    </row>
    <row r="715" spans="1:10" x14ac:dyDescent="0.3">
      <c r="A715" s="1">
        <v>45640</v>
      </c>
      <c r="B715">
        <f t="shared" si="33"/>
        <v>6</v>
      </c>
      <c r="C715">
        <f t="shared" si="34"/>
        <v>14</v>
      </c>
      <c r="D715">
        <f t="shared" si="35"/>
        <v>12</v>
      </c>
      <c r="E715" t="s">
        <v>6</v>
      </c>
      <c r="F715">
        <f>IF(B715=7,H715*15,0)</f>
        <v>0</v>
      </c>
      <c r="G715">
        <f>IF(OR(B715=7,B715=6),0,I715*30)</f>
        <v>0</v>
      </c>
      <c r="H715">
        <v>10</v>
      </c>
      <c r="I715">
        <f>IF(E715="ZIMA",ROUNDDOWN(H715*20%,0),IF(E715="WIOSNA",ROUNDDOWN(H715*50%,0),IF(E715="LATO",ROUNDDOWN(H715*90%,0),IF(E715="JESIEŃ",ROUNDDOWN(H715*40%,0)))))</f>
        <v>4</v>
      </c>
      <c r="J715">
        <f>Tabela18[[#This Row],[WYDATKI]]+Tabela18[[#This Row],[SERWIS]]</f>
        <v>0</v>
      </c>
    </row>
    <row r="716" spans="1:10" x14ac:dyDescent="0.3">
      <c r="A716" s="1">
        <v>45641</v>
      </c>
      <c r="B716">
        <f t="shared" si="33"/>
        <v>7</v>
      </c>
      <c r="C716">
        <f t="shared" si="34"/>
        <v>15</v>
      </c>
      <c r="D716">
        <f t="shared" si="35"/>
        <v>12</v>
      </c>
      <c r="E716" t="s">
        <v>6</v>
      </c>
      <c r="F716">
        <f>IF(B716=7,H716*15,0)</f>
        <v>150</v>
      </c>
      <c r="G716">
        <f>IF(OR(B716=7,B716=6),0,I716*30)</f>
        <v>0</v>
      </c>
      <c r="H716">
        <v>10</v>
      </c>
      <c r="I716">
        <f>IF(E716="ZIMA",ROUNDDOWN(H716*20%,0),IF(E716="WIOSNA",ROUNDDOWN(H716*50%,0),IF(E716="LATO",ROUNDDOWN(H716*90%,0),IF(E716="JESIEŃ",ROUNDDOWN(H716*40%,0)))))</f>
        <v>4</v>
      </c>
      <c r="J716">
        <f>Tabela18[[#This Row],[WYDATKI]]+Tabela18[[#This Row],[SERWIS]]</f>
        <v>150</v>
      </c>
    </row>
    <row r="717" spans="1:10" x14ac:dyDescent="0.3">
      <c r="A717" s="1">
        <v>45642</v>
      </c>
      <c r="B717">
        <f t="shared" si="33"/>
        <v>1</v>
      </c>
      <c r="C717">
        <f t="shared" si="34"/>
        <v>16</v>
      </c>
      <c r="D717">
        <f t="shared" si="35"/>
        <v>12</v>
      </c>
      <c r="E717" t="s">
        <v>6</v>
      </c>
      <c r="F717">
        <f>IF(B717=7,H717*15,0)</f>
        <v>0</v>
      </c>
      <c r="G717">
        <f>IF(OR(B717=7,B717=6),0,I717*30)</f>
        <v>120</v>
      </c>
      <c r="H717">
        <v>10</v>
      </c>
      <c r="I717">
        <f>IF(E717="ZIMA",ROUNDDOWN(H717*20%,0),IF(E717="WIOSNA",ROUNDDOWN(H717*50%,0),IF(E717="LATO",ROUNDDOWN(H717*90%,0),IF(E717="JESIEŃ",ROUNDDOWN(H717*40%,0)))))</f>
        <v>4</v>
      </c>
      <c r="J717">
        <f>Tabela18[[#This Row],[WYDATKI]]+Tabela18[[#This Row],[SERWIS]]</f>
        <v>0</v>
      </c>
    </row>
    <row r="718" spans="1:10" x14ac:dyDescent="0.3">
      <c r="A718" s="1">
        <v>45643</v>
      </c>
      <c r="B718">
        <f t="shared" si="33"/>
        <v>2</v>
      </c>
      <c r="C718">
        <f t="shared" si="34"/>
        <v>17</v>
      </c>
      <c r="D718">
        <f t="shared" si="35"/>
        <v>12</v>
      </c>
      <c r="E718" t="s">
        <v>6</v>
      </c>
      <c r="F718">
        <f>IF(B718=7,H718*15,0)</f>
        <v>0</v>
      </c>
      <c r="G718">
        <f>IF(OR(B718=7,B718=6),0,I718*30)</f>
        <v>120</v>
      </c>
      <c r="H718">
        <v>10</v>
      </c>
      <c r="I718">
        <f>IF(E718="ZIMA",ROUNDDOWN(H718*20%,0),IF(E718="WIOSNA",ROUNDDOWN(H718*50%,0),IF(E718="LATO",ROUNDDOWN(H718*90%,0),IF(E718="JESIEŃ",ROUNDDOWN(H718*40%,0)))))</f>
        <v>4</v>
      </c>
      <c r="J718">
        <f>Tabela18[[#This Row],[WYDATKI]]+Tabela18[[#This Row],[SERWIS]]</f>
        <v>0</v>
      </c>
    </row>
    <row r="719" spans="1:10" x14ac:dyDescent="0.3">
      <c r="A719" s="1">
        <v>45644</v>
      </c>
      <c r="B719">
        <f t="shared" si="33"/>
        <v>3</v>
      </c>
      <c r="C719">
        <f t="shared" si="34"/>
        <v>18</v>
      </c>
      <c r="D719">
        <f t="shared" si="35"/>
        <v>12</v>
      </c>
      <c r="E719" t="s">
        <v>6</v>
      </c>
      <c r="F719">
        <f>IF(B719=7,H719*15,0)</f>
        <v>0</v>
      </c>
      <c r="G719">
        <f>IF(OR(B719=7,B719=6),0,I719*30)</f>
        <v>120</v>
      </c>
      <c r="H719">
        <v>10</v>
      </c>
      <c r="I719">
        <f>IF(E719="ZIMA",ROUNDDOWN(H719*20%,0),IF(E719="WIOSNA",ROUNDDOWN(H719*50%,0),IF(E719="LATO",ROUNDDOWN(H719*90%,0),IF(E719="JESIEŃ",ROUNDDOWN(H719*40%,0)))))</f>
        <v>4</v>
      </c>
      <c r="J719">
        <f>Tabela18[[#This Row],[WYDATKI]]+Tabela18[[#This Row],[SERWIS]]</f>
        <v>0</v>
      </c>
    </row>
    <row r="720" spans="1:10" x14ac:dyDescent="0.3">
      <c r="A720" s="1">
        <v>45645</v>
      </c>
      <c r="B720">
        <f t="shared" si="33"/>
        <v>4</v>
      </c>
      <c r="C720">
        <f t="shared" si="34"/>
        <v>19</v>
      </c>
      <c r="D720">
        <f t="shared" si="35"/>
        <v>12</v>
      </c>
      <c r="E720" t="s">
        <v>6</v>
      </c>
      <c r="F720">
        <f>IF(B720=7,H720*15,0)</f>
        <v>0</v>
      </c>
      <c r="G720">
        <f>IF(OR(B720=7,B720=6),0,I720*30)</f>
        <v>120</v>
      </c>
      <c r="H720">
        <v>10</v>
      </c>
      <c r="I720">
        <f>IF(E720="ZIMA",ROUNDDOWN(H720*20%,0),IF(E720="WIOSNA",ROUNDDOWN(H720*50%,0),IF(E720="LATO",ROUNDDOWN(H720*90%,0),IF(E720="JESIEŃ",ROUNDDOWN(H720*40%,0)))))</f>
        <v>4</v>
      </c>
      <c r="J720">
        <f>Tabela18[[#This Row],[WYDATKI]]+Tabela18[[#This Row],[SERWIS]]</f>
        <v>0</v>
      </c>
    </row>
    <row r="721" spans="1:10" x14ac:dyDescent="0.3">
      <c r="A721" s="1">
        <v>45646</v>
      </c>
      <c r="B721">
        <f t="shared" si="33"/>
        <v>5</v>
      </c>
      <c r="C721">
        <f t="shared" si="34"/>
        <v>20</v>
      </c>
      <c r="D721">
        <f t="shared" si="35"/>
        <v>12</v>
      </c>
      <c r="E721" t="s">
        <v>6</v>
      </c>
      <c r="F721">
        <f>IF(B721=7,H721*15,0)</f>
        <v>0</v>
      </c>
      <c r="G721">
        <f>IF(OR(B721=7,B721=6),0,I721*30)</f>
        <v>120</v>
      </c>
      <c r="H721">
        <v>10</v>
      </c>
      <c r="I721">
        <f>IF(E721="ZIMA",ROUNDDOWN(H721*20%,0),IF(E721="WIOSNA",ROUNDDOWN(H721*50%,0),IF(E721="LATO",ROUNDDOWN(H721*90%,0),IF(E721="JESIEŃ",ROUNDDOWN(H721*40%,0)))))</f>
        <v>4</v>
      </c>
      <c r="J721">
        <f>Tabela18[[#This Row],[WYDATKI]]+Tabela18[[#This Row],[SERWIS]]</f>
        <v>0</v>
      </c>
    </row>
    <row r="722" spans="1:10" x14ac:dyDescent="0.3">
      <c r="A722" s="1">
        <v>45647</v>
      </c>
      <c r="B722">
        <f t="shared" si="33"/>
        <v>6</v>
      </c>
      <c r="C722">
        <f t="shared" si="34"/>
        <v>21</v>
      </c>
      <c r="D722">
        <f t="shared" si="35"/>
        <v>12</v>
      </c>
      <c r="E722" t="s">
        <v>4</v>
      </c>
      <c r="F722">
        <f>IF(B722=7,H722*15,0)</f>
        <v>0</v>
      </c>
      <c r="G722">
        <f>IF(OR(B722=7,B722=6),0,I722*30)</f>
        <v>0</v>
      </c>
      <c r="H722">
        <v>10</v>
      </c>
      <c r="I722">
        <f>IF(E722="ZIMA",ROUNDDOWN(H722*20%,0),IF(E722="WIOSNA",ROUNDDOWN(H722*50%,0),IF(E722="LATO",ROUNDDOWN(H722*90%,0),IF(E722="JESIEŃ",ROUNDDOWN(H722*40%,0)))))</f>
        <v>2</v>
      </c>
      <c r="J722">
        <f>Tabela18[[#This Row],[WYDATKI]]+Tabela18[[#This Row],[SERWIS]]</f>
        <v>0</v>
      </c>
    </row>
    <row r="723" spans="1:10" x14ac:dyDescent="0.3">
      <c r="A723" s="1">
        <v>45648</v>
      </c>
      <c r="B723">
        <f t="shared" si="33"/>
        <v>7</v>
      </c>
      <c r="C723">
        <f t="shared" si="34"/>
        <v>22</v>
      </c>
      <c r="D723">
        <f t="shared" si="35"/>
        <v>12</v>
      </c>
      <c r="E723" t="s">
        <v>4</v>
      </c>
      <c r="F723">
        <f>IF(B723=7,H723*15,0)</f>
        <v>150</v>
      </c>
      <c r="G723">
        <f>IF(OR(B723=7,B723=6),0,I723*30)</f>
        <v>0</v>
      </c>
      <c r="H723">
        <v>10</v>
      </c>
      <c r="I723">
        <f>IF(E723="ZIMA",ROUNDDOWN(H723*20%,0),IF(E723="WIOSNA",ROUNDDOWN(H723*50%,0),IF(E723="LATO",ROUNDDOWN(H723*90%,0),IF(E723="JESIEŃ",ROUNDDOWN(H723*40%,0)))))</f>
        <v>2</v>
      </c>
      <c r="J723">
        <f>Tabela18[[#This Row],[WYDATKI]]+Tabela18[[#This Row],[SERWIS]]</f>
        <v>150</v>
      </c>
    </row>
    <row r="724" spans="1:10" x14ac:dyDescent="0.3">
      <c r="A724" s="1">
        <v>45649</v>
      </c>
      <c r="B724">
        <f t="shared" si="33"/>
        <v>1</v>
      </c>
      <c r="C724">
        <f t="shared" si="34"/>
        <v>23</v>
      </c>
      <c r="D724">
        <f t="shared" si="35"/>
        <v>12</v>
      </c>
      <c r="E724" t="s">
        <v>4</v>
      </c>
      <c r="F724">
        <f>IF(B724=7,H724*15,0)</f>
        <v>0</v>
      </c>
      <c r="G724">
        <f>IF(OR(B724=7,B724=6),0,I724*30)</f>
        <v>60</v>
      </c>
      <c r="H724">
        <v>10</v>
      </c>
      <c r="I724">
        <f>IF(E724="ZIMA",ROUNDDOWN(H724*20%,0),IF(E724="WIOSNA",ROUNDDOWN(H724*50%,0),IF(E724="LATO",ROUNDDOWN(H724*90%,0),IF(E724="JESIEŃ",ROUNDDOWN(H724*40%,0)))))</f>
        <v>2</v>
      </c>
      <c r="J724">
        <f>Tabela18[[#This Row],[WYDATKI]]+Tabela18[[#This Row],[SERWIS]]</f>
        <v>0</v>
      </c>
    </row>
    <row r="725" spans="1:10" x14ac:dyDescent="0.3">
      <c r="A725" s="1">
        <v>45650</v>
      </c>
      <c r="B725">
        <f t="shared" si="33"/>
        <v>2</v>
      </c>
      <c r="C725">
        <f t="shared" si="34"/>
        <v>24</v>
      </c>
      <c r="D725">
        <f t="shared" si="35"/>
        <v>12</v>
      </c>
      <c r="E725" t="s">
        <v>4</v>
      </c>
      <c r="F725">
        <f>IF(B725=7,H725*15,0)</f>
        <v>0</v>
      </c>
      <c r="G725">
        <f>IF(OR(B725=7,B725=6),0,I725*30)</f>
        <v>60</v>
      </c>
      <c r="H725">
        <v>10</v>
      </c>
      <c r="I725">
        <f>IF(E725="ZIMA",ROUNDDOWN(H725*20%,0),IF(E725="WIOSNA",ROUNDDOWN(H725*50%,0),IF(E725="LATO",ROUNDDOWN(H725*90%,0),IF(E725="JESIEŃ",ROUNDDOWN(H725*40%,0)))))</f>
        <v>2</v>
      </c>
      <c r="J725">
        <f>Tabela18[[#This Row],[WYDATKI]]+Tabela18[[#This Row],[SERWIS]]</f>
        <v>0</v>
      </c>
    </row>
    <row r="726" spans="1:10" x14ac:dyDescent="0.3">
      <c r="A726" s="1">
        <v>45651</v>
      </c>
      <c r="B726">
        <f t="shared" si="33"/>
        <v>3</v>
      </c>
      <c r="C726">
        <f t="shared" si="34"/>
        <v>25</v>
      </c>
      <c r="D726">
        <f t="shared" si="35"/>
        <v>12</v>
      </c>
      <c r="E726" t="s">
        <v>4</v>
      </c>
      <c r="F726">
        <f>IF(B726=7,H726*15,0)</f>
        <v>0</v>
      </c>
      <c r="G726">
        <f>IF(OR(B726=7,B726=6),0,I726*30)</f>
        <v>60</v>
      </c>
      <c r="H726">
        <v>10</v>
      </c>
      <c r="I726">
        <f>IF(E726="ZIMA",ROUNDDOWN(H726*20%,0),IF(E726="WIOSNA",ROUNDDOWN(H726*50%,0),IF(E726="LATO",ROUNDDOWN(H726*90%,0),IF(E726="JESIEŃ",ROUNDDOWN(H726*40%,0)))))</f>
        <v>2</v>
      </c>
      <c r="J726">
        <f>Tabela18[[#This Row],[WYDATKI]]+Tabela18[[#This Row],[SERWIS]]</f>
        <v>0</v>
      </c>
    </row>
    <row r="727" spans="1:10" x14ac:dyDescent="0.3">
      <c r="A727" s="1">
        <v>45652</v>
      </c>
      <c r="B727">
        <f t="shared" si="33"/>
        <v>4</v>
      </c>
      <c r="C727">
        <f t="shared" si="34"/>
        <v>26</v>
      </c>
      <c r="D727">
        <f t="shared" si="35"/>
        <v>12</v>
      </c>
      <c r="E727" t="s">
        <v>4</v>
      </c>
      <c r="F727">
        <f>IF(B727=7,H727*15,0)</f>
        <v>0</v>
      </c>
      <c r="G727">
        <f>IF(OR(B727=7,B727=6),0,I727*30)</f>
        <v>60</v>
      </c>
      <c r="H727">
        <v>10</v>
      </c>
      <c r="I727">
        <f>IF(E727="ZIMA",ROUNDDOWN(H727*20%,0),IF(E727="WIOSNA",ROUNDDOWN(H727*50%,0),IF(E727="LATO",ROUNDDOWN(H727*90%,0),IF(E727="JESIEŃ",ROUNDDOWN(H727*40%,0)))))</f>
        <v>2</v>
      </c>
      <c r="J727">
        <f>Tabela18[[#This Row],[WYDATKI]]+Tabela18[[#This Row],[SERWIS]]</f>
        <v>0</v>
      </c>
    </row>
    <row r="728" spans="1:10" x14ac:dyDescent="0.3">
      <c r="A728" s="1">
        <v>45653</v>
      </c>
      <c r="B728">
        <f t="shared" si="33"/>
        <v>5</v>
      </c>
      <c r="C728">
        <f t="shared" si="34"/>
        <v>27</v>
      </c>
      <c r="D728">
        <f t="shared" si="35"/>
        <v>12</v>
      </c>
      <c r="E728" t="s">
        <v>4</v>
      </c>
      <c r="F728">
        <f>IF(B728=7,H728*15,0)</f>
        <v>0</v>
      </c>
      <c r="G728">
        <f>IF(OR(B728=7,B728=6),0,I728*30)</f>
        <v>60</v>
      </c>
      <c r="H728">
        <v>10</v>
      </c>
      <c r="I728">
        <f>IF(E728="ZIMA",ROUNDDOWN(H728*20%,0),IF(E728="WIOSNA",ROUNDDOWN(H728*50%,0),IF(E728="LATO",ROUNDDOWN(H728*90%,0),IF(E728="JESIEŃ",ROUNDDOWN(H728*40%,0)))))</f>
        <v>2</v>
      </c>
      <c r="J728">
        <f>Tabela18[[#This Row],[WYDATKI]]+Tabela18[[#This Row],[SERWIS]]</f>
        <v>0</v>
      </c>
    </row>
    <row r="729" spans="1:10" x14ac:dyDescent="0.3">
      <c r="A729" s="1">
        <v>45654</v>
      </c>
      <c r="B729">
        <f t="shared" si="33"/>
        <v>6</v>
      </c>
      <c r="C729">
        <f t="shared" si="34"/>
        <v>28</v>
      </c>
      <c r="D729">
        <f t="shared" si="35"/>
        <v>12</v>
      </c>
      <c r="E729" t="s">
        <v>4</v>
      </c>
      <c r="F729">
        <f>IF(B729=7,H729*15,0)</f>
        <v>0</v>
      </c>
      <c r="G729">
        <f>IF(OR(B729=7,B729=6),0,I729*30)</f>
        <v>0</v>
      </c>
      <c r="H729">
        <v>10</v>
      </c>
      <c r="I729">
        <f>IF(E729="ZIMA",ROUNDDOWN(H729*20%,0),IF(E729="WIOSNA",ROUNDDOWN(H729*50%,0),IF(E729="LATO",ROUNDDOWN(H729*90%,0),IF(E729="JESIEŃ",ROUNDDOWN(H729*40%,0)))))</f>
        <v>2</v>
      </c>
      <c r="J729">
        <f>Tabela18[[#This Row],[WYDATKI]]+Tabela18[[#This Row],[SERWIS]]</f>
        <v>0</v>
      </c>
    </row>
    <row r="730" spans="1:10" x14ac:dyDescent="0.3">
      <c r="A730" s="1">
        <v>45655</v>
      </c>
      <c r="B730">
        <f t="shared" si="33"/>
        <v>7</v>
      </c>
      <c r="C730">
        <f t="shared" si="34"/>
        <v>29</v>
      </c>
      <c r="D730">
        <f t="shared" si="35"/>
        <v>12</v>
      </c>
      <c r="E730" t="s">
        <v>4</v>
      </c>
      <c r="F730">
        <f>IF(B730=7,H730*15,0)</f>
        <v>150</v>
      </c>
      <c r="G730">
        <f>IF(OR(B730=7,B730=6),0,I730*30)</f>
        <v>0</v>
      </c>
      <c r="H730">
        <v>10</v>
      </c>
      <c r="I730">
        <f>IF(E730="ZIMA",ROUNDDOWN(H730*20%,0),IF(E730="WIOSNA",ROUNDDOWN(H730*50%,0),IF(E730="LATO",ROUNDDOWN(H730*90%,0),IF(E730="JESIEŃ",ROUNDDOWN(H730*40%,0)))))</f>
        <v>2</v>
      </c>
      <c r="J730">
        <f>Tabela18[[#This Row],[WYDATKI]]+Tabela18[[#This Row],[SERWIS]]</f>
        <v>150</v>
      </c>
    </row>
    <row r="731" spans="1:10" x14ac:dyDescent="0.3">
      <c r="A731" s="1">
        <v>45656</v>
      </c>
      <c r="B731">
        <f t="shared" si="33"/>
        <v>1</v>
      </c>
      <c r="C731">
        <f t="shared" si="34"/>
        <v>30</v>
      </c>
      <c r="D731">
        <f t="shared" si="35"/>
        <v>12</v>
      </c>
      <c r="E731" t="s">
        <v>4</v>
      </c>
      <c r="F731">
        <f>IF(B731=7,H731*15,0)</f>
        <v>0</v>
      </c>
      <c r="G731">
        <f>IF(OR(B731=7,B731=6),0,I731*30)</f>
        <v>60</v>
      </c>
      <c r="H731">
        <v>10</v>
      </c>
      <c r="I731">
        <f>IF(E731="ZIMA",ROUNDDOWN(H731*20%,0),IF(E731="WIOSNA",ROUNDDOWN(H731*50%,0),IF(E731="LATO",ROUNDDOWN(H731*90%,0),IF(E731="JESIEŃ",ROUNDDOWN(H731*40%,0)))))</f>
        <v>2</v>
      </c>
      <c r="J731">
        <f>Tabela18[[#This Row],[WYDATKI]]+Tabela18[[#This Row],[SERWIS]]</f>
        <v>0</v>
      </c>
    </row>
    <row r="732" spans="1:10" x14ac:dyDescent="0.3">
      <c r="A732" s="1">
        <v>45657</v>
      </c>
      <c r="B732">
        <f t="shared" si="33"/>
        <v>2</v>
      </c>
      <c r="C732">
        <f t="shared" si="34"/>
        <v>31</v>
      </c>
      <c r="D732">
        <f t="shared" si="35"/>
        <v>12</v>
      </c>
      <c r="E732" t="s">
        <v>4</v>
      </c>
      <c r="F732">
        <f>IF(B732=7,H732*15,0)</f>
        <v>0</v>
      </c>
      <c r="G732">
        <f>IF(OR(B732=7,B732=6),0,I732*30)</f>
        <v>60</v>
      </c>
      <c r="H732">
        <v>10</v>
      </c>
      <c r="I732">
        <f>IF(E732="ZIMA",ROUNDDOWN(H732*20%,0),IF(E732="WIOSNA",ROUNDDOWN(H732*50%,0),IF(E732="LATO",ROUNDDOWN(H732*90%,0),IF(E732="JESIEŃ",ROUNDDOWN(H732*40%,0)))))</f>
        <v>2</v>
      </c>
      <c r="J732">
        <f>Tabela18[[#This Row],[WYDATKI]]+Tabela18[[#This Row],[SERWIS]]</f>
        <v>0</v>
      </c>
    </row>
    <row r="733" spans="1:10" x14ac:dyDescent="0.3">
      <c r="A73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 5.1</vt:lpstr>
      <vt:lpstr>zad 5.2</vt:lpstr>
      <vt:lpstr>zad 5.2 wykres</vt:lpstr>
      <vt:lpstr>zad 5.3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2023-05-10T16:22:12Z</dcterms:created>
  <dcterms:modified xsi:type="dcterms:W3CDTF">2023-05-10T21:36:36Z</dcterms:modified>
</cp:coreProperties>
</file>