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Users/alfredobolio/Desktop/"/>
    </mc:Choice>
  </mc:AlternateContent>
  <xr:revisionPtr revIDLastSave="0" documentId="13_ncr:1_{FAB64CCE-DF6A-4745-B36C-03FD85CF8B6D}" xr6:coauthVersionLast="45" xr6:coauthVersionMax="45" xr10:uidLastSave="{00000000-0000-0000-0000-000000000000}"/>
  <bookViews>
    <workbookView xWindow="0" yWindow="500" windowWidth="29760" windowHeight="17640" tabRatio="900" xr2:uid="{00000000-000D-0000-FFFF-FFFF00000000}"/>
  </bookViews>
  <sheets>
    <sheet name="DashboardDeCumplimiento" sheetId="17" r:id="rId1"/>
    <sheet name="SoW" sheetId="18" r:id="rId2"/>
    <sheet name="A5" sheetId="1" r:id="rId3"/>
    <sheet name="A6" sheetId="2" r:id="rId4"/>
    <sheet name="A8" sheetId="3" r:id="rId5"/>
    <sheet name="A9" sheetId="8" r:id="rId6"/>
    <sheet name="A10" sheetId="9" r:id="rId7"/>
    <sheet name="A12" sheetId="6" r:id="rId8"/>
    <sheet name="A13" sheetId="10" r:id="rId9"/>
    <sheet name="A14" sheetId="11" r:id="rId10"/>
    <sheet name="A15" sheetId="12" r:id="rId11"/>
    <sheet name="A16" sheetId="13" r:id="rId12"/>
    <sheet name="A17" sheetId="14" r:id="rId13"/>
    <sheet name="A18" sheetId="15"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17" l="1"/>
  <c r="P10" i="9"/>
  <c r="P11" i="9"/>
  <c r="P12" i="9"/>
  <c r="P13" i="9"/>
  <c r="P14" i="9"/>
  <c r="N38" i="1" l="1"/>
  <c r="L38" i="1"/>
  <c r="N44" i="1"/>
  <c r="L44" i="1"/>
  <c r="J44" i="1"/>
  <c r="N33" i="1"/>
  <c r="L33" i="1"/>
  <c r="J33" i="1"/>
  <c r="N27" i="1"/>
  <c r="N28" i="1"/>
  <c r="N29" i="1"/>
  <c r="N30" i="1"/>
  <c r="L27" i="1"/>
  <c r="L28" i="1"/>
  <c r="L29" i="1"/>
  <c r="L30" i="1"/>
  <c r="L36" i="1"/>
  <c r="N36" i="1"/>
  <c r="N43" i="1"/>
  <c r="L43" i="1"/>
  <c r="J43" i="1"/>
  <c r="J38" i="1"/>
  <c r="J36" i="1"/>
  <c r="J32" i="1"/>
  <c r="L32" i="1"/>
  <c r="N32" i="1"/>
  <c r="N26" i="1"/>
  <c r="J27" i="1"/>
  <c r="J28" i="1"/>
  <c r="J29" i="1"/>
  <c r="J30" i="1"/>
  <c r="J26" i="1"/>
  <c r="N20" i="1"/>
  <c r="N19" i="1"/>
  <c r="N18" i="1"/>
  <c r="N17" i="1"/>
  <c r="N16" i="1"/>
  <c r="N15" i="1"/>
  <c r="N14" i="1"/>
  <c r="N13" i="1"/>
  <c r="N12" i="1"/>
  <c r="N11" i="1"/>
  <c r="N10" i="1"/>
  <c r="N9" i="1"/>
  <c r="N8" i="1"/>
  <c r="N7" i="1"/>
  <c r="L20" i="1"/>
  <c r="L19" i="1"/>
  <c r="L18" i="1"/>
  <c r="L17" i="1"/>
  <c r="L16" i="1"/>
  <c r="L15" i="1"/>
  <c r="L14" i="1"/>
  <c r="L13" i="1"/>
  <c r="L12" i="1"/>
  <c r="L11" i="1"/>
  <c r="L10" i="1"/>
  <c r="L9" i="1"/>
  <c r="L8" i="1"/>
  <c r="L7" i="1"/>
  <c r="J8" i="1"/>
  <c r="J9" i="1"/>
  <c r="J10" i="1"/>
  <c r="J11" i="1"/>
  <c r="J12" i="1"/>
  <c r="J13" i="1"/>
  <c r="J14" i="1"/>
  <c r="J15" i="1"/>
  <c r="J16" i="1"/>
  <c r="J17" i="1"/>
  <c r="J18" i="1"/>
  <c r="J19" i="1"/>
  <c r="J20" i="1"/>
  <c r="N20" i="10"/>
  <c r="N19" i="10"/>
  <c r="L20" i="10"/>
  <c r="L19" i="10"/>
  <c r="J20" i="10"/>
  <c r="J19" i="10"/>
  <c r="P12" i="10"/>
  <c r="P11" i="10"/>
  <c r="N12" i="10"/>
  <c r="N11" i="10"/>
  <c r="L12" i="10"/>
  <c r="L11" i="10"/>
  <c r="J12" i="10"/>
  <c r="J11" i="10"/>
  <c r="N9" i="10"/>
  <c r="N8" i="10"/>
  <c r="R8" i="10" s="1"/>
  <c r="L9" i="10"/>
  <c r="J9" i="10"/>
  <c r="R19" i="10" l="1"/>
  <c r="E15" i="17" l="1"/>
  <c r="S87" i="15"/>
  <c r="S76" i="15"/>
  <c r="S68" i="15"/>
  <c r="S55" i="15"/>
  <c r="S48" i="15"/>
  <c r="S39" i="15"/>
  <c r="S33" i="15"/>
  <c r="P176" i="11"/>
  <c r="N176" i="11"/>
  <c r="L176" i="11"/>
  <c r="J176" i="11"/>
  <c r="P175" i="11"/>
  <c r="N175" i="11"/>
  <c r="L175" i="11"/>
  <c r="J175" i="11"/>
  <c r="P166" i="11"/>
  <c r="N166" i="11"/>
  <c r="L166" i="11"/>
  <c r="J166" i="11"/>
  <c r="P165" i="11"/>
  <c r="N165" i="11"/>
  <c r="L165" i="11"/>
  <c r="J165" i="11"/>
  <c r="P159" i="11"/>
  <c r="N159" i="11"/>
  <c r="L159" i="11"/>
  <c r="J159" i="11"/>
  <c r="R159" i="11" s="1"/>
  <c r="P158" i="11"/>
  <c r="N158" i="11"/>
  <c r="L158" i="11"/>
  <c r="J158" i="11"/>
  <c r="P157" i="11"/>
  <c r="N157" i="11"/>
  <c r="L157" i="11"/>
  <c r="J157" i="11"/>
  <c r="R157" i="11" s="1"/>
  <c r="P156" i="11"/>
  <c r="N156" i="11"/>
  <c r="L156" i="11"/>
  <c r="J156" i="11"/>
  <c r="P150" i="11"/>
  <c r="N150" i="11"/>
  <c r="L150" i="11"/>
  <c r="J150" i="11"/>
  <c r="P149" i="11"/>
  <c r="N149" i="11"/>
  <c r="L149" i="11"/>
  <c r="J149" i="11"/>
  <c r="P148" i="11"/>
  <c r="N148" i="11"/>
  <c r="L148" i="11"/>
  <c r="J148" i="11"/>
  <c r="P147" i="11"/>
  <c r="N147" i="11"/>
  <c r="L147" i="11"/>
  <c r="J147" i="11"/>
  <c r="P146" i="11"/>
  <c r="N146" i="11"/>
  <c r="L146" i="11"/>
  <c r="J146" i="11"/>
  <c r="P145" i="11"/>
  <c r="N145" i="11"/>
  <c r="L145" i="11"/>
  <c r="J145" i="11"/>
  <c r="P144" i="11"/>
  <c r="N144" i="11"/>
  <c r="L144" i="11"/>
  <c r="J144" i="11"/>
  <c r="P143" i="11"/>
  <c r="N143" i="11"/>
  <c r="L143" i="11"/>
  <c r="J143" i="11"/>
  <c r="P142" i="11"/>
  <c r="N142" i="11"/>
  <c r="L142" i="11"/>
  <c r="J142" i="11"/>
  <c r="P136" i="11"/>
  <c r="N136" i="11"/>
  <c r="L136" i="11"/>
  <c r="J136" i="11"/>
  <c r="P135" i="11"/>
  <c r="N135" i="11"/>
  <c r="L135" i="11"/>
  <c r="J135" i="11"/>
  <c r="P134" i="11"/>
  <c r="N134" i="11"/>
  <c r="L134" i="11"/>
  <c r="J134" i="11"/>
  <c r="P133" i="11"/>
  <c r="N133" i="11"/>
  <c r="L133" i="11"/>
  <c r="J133" i="11"/>
  <c r="P132" i="11"/>
  <c r="N132" i="11"/>
  <c r="L132" i="11"/>
  <c r="J132" i="11"/>
  <c r="R132" i="11" s="1"/>
  <c r="P131" i="11"/>
  <c r="N131" i="11"/>
  <c r="L131" i="11"/>
  <c r="J131" i="11"/>
  <c r="P130" i="11"/>
  <c r="N130" i="11"/>
  <c r="L130" i="11"/>
  <c r="J130" i="11"/>
  <c r="P129" i="11"/>
  <c r="N129" i="11"/>
  <c r="L129" i="11"/>
  <c r="J129" i="11"/>
  <c r="P128" i="11"/>
  <c r="N128" i="11"/>
  <c r="L128" i="11"/>
  <c r="J128" i="11"/>
  <c r="R128" i="11" s="1"/>
  <c r="P127" i="11"/>
  <c r="N127" i="11"/>
  <c r="L127" i="11"/>
  <c r="J127" i="11"/>
  <c r="P126" i="11"/>
  <c r="N126" i="11"/>
  <c r="L126" i="11"/>
  <c r="J126" i="11"/>
  <c r="R126" i="11" s="1"/>
  <c r="P115" i="11"/>
  <c r="N115" i="11"/>
  <c r="L115" i="11"/>
  <c r="J115" i="11"/>
  <c r="P118" i="11"/>
  <c r="N118" i="11"/>
  <c r="L118" i="11"/>
  <c r="J118" i="11"/>
  <c r="P117" i="11"/>
  <c r="N117" i="11"/>
  <c r="L117" i="11"/>
  <c r="J117" i="11"/>
  <c r="P116" i="11"/>
  <c r="N116" i="11"/>
  <c r="L116" i="11"/>
  <c r="J116" i="11"/>
  <c r="P110" i="11"/>
  <c r="N110" i="11"/>
  <c r="L110" i="11"/>
  <c r="J110" i="11"/>
  <c r="P109" i="11"/>
  <c r="N109" i="11"/>
  <c r="L109" i="11"/>
  <c r="J109" i="11"/>
  <c r="P108" i="11"/>
  <c r="N108" i="11"/>
  <c r="L108" i="11"/>
  <c r="J108" i="11"/>
  <c r="P107" i="11"/>
  <c r="N107" i="11"/>
  <c r="L107" i="11"/>
  <c r="J107" i="11"/>
  <c r="P106" i="11"/>
  <c r="N106" i="11"/>
  <c r="L106" i="11"/>
  <c r="J106" i="11"/>
  <c r="P105" i="11"/>
  <c r="N105" i="11"/>
  <c r="L105" i="11"/>
  <c r="J105" i="11"/>
  <c r="P104" i="11"/>
  <c r="N104" i="11"/>
  <c r="L104" i="11"/>
  <c r="J104" i="11"/>
  <c r="P99" i="11"/>
  <c r="N99" i="11"/>
  <c r="L99" i="11"/>
  <c r="J99" i="11"/>
  <c r="P98" i="11"/>
  <c r="N98" i="11"/>
  <c r="L98" i="11"/>
  <c r="J98" i="11"/>
  <c r="P97" i="11"/>
  <c r="N97" i="11"/>
  <c r="L97" i="11"/>
  <c r="J97" i="11"/>
  <c r="P96" i="11"/>
  <c r="N96" i="11"/>
  <c r="L96" i="11"/>
  <c r="J96" i="11"/>
  <c r="P95" i="11"/>
  <c r="N95" i="11"/>
  <c r="L95" i="11"/>
  <c r="J95" i="11"/>
  <c r="P94" i="11"/>
  <c r="N94" i="11"/>
  <c r="L94" i="11"/>
  <c r="J94" i="11"/>
  <c r="P88" i="11"/>
  <c r="N88" i="11"/>
  <c r="L88" i="11"/>
  <c r="J88" i="11"/>
  <c r="P87" i="11"/>
  <c r="N87" i="11"/>
  <c r="L87" i="11"/>
  <c r="J87" i="11"/>
  <c r="P86" i="11"/>
  <c r="N86" i="11"/>
  <c r="L86" i="11"/>
  <c r="J86" i="11"/>
  <c r="P85" i="11"/>
  <c r="N85" i="11"/>
  <c r="L85" i="11"/>
  <c r="J85" i="11"/>
  <c r="P84" i="11"/>
  <c r="N84" i="11"/>
  <c r="L84" i="11"/>
  <c r="J84" i="11"/>
  <c r="P83" i="11"/>
  <c r="N83" i="11"/>
  <c r="L83" i="11"/>
  <c r="J83" i="11"/>
  <c r="P82" i="11"/>
  <c r="N82" i="11"/>
  <c r="L82" i="11"/>
  <c r="J82" i="11"/>
  <c r="P81" i="11"/>
  <c r="N81" i="11"/>
  <c r="L81" i="11"/>
  <c r="J81" i="11"/>
  <c r="R81" i="11" s="1"/>
  <c r="P80" i="11"/>
  <c r="N80" i="11"/>
  <c r="L80" i="11"/>
  <c r="J80" i="11"/>
  <c r="P79" i="11"/>
  <c r="N79" i="11"/>
  <c r="L79" i="11"/>
  <c r="J79" i="11"/>
  <c r="R79" i="11" s="1"/>
  <c r="P78" i="11"/>
  <c r="N78" i="11"/>
  <c r="L78" i="11"/>
  <c r="J78" i="11"/>
  <c r="P77" i="11"/>
  <c r="N77" i="11"/>
  <c r="L77" i="11"/>
  <c r="J77" i="11"/>
  <c r="R77" i="11" s="1"/>
  <c r="P76" i="11"/>
  <c r="N76" i="11"/>
  <c r="L76" i="11"/>
  <c r="J76" i="11"/>
  <c r="P69" i="11"/>
  <c r="N69" i="11"/>
  <c r="L69" i="11"/>
  <c r="J69" i="11"/>
  <c r="P68" i="11"/>
  <c r="N68" i="11"/>
  <c r="L68" i="11"/>
  <c r="J68" i="11"/>
  <c r="P67" i="11"/>
  <c r="N67" i="11"/>
  <c r="L67" i="11"/>
  <c r="J67" i="11"/>
  <c r="P66" i="11"/>
  <c r="N66" i="11"/>
  <c r="L66" i="11"/>
  <c r="J66" i="11"/>
  <c r="P65" i="11"/>
  <c r="N65" i="11"/>
  <c r="L65" i="11"/>
  <c r="J65" i="11"/>
  <c r="P64" i="11"/>
  <c r="N64" i="11"/>
  <c r="L64" i="11"/>
  <c r="J64" i="11"/>
  <c r="P63" i="11"/>
  <c r="N63" i="11"/>
  <c r="L63" i="11"/>
  <c r="J63" i="11"/>
  <c r="P62" i="11"/>
  <c r="N62" i="11"/>
  <c r="L62" i="11"/>
  <c r="J62" i="11"/>
  <c r="P61" i="11"/>
  <c r="N61" i="11"/>
  <c r="L61" i="11"/>
  <c r="J61" i="11"/>
  <c r="P60" i="11"/>
  <c r="N60" i="11"/>
  <c r="L60" i="11"/>
  <c r="J60" i="11"/>
  <c r="P49" i="11"/>
  <c r="N49" i="11"/>
  <c r="L49" i="11"/>
  <c r="J49" i="11"/>
  <c r="P48" i="11"/>
  <c r="N48" i="11"/>
  <c r="L48" i="11"/>
  <c r="J48" i="11"/>
  <c r="P47" i="11"/>
  <c r="N47" i="11"/>
  <c r="L47" i="11"/>
  <c r="J47" i="11"/>
  <c r="P46" i="11"/>
  <c r="N46" i="11"/>
  <c r="L46" i="11"/>
  <c r="J46" i="11"/>
  <c r="P45" i="11"/>
  <c r="N45" i="11"/>
  <c r="L45" i="11"/>
  <c r="J45" i="11"/>
  <c r="P44" i="11"/>
  <c r="N44" i="11"/>
  <c r="L44" i="11"/>
  <c r="J44" i="11"/>
  <c r="J36" i="11"/>
  <c r="L36" i="11"/>
  <c r="N36" i="11"/>
  <c r="P36" i="11"/>
  <c r="R36" i="11"/>
  <c r="J37" i="11"/>
  <c r="L37" i="11"/>
  <c r="N37" i="11"/>
  <c r="P37" i="11"/>
  <c r="J38" i="11"/>
  <c r="L38" i="11"/>
  <c r="N38" i="11"/>
  <c r="P38" i="11"/>
  <c r="J39" i="11"/>
  <c r="L39" i="11"/>
  <c r="N39" i="11"/>
  <c r="P39" i="11"/>
  <c r="P122" i="8"/>
  <c r="N122" i="8"/>
  <c r="L122" i="8"/>
  <c r="J122" i="8"/>
  <c r="P104" i="8"/>
  <c r="N104" i="8"/>
  <c r="L104" i="8"/>
  <c r="J104" i="8"/>
  <c r="P103" i="8"/>
  <c r="N103" i="8"/>
  <c r="L103" i="8"/>
  <c r="J103" i="8"/>
  <c r="P102" i="8"/>
  <c r="N102" i="8"/>
  <c r="L102" i="8"/>
  <c r="J102" i="8"/>
  <c r="P101" i="8"/>
  <c r="N101" i="8"/>
  <c r="L101" i="8"/>
  <c r="J101" i="8"/>
  <c r="P100" i="8"/>
  <c r="N100" i="8"/>
  <c r="L100" i="8"/>
  <c r="J100" i="8"/>
  <c r="P99" i="8"/>
  <c r="N99" i="8"/>
  <c r="L99" i="8"/>
  <c r="J99" i="8"/>
  <c r="P98" i="8"/>
  <c r="N98" i="8"/>
  <c r="L98" i="8"/>
  <c r="J98" i="8"/>
  <c r="P97" i="8"/>
  <c r="N97" i="8"/>
  <c r="L97" i="8"/>
  <c r="J97" i="8"/>
  <c r="P96" i="8"/>
  <c r="N96" i="8"/>
  <c r="L96" i="8"/>
  <c r="J96" i="8"/>
  <c r="P90" i="8"/>
  <c r="N90" i="8"/>
  <c r="L90" i="8"/>
  <c r="J90" i="8"/>
  <c r="P89" i="8"/>
  <c r="N89" i="8"/>
  <c r="L89" i="8"/>
  <c r="J89" i="8"/>
  <c r="P88" i="8"/>
  <c r="N88" i="8"/>
  <c r="L88" i="8"/>
  <c r="J88" i="8"/>
  <c r="P87" i="8"/>
  <c r="N87" i="8"/>
  <c r="L87" i="8"/>
  <c r="J87" i="8"/>
  <c r="P86" i="8"/>
  <c r="N86" i="8"/>
  <c r="L86" i="8"/>
  <c r="J86" i="8"/>
  <c r="P85" i="8"/>
  <c r="N85" i="8"/>
  <c r="L85" i="8"/>
  <c r="J85" i="8"/>
  <c r="P84" i="8"/>
  <c r="N84" i="8"/>
  <c r="L84" i="8"/>
  <c r="J84" i="8"/>
  <c r="P79" i="8"/>
  <c r="N79" i="8"/>
  <c r="L79" i="8"/>
  <c r="J79" i="8"/>
  <c r="P78" i="8"/>
  <c r="N78" i="8"/>
  <c r="L78" i="8"/>
  <c r="J78" i="8"/>
  <c r="R78" i="8" s="1"/>
  <c r="P77" i="8"/>
  <c r="N77" i="8"/>
  <c r="L77" i="8"/>
  <c r="J77" i="8"/>
  <c r="P76" i="8"/>
  <c r="N76" i="8"/>
  <c r="L76" i="8"/>
  <c r="J76" i="8"/>
  <c r="P75" i="8"/>
  <c r="N75" i="8"/>
  <c r="L75" i="8"/>
  <c r="J75" i="8"/>
  <c r="P74" i="8"/>
  <c r="N74" i="8"/>
  <c r="L74" i="8"/>
  <c r="J74" i="8"/>
  <c r="P68" i="8"/>
  <c r="N68" i="8"/>
  <c r="L68" i="8"/>
  <c r="J68" i="8"/>
  <c r="P67" i="8"/>
  <c r="N67" i="8"/>
  <c r="L67" i="8"/>
  <c r="J67" i="8"/>
  <c r="P66" i="8"/>
  <c r="N66" i="8"/>
  <c r="L66" i="8"/>
  <c r="J66" i="8"/>
  <c r="P65" i="8"/>
  <c r="N65" i="8"/>
  <c r="L65" i="8"/>
  <c r="J65" i="8"/>
  <c r="P64" i="8"/>
  <c r="N64" i="8"/>
  <c r="L64" i="8"/>
  <c r="J64" i="8"/>
  <c r="P63" i="8"/>
  <c r="N63" i="8"/>
  <c r="L63" i="8"/>
  <c r="J63" i="8"/>
  <c r="P62" i="8"/>
  <c r="N62" i="8"/>
  <c r="L62" i="8"/>
  <c r="J62" i="8"/>
  <c r="P61" i="8"/>
  <c r="N61" i="8"/>
  <c r="L61" i="8"/>
  <c r="J61" i="8"/>
  <c r="P60" i="8"/>
  <c r="N60" i="8"/>
  <c r="L60" i="8"/>
  <c r="J60" i="8"/>
  <c r="P59" i="8"/>
  <c r="N59" i="8"/>
  <c r="L59" i="8"/>
  <c r="J59" i="8"/>
  <c r="P58" i="8"/>
  <c r="N58" i="8"/>
  <c r="L58" i="8"/>
  <c r="J58" i="8"/>
  <c r="P47" i="8"/>
  <c r="N47" i="8"/>
  <c r="L47" i="8"/>
  <c r="J47" i="8"/>
  <c r="P45" i="8"/>
  <c r="N45" i="8"/>
  <c r="L45" i="8"/>
  <c r="J45" i="8"/>
  <c r="P43" i="8"/>
  <c r="N43" i="8"/>
  <c r="L43" i="8"/>
  <c r="J43" i="8"/>
  <c r="P42" i="8"/>
  <c r="N42" i="8"/>
  <c r="L42" i="8"/>
  <c r="J42" i="8"/>
  <c r="P41" i="8"/>
  <c r="N41" i="8"/>
  <c r="L41" i="8"/>
  <c r="J41" i="8"/>
  <c r="P40" i="8"/>
  <c r="N40" i="8"/>
  <c r="L40" i="8"/>
  <c r="J40" i="8"/>
  <c r="P38" i="8"/>
  <c r="N38" i="8"/>
  <c r="L38" i="8"/>
  <c r="J38" i="8"/>
  <c r="R38" i="8" s="1"/>
  <c r="S38" i="8" s="1"/>
  <c r="P36" i="8"/>
  <c r="N36" i="8"/>
  <c r="L36" i="8"/>
  <c r="J36" i="8"/>
  <c r="P35" i="8"/>
  <c r="N35" i="8"/>
  <c r="L35" i="8"/>
  <c r="J35" i="8"/>
  <c r="P33" i="8"/>
  <c r="N33" i="8"/>
  <c r="L33" i="8"/>
  <c r="J33" i="8"/>
  <c r="P32" i="8"/>
  <c r="N32" i="8"/>
  <c r="L32" i="8"/>
  <c r="J32" i="8"/>
  <c r="P29" i="8"/>
  <c r="N29" i="8"/>
  <c r="L29" i="8"/>
  <c r="J29" i="8"/>
  <c r="P28" i="8"/>
  <c r="N28" i="8"/>
  <c r="L28" i="8"/>
  <c r="J28" i="8"/>
  <c r="P27" i="8"/>
  <c r="N27" i="8"/>
  <c r="L27" i="8"/>
  <c r="J27" i="8"/>
  <c r="P26" i="8"/>
  <c r="N26" i="8"/>
  <c r="L26" i="8"/>
  <c r="J26" i="8"/>
  <c r="P25" i="8"/>
  <c r="N25" i="8"/>
  <c r="L25" i="8"/>
  <c r="J25" i="8"/>
  <c r="P19" i="8"/>
  <c r="N19" i="8"/>
  <c r="L19" i="8"/>
  <c r="J19" i="8"/>
  <c r="P18" i="8"/>
  <c r="N18" i="8"/>
  <c r="L18" i="8"/>
  <c r="J18" i="8"/>
  <c r="P17" i="8"/>
  <c r="N17" i="8"/>
  <c r="L17" i="8"/>
  <c r="J17" i="8"/>
  <c r="P16" i="8"/>
  <c r="N16" i="8"/>
  <c r="L16" i="8"/>
  <c r="J16" i="8"/>
  <c r="P15" i="8"/>
  <c r="N15" i="8"/>
  <c r="L15" i="8"/>
  <c r="J15" i="8"/>
  <c r="P14" i="8"/>
  <c r="N14" i="8"/>
  <c r="L14" i="8"/>
  <c r="J14" i="8"/>
  <c r="P13" i="8"/>
  <c r="N13" i="8"/>
  <c r="L13" i="8"/>
  <c r="J13" i="8"/>
  <c r="P12" i="8"/>
  <c r="N12" i="8"/>
  <c r="L12" i="8"/>
  <c r="J12" i="8"/>
  <c r="P11" i="8"/>
  <c r="N11" i="8"/>
  <c r="L11" i="8"/>
  <c r="J11" i="8"/>
  <c r="P10" i="8"/>
  <c r="N10" i="8"/>
  <c r="L10" i="8"/>
  <c r="J10" i="8"/>
  <c r="P9" i="8"/>
  <c r="N9" i="8"/>
  <c r="L9" i="8"/>
  <c r="J9" i="8"/>
  <c r="P8" i="8"/>
  <c r="N8" i="8"/>
  <c r="L8" i="8"/>
  <c r="J8" i="8"/>
  <c r="P37" i="14"/>
  <c r="N37" i="14"/>
  <c r="L37" i="14"/>
  <c r="J37" i="14"/>
  <c r="R37" i="14" s="1"/>
  <c r="S66" i="3"/>
  <c r="S46" i="3"/>
  <c r="S35" i="3"/>
  <c r="S28" i="3"/>
  <c r="S19" i="3"/>
  <c r="S11" i="3"/>
  <c r="S7" i="3"/>
  <c r="P81" i="2"/>
  <c r="N81" i="2"/>
  <c r="L81" i="2"/>
  <c r="J81" i="2"/>
  <c r="P80" i="2"/>
  <c r="N80" i="2"/>
  <c r="L80" i="2"/>
  <c r="J80" i="2"/>
  <c r="R80" i="2" s="1"/>
  <c r="P79" i="2"/>
  <c r="N79" i="2"/>
  <c r="L79" i="2"/>
  <c r="J79" i="2"/>
  <c r="P78" i="2"/>
  <c r="N78" i="2"/>
  <c r="L78" i="2"/>
  <c r="J78" i="2"/>
  <c r="P77" i="2"/>
  <c r="N77" i="2"/>
  <c r="L77" i="2"/>
  <c r="J77" i="2"/>
  <c r="P76" i="2"/>
  <c r="N76" i="2"/>
  <c r="L76" i="2"/>
  <c r="J76" i="2"/>
  <c r="P75" i="2"/>
  <c r="N75" i="2"/>
  <c r="L75" i="2"/>
  <c r="J75" i="2"/>
  <c r="P74" i="2"/>
  <c r="N74" i="2"/>
  <c r="L74" i="2"/>
  <c r="J74" i="2"/>
  <c r="P73" i="2"/>
  <c r="N73" i="2"/>
  <c r="L73" i="2"/>
  <c r="J73" i="2"/>
  <c r="P72" i="2"/>
  <c r="N72" i="2"/>
  <c r="L72" i="2"/>
  <c r="J72" i="2"/>
  <c r="P71" i="2"/>
  <c r="N71" i="2"/>
  <c r="L71" i="2"/>
  <c r="J71" i="2"/>
  <c r="P63" i="2"/>
  <c r="N63" i="2"/>
  <c r="L63" i="2"/>
  <c r="J63" i="2"/>
  <c r="P62" i="2"/>
  <c r="N62" i="2"/>
  <c r="L62" i="2"/>
  <c r="J62" i="2"/>
  <c r="P60" i="2"/>
  <c r="N60" i="2"/>
  <c r="L60" i="2"/>
  <c r="J60" i="2"/>
  <c r="P59" i="2"/>
  <c r="N59" i="2"/>
  <c r="L59" i="2"/>
  <c r="J59" i="2"/>
  <c r="P58" i="2"/>
  <c r="N58" i="2"/>
  <c r="L58" i="2"/>
  <c r="J58" i="2"/>
  <c r="P57" i="2"/>
  <c r="N57" i="2"/>
  <c r="L57" i="2"/>
  <c r="J57" i="2"/>
  <c r="P56" i="2"/>
  <c r="N56" i="2"/>
  <c r="L56" i="2"/>
  <c r="J56" i="2"/>
  <c r="P55" i="2"/>
  <c r="N55" i="2"/>
  <c r="L55" i="2"/>
  <c r="J55" i="2"/>
  <c r="P54" i="2"/>
  <c r="N54" i="2"/>
  <c r="L54" i="2"/>
  <c r="J54" i="2"/>
  <c r="P53" i="2"/>
  <c r="N53" i="2"/>
  <c r="L53" i="2"/>
  <c r="J53" i="2"/>
  <c r="P89" i="15"/>
  <c r="N89" i="15"/>
  <c r="L89" i="15"/>
  <c r="J89" i="15"/>
  <c r="R89" i="15" s="1"/>
  <c r="P88" i="15"/>
  <c r="N88" i="15"/>
  <c r="L88" i="15"/>
  <c r="J88" i="15"/>
  <c r="R88" i="15" s="1"/>
  <c r="P87" i="15"/>
  <c r="N87" i="15"/>
  <c r="L87" i="15"/>
  <c r="J87" i="15"/>
  <c r="R87" i="15" s="1"/>
  <c r="R81" i="15"/>
  <c r="P81" i="15"/>
  <c r="N81" i="15"/>
  <c r="L81" i="15"/>
  <c r="J81" i="15"/>
  <c r="P80" i="15"/>
  <c r="N80" i="15"/>
  <c r="L80" i="15"/>
  <c r="J80" i="15"/>
  <c r="R80" i="15" s="1"/>
  <c r="P79" i="15"/>
  <c r="N79" i="15"/>
  <c r="L79" i="15"/>
  <c r="J79" i="15"/>
  <c r="R79" i="15" s="1"/>
  <c r="P78" i="15"/>
  <c r="R78" i="15" s="1"/>
  <c r="N78" i="15"/>
  <c r="L78" i="15"/>
  <c r="J78" i="15"/>
  <c r="P77" i="15"/>
  <c r="N77" i="15"/>
  <c r="L77" i="15"/>
  <c r="J77" i="15"/>
  <c r="R77" i="15" s="1"/>
  <c r="P76" i="15"/>
  <c r="N76" i="15"/>
  <c r="L76" i="15"/>
  <c r="J76" i="15"/>
  <c r="R76" i="15" s="1"/>
  <c r="P70" i="15"/>
  <c r="N70" i="15"/>
  <c r="R70" i="15" s="1"/>
  <c r="L70" i="15"/>
  <c r="J70" i="15"/>
  <c r="P69" i="15"/>
  <c r="N69" i="15"/>
  <c r="L69" i="15"/>
  <c r="J69" i="15"/>
  <c r="R69" i="15" s="1"/>
  <c r="R68" i="15"/>
  <c r="P68" i="15"/>
  <c r="N68" i="15"/>
  <c r="L68" i="15"/>
  <c r="J68" i="15"/>
  <c r="P59" i="15"/>
  <c r="N59" i="15"/>
  <c r="L59" i="15"/>
  <c r="J59" i="15"/>
  <c r="R59" i="15" s="1"/>
  <c r="P58" i="15"/>
  <c r="N58" i="15"/>
  <c r="L58" i="15"/>
  <c r="J58" i="15"/>
  <c r="R58" i="15" s="1"/>
  <c r="P57" i="15"/>
  <c r="R57" i="15" s="1"/>
  <c r="N57" i="15"/>
  <c r="L57" i="15"/>
  <c r="J57" i="15"/>
  <c r="P56" i="15"/>
  <c r="N56" i="15"/>
  <c r="L56" i="15"/>
  <c r="J56" i="15"/>
  <c r="R56" i="15" s="1"/>
  <c r="P55" i="15"/>
  <c r="N55" i="15"/>
  <c r="L55" i="15"/>
  <c r="J55" i="15"/>
  <c r="R55" i="15" s="1"/>
  <c r="P49" i="15"/>
  <c r="N49" i="15"/>
  <c r="R49" i="15" s="1"/>
  <c r="L49" i="15"/>
  <c r="J49" i="15"/>
  <c r="P48" i="15"/>
  <c r="N48" i="15"/>
  <c r="L48" i="15"/>
  <c r="J48" i="15"/>
  <c r="R48" i="15" s="1"/>
  <c r="R42" i="15"/>
  <c r="P42" i="15"/>
  <c r="N42" i="15"/>
  <c r="L42" i="15"/>
  <c r="J42" i="15"/>
  <c r="P41" i="15"/>
  <c r="N41" i="15"/>
  <c r="L41" i="15"/>
  <c r="J41" i="15"/>
  <c r="R41" i="15" s="1"/>
  <c r="P40" i="15"/>
  <c r="N40" i="15"/>
  <c r="L40" i="15"/>
  <c r="J40" i="15"/>
  <c r="R40" i="15" s="1"/>
  <c r="P39" i="15"/>
  <c r="R39" i="15" s="1"/>
  <c r="N39" i="15"/>
  <c r="L39" i="15"/>
  <c r="J39" i="15"/>
  <c r="P37" i="15"/>
  <c r="N37" i="15"/>
  <c r="L37" i="15"/>
  <c r="J37" i="15"/>
  <c r="R37" i="15" s="1"/>
  <c r="P36" i="15"/>
  <c r="N36" i="15"/>
  <c r="L36" i="15"/>
  <c r="J36" i="15"/>
  <c r="R36" i="15" s="1"/>
  <c r="P35" i="15"/>
  <c r="N35" i="15"/>
  <c r="R35" i="15" s="1"/>
  <c r="L35" i="15"/>
  <c r="J35" i="15"/>
  <c r="P34" i="15"/>
  <c r="N34" i="15"/>
  <c r="L34" i="15"/>
  <c r="J34" i="15"/>
  <c r="R34" i="15" s="1"/>
  <c r="R33" i="15"/>
  <c r="P33" i="15"/>
  <c r="N33" i="15"/>
  <c r="L33" i="15"/>
  <c r="J33" i="15"/>
  <c r="P26" i="15"/>
  <c r="N26" i="15"/>
  <c r="L26" i="15"/>
  <c r="J26" i="15"/>
  <c r="R26" i="15" s="1"/>
  <c r="P25" i="15"/>
  <c r="N25" i="15"/>
  <c r="L25" i="15"/>
  <c r="J25" i="15"/>
  <c r="R25" i="15" s="1"/>
  <c r="P24" i="15"/>
  <c r="R24" i="15" s="1"/>
  <c r="N24" i="15"/>
  <c r="L24" i="15"/>
  <c r="J24" i="15"/>
  <c r="P23" i="15"/>
  <c r="N23" i="15"/>
  <c r="L23" i="15"/>
  <c r="J23" i="15"/>
  <c r="R23" i="15" s="1"/>
  <c r="P22" i="15"/>
  <c r="N22" i="15"/>
  <c r="L22" i="15"/>
  <c r="J22" i="15"/>
  <c r="R22" i="15" s="1"/>
  <c r="P21" i="15"/>
  <c r="N21" i="15"/>
  <c r="R21" i="15" s="1"/>
  <c r="L21" i="15"/>
  <c r="J21" i="15"/>
  <c r="P20" i="15"/>
  <c r="N20" i="15"/>
  <c r="L20" i="15"/>
  <c r="J20" i="15"/>
  <c r="R20" i="15" s="1"/>
  <c r="R19" i="15"/>
  <c r="P19" i="15"/>
  <c r="N19" i="15"/>
  <c r="L19" i="15"/>
  <c r="J19" i="15"/>
  <c r="P18" i="15"/>
  <c r="N18" i="15"/>
  <c r="L18" i="15"/>
  <c r="J18" i="15"/>
  <c r="R18" i="15" s="1"/>
  <c r="P17" i="15"/>
  <c r="N17" i="15"/>
  <c r="L17" i="15"/>
  <c r="J17" i="15"/>
  <c r="R17" i="15" s="1"/>
  <c r="P16" i="15"/>
  <c r="R16" i="15" s="1"/>
  <c r="N16" i="15"/>
  <c r="L16" i="15"/>
  <c r="J16" i="15"/>
  <c r="P15" i="15"/>
  <c r="N15" i="15"/>
  <c r="L15" i="15"/>
  <c r="J15" i="15"/>
  <c r="R15" i="15" s="1"/>
  <c r="S15" i="15" s="1"/>
  <c r="P9" i="15"/>
  <c r="N9" i="15"/>
  <c r="L9" i="15"/>
  <c r="J9" i="15"/>
  <c r="P203" i="6"/>
  <c r="N203" i="6"/>
  <c r="L203" i="6"/>
  <c r="J203" i="6"/>
  <c r="P202" i="6"/>
  <c r="N202" i="6"/>
  <c r="L202" i="6"/>
  <c r="J202" i="6"/>
  <c r="P201" i="6"/>
  <c r="N201" i="6"/>
  <c r="L201" i="6"/>
  <c r="J201" i="6"/>
  <c r="P200" i="6"/>
  <c r="N200" i="6"/>
  <c r="L200" i="6"/>
  <c r="J200" i="6"/>
  <c r="P199" i="6"/>
  <c r="N199" i="6"/>
  <c r="L199" i="6"/>
  <c r="J199" i="6"/>
  <c r="P198" i="6"/>
  <c r="N198" i="6"/>
  <c r="L198" i="6"/>
  <c r="J198" i="6"/>
  <c r="P197" i="6"/>
  <c r="N197" i="6"/>
  <c r="L197" i="6"/>
  <c r="J197" i="6"/>
  <c r="R197" i="6" s="1"/>
  <c r="P196" i="6"/>
  <c r="N196" i="6"/>
  <c r="L196" i="6"/>
  <c r="J196" i="6"/>
  <c r="P195" i="6"/>
  <c r="N195" i="6"/>
  <c r="L195" i="6"/>
  <c r="J195" i="6"/>
  <c r="P187" i="6"/>
  <c r="N187" i="6"/>
  <c r="L187" i="6"/>
  <c r="J187" i="6"/>
  <c r="P186" i="6"/>
  <c r="N186" i="6"/>
  <c r="L186" i="6"/>
  <c r="J186" i="6"/>
  <c r="P185" i="6"/>
  <c r="N185" i="6"/>
  <c r="L185" i="6"/>
  <c r="J185" i="6"/>
  <c r="P184" i="6"/>
  <c r="N184" i="6"/>
  <c r="L184" i="6"/>
  <c r="J184" i="6"/>
  <c r="P183" i="6"/>
  <c r="N183" i="6"/>
  <c r="L183" i="6"/>
  <c r="J183" i="6"/>
  <c r="P182" i="6"/>
  <c r="N182" i="6"/>
  <c r="L182" i="6"/>
  <c r="J182" i="6"/>
  <c r="P181" i="6"/>
  <c r="N181" i="6"/>
  <c r="L181" i="6"/>
  <c r="J181" i="6"/>
  <c r="P175" i="6"/>
  <c r="N175" i="6"/>
  <c r="L175" i="6"/>
  <c r="J175" i="6"/>
  <c r="P174" i="6"/>
  <c r="N174" i="6"/>
  <c r="L174" i="6"/>
  <c r="J174" i="6"/>
  <c r="P173" i="6"/>
  <c r="N173" i="6"/>
  <c r="L173" i="6"/>
  <c r="J173" i="6"/>
  <c r="P172" i="6"/>
  <c r="N172" i="6"/>
  <c r="L172" i="6"/>
  <c r="J172" i="6"/>
  <c r="P171" i="6"/>
  <c r="N171" i="6"/>
  <c r="L171" i="6"/>
  <c r="J171" i="6"/>
  <c r="P169" i="6"/>
  <c r="N169" i="6"/>
  <c r="L169" i="6"/>
  <c r="J169" i="6"/>
  <c r="P168" i="6"/>
  <c r="N168" i="6"/>
  <c r="L168" i="6"/>
  <c r="J168" i="6"/>
  <c r="P167" i="6"/>
  <c r="N167" i="6"/>
  <c r="L167" i="6"/>
  <c r="J167" i="6"/>
  <c r="P155" i="6"/>
  <c r="N155" i="6"/>
  <c r="L155" i="6"/>
  <c r="J155" i="6"/>
  <c r="P154" i="6"/>
  <c r="N154" i="6"/>
  <c r="L154" i="6"/>
  <c r="J154" i="6"/>
  <c r="P153" i="6"/>
  <c r="N153" i="6"/>
  <c r="L153" i="6"/>
  <c r="J153" i="6"/>
  <c r="P152" i="6"/>
  <c r="N152" i="6"/>
  <c r="L152" i="6"/>
  <c r="J152" i="6"/>
  <c r="P151" i="6"/>
  <c r="N151" i="6"/>
  <c r="L151" i="6"/>
  <c r="J151" i="6"/>
  <c r="P150" i="6"/>
  <c r="N150" i="6"/>
  <c r="L150" i="6"/>
  <c r="J150" i="6"/>
  <c r="P149" i="6"/>
  <c r="N149" i="6"/>
  <c r="L149" i="6"/>
  <c r="J149" i="6"/>
  <c r="P148" i="6"/>
  <c r="N148" i="6"/>
  <c r="L148" i="6"/>
  <c r="J148" i="6"/>
  <c r="P147" i="6"/>
  <c r="N147" i="6"/>
  <c r="L147" i="6"/>
  <c r="J147" i="6"/>
  <c r="P146" i="6"/>
  <c r="N146" i="6"/>
  <c r="L146" i="6"/>
  <c r="J146" i="6"/>
  <c r="P137" i="6"/>
  <c r="N137" i="6"/>
  <c r="L137" i="6"/>
  <c r="J137" i="6"/>
  <c r="R137" i="6" s="1"/>
  <c r="P136" i="6"/>
  <c r="N136" i="6"/>
  <c r="L136" i="6"/>
  <c r="J136" i="6"/>
  <c r="P130" i="6"/>
  <c r="N130" i="6"/>
  <c r="L130" i="6"/>
  <c r="J130" i="6"/>
  <c r="P129" i="6"/>
  <c r="N129" i="6"/>
  <c r="L129" i="6"/>
  <c r="J129" i="6"/>
  <c r="P128" i="6"/>
  <c r="N128" i="6"/>
  <c r="L128" i="6"/>
  <c r="R128" i="6" s="1"/>
  <c r="J128" i="6"/>
  <c r="P127" i="6"/>
  <c r="N127" i="6"/>
  <c r="L127" i="6"/>
  <c r="J127" i="6"/>
  <c r="P126" i="6"/>
  <c r="N126" i="6"/>
  <c r="L126" i="6"/>
  <c r="J126" i="6"/>
  <c r="P125" i="6"/>
  <c r="N125" i="6"/>
  <c r="L125" i="6"/>
  <c r="J125" i="6"/>
  <c r="P124" i="6"/>
  <c r="N124" i="6"/>
  <c r="L124" i="6"/>
  <c r="J124" i="6"/>
  <c r="P118" i="6"/>
  <c r="N118" i="6"/>
  <c r="L118" i="6"/>
  <c r="J118" i="6"/>
  <c r="P117" i="6"/>
  <c r="N117" i="6"/>
  <c r="L117" i="6"/>
  <c r="J117" i="6"/>
  <c r="P116" i="6"/>
  <c r="N116" i="6"/>
  <c r="L116" i="6"/>
  <c r="J116" i="6"/>
  <c r="R115" i="6"/>
  <c r="P115" i="6"/>
  <c r="N115" i="6"/>
  <c r="L115" i="6"/>
  <c r="J115" i="6"/>
  <c r="P114" i="6"/>
  <c r="N114" i="6"/>
  <c r="L114" i="6"/>
  <c r="J114" i="6"/>
  <c r="P107" i="6"/>
  <c r="N107" i="6"/>
  <c r="L107" i="6"/>
  <c r="J107" i="6"/>
  <c r="P106" i="6"/>
  <c r="N106" i="6"/>
  <c r="L106" i="6"/>
  <c r="J106" i="6"/>
  <c r="P105" i="6"/>
  <c r="N105" i="6"/>
  <c r="L105" i="6"/>
  <c r="J105" i="6"/>
  <c r="P104" i="6"/>
  <c r="N104" i="6"/>
  <c r="L104" i="6"/>
  <c r="J104" i="6"/>
  <c r="P103" i="6"/>
  <c r="N103" i="6"/>
  <c r="L103" i="6"/>
  <c r="J103" i="6"/>
  <c r="P102" i="6"/>
  <c r="N102" i="6"/>
  <c r="L102" i="6"/>
  <c r="J102" i="6"/>
  <c r="P101" i="6"/>
  <c r="N101" i="6"/>
  <c r="L101" i="6"/>
  <c r="J101" i="6"/>
  <c r="P100" i="6"/>
  <c r="N100" i="6"/>
  <c r="L100" i="6"/>
  <c r="J100" i="6"/>
  <c r="P91" i="6"/>
  <c r="N91" i="6"/>
  <c r="L91" i="6"/>
  <c r="J91" i="6"/>
  <c r="P89" i="6"/>
  <c r="N89" i="6"/>
  <c r="L89" i="6"/>
  <c r="J89" i="6"/>
  <c r="P88" i="6"/>
  <c r="N88" i="6"/>
  <c r="L88" i="6"/>
  <c r="J88" i="6"/>
  <c r="P87" i="6"/>
  <c r="N87" i="6"/>
  <c r="L87" i="6"/>
  <c r="J87" i="6"/>
  <c r="P86" i="6"/>
  <c r="N86" i="6"/>
  <c r="L86" i="6"/>
  <c r="J86" i="6"/>
  <c r="P85" i="6"/>
  <c r="N85" i="6"/>
  <c r="L85" i="6"/>
  <c r="J85" i="6"/>
  <c r="P84" i="6"/>
  <c r="N84" i="6"/>
  <c r="L84" i="6"/>
  <c r="J84" i="6"/>
  <c r="P83" i="6"/>
  <c r="N83" i="6"/>
  <c r="L83" i="6"/>
  <c r="J83" i="6"/>
  <c r="P82" i="6"/>
  <c r="N82" i="6"/>
  <c r="L82" i="6"/>
  <c r="J82" i="6"/>
  <c r="P81" i="6"/>
  <c r="N81" i="6"/>
  <c r="L81" i="6"/>
  <c r="J81" i="6"/>
  <c r="P70" i="6"/>
  <c r="N70" i="6"/>
  <c r="L70" i="6"/>
  <c r="J70" i="6"/>
  <c r="P69" i="6"/>
  <c r="N69" i="6"/>
  <c r="L69" i="6"/>
  <c r="J69" i="6"/>
  <c r="P68" i="6"/>
  <c r="N68" i="6"/>
  <c r="L68" i="6"/>
  <c r="J68" i="6"/>
  <c r="P67" i="6"/>
  <c r="N67" i="6"/>
  <c r="L67" i="6"/>
  <c r="J67" i="6"/>
  <c r="R66" i="6"/>
  <c r="P66" i="6"/>
  <c r="N66" i="6"/>
  <c r="L66" i="6"/>
  <c r="J66" i="6"/>
  <c r="P65" i="6"/>
  <c r="N65" i="6"/>
  <c r="L65" i="6"/>
  <c r="J65" i="6"/>
  <c r="P64" i="6"/>
  <c r="N64" i="6"/>
  <c r="L64" i="6"/>
  <c r="J64" i="6"/>
  <c r="P63" i="6"/>
  <c r="N63" i="6"/>
  <c r="L63" i="6"/>
  <c r="J63" i="6"/>
  <c r="P62" i="6"/>
  <c r="N62" i="6"/>
  <c r="L62" i="6"/>
  <c r="J62" i="6"/>
  <c r="P51" i="6"/>
  <c r="N51" i="6"/>
  <c r="L51" i="6"/>
  <c r="J51" i="6"/>
  <c r="P49" i="6"/>
  <c r="N49" i="6"/>
  <c r="L49" i="6"/>
  <c r="J49" i="6"/>
  <c r="P48" i="6"/>
  <c r="N48" i="6"/>
  <c r="L48" i="6"/>
  <c r="J48" i="6"/>
  <c r="P47" i="6"/>
  <c r="N47" i="6"/>
  <c r="L47" i="6"/>
  <c r="J47" i="6"/>
  <c r="P46" i="6"/>
  <c r="N46" i="6"/>
  <c r="L46" i="6"/>
  <c r="J46" i="6"/>
  <c r="P45" i="6"/>
  <c r="N45" i="6"/>
  <c r="L45" i="6"/>
  <c r="J45" i="6"/>
  <c r="P44" i="6"/>
  <c r="N44" i="6"/>
  <c r="L44" i="6"/>
  <c r="J44" i="6"/>
  <c r="P39" i="6"/>
  <c r="N39" i="6"/>
  <c r="L39" i="6"/>
  <c r="J39" i="6"/>
  <c r="P38" i="6"/>
  <c r="N38" i="6"/>
  <c r="L38" i="6"/>
  <c r="J38" i="6"/>
  <c r="P37" i="6"/>
  <c r="N37" i="6"/>
  <c r="L37" i="6"/>
  <c r="J37" i="6"/>
  <c r="P30" i="6"/>
  <c r="N30" i="6"/>
  <c r="L30" i="6"/>
  <c r="J30" i="6"/>
  <c r="P29" i="6"/>
  <c r="N29" i="6"/>
  <c r="L29" i="6"/>
  <c r="J29" i="6"/>
  <c r="P28" i="6"/>
  <c r="N28" i="6"/>
  <c r="L28" i="6"/>
  <c r="J28" i="6"/>
  <c r="P27" i="6"/>
  <c r="N27" i="6"/>
  <c r="L27" i="6"/>
  <c r="J27" i="6"/>
  <c r="P26" i="6"/>
  <c r="N26" i="6"/>
  <c r="L26" i="6"/>
  <c r="J26" i="6"/>
  <c r="P25" i="6"/>
  <c r="N25" i="6"/>
  <c r="L25" i="6"/>
  <c r="J25" i="6"/>
  <c r="P24" i="6"/>
  <c r="N24" i="6"/>
  <c r="L24" i="6"/>
  <c r="J24" i="6"/>
  <c r="P23" i="6"/>
  <c r="N23" i="6"/>
  <c r="L23" i="6"/>
  <c r="J23" i="6"/>
  <c r="P22" i="6"/>
  <c r="N22" i="6"/>
  <c r="L22" i="6"/>
  <c r="J22" i="6"/>
  <c r="P17" i="6"/>
  <c r="N17" i="6"/>
  <c r="L17" i="6"/>
  <c r="J17" i="6"/>
  <c r="P15" i="6"/>
  <c r="N15" i="6"/>
  <c r="L15" i="6"/>
  <c r="J15" i="6"/>
  <c r="P13" i="6"/>
  <c r="N13" i="6"/>
  <c r="L13" i="6"/>
  <c r="J13" i="6"/>
  <c r="P12" i="6"/>
  <c r="N12" i="6"/>
  <c r="L12" i="6"/>
  <c r="J12" i="6"/>
  <c r="P10" i="6"/>
  <c r="N10" i="6"/>
  <c r="L10" i="6"/>
  <c r="J10" i="6"/>
  <c r="P8" i="6"/>
  <c r="N8" i="6"/>
  <c r="L8" i="6"/>
  <c r="J8" i="6"/>
  <c r="P7" i="6"/>
  <c r="N7" i="6"/>
  <c r="L7" i="6"/>
  <c r="J7" i="6"/>
  <c r="P97" i="12"/>
  <c r="N97" i="12"/>
  <c r="L97" i="12"/>
  <c r="J97" i="12"/>
  <c r="P96" i="12"/>
  <c r="N96" i="12"/>
  <c r="L96" i="12"/>
  <c r="J96" i="12"/>
  <c r="P95" i="12"/>
  <c r="N95" i="12"/>
  <c r="L95" i="12"/>
  <c r="J95" i="12"/>
  <c r="P94" i="12"/>
  <c r="N94" i="12"/>
  <c r="L94" i="12"/>
  <c r="J94" i="12"/>
  <c r="P88" i="12"/>
  <c r="N88" i="12"/>
  <c r="L88" i="12"/>
  <c r="R88" i="12" s="1"/>
  <c r="J88" i="12"/>
  <c r="P87" i="12"/>
  <c r="N87" i="12"/>
  <c r="L87" i="12"/>
  <c r="J87" i="12"/>
  <c r="P86" i="12"/>
  <c r="N86" i="12"/>
  <c r="L86" i="12"/>
  <c r="J86" i="12"/>
  <c r="P85" i="12"/>
  <c r="N85" i="12"/>
  <c r="L85" i="12"/>
  <c r="J85" i="12"/>
  <c r="P84" i="12"/>
  <c r="N84" i="12"/>
  <c r="L84" i="12"/>
  <c r="J84" i="12"/>
  <c r="P83" i="12"/>
  <c r="N83" i="12"/>
  <c r="L83" i="12"/>
  <c r="J83" i="12"/>
  <c r="P82" i="12"/>
  <c r="N82" i="12"/>
  <c r="L82" i="12"/>
  <c r="J82" i="12"/>
  <c r="P81" i="12"/>
  <c r="N81" i="12"/>
  <c r="L81" i="12"/>
  <c r="J81" i="12"/>
  <c r="P80" i="12"/>
  <c r="N80" i="12"/>
  <c r="L80" i="12"/>
  <c r="J80" i="12"/>
  <c r="P79" i="12"/>
  <c r="N79" i="12"/>
  <c r="L79" i="12"/>
  <c r="J79" i="12"/>
  <c r="P78" i="12"/>
  <c r="N78" i="12"/>
  <c r="L78" i="12"/>
  <c r="J78" i="12"/>
  <c r="P77" i="12"/>
  <c r="N77" i="12"/>
  <c r="L77" i="12"/>
  <c r="J77" i="12"/>
  <c r="P76" i="12"/>
  <c r="N76" i="12"/>
  <c r="L76" i="12"/>
  <c r="J76" i="12"/>
  <c r="P75" i="12"/>
  <c r="N75" i="12"/>
  <c r="L75" i="12"/>
  <c r="J75" i="12"/>
  <c r="P74" i="12"/>
  <c r="N74" i="12"/>
  <c r="L74" i="12"/>
  <c r="J74" i="12"/>
  <c r="P62" i="12"/>
  <c r="N62" i="12"/>
  <c r="L62" i="12"/>
  <c r="J62" i="12"/>
  <c r="P61" i="12"/>
  <c r="N61" i="12"/>
  <c r="L61" i="12"/>
  <c r="J61" i="12"/>
  <c r="P60" i="12"/>
  <c r="N60" i="12"/>
  <c r="L60" i="12"/>
  <c r="J60" i="12"/>
  <c r="P59" i="12"/>
  <c r="N59" i="12"/>
  <c r="L59" i="12"/>
  <c r="J59" i="12"/>
  <c r="P58" i="12"/>
  <c r="N58" i="12"/>
  <c r="L58" i="12"/>
  <c r="J58" i="12"/>
  <c r="P57" i="12"/>
  <c r="N57" i="12"/>
  <c r="L57" i="12"/>
  <c r="J57" i="12"/>
  <c r="P56" i="12"/>
  <c r="N56" i="12"/>
  <c r="L56" i="12"/>
  <c r="J56" i="12"/>
  <c r="P55" i="12"/>
  <c r="N55" i="12"/>
  <c r="L55" i="12"/>
  <c r="J55" i="12"/>
  <c r="P54" i="12"/>
  <c r="N54" i="12"/>
  <c r="L54" i="12"/>
  <c r="J54" i="12"/>
  <c r="P46" i="12"/>
  <c r="N46" i="12"/>
  <c r="L46" i="12"/>
  <c r="J46" i="12"/>
  <c r="P45" i="12"/>
  <c r="N45" i="12"/>
  <c r="L45" i="12"/>
  <c r="J45" i="12"/>
  <c r="R45" i="12" s="1"/>
  <c r="P44" i="12"/>
  <c r="N44" i="12"/>
  <c r="L44" i="12"/>
  <c r="J44" i="12"/>
  <c r="P43" i="12"/>
  <c r="N43" i="12"/>
  <c r="L43" i="12"/>
  <c r="J43" i="12"/>
  <c r="R43" i="12" s="1"/>
  <c r="P42" i="12"/>
  <c r="N42" i="12"/>
  <c r="L42" i="12"/>
  <c r="J42" i="12"/>
  <c r="P41" i="12"/>
  <c r="N41" i="12"/>
  <c r="L41" i="12"/>
  <c r="J41" i="12"/>
  <c r="P40" i="12"/>
  <c r="N40" i="12"/>
  <c r="L40" i="12"/>
  <c r="J40" i="12"/>
  <c r="P39" i="12"/>
  <c r="N39" i="12"/>
  <c r="L39" i="12"/>
  <c r="J39" i="12"/>
  <c r="P38" i="12"/>
  <c r="N38" i="12"/>
  <c r="L38" i="12"/>
  <c r="J38" i="12"/>
  <c r="P37" i="12"/>
  <c r="N37" i="12"/>
  <c r="L37" i="12"/>
  <c r="J37" i="12"/>
  <c r="R37" i="12" s="1"/>
  <c r="P36" i="12"/>
  <c r="N36" i="12"/>
  <c r="L36" i="12"/>
  <c r="J36" i="12"/>
  <c r="P35" i="12"/>
  <c r="N35" i="12"/>
  <c r="L35" i="12"/>
  <c r="J35" i="12"/>
  <c r="P34" i="12"/>
  <c r="N34" i="12"/>
  <c r="L34" i="12"/>
  <c r="J34" i="12"/>
  <c r="P33" i="12"/>
  <c r="N33" i="12"/>
  <c r="L33" i="12"/>
  <c r="J33" i="12"/>
  <c r="P32" i="12"/>
  <c r="N32" i="12"/>
  <c r="L32" i="12"/>
  <c r="J32" i="12"/>
  <c r="P31" i="12"/>
  <c r="N31" i="12"/>
  <c r="L31" i="12"/>
  <c r="J31" i="12"/>
  <c r="R31" i="12" s="1"/>
  <c r="P30" i="12"/>
  <c r="N30" i="12"/>
  <c r="L30" i="12"/>
  <c r="J30" i="12"/>
  <c r="P29" i="12"/>
  <c r="N29" i="12"/>
  <c r="L29" i="12"/>
  <c r="J29" i="12"/>
  <c r="P28" i="12"/>
  <c r="N28" i="12"/>
  <c r="L28" i="12"/>
  <c r="J28" i="12"/>
  <c r="P27" i="12"/>
  <c r="N27" i="12"/>
  <c r="L27" i="12"/>
  <c r="J27" i="12"/>
  <c r="P26" i="12"/>
  <c r="N26" i="12"/>
  <c r="L26" i="12"/>
  <c r="J26" i="12"/>
  <c r="P24" i="12"/>
  <c r="N24" i="12"/>
  <c r="L24" i="12"/>
  <c r="J24" i="12"/>
  <c r="P23" i="12"/>
  <c r="N23" i="12"/>
  <c r="L23" i="12"/>
  <c r="J23" i="12"/>
  <c r="P17" i="12"/>
  <c r="N17" i="12"/>
  <c r="L17" i="12"/>
  <c r="J17" i="12"/>
  <c r="P16" i="12"/>
  <c r="N16" i="12"/>
  <c r="L16" i="12"/>
  <c r="J16" i="12"/>
  <c r="P15" i="12"/>
  <c r="N15" i="12"/>
  <c r="L15" i="12"/>
  <c r="J15" i="12"/>
  <c r="P14" i="12"/>
  <c r="N14" i="12"/>
  <c r="L14" i="12"/>
  <c r="J14" i="12"/>
  <c r="P13" i="12"/>
  <c r="N13" i="12"/>
  <c r="L13" i="12"/>
  <c r="J13" i="12"/>
  <c r="P12" i="12"/>
  <c r="N12" i="12"/>
  <c r="L12" i="12"/>
  <c r="J12" i="12"/>
  <c r="P11" i="12"/>
  <c r="N11" i="12"/>
  <c r="L11" i="12"/>
  <c r="J11" i="12"/>
  <c r="P10" i="12"/>
  <c r="N10" i="12"/>
  <c r="L10" i="12"/>
  <c r="J10" i="12"/>
  <c r="P9" i="12"/>
  <c r="N9" i="12"/>
  <c r="L9" i="12"/>
  <c r="J9" i="12"/>
  <c r="P17" i="11"/>
  <c r="N17" i="11"/>
  <c r="L17" i="11"/>
  <c r="J17" i="11"/>
  <c r="P16" i="11"/>
  <c r="N16" i="11"/>
  <c r="L16" i="11"/>
  <c r="J16" i="11"/>
  <c r="P15" i="11"/>
  <c r="N15" i="11"/>
  <c r="L15" i="11"/>
  <c r="J15" i="11"/>
  <c r="P14" i="11"/>
  <c r="N14" i="11"/>
  <c r="L14" i="11"/>
  <c r="J14" i="11"/>
  <c r="P13" i="11"/>
  <c r="N13" i="11"/>
  <c r="L13" i="11"/>
  <c r="J13" i="11"/>
  <c r="P12" i="11"/>
  <c r="N12" i="11"/>
  <c r="L12" i="11"/>
  <c r="J12" i="11"/>
  <c r="P11" i="11"/>
  <c r="N11" i="11"/>
  <c r="L11" i="11"/>
  <c r="J11" i="11"/>
  <c r="P10" i="11"/>
  <c r="N10" i="11"/>
  <c r="L10" i="11"/>
  <c r="J10" i="11"/>
  <c r="P9" i="11"/>
  <c r="N9" i="11"/>
  <c r="L9" i="11"/>
  <c r="J9" i="11"/>
  <c r="P34" i="11"/>
  <c r="N34" i="11"/>
  <c r="L34" i="11"/>
  <c r="J34" i="11"/>
  <c r="P33" i="11"/>
  <c r="N33" i="11"/>
  <c r="L33" i="11"/>
  <c r="J33" i="11"/>
  <c r="P32" i="11"/>
  <c r="N32" i="11"/>
  <c r="L32" i="11"/>
  <c r="J32" i="11"/>
  <c r="P31" i="11"/>
  <c r="N31" i="11"/>
  <c r="L31" i="11"/>
  <c r="J31" i="11"/>
  <c r="P30" i="11"/>
  <c r="N30" i="11"/>
  <c r="L30" i="11"/>
  <c r="J30" i="11"/>
  <c r="P29" i="11"/>
  <c r="N29" i="11"/>
  <c r="L29" i="11"/>
  <c r="J29" i="11"/>
  <c r="P28" i="11"/>
  <c r="N28" i="11"/>
  <c r="L28" i="11"/>
  <c r="J28" i="11"/>
  <c r="P27" i="11"/>
  <c r="N27" i="11"/>
  <c r="L27" i="11"/>
  <c r="J27" i="11"/>
  <c r="P26" i="11"/>
  <c r="N26" i="11"/>
  <c r="L26" i="11"/>
  <c r="J26" i="11"/>
  <c r="P25" i="11"/>
  <c r="N25" i="11"/>
  <c r="L25" i="11"/>
  <c r="J25" i="11"/>
  <c r="P24" i="11"/>
  <c r="N24" i="11"/>
  <c r="L24" i="11"/>
  <c r="J24" i="11"/>
  <c r="P23" i="11"/>
  <c r="N23" i="11"/>
  <c r="L23" i="11"/>
  <c r="J23" i="11"/>
  <c r="P22" i="11"/>
  <c r="N22" i="11"/>
  <c r="L22" i="11"/>
  <c r="J22" i="11"/>
  <c r="P202" i="8"/>
  <c r="N202" i="8"/>
  <c r="L202" i="8"/>
  <c r="J202" i="8"/>
  <c r="P201" i="8"/>
  <c r="N201" i="8"/>
  <c r="L201" i="8"/>
  <c r="J201" i="8"/>
  <c r="P200" i="8"/>
  <c r="N200" i="8"/>
  <c r="L200" i="8"/>
  <c r="J200" i="8"/>
  <c r="P199" i="8"/>
  <c r="N199" i="8"/>
  <c r="L199" i="8"/>
  <c r="J199" i="8"/>
  <c r="P198" i="8"/>
  <c r="N198" i="8"/>
  <c r="L198" i="8"/>
  <c r="J198" i="8"/>
  <c r="P197" i="8"/>
  <c r="N197" i="8"/>
  <c r="L197" i="8"/>
  <c r="J197" i="8"/>
  <c r="P196" i="8"/>
  <c r="N196" i="8"/>
  <c r="L196" i="8"/>
  <c r="J196" i="8"/>
  <c r="P195" i="8"/>
  <c r="N195" i="8"/>
  <c r="L195" i="8"/>
  <c r="J195" i="8"/>
  <c r="P194" i="8"/>
  <c r="N194" i="8"/>
  <c r="L194" i="8"/>
  <c r="J194" i="8"/>
  <c r="P187" i="8"/>
  <c r="N187" i="8"/>
  <c r="L187" i="8"/>
  <c r="J187" i="8"/>
  <c r="P186" i="8"/>
  <c r="N186" i="8"/>
  <c r="L186" i="8"/>
  <c r="J186" i="8"/>
  <c r="P185" i="8"/>
  <c r="N185" i="8"/>
  <c r="L185" i="8"/>
  <c r="J185" i="8"/>
  <c r="P184" i="8"/>
  <c r="N184" i="8"/>
  <c r="L184" i="8"/>
  <c r="J184" i="8"/>
  <c r="P183" i="8"/>
  <c r="N183" i="8"/>
  <c r="L183" i="8"/>
  <c r="J183" i="8"/>
  <c r="P182" i="8"/>
  <c r="N182" i="8"/>
  <c r="L182" i="8"/>
  <c r="J182" i="8"/>
  <c r="P181" i="8"/>
  <c r="N181" i="8"/>
  <c r="L181" i="8"/>
  <c r="J181" i="8"/>
  <c r="P180" i="8"/>
  <c r="N180" i="8"/>
  <c r="L180" i="8"/>
  <c r="J180" i="8"/>
  <c r="P179" i="8"/>
  <c r="N179" i="8"/>
  <c r="L179" i="8"/>
  <c r="J179" i="8"/>
  <c r="P178" i="8"/>
  <c r="N178" i="8"/>
  <c r="L178" i="8"/>
  <c r="J178" i="8"/>
  <c r="P155" i="8"/>
  <c r="N155" i="8"/>
  <c r="L155" i="8"/>
  <c r="J155" i="8"/>
  <c r="P154" i="8"/>
  <c r="N154" i="8"/>
  <c r="L154" i="8"/>
  <c r="J154" i="8"/>
  <c r="P153" i="8"/>
  <c r="N153" i="8"/>
  <c r="L153" i="8"/>
  <c r="J153" i="8"/>
  <c r="P152" i="8"/>
  <c r="N152" i="8"/>
  <c r="L152" i="8"/>
  <c r="J152" i="8"/>
  <c r="P151" i="8"/>
  <c r="N151" i="8"/>
  <c r="L151" i="8"/>
  <c r="J151" i="8"/>
  <c r="P150" i="8"/>
  <c r="N150" i="8"/>
  <c r="L150" i="8"/>
  <c r="J150" i="8"/>
  <c r="P149" i="8"/>
  <c r="N149" i="8"/>
  <c r="L149" i="8"/>
  <c r="J149" i="8"/>
  <c r="P156" i="8"/>
  <c r="N156" i="8"/>
  <c r="L156" i="8"/>
  <c r="J156" i="8"/>
  <c r="P158" i="8"/>
  <c r="N158" i="8"/>
  <c r="L158" i="8"/>
  <c r="J158" i="8"/>
  <c r="P159" i="8"/>
  <c r="N159" i="8"/>
  <c r="L159" i="8"/>
  <c r="J159" i="8"/>
  <c r="P172" i="8"/>
  <c r="N172" i="8"/>
  <c r="L172" i="8"/>
  <c r="J172" i="8"/>
  <c r="P171" i="8"/>
  <c r="N171" i="8"/>
  <c r="L171" i="8"/>
  <c r="J171" i="8"/>
  <c r="P170" i="8"/>
  <c r="N170" i="8"/>
  <c r="L170" i="8"/>
  <c r="J170" i="8"/>
  <c r="R170" i="8" s="1"/>
  <c r="P169" i="8"/>
  <c r="N169" i="8"/>
  <c r="L169" i="8"/>
  <c r="J169" i="8"/>
  <c r="P168" i="8"/>
  <c r="N168" i="8"/>
  <c r="L168" i="8"/>
  <c r="J168" i="8"/>
  <c r="P167" i="8"/>
  <c r="N167" i="8"/>
  <c r="L167" i="8"/>
  <c r="J167" i="8"/>
  <c r="P166" i="8"/>
  <c r="N166" i="8"/>
  <c r="L166" i="8"/>
  <c r="J166" i="8"/>
  <c r="R166" i="8" s="1"/>
  <c r="P165" i="8"/>
  <c r="N165" i="8"/>
  <c r="L165" i="8"/>
  <c r="J165" i="8"/>
  <c r="P140" i="8"/>
  <c r="N140" i="8"/>
  <c r="L140" i="8"/>
  <c r="J140" i="8"/>
  <c r="P139" i="8"/>
  <c r="N139" i="8"/>
  <c r="L139" i="8"/>
  <c r="J139" i="8"/>
  <c r="P138" i="8"/>
  <c r="N138" i="8"/>
  <c r="L138" i="8"/>
  <c r="J138" i="8"/>
  <c r="P137" i="8"/>
  <c r="N137" i="8"/>
  <c r="L137" i="8"/>
  <c r="J137" i="8"/>
  <c r="P136" i="8"/>
  <c r="N136" i="8"/>
  <c r="L136" i="8"/>
  <c r="J136" i="8"/>
  <c r="P135" i="8"/>
  <c r="N135" i="8"/>
  <c r="L135" i="8"/>
  <c r="J135" i="8"/>
  <c r="P134" i="8"/>
  <c r="N134" i="8"/>
  <c r="L134" i="8"/>
  <c r="J134" i="8"/>
  <c r="P133" i="8"/>
  <c r="N133" i="8"/>
  <c r="L133" i="8"/>
  <c r="J133" i="8"/>
  <c r="P132" i="8"/>
  <c r="N132" i="8"/>
  <c r="L132" i="8"/>
  <c r="J132" i="8"/>
  <c r="P131" i="8"/>
  <c r="N131" i="8"/>
  <c r="L131" i="8"/>
  <c r="J131" i="8"/>
  <c r="P47" i="14"/>
  <c r="N47" i="14"/>
  <c r="L47" i="14"/>
  <c r="J47" i="14"/>
  <c r="P46" i="14"/>
  <c r="N46" i="14"/>
  <c r="L46" i="14"/>
  <c r="J46" i="14"/>
  <c r="P36" i="14"/>
  <c r="N36" i="14"/>
  <c r="L36" i="14"/>
  <c r="J36" i="14"/>
  <c r="P35" i="14"/>
  <c r="N35" i="14"/>
  <c r="L35" i="14"/>
  <c r="J35" i="14"/>
  <c r="P34" i="14"/>
  <c r="N34" i="14"/>
  <c r="L34" i="14"/>
  <c r="J34" i="14"/>
  <c r="P33" i="14"/>
  <c r="N33" i="14"/>
  <c r="L33" i="14"/>
  <c r="J33" i="14"/>
  <c r="P32" i="14"/>
  <c r="N32" i="14"/>
  <c r="L32" i="14"/>
  <c r="J32" i="14"/>
  <c r="P25" i="14"/>
  <c r="N25" i="14"/>
  <c r="L25" i="14"/>
  <c r="J25" i="14"/>
  <c r="P24" i="14"/>
  <c r="R24" i="14" s="1"/>
  <c r="N24" i="14"/>
  <c r="L24" i="14"/>
  <c r="J24" i="14"/>
  <c r="P23" i="14"/>
  <c r="N23" i="14"/>
  <c r="L23" i="14"/>
  <c r="J23" i="14"/>
  <c r="P21" i="14"/>
  <c r="N21" i="14"/>
  <c r="L21" i="14"/>
  <c r="J21" i="14"/>
  <c r="P20" i="14"/>
  <c r="N20" i="14"/>
  <c r="L20" i="14"/>
  <c r="J20" i="14"/>
  <c r="P19" i="14"/>
  <c r="N19" i="14"/>
  <c r="L19" i="14"/>
  <c r="J19" i="14"/>
  <c r="P18" i="14"/>
  <c r="N18" i="14"/>
  <c r="L18" i="14"/>
  <c r="J18" i="14"/>
  <c r="P17" i="14"/>
  <c r="N17" i="14"/>
  <c r="L17" i="14"/>
  <c r="J17" i="14"/>
  <c r="P11" i="14"/>
  <c r="N11" i="14"/>
  <c r="L11" i="14"/>
  <c r="J11" i="14"/>
  <c r="P10" i="14"/>
  <c r="N10" i="14"/>
  <c r="L10" i="14"/>
  <c r="J10" i="14"/>
  <c r="P77" i="13"/>
  <c r="N77" i="13"/>
  <c r="L77" i="13"/>
  <c r="J77" i="13"/>
  <c r="P76" i="13"/>
  <c r="N76" i="13"/>
  <c r="L76" i="13"/>
  <c r="J76" i="13"/>
  <c r="P75" i="13"/>
  <c r="N75" i="13"/>
  <c r="L75" i="13"/>
  <c r="J75" i="13"/>
  <c r="P67" i="13"/>
  <c r="N67" i="13"/>
  <c r="L67" i="13"/>
  <c r="J67" i="13"/>
  <c r="P66" i="13"/>
  <c r="N66" i="13"/>
  <c r="L66" i="13"/>
  <c r="J66" i="13"/>
  <c r="P65" i="13"/>
  <c r="N65" i="13"/>
  <c r="L65" i="13"/>
  <c r="J65" i="13"/>
  <c r="P64" i="13"/>
  <c r="N64" i="13"/>
  <c r="L64" i="13"/>
  <c r="J64" i="13"/>
  <c r="P63" i="13"/>
  <c r="N63" i="13"/>
  <c r="L63" i="13"/>
  <c r="J63" i="13"/>
  <c r="P56" i="13"/>
  <c r="N56" i="13"/>
  <c r="L56" i="13"/>
  <c r="J56" i="13"/>
  <c r="P55" i="13"/>
  <c r="N55" i="13"/>
  <c r="L55" i="13"/>
  <c r="J55" i="13"/>
  <c r="P54" i="13"/>
  <c r="N54" i="13"/>
  <c r="L54" i="13"/>
  <c r="J54" i="13"/>
  <c r="P53" i="13"/>
  <c r="N53" i="13"/>
  <c r="L53" i="13"/>
  <c r="J53" i="13"/>
  <c r="P52" i="13"/>
  <c r="N52" i="13"/>
  <c r="L52" i="13"/>
  <c r="J52" i="13"/>
  <c r="P51" i="13"/>
  <c r="N51" i="13"/>
  <c r="L51" i="13"/>
  <c r="J51" i="13"/>
  <c r="P50" i="13"/>
  <c r="N50" i="13"/>
  <c r="L50" i="13"/>
  <c r="J50" i="13"/>
  <c r="P43" i="13"/>
  <c r="N43" i="13"/>
  <c r="L43" i="13"/>
  <c r="J43" i="13"/>
  <c r="P42" i="13"/>
  <c r="N42" i="13"/>
  <c r="L42" i="13"/>
  <c r="J42" i="13"/>
  <c r="P41" i="13"/>
  <c r="N41" i="13"/>
  <c r="L41" i="13"/>
  <c r="J41" i="13"/>
  <c r="P40" i="13"/>
  <c r="N40" i="13"/>
  <c r="L40" i="13"/>
  <c r="J40" i="13"/>
  <c r="P33" i="13"/>
  <c r="N33" i="13"/>
  <c r="L33" i="13"/>
  <c r="J33" i="13"/>
  <c r="P26" i="13"/>
  <c r="N26" i="13"/>
  <c r="L26" i="13"/>
  <c r="J26" i="13"/>
  <c r="P25" i="13"/>
  <c r="N25" i="13"/>
  <c r="L25" i="13"/>
  <c r="J25" i="13"/>
  <c r="R25" i="13" s="1"/>
  <c r="P24" i="13"/>
  <c r="N24" i="13"/>
  <c r="L24" i="13"/>
  <c r="J24" i="13"/>
  <c r="P23" i="13"/>
  <c r="N23" i="13"/>
  <c r="L23" i="13"/>
  <c r="J23" i="13"/>
  <c r="R23" i="13" s="1"/>
  <c r="P22" i="13"/>
  <c r="N22" i="13"/>
  <c r="L22" i="13"/>
  <c r="J22" i="13"/>
  <c r="P21" i="13"/>
  <c r="N21" i="13"/>
  <c r="L21" i="13"/>
  <c r="J21" i="13"/>
  <c r="P20" i="13"/>
  <c r="N20" i="13"/>
  <c r="L20" i="13"/>
  <c r="J20" i="13"/>
  <c r="P19" i="13"/>
  <c r="N19" i="13"/>
  <c r="L19" i="13"/>
  <c r="J19" i="13"/>
  <c r="P13" i="13"/>
  <c r="N13" i="13"/>
  <c r="L13" i="13"/>
  <c r="J13" i="13"/>
  <c r="P12" i="13"/>
  <c r="N12" i="13"/>
  <c r="L12" i="13"/>
  <c r="J12" i="13"/>
  <c r="P11" i="13"/>
  <c r="N11" i="13"/>
  <c r="L11" i="13"/>
  <c r="J11" i="13"/>
  <c r="P10" i="13"/>
  <c r="N10" i="13"/>
  <c r="L10" i="13"/>
  <c r="J10" i="13"/>
  <c r="P9" i="13"/>
  <c r="N9" i="13"/>
  <c r="L9" i="13"/>
  <c r="J9" i="13"/>
  <c r="P35" i="9"/>
  <c r="N35" i="9"/>
  <c r="L35" i="9"/>
  <c r="J35" i="9"/>
  <c r="P34" i="9"/>
  <c r="N34" i="9"/>
  <c r="L34" i="9"/>
  <c r="J34" i="9"/>
  <c r="P33" i="9"/>
  <c r="N33" i="9"/>
  <c r="L33" i="9"/>
  <c r="J33" i="9"/>
  <c r="P32" i="9"/>
  <c r="N32" i="9"/>
  <c r="L32" i="9"/>
  <c r="J32" i="9"/>
  <c r="P31" i="9"/>
  <c r="N31" i="9"/>
  <c r="L31" i="9"/>
  <c r="J31" i="9"/>
  <c r="P30" i="9"/>
  <c r="N30" i="9"/>
  <c r="L30" i="9"/>
  <c r="J30" i="9"/>
  <c r="P29" i="9"/>
  <c r="N29" i="9"/>
  <c r="L29" i="9"/>
  <c r="J29" i="9"/>
  <c r="P28" i="9"/>
  <c r="N28" i="9"/>
  <c r="L28" i="9"/>
  <c r="J28" i="9"/>
  <c r="P27" i="9"/>
  <c r="N27" i="9"/>
  <c r="L27" i="9"/>
  <c r="J27" i="9"/>
  <c r="P26" i="9"/>
  <c r="N26" i="9"/>
  <c r="L26" i="9"/>
  <c r="J26" i="9"/>
  <c r="P25" i="9"/>
  <c r="N25" i="9"/>
  <c r="L25" i="9"/>
  <c r="J25" i="9"/>
  <c r="P24" i="9"/>
  <c r="N24" i="9"/>
  <c r="L24" i="9"/>
  <c r="J24" i="9"/>
  <c r="P23" i="9"/>
  <c r="N23" i="9"/>
  <c r="L23" i="9"/>
  <c r="J23" i="9"/>
  <c r="P16" i="9"/>
  <c r="N16" i="9"/>
  <c r="L16" i="9"/>
  <c r="J16" i="9"/>
  <c r="N14" i="9"/>
  <c r="L14" i="9"/>
  <c r="J14" i="9"/>
  <c r="R14" i="9" s="1"/>
  <c r="N13" i="9"/>
  <c r="L13" i="9"/>
  <c r="J13" i="9"/>
  <c r="N12" i="9"/>
  <c r="L12" i="9"/>
  <c r="J12" i="9"/>
  <c r="N11" i="9"/>
  <c r="L11" i="9"/>
  <c r="J11" i="9"/>
  <c r="N10" i="9"/>
  <c r="L10" i="9"/>
  <c r="J10" i="9"/>
  <c r="P9" i="9"/>
  <c r="N9" i="9"/>
  <c r="L9" i="9"/>
  <c r="J9" i="9"/>
  <c r="P106" i="3"/>
  <c r="N106" i="3"/>
  <c r="L106" i="3"/>
  <c r="J106" i="3"/>
  <c r="P105" i="3"/>
  <c r="N105" i="3"/>
  <c r="L105" i="3"/>
  <c r="J105" i="3"/>
  <c r="P104" i="3"/>
  <c r="N104" i="3"/>
  <c r="L104" i="3"/>
  <c r="J104" i="3"/>
  <c r="P103" i="3"/>
  <c r="N103" i="3"/>
  <c r="L103" i="3"/>
  <c r="J103" i="3"/>
  <c r="P102" i="3"/>
  <c r="N102" i="3"/>
  <c r="L102" i="3"/>
  <c r="J102" i="3"/>
  <c r="P96" i="3"/>
  <c r="N96" i="3"/>
  <c r="L96" i="3"/>
  <c r="J96" i="3"/>
  <c r="P95" i="3"/>
  <c r="N95" i="3"/>
  <c r="L95" i="3"/>
  <c r="J95" i="3"/>
  <c r="P93" i="3"/>
  <c r="N93" i="3"/>
  <c r="L93" i="3"/>
  <c r="J93" i="3"/>
  <c r="P92" i="3"/>
  <c r="N92" i="3"/>
  <c r="L92" i="3"/>
  <c r="J92" i="3"/>
  <c r="P85" i="3"/>
  <c r="N85" i="3"/>
  <c r="L85" i="3"/>
  <c r="J85" i="3"/>
  <c r="P84" i="3"/>
  <c r="N84" i="3"/>
  <c r="L84" i="3"/>
  <c r="J84" i="3"/>
  <c r="P83" i="3"/>
  <c r="N83" i="3"/>
  <c r="L83" i="3"/>
  <c r="J83" i="3"/>
  <c r="P82" i="3"/>
  <c r="N82" i="3"/>
  <c r="L82" i="3"/>
  <c r="J82" i="3"/>
  <c r="P81" i="3"/>
  <c r="N81" i="3"/>
  <c r="L81" i="3"/>
  <c r="J81" i="3"/>
  <c r="P80" i="3"/>
  <c r="N80" i="3"/>
  <c r="L80" i="3"/>
  <c r="J80" i="3"/>
  <c r="P79" i="3"/>
  <c r="N79" i="3"/>
  <c r="L79" i="3"/>
  <c r="J79" i="3"/>
  <c r="P69" i="3"/>
  <c r="N69" i="3"/>
  <c r="R69" i="3" s="1"/>
  <c r="L69" i="3"/>
  <c r="J69" i="3"/>
  <c r="P68" i="3"/>
  <c r="R68" i="3" s="1"/>
  <c r="N68" i="3"/>
  <c r="L68" i="3"/>
  <c r="J68" i="3"/>
  <c r="P67" i="3"/>
  <c r="N67" i="3"/>
  <c r="L67" i="3"/>
  <c r="J67" i="3"/>
  <c r="R67" i="3" s="1"/>
  <c r="P66" i="3"/>
  <c r="N66" i="3"/>
  <c r="L66" i="3"/>
  <c r="J66" i="3"/>
  <c r="R66" i="3" s="1"/>
  <c r="P60" i="3"/>
  <c r="N60" i="3"/>
  <c r="L60" i="3"/>
  <c r="J60" i="3"/>
  <c r="R60" i="3" s="1"/>
  <c r="P59" i="3"/>
  <c r="N59" i="3"/>
  <c r="L59" i="3"/>
  <c r="J59" i="3"/>
  <c r="R59" i="3" s="1"/>
  <c r="P58" i="3"/>
  <c r="R58" i="3" s="1"/>
  <c r="S57" i="3" s="1"/>
  <c r="N58" i="3"/>
  <c r="L58" i="3"/>
  <c r="J58" i="3"/>
  <c r="P57" i="3"/>
  <c r="N57" i="3"/>
  <c r="L57" i="3"/>
  <c r="J57" i="3"/>
  <c r="R57" i="3" s="1"/>
  <c r="P51" i="3"/>
  <c r="N51" i="3"/>
  <c r="R51" i="3" s="1"/>
  <c r="L51" i="3"/>
  <c r="J51" i="3"/>
  <c r="P50" i="3"/>
  <c r="R50" i="3" s="1"/>
  <c r="N50" i="3"/>
  <c r="L50" i="3"/>
  <c r="J50" i="3"/>
  <c r="P49" i="3"/>
  <c r="N49" i="3"/>
  <c r="L49" i="3"/>
  <c r="J49" i="3"/>
  <c r="R49" i="3" s="1"/>
  <c r="P48" i="3"/>
  <c r="N48" i="3"/>
  <c r="L48" i="3"/>
  <c r="J48" i="3"/>
  <c r="R48" i="3" s="1"/>
  <c r="P47" i="3"/>
  <c r="N47" i="3"/>
  <c r="L47" i="3"/>
  <c r="J47" i="3"/>
  <c r="R47" i="3" s="1"/>
  <c r="P46" i="3"/>
  <c r="N46" i="3"/>
  <c r="L46" i="3"/>
  <c r="J46" i="3"/>
  <c r="R46" i="3" s="1"/>
  <c r="R38" i="3"/>
  <c r="P38" i="3"/>
  <c r="N38" i="3"/>
  <c r="L38" i="3"/>
  <c r="J38" i="3"/>
  <c r="P37" i="3"/>
  <c r="N37" i="3"/>
  <c r="L37" i="3"/>
  <c r="J37" i="3"/>
  <c r="R37" i="3" s="1"/>
  <c r="P36" i="3"/>
  <c r="N36" i="3"/>
  <c r="R36" i="3" s="1"/>
  <c r="L36" i="3"/>
  <c r="J36" i="3"/>
  <c r="P35" i="3"/>
  <c r="R35" i="3" s="1"/>
  <c r="N35" i="3"/>
  <c r="L35" i="3"/>
  <c r="J35" i="3"/>
  <c r="P29" i="3"/>
  <c r="N29" i="3"/>
  <c r="L29" i="3"/>
  <c r="J29" i="3"/>
  <c r="R29" i="3" s="1"/>
  <c r="P28" i="3"/>
  <c r="N28" i="3"/>
  <c r="L28" i="3"/>
  <c r="J28" i="3"/>
  <c r="R28" i="3" s="1"/>
  <c r="P21" i="3"/>
  <c r="N21" i="3"/>
  <c r="L21" i="3"/>
  <c r="J21" i="3"/>
  <c r="R21" i="3" s="1"/>
  <c r="P20" i="3"/>
  <c r="N20" i="3"/>
  <c r="L20" i="3"/>
  <c r="J20" i="3"/>
  <c r="R20" i="3" s="1"/>
  <c r="R19" i="3"/>
  <c r="P19" i="3"/>
  <c r="N19" i="3"/>
  <c r="L19" i="3"/>
  <c r="J19" i="3"/>
  <c r="P11" i="3"/>
  <c r="N11" i="3"/>
  <c r="L11" i="3"/>
  <c r="J11" i="3"/>
  <c r="R11" i="3" s="1"/>
  <c r="P9" i="3"/>
  <c r="N9" i="3"/>
  <c r="R9" i="3" s="1"/>
  <c r="L9" i="3"/>
  <c r="J9" i="3"/>
  <c r="P8" i="3"/>
  <c r="R8" i="3" s="1"/>
  <c r="N8" i="3"/>
  <c r="L8" i="3"/>
  <c r="J8" i="3"/>
  <c r="P7" i="3"/>
  <c r="N7" i="3"/>
  <c r="L7" i="3"/>
  <c r="J7" i="3"/>
  <c r="R7" i="3" s="1"/>
  <c r="P44" i="2"/>
  <c r="N44" i="2"/>
  <c r="L44" i="2"/>
  <c r="J44" i="2"/>
  <c r="P43" i="2"/>
  <c r="N43" i="2"/>
  <c r="L43" i="2"/>
  <c r="J43" i="2"/>
  <c r="P42" i="2"/>
  <c r="N42" i="2"/>
  <c r="L42" i="2"/>
  <c r="J42" i="2"/>
  <c r="P36" i="2"/>
  <c r="N36" i="2"/>
  <c r="L36" i="2"/>
  <c r="J36" i="2"/>
  <c r="P35" i="2"/>
  <c r="N35" i="2"/>
  <c r="L35" i="2"/>
  <c r="J35" i="2"/>
  <c r="P34" i="2"/>
  <c r="N34" i="2"/>
  <c r="L34" i="2"/>
  <c r="J34" i="2"/>
  <c r="P33" i="2"/>
  <c r="N33" i="2"/>
  <c r="L33" i="2"/>
  <c r="J33" i="2"/>
  <c r="P32" i="2"/>
  <c r="N32" i="2"/>
  <c r="L32" i="2"/>
  <c r="J32" i="2"/>
  <c r="P31" i="2"/>
  <c r="N31" i="2"/>
  <c r="L31" i="2"/>
  <c r="J31" i="2"/>
  <c r="P26" i="2"/>
  <c r="N26" i="2"/>
  <c r="L26" i="2"/>
  <c r="J26" i="2"/>
  <c r="P24" i="2"/>
  <c r="N24" i="2"/>
  <c r="L24" i="2"/>
  <c r="J24" i="2"/>
  <c r="P23" i="2"/>
  <c r="N23" i="2"/>
  <c r="L23" i="2"/>
  <c r="J23" i="2"/>
  <c r="P16" i="2"/>
  <c r="N16" i="2"/>
  <c r="L16" i="2"/>
  <c r="J16" i="2"/>
  <c r="P15" i="2"/>
  <c r="N15" i="2"/>
  <c r="L15" i="2"/>
  <c r="J15" i="2"/>
  <c r="P10" i="2"/>
  <c r="N10" i="2"/>
  <c r="L10" i="2"/>
  <c r="J10" i="2"/>
  <c r="P9" i="2"/>
  <c r="N9" i="2"/>
  <c r="L9" i="2"/>
  <c r="J9" i="2"/>
  <c r="P8" i="2"/>
  <c r="N8" i="2"/>
  <c r="L8" i="2"/>
  <c r="J8" i="2"/>
  <c r="P6" i="2"/>
  <c r="N6" i="2"/>
  <c r="L6" i="2"/>
  <c r="J6" i="2"/>
  <c r="P44" i="1"/>
  <c r="R44" i="1" s="1"/>
  <c r="P43" i="1"/>
  <c r="R43" i="1" s="1"/>
  <c r="P38" i="1"/>
  <c r="R38" i="1" s="1"/>
  <c r="S38" i="1" s="1"/>
  <c r="P36" i="1"/>
  <c r="R36" i="1" s="1"/>
  <c r="S36" i="1" s="1"/>
  <c r="P33" i="1"/>
  <c r="P32" i="1"/>
  <c r="R32" i="1"/>
  <c r="P30" i="1"/>
  <c r="P29" i="1"/>
  <c r="R29" i="1"/>
  <c r="P28" i="1"/>
  <c r="R28" i="1"/>
  <c r="P27" i="1"/>
  <c r="P26" i="1"/>
  <c r="L26" i="1"/>
  <c r="P8" i="1"/>
  <c r="P9" i="1"/>
  <c r="P10" i="1"/>
  <c r="P11" i="1"/>
  <c r="P12" i="1"/>
  <c r="P13" i="1"/>
  <c r="R13" i="1" s="1"/>
  <c r="P14" i="1"/>
  <c r="R14" i="1" s="1"/>
  <c r="R15" i="1"/>
  <c r="P15" i="1"/>
  <c r="P16" i="1"/>
  <c r="R16" i="1" s="1"/>
  <c r="P17" i="1"/>
  <c r="R17" i="1" s="1"/>
  <c r="P18" i="1"/>
  <c r="R18" i="1" s="1"/>
  <c r="P19" i="1"/>
  <c r="R19" i="1" s="1"/>
  <c r="P20" i="1"/>
  <c r="J7" i="1"/>
  <c r="P7" i="1"/>
  <c r="P111" i="10"/>
  <c r="P110" i="10"/>
  <c r="P109" i="10"/>
  <c r="P108" i="10"/>
  <c r="P107" i="10"/>
  <c r="P106" i="10"/>
  <c r="P105" i="10"/>
  <c r="P104" i="10"/>
  <c r="P103" i="10"/>
  <c r="P102" i="10"/>
  <c r="P101" i="10"/>
  <c r="P100" i="10"/>
  <c r="P99" i="10"/>
  <c r="P93" i="10"/>
  <c r="P92" i="10"/>
  <c r="J92" i="10"/>
  <c r="L92" i="10"/>
  <c r="N92" i="10"/>
  <c r="J93" i="10"/>
  <c r="R93" i="10" s="1"/>
  <c r="L93" i="10"/>
  <c r="N93" i="10"/>
  <c r="P89" i="10"/>
  <c r="P88" i="10"/>
  <c r="P87" i="10"/>
  <c r="P78" i="10"/>
  <c r="P76" i="10"/>
  <c r="P75" i="10"/>
  <c r="P74" i="10"/>
  <c r="P72" i="10"/>
  <c r="P71" i="10"/>
  <c r="P70" i="10"/>
  <c r="P69" i="10"/>
  <c r="P68" i="10"/>
  <c r="P56" i="10"/>
  <c r="P55" i="10"/>
  <c r="P54" i="10"/>
  <c r="P52" i="10"/>
  <c r="P51" i="10"/>
  <c r="P50" i="10"/>
  <c r="P49" i="10"/>
  <c r="P48" i="10"/>
  <c r="P47" i="10"/>
  <c r="P46" i="10"/>
  <c r="P45" i="10"/>
  <c r="P44" i="10"/>
  <c r="P43" i="10"/>
  <c r="P34" i="10"/>
  <c r="P33" i="10"/>
  <c r="P30" i="10"/>
  <c r="P29" i="10"/>
  <c r="P28" i="10"/>
  <c r="P27" i="10"/>
  <c r="P20" i="10"/>
  <c r="R20" i="10" s="1"/>
  <c r="S19" i="10" s="1"/>
  <c r="P19" i="10"/>
  <c r="R12" i="10"/>
  <c r="N111" i="10"/>
  <c r="N110" i="10"/>
  <c r="R110" i="10" s="1"/>
  <c r="N109" i="10"/>
  <c r="N108" i="10"/>
  <c r="N107" i="10"/>
  <c r="N106" i="10"/>
  <c r="N105" i="10"/>
  <c r="N104" i="10"/>
  <c r="N103" i="10"/>
  <c r="N102" i="10"/>
  <c r="N101" i="10"/>
  <c r="N100" i="10"/>
  <c r="N99" i="10"/>
  <c r="N89" i="10"/>
  <c r="N88" i="10"/>
  <c r="N87" i="10"/>
  <c r="N78" i="10"/>
  <c r="N76" i="10"/>
  <c r="N75" i="10"/>
  <c r="N74" i="10"/>
  <c r="N72" i="10"/>
  <c r="N71" i="10"/>
  <c r="N70" i="10"/>
  <c r="N69" i="10"/>
  <c r="N68" i="10"/>
  <c r="N56" i="10"/>
  <c r="N55" i="10"/>
  <c r="N54" i="10"/>
  <c r="N52" i="10"/>
  <c r="N51" i="10"/>
  <c r="N50" i="10"/>
  <c r="N49" i="10"/>
  <c r="N48" i="10"/>
  <c r="N47" i="10"/>
  <c r="N46" i="10"/>
  <c r="N45" i="10"/>
  <c r="N44" i="10"/>
  <c r="N43" i="10"/>
  <c r="N34" i="10"/>
  <c r="N33" i="10"/>
  <c r="N30" i="10"/>
  <c r="N29" i="10"/>
  <c r="N28" i="10"/>
  <c r="N27" i="10"/>
  <c r="L111" i="10"/>
  <c r="L110" i="10"/>
  <c r="L109" i="10"/>
  <c r="L108" i="10"/>
  <c r="L107" i="10"/>
  <c r="L106" i="10"/>
  <c r="L105" i="10"/>
  <c r="L104" i="10"/>
  <c r="L103" i="10"/>
  <c r="L102" i="10"/>
  <c r="L101" i="10"/>
  <c r="L100" i="10"/>
  <c r="L99" i="10"/>
  <c r="L89" i="10"/>
  <c r="L88" i="10"/>
  <c r="L87" i="10"/>
  <c r="L78" i="10"/>
  <c r="L76" i="10"/>
  <c r="L75" i="10"/>
  <c r="L74" i="10"/>
  <c r="L72" i="10"/>
  <c r="L71" i="10"/>
  <c r="L70" i="10"/>
  <c r="L69" i="10"/>
  <c r="L68" i="10"/>
  <c r="L56" i="10"/>
  <c r="L55" i="10"/>
  <c r="L54" i="10"/>
  <c r="L52" i="10"/>
  <c r="L51" i="10"/>
  <c r="L50" i="10"/>
  <c r="L49" i="10"/>
  <c r="L48" i="10"/>
  <c r="L47" i="10"/>
  <c r="L46" i="10"/>
  <c r="L45" i="10"/>
  <c r="L44" i="10"/>
  <c r="L43" i="10"/>
  <c r="L34" i="10"/>
  <c r="L33" i="10"/>
  <c r="L30" i="10"/>
  <c r="L29" i="10"/>
  <c r="L28" i="10"/>
  <c r="L27" i="10"/>
  <c r="J111" i="10"/>
  <c r="J110" i="10"/>
  <c r="J109" i="10"/>
  <c r="J108" i="10"/>
  <c r="J107" i="10"/>
  <c r="J106" i="10"/>
  <c r="J105" i="10"/>
  <c r="J104" i="10"/>
  <c r="J103" i="10"/>
  <c r="J102" i="10"/>
  <c r="R102" i="10" s="1"/>
  <c r="J101" i="10"/>
  <c r="J100" i="10"/>
  <c r="J99" i="10"/>
  <c r="J89" i="10"/>
  <c r="J88" i="10"/>
  <c r="J87" i="10"/>
  <c r="J78" i="10"/>
  <c r="J76" i="10"/>
  <c r="J75" i="10"/>
  <c r="J74" i="10"/>
  <c r="J72" i="10"/>
  <c r="J71" i="10"/>
  <c r="J70" i="10"/>
  <c r="J69" i="10"/>
  <c r="J68" i="10"/>
  <c r="J56" i="10"/>
  <c r="J55" i="10"/>
  <c r="J54" i="10"/>
  <c r="J52" i="10"/>
  <c r="J51" i="10"/>
  <c r="J50" i="10"/>
  <c r="J49" i="10"/>
  <c r="J48" i="10"/>
  <c r="J47" i="10"/>
  <c r="J46" i="10"/>
  <c r="J45" i="10"/>
  <c r="J44" i="10"/>
  <c r="J43" i="10"/>
  <c r="J34" i="10"/>
  <c r="J33" i="10"/>
  <c r="J30" i="10"/>
  <c r="J29" i="10"/>
  <c r="J28" i="10"/>
  <c r="J27" i="10"/>
  <c r="P9" i="10"/>
  <c r="P8" i="10"/>
  <c r="L8" i="10"/>
  <c r="J8" i="10"/>
  <c r="R11" i="9" l="1"/>
  <c r="R9" i="9"/>
  <c r="S9" i="9" s="1"/>
  <c r="R12" i="9"/>
  <c r="R16" i="9"/>
  <c r="S16" i="9" s="1"/>
  <c r="R10" i="9"/>
  <c r="R13" i="9"/>
  <c r="R28" i="9"/>
  <c r="R34" i="9"/>
  <c r="S43" i="1"/>
  <c r="R9" i="15"/>
  <c r="S9" i="15" s="1"/>
  <c r="D14" i="17" s="1"/>
  <c r="R201" i="6"/>
  <c r="R202" i="6"/>
  <c r="R200" i="6"/>
  <c r="R196" i="6"/>
  <c r="R203" i="6"/>
  <c r="R198" i="6"/>
  <c r="R195" i="6"/>
  <c r="R187" i="6"/>
  <c r="R186" i="6"/>
  <c r="R185" i="6"/>
  <c r="R184" i="6"/>
  <c r="R183" i="6"/>
  <c r="R182" i="6"/>
  <c r="R181" i="6"/>
  <c r="R172" i="6"/>
  <c r="R174" i="6"/>
  <c r="R173" i="6"/>
  <c r="R171" i="6"/>
  <c r="R169" i="6"/>
  <c r="R175" i="6"/>
  <c r="R167" i="6"/>
  <c r="R168" i="6"/>
  <c r="R154" i="6"/>
  <c r="R153" i="6"/>
  <c r="R152" i="6"/>
  <c r="R151" i="6"/>
  <c r="R150" i="6"/>
  <c r="R149" i="6"/>
  <c r="R146" i="6"/>
  <c r="R155" i="6"/>
  <c r="R148" i="6"/>
  <c r="R147" i="6"/>
  <c r="R136" i="6"/>
  <c r="S136" i="6" s="1"/>
  <c r="R127" i="6"/>
  <c r="R130" i="6"/>
  <c r="R129" i="6"/>
  <c r="R126" i="6"/>
  <c r="R125" i="6"/>
  <c r="R124" i="6"/>
  <c r="R114" i="6"/>
  <c r="R118" i="6"/>
  <c r="R117" i="6"/>
  <c r="R116" i="6"/>
  <c r="R106" i="6"/>
  <c r="R105" i="6"/>
  <c r="R104" i="6"/>
  <c r="R103" i="6"/>
  <c r="R102" i="6"/>
  <c r="R101" i="6"/>
  <c r="R100" i="6"/>
  <c r="R107" i="6"/>
  <c r="R82" i="6"/>
  <c r="R89" i="6"/>
  <c r="R88" i="6"/>
  <c r="R87" i="6"/>
  <c r="R86" i="6"/>
  <c r="R85" i="6"/>
  <c r="R84" i="6"/>
  <c r="R83" i="6"/>
  <c r="R91" i="6"/>
  <c r="S91" i="6" s="1"/>
  <c r="R81" i="6"/>
  <c r="R65" i="6"/>
  <c r="R64" i="6"/>
  <c r="R70" i="6"/>
  <c r="R69" i="6"/>
  <c r="R68" i="6"/>
  <c r="R67" i="6"/>
  <c r="R63" i="6"/>
  <c r="R62" i="6"/>
  <c r="R51" i="6"/>
  <c r="S51" i="6" s="1"/>
  <c r="R48" i="6"/>
  <c r="R49" i="6"/>
  <c r="R47" i="6"/>
  <c r="R46" i="6"/>
  <c r="R45" i="6"/>
  <c r="R44" i="6"/>
  <c r="R39" i="6"/>
  <c r="R38" i="6"/>
  <c r="R37" i="6"/>
  <c r="R29" i="6"/>
  <c r="R26" i="6"/>
  <c r="R24" i="6"/>
  <c r="R22" i="6"/>
  <c r="R30" i="6"/>
  <c r="R27" i="6"/>
  <c r="R25" i="6"/>
  <c r="R23" i="6"/>
  <c r="R28" i="6"/>
  <c r="R17" i="6"/>
  <c r="S17" i="6" s="1"/>
  <c r="R15" i="6"/>
  <c r="S15" i="6" s="1"/>
  <c r="R13" i="6"/>
  <c r="R12" i="6"/>
  <c r="R10" i="6"/>
  <c r="R7" i="6"/>
  <c r="R8" i="6"/>
  <c r="R24" i="12"/>
  <c r="R95" i="12"/>
  <c r="R94" i="12"/>
  <c r="R96" i="12"/>
  <c r="R87" i="12"/>
  <c r="R85" i="12"/>
  <c r="R84" i="12"/>
  <c r="R82" i="12"/>
  <c r="R81" i="12"/>
  <c r="R79" i="12"/>
  <c r="R78" i="12"/>
  <c r="R77" i="12"/>
  <c r="R76" i="12"/>
  <c r="R74" i="12"/>
  <c r="R83" i="12"/>
  <c r="R80" i="12"/>
  <c r="R75" i="12"/>
  <c r="R62" i="12"/>
  <c r="R60" i="12"/>
  <c r="R59" i="12"/>
  <c r="R57" i="12"/>
  <c r="R55" i="12"/>
  <c r="R54" i="12"/>
  <c r="R61" i="12"/>
  <c r="R56" i="12"/>
  <c r="R39" i="12"/>
  <c r="R46" i="12"/>
  <c r="R44" i="12"/>
  <c r="R42" i="12"/>
  <c r="R40" i="12"/>
  <c r="R35" i="12"/>
  <c r="R34" i="12"/>
  <c r="R32" i="12"/>
  <c r="R30" i="12"/>
  <c r="R41" i="12"/>
  <c r="R38" i="12"/>
  <c r="R36" i="12"/>
  <c r="R33" i="12"/>
  <c r="R26" i="12"/>
  <c r="R27" i="12"/>
  <c r="R28" i="12"/>
  <c r="R17" i="12"/>
  <c r="R16" i="12"/>
  <c r="R15" i="12"/>
  <c r="R13" i="12"/>
  <c r="R12" i="12"/>
  <c r="R10" i="12"/>
  <c r="R9" i="12"/>
  <c r="R14" i="12"/>
  <c r="R176" i="11"/>
  <c r="R175" i="11"/>
  <c r="R165" i="11"/>
  <c r="R166" i="11"/>
  <c r="R158" i="11"/>
  <c r="R156" i="11"/>
  <c r="R146" i="11"/>
  <c r="R149" i="11"/>
  <c r="R147" i="11"/>
  <c r="R145" i="11"/>
  <c r="R144" i="11"/>
  <c r="R143" i="11"/>
  <c r="R142" i="11"/>
  <c r="R150" i="11"/>
  <c r="R148" i="11"/>
  <c r="R136" i="11"/>
  <c r="R135" i="11"/>
  <c r="R134" i="11"/>
  <c r="R133" i="11"/>
  <c r="R131" i="11"/>
  <c r="R130" i="11"/>
  <c r="R129" i="11"/>
  <c r="R127" i="11"/>
  <c r="R118" i="11"/>
  <c r="R117" i="11"/>
  <c r="R116" i="11"/>
  <c r="R115" i="11"/>
  <c r="R110" i="11"/>
  <c r="R109" i="11"/>
  <c r="R108" i="11"/>
  <c r="R107" i="11"/>
  <c r="R106" i="11"/>
  <c r="R105" i="11"/>
  <c r="R104" i="11"/>
  <c r="R99" i="11"/>
  <c r="R98" i="11"/>
  <c r="R97" i="11"/>
  <c r="R96" i="11"/>
  <c r="R95" i="11"/>
  <c r="R94" i="11"/>
  <c r="R85" i="11"/>
  <c r="R87" i="11"/>
  <c r="R83" i="11"/>
  <c r="R88" i="11"/>
  <c r="R86" i="11"/>
  <c r="R84" i="11"/>
  <c r="R82" i="11"/>
  <c r="R80" i="11"/>
  <c r="R78" i="11"/>
  <c r="R76" i="11"/>
  <c r="R69" i="11"/>
  <c r="R68" i="11"/>
  <c r="R67" i="11"/>
  <c r="R65" i="11"/>
  <c r="R64" i="11"/>
  <c r="R63" i="11"/>
  <c r="R62" i="11"/>
  <c r="R61" i="11"/>
  <c r="R66" i="11"/>
  <c r="R60" i="11"/>
  <c r="R49" i="11"/>
  <c r="R48" i="11"/>
  <c r="R47" i="11"/>
  <c r="R46" i="11"/>
  <c r="R45" i="11"/>
  <c r="R44" i="11"/>
  <c r="R39" i="11"/>
  <c r="R38" i="11"/>
  <c r="R37" i="11"/>
  <c r="R32" i="11"/>
  <c r="R31" i="11"/>
  <c r="R29" i="11"/>
  <c r="R24" i="11"/>
  <c r="R23" i="11"/>
  <c r="R14" i="11"/>
  <c r="R12" i="11"/>
  <c r="R11" i="11"/>
  <c r="R10" i="11"/>
  <c r="R202" i="8"/>
  <c r="R201" i="8"/>
  <c r="R200" i="8"/>
  <c r="R199" i="8"/>
  <c r="R198" i="8"/>
  <c r="R195" i="8"/>
  <c r="R194" i="8"/>
  <c r="R196" i="8"/>
  <c r="R186" i="8"/>
  <c r="R185" i="8"/>
  <c r="R184" i="8"/>
  <c r="R183" i="8"/>
  <c r="R182" i="8"/>
  <c r="R181" i="8"/>
  <c r="R180" i="8"/>
  <c r="R178" i="8"/>
  <c r="R187" i="8"/>
  <c r="R179" i="8"/>
  <c r="R172" i="8"/>
  <c r="R169" i="8"/>
  <c r="R167" i="8"/>
  <c r="R165" i="8"/>
  <c r="R171" i="8"/>
  <c r="R168" i="8"/>
  <c r="R156" i="8"/>
  <c r="R158" i="8"/>
  <c r="R159" i="8"/>
  <c r="R155" i="8"/>
  <c r="R154" i="8"/>
  <c r="R153" i="8"/>
  <c r="R151" i="8"/>
  <c r="R150" i="8"/>
  <c r="R152" i="8"/>
  <c r="R149" i="8"/>
  <c r="R138" i="8"/>
  <c r="R139" i="8"/>
  <c r="R137" i="8"/>
  <c r="R136" i="8"/>
  <c r="R140" i="8"/>
  <c r="R135" i="8"/>
  <c r="R133" i="8"/>
  <c r="R132" i="8"/>
  <c r="R131" i="8"/>
  <c r="R134" i="8"/>
  <c r="R122" i="8"/>
  <c r="S122" i="8" s="1"/>
  <c r="R104" i="8"/>
  <c r="R96" i="8"/>
  <c r="R102" i="8"/>
  <c r="R100" i="8"/>
  <c r="R103" i="8"/>
  <c r="R98" i="8"/>
  <c r="R97" i="8"/>
  <c r="R101" i="8"/>
  <c r="R99" i="8"/>
  <c r="R89" i="8"/>
  <c r="R90" i="8"/>
  <c r="R88" i="8"/>
  <c r="R87" i="8"/>
  <c r="R85" i="8"/>
  <c r="R84" i="8"/>
  <c r="R86" i="8"/>
  <c r="R76" i="8"/>
  <c r="R79" i="8"/>
  <c r="R77" i="8"/>
  <c r="R75" i="8"/>
  <c r="R74" i="8"/>
  <c r="R62" i="8"/>
  <c r="R68" i="8"/>
  <c r="R67" i="8"/>
  <c r="R65" i="8"/>
  <c r="R64" i="8"/>
  <c r="R61" i="8"/>
  <c r="R60" i="8"/>
  <c r="R59" i="8"/>
  <c r="R66" i="8"/>
  <c r="R63" i="8"/>
  <c r="R58" i="8"/>
  <c r="R45" i="8"/>
  <c r="S45" i="8" s="1"/>
  <c r="R47" i="8"/>
  <c r="S47" i="8" s="1"/>
  <c r="R42" i="8"/>
  <c r="R40" i="8"/>
  <c r="R43" i="8"/>
  <c r="R41" i="8"/>
  <c r="R36" i="8"/>
  <c r="R35" i="8"/>
  <c r="R33" i="8"/>
  <c r="R32" i="8"/>
  <c r="R26" i="8"/>
  <c r="R25" i="8"/>
  <c r="R29" i="8"/>
  <c r="R28" i="8"/>
  <c r="R27" i="8"/>
  <c r="R19" i="8"/>
  <c r="R18" i="8"/>
  <c r="R17" i="8"/>
  <c r="R16" i="8"/>
  <c r="R14" i="8"/>
  <c r="R13" i="8"/>
  <c r="R12" i="8"/>
  <c r="R11" i="8"/>
  <c r="R10" i="8"/>
  <c r="R9" i="8"/>
  <c r="R8" i="8"/>
  <c r="R15" i="8"/>
  <c r="R47" i="14"/>
  <c r="R46" i="14"/>
  <c r="R36" i="14"/>
  <c r="R35" i="14"/>
  <c r="R34" i="14"/>
  <c r="R33" i="14"/>
  <c r="R32" i="14"/>
  <c r="R25" i="14"/>
  <c r="R23" i="14"/>
  <c r="R21" i="14"/>
  <c r="R20" i="14"/>
  <c r="R19" i="14"/>
  <c r="R18" i="14"/>
  <c r="R17" i="14"/>
  <c r="R11" i="14"/>
  <c r="R10" i="14"/>
  <c r="R77" i="13"/>
  <c r="R76" i="13"/>
  <c r="R75" i="13"/>
  <c r="R66" i="13"/>
  <c r="R65" i="13"/>
  <c r="R64" i="13"/>
  <c r="R63" i="13"/>
  <c r="R67" i="13"/>
  <c r="R56" i="13"/>
  <c r="R54" i="13"/>
  <c r="R52" i="13"/>
  <c r="R51" i="13"/>
  <c r="R55" i="13"/>
  <c r="R53" i="13"/>
  <c r="R50" i="13"/>
  <c r="R43" i="13"/>
  <c r="R42" i="13"/>
  <c r="R41" i="13"/>
  <c r="R40" i="13"/>
  <c r="R33" i="13"/>
  <c r="S33" i="13" s="1"/>
  <c r="R26" i="13"/>
  <c r="R22" i="13"/>
  <c r="R20" i="13"/>
  <c r="R24" i="13"/>
  <c r="R21" i="13"/>
  <c r="R19" i="13"/>
  <c r="R13" i="13"/>
  <c r="R12" i="13"/>
  <c r="R10" i="13"/>
  <c r="R9" i="13"/>
  <c r="R11" i="13"/>
  <c r="R26" i="9"/>
  <c r="R24" i="9"/>
  <c r="R35" i="9"/>
  <c r="R33" i="9"/>
  <c r="R32" i="9"/>
  <c r="R30" i="9"/>
  <c r="R27" i="9"/>
  <c r="R25" i="9"/>
  <c r="R31" i="9"/>
  <c r="R29" i="9"/>
  <c r="R23" i="9"/>
  <c r="R103" i="3"/>
  <c r="R102" i="3"/>
  <c r="R104" i="3"/>
  <c r="R106" i="3"/>
  <c r="R105" i="3"/>
  <c r="R96" i="3"/>
  <c r="R95" i="3"/>
  <c r="R93" i="3"/>
  <c r="R92" i="3"/>
  <c r="R84" i="3"/>
  <c r="R83" i="3"/>
  <c r="R82" i="3"/>
  <c r="R81" i="3"/>
  <c r="R80" i="3"/>
  <c r="R85" i="3"/>
  <c r="R79" i="3"/>
  <c r="R79" i="2"/>
  <c r="R81" i="2"/>
  <c r="R78" i="2"/>
  <c r="R77" i="2"/>
  <c r="R76" i="2"/>
  <c r="R75" i="2"/>
  <c r="R74" i="2"/>
  <c r="R73" i="2"/>
  <c r="R71" i="2"/>
  <c r="R72" i="2"/>
  <c r="R62" i="2"/>
  <c r="R60" i="2"/>
  <c r="R58" i="2"/>
  <c r="R57" i="2"/>
  <c r="R55" i="2"/>
  <c r="R53" i="2"/>
  <c r="R63" i="2"/>
  <c r="R59" i="2"/>
  <c r="R56" i="2"/>
  <c r="R54" i="2"/>
  <c r="R44" i="2"/>
  <c r="R43" i="2"/>
  <c r="R36" i="2"/>
  <c r="R34" i="2"/>
  <c r="R35" i="2"/>
  <c r="R32" i="2"/>
  <c r="R31" i="2"/>
  <c r="R33" i="2"/>
  <c r="R26" i="2"/>
  <c r="S26" i="2" s="1"/>
  <c r="R23" i="2"/>
  <c r="R24" i="2"/>
  <c r="R16" i="2"/>
  <c r="R10" i="2"/>
  <c r="R9" i="2"/>
  <c r="R6" i="2"/>
  <c r="S6" i="2" s="1"/>
  <c r="R106" i="10"/>
  <c r="R105" i="10"/>
  <c r="R104" i="10"/>
  <c r="R111" i="10"/>
  <c r="R109" i="10"/>
  <c r="R108" i="10"/>
  <c r="R107" i="10"/>
  <c r="R103" i="10"/>
  <c r="R101" i="10"/>
  <c r="R100" i="10"/>
  <c r="R99" i="10"/>
  <c r="R89" i="10"/>
  <c r="R92" i="10"/>
  <c r="S92" i="10" s="1"/>
  <c r="R88" i="10"/>
  <c r="R87" i="10"/>
  <c r="R76" i="10"/>
  <c r="R78" i="10"/>
  <c r="S78" i="10" s="1"/>
  <c r="R75" i="10"/>
  <c r="R74" i="10"/>
  <c r="R72" i="10"/>
  <c r="R71" i="10"/>
  <c r="R70" i="10"/>
  <c r="R69" i="10"/>
  <c r="R56" i="10"/>
  <c r="R55" i="10"/>
  <c r="R54" i="10"/>
  <c r="R51" i="10"/>
  <c r="R48" i="10"/>
  <c r="R46" i="10"/>
  <c r="R52" i="10"/>
  <c r="R50" i="10"/>
  <c r="R49" i="10"/>
  <c r="R45" i="10"/>
  <c r="R44" i="10"/>
  <c r="R43" i="10"/>
  <c r="R34" i="10"/>
  <c r="R33" i="10"/>
  <c r="R30" i="10"/>
  <c r="R29" i="10"/>
  <c r="R28" i="10"/>
  <c r="R27" i="10"/>
  <c r="R68" i="10"/>
  <c r="R26" i="1"/>
  <c r="R30" i="1"/>
  <c r="R10" i="1"/>
  <c r="R11" i="1"/>
  <c r="R9" i="1"/>
  <c r="R8" i="1"/>
  <c r="R15" i="2"/>
  <c r="R20" i="1"/>
  <c r="R12" i="1"/>
  <c r="R199" i="6"/>
  <c r="R197" i="8"/>
  <c r="R97" i="12"/>
  <c r="R86" i="12"/>
  <c r="R58" i="12"/>
  <c r="R29" i="12"/>
  <c r="R23" i="12"/>
  <c r="S23" i="12" s="1"/>
  <c r="R11" i="12"/>
  <c r="R25" i="11"/>
  <c r="R27" i="11"/>
  <c r="R26" i="11"/>
  <c r="R33" i="11"/>
  <c r="R9" i="11"/>
  <c r="R34" i="11"/>
  <c r="R22" i="11"/>
  <c r="R13" i="11"/>
  <c r="R16" i="11"/>
  <c r="R28" i="11"/>
  <c r="R15" i="11"/>
  <c r="R17" i="11"/>
  <c r="R30" i="11"/>
  <c r="R8" i="2"/>
  <c r="R42" i="2"/>
  <c r="R27" i="1"/>
  <c r="R33" i="1"/>
  <c r="S32" i="1" s="1"/>
  <c r="R7" i="1"/>
  <c r="R47" i="10"/>
  <c r="R11" i="10"/>
  <c r="S11" i="10" s="1"/>
  <c r="R9" i="10"/>
  <c r="S8" i="10" s="1"/>
  <c r="S195" i="6" l="1"/>
  <c r="S181" i="6"/>
  <c r="S171" i="6"/>
  <c r="S167" i="6"/>
  <c r="S146" i="6"/>
  <c r="S124" i="6"/>
  <c r="S114" i="6"/>
  <c r="S100" i="6"/>
  <c r="S81" i="6"/>
  <c r="S62" i="6"/>
  <c r="S44" i="6"/>
  <c r="S37" i="6"/>
  <c r="S22" i="6"/>
  <c r="S12" i="6"/>
  <c r="S7" i="6"/>
  <c r="S94" i="12"/>
  <c r="S74" i="12"/>
  <c r="S54" i="12"/>
  <c r="S26" i="12"/>
  <c r="S9" i="12"/>
  <c r="S175" i="11"/>
  <c r="S164" i="11"/>
  <c r="S155" i="11"/>
  <c r="S142" i="11"/>
  <c r="S123" i="11"/>
  <c r="S115" i="11"/>
  <c r="S104" i="11"/>
  <c r="S94" i="11"/>
  <c r="S76" i="11"/>
  <c r="S60" i="11"/>
  <c r="S44" i="11"/>
  <c r="S21" i="11"/>
  <c r="S194" i="8"/>
  <c r="S178" i="8"/>
  <c r="S165" i="8"/>
  <c r="S158" i="8"/>
  <c r="S149" i="8"/>
  <c r="S131" i="8"/>
  <c r="S96" i="8"/>
  <c r="S84" i="8"/>
  <c r="S74" i="8"/>
  <c r="S58" i="8"/>
  <c r="S40" i="8"/>
  <c r="S35" i="8"/>
  <c r="S32" i="8"/>
  <c r="S25" i="8"/>
  <c r="S8" i="8"/>
  <c r="S46" i="14"/>
  <c r="S32" i="14"/>
  <c r="S23" i="14"/>
  <c r="S17" i="14"/>
  <c r="S10" i="14"/>
  <c r="S75" i="13"/>
  <c r="S63" i="13"/>
  <c r="S50" i="13"/>
  <c r="S40" i="13"/>
  <c r="S19" i="13"/>
  <c r="S9" i="13"/>
  <c r="S23" i="9"/>
  <c r="S102" i="3"/>
  <c r="S95" i="3"/>
  <c r="S92" i="3"/>
  <c r="S79" i="3"/>
  <c r="S71" i="2"/>
  <c r="S62" i="2"/>
  <c r="S53" i="2"/>
  <c r="S42" i="2"/>
  <c r="S31" i="2"/>
  <c r="S23" i="2"/>
  <c r="S15" i="2"/>
  <c r="S8" i="2"/>
  <c r="S99" i="10"/>
  <c r="S87" i="10"/>
  <c r="S74" i="10"/>
  <c r="S68" i="10"/>
  <c r="S54" i="10"/>
  <c r="S43" i="10"/>
  <c r="S33" i="10"/>
  <c r="S27" i="10"/>
  <c r="S26" i="1"/>
  <c r="S7" i="1"/>
  <c r="D3" i="17" s="1"/>
  <c r="D9" i="17"/>
  <c r="S9" i="11"/>
  <c r="D8" i="17" l="1"/>
  <c r="D11" i="17"/>
  <c r="D10" i="17"/>
  <c r="D6" i="17"/>
  <c r="D13" i="17"/>
  <c r="D12" i="17"/>
  <c r="D5" i="17"/>
  <c r="D4" i="17"/>
  <c r="D15" i="17" l="1"/>
</calcChain>
</file>

<file path=xl/sharedStrings.xml><?xml version="1.0" encoding="utf-8"?>
<sst xmlns="http://schemas.openxmlformats.org/spreadsheetml/2006/main" count="7084" uniqueCount="1741">
  <si>
    <t>A.5.1 Política de seguridad de información</t>
  </si>
  <si>
    <t>Preguntas</t>
  </si>
  <si>
    <t>¿La Institución cuenta con políticas de seguridad de la información documentadas?</t>
  </si>
  <si>
    <t>¿Cumple? SI/NO</t>
  </si>
  <si>
    <t>Respuestas</t>
  </si>
  <si>
    <t>Comentarios</t>
  </si>
  <si>
    <t>El documento de la Política de Seguridad de Información debe establecer el compromiso de la dirección y el enfoque que se dará para administrar la seguridad de la información. La política debe contener declaraciones concernientes a:
a) la definición de seguridad de la información, objetivos generales, alcance y la importancia de la seguridad como un mecanismo que permita el flujo seguro de información;</t>
  </si>
  <si>
    <t>¿La Institución cuenta con objetivos generales y un alcance establecidos para la seguridad de la información?</t>
  </si>
  <si>
    <t>Control</t>
  </si>
  <si>
    <t>b) la declaración de la intención de la dirección, soportando las metas y principios de seguridad de información alineados con la estrategia y objetivos del negocio;</t>
  </si>
  <si>
    <t>¿Los mandos más altos de la Institución están comprometidos y apoyan la seguridad de la información?</t>
  </si>
  <si>
    <t>¿La estrategia de seguridad de la información de la institución está alineada con la estrategia y objetivos institucionales?</t>
  </si>
  <si>
    <t>c) el marco para establecer objetivos de control y controles, incluyendo la estructura de evaluación de riesgos y su administración;</t>
  </si>
  <si>
    <t>¿La Institución cuenta con algún marco de referencia para establecer objetivos de control y controles de seguridad de la información?</t>
  </si>
  <si>
    <t>d) una breve explicación de las políticas, principios, estándares y requerimientos de cumplimiento de particular importancia para la organización, incluyendo:
1) cumplimiento con requerimientos de regulación, legislativos y contractuales;
2) educación, entrenamiento y concienciación de los requerimientos de seguridad;
3) administración de la continuidad del negocio;
4) consecuencias derivadas de la violación de políticas de seguridad de la información;</t>
  </si>
  <si>
    <t>¿Las políticas de seguridad de la información de la Institución establecen sanciones en caso de su incumplimiento?</t>
  </si>
  <si>
    <t>e) la definición de responsabilidades generales y especificas para la administración de la seguridad de la información, incluyendo el reporte de incidentes de seguridad;</t>
  </si>
  <si>
    <t>¿Las responsabilidades generales y específicas en cuanto a la seguridad de la información de la Institución se encuentran establecidas y documentadas?</t>
  </si>
  <si>
    <t>¿Las descripciones de puesto de los empleados de la Institución reflejan estas responsabilidades?</t>
  </si>
  <si>
    <t>¿Quién es el responsable de la seguridad de la información de la Institución?</t>
  </si>
  <si>
    <t>f) referencias a la documentación que soportará la política, por ejemplo, políticas de seguridad y procedimientos detallados para sistemas de información en especifica o reglas de seguridad con las que deberán de cumplir los usuarios.</t>
  </si>
  <si>
    <t xml:space="preserve">¿La política de seguridad de la institución hace referencia al resto de políticas y a los procedimientos que la soportan? </t>
  </si>
  <si>
    <t>La política de seguridad de la información debe ser comunicada a los usuarios a lo largo de la organización de forma tal que sea relevante, accesible y comprensible por el lector.</t>
  </si>
  <si>
    <t>¿La institución comunica a sus empleados la política de seguridad de la información?</t>
  </si>
  <si>
    <t>¿De qué forma se realiza esta comunicación? ¿Con qué frecuencia se realiza?</t>
  </si>
  <si>
    <t xml:space="preserve">La Política de seguridad de la información debe ser parte de una política general. En caso que la política de seguridad de la información sea distribuida fuera de la organización, deberá ser revisada y tener especial cuidado con el fin de no divulgar información sensible.
</t>
  </si>
  <si>
    <t>¿La Institución clasifica sus políticas como información confidencial?</t>
  </si>
  <si>
    <t>A.5.1.2 Revisión de la política de seguridad de la información</t>
  </si>
  <si>
    <t>La Política de Seguridad de la Información debe contar con un dueño responsable de su administración para el desarrollo, revisión, y evaluación de la política. La revisión debe incluir la evaluación de oportunidades de mejora de la política y el enfoque otorgado a la seguridad de la información en respuesta a cambios en el ambiente organizacional, circunstancias de negocio, condiciones legales, o del ambiente técnico.</t>
  </si>
  <si>
    <t>¿La política de seguridad de la información de la Institución cuenta con un dueño o responsable de su administración?</t>
  </si>
  <si>
    <t>¿Quién es este responsable?</t>
  </si>
  <si>
    <t>¿La administración contempla el desarrollo, revisión y evaluación de la política?</t>
  </si>
  <si>
    <t>La revisión de la Política de Seguridad de la Información debe considerar  los resultados de las revisiones de la dirección. Deben existir procedimientos definidos para la revisión de la dirección, incluyendo un calendario determinado para las revisiones.</t>
  </si>
  <si>
    <t>¿Existe un procedimiento definido para la revisión de la política de seguridad de la información por parte de la dirección de la Institución?</t>
  </si>
  <si>
    <t>¿Con qué periodicidad se realizan estas revisiones?</t>
  </si>
  <si>
    <t>¿La Institución se apoya de un tercero (experto) para realizar revisiones periódicas a su política de seguridad de la información?</t>
  </si>
  <si>
    <t>¿Las acciones preventivas y correctivas se consideran un insumo para la revisión de la política de seguridad de la información de la Institución?</t>
  </si>
  <si>
    <t>d) resultados de revisiones de la dirección previas;</t>
  </si>
  <si>
    <t>e) desempeño del proceso y cumplimiento de la política de seguridad de la Información;</t>
  </si>
  <si>
    <t>f) cambios que puedan afectar el enfoque de la administración de la seguridad de información en la organización, incluyendo cambios al ambiente técnico u organizacional, circunstancias de negocio, disponibilidad de recursos, y condiciones legales, contractuales o de regulación;</t>
  </si>
  <si>
    <t>¿La revisión de la política de seguridad de la información considera cambios significativos en el enfoque de la institución tales como cambios en el ambiente tecnológico, cambios institucionales, disponibilidad de recursos, condiciones legales o de regulación?</t>
  </si>
  <si>
    <t>g) tendencias relacionadas con amenazas y vulnerabilidades;</t>
  </si>
  <si>
    <t>¿La revisión de la política de seguridad de la información considera incidentes significativos que hayan sido reportados?</t>
  </si>
  <si>
    <t>b) mejoras en los objetivos de control y controles;</t>
  </si>
  <si>
    <t xml:space="preserve">c) mejoras en la asignación de recursos y responsabilidades. </t>
  </si>
  <si>
    <t>Se debe mantener un registro de las revisiones de la dirección.</t>
  </si>
  <si>
    <t>¿La Institución cuenta con un registro de las revisiones realizadas por la dirección a la política de seguridad de la información?</t>
  </si>
  <si>
    <t>Se debe obtener aprobación de la dirección para la política revisada.</t>
  </si>
  <si>
    <t>¿La política de seguridad de la información es aprobada por la dirección?</t>
  </si>
  <si>
    <t>A.6.1 Organización Interna</t>
  </si>
  <si>
    <t>La organización debe tener procedimientos establecidos para especificar cuando y que autoridades pueden ser contactadas (por ejemplo, departamento de bomberos, autoridades supervisoras), y la forma en que se reportarán oportunamente los incidentes de seguridad identificados en caso que se sospeche se haya incumplido con alguna ley.</t>
  </si>
  <si>
    <t>¿La Institución cuenta con procedimientos establecidos para especificar cuándo y qué autoridades pueden ser contactadas?</t>
  </si>
  <si>
    <t>¿La Institución cuenta con procedimientos que especifiquen la forma en que se reportarán oportunamente los incidentes de seguridad identificados en caso que se sospeche se haya incumplido con alguna ley?</t>
  </si>
  <si>
    <t>Las organizaciones que se encuentren bajo ataques por medio de Internet pueden necesitar del apoyo de terceros externos para tomar acciones contra la fuente del ataque (por ejemplo, el proveedor del servicio de Internet u operador de telecomunicaciones).</t>
  </si>
  <si>
    <t>Se debe considerar el contar con membresías en grupos especialistas o foros como un medio para:
a) mejorar el conocimiento acerca de las mejores prácticas y permanecer al día con respecto a información de seguridad relevante;</t>
  </si>
  <si>
    <t>b) asegurar que la comprensión del ambiente de seguridad de la información sea actual y completa;</t>
  </si>
  <si>
    <t>¿El contacto con grupos busca asegurar que la comprensión del ambiente de seguridad de la información sea actual y completa?</t>
  </si>
  <si>
    <t>c) recibir alertas tempranas, avisos y parches respecto a vulnerabilidades y ataques;</t>
  </si>
  <si>
    <t>¿El contacto con grupos busca recibir alertas tempranas, avisos y parches respecto a vulnerabilidades y ataques?</t>
  </si>
  <si>
    <t>d) ganar acceso a información de seguridad especializada;</t>
  </si>
  <si>
    <t>¿El contacto con grupos busca ganar acceso a información de seguridad especializada?</t>
  </si>
  <si>
    <t>e) compartir y cambiar información acerca de las nuevas tecnologías, productos, amenazas o vulnerabilidades;</t>
  </si>
  <si>
    <t>¿El contacto con grupos busca recibir información acerca de las nuevas tecnologías, productos, amenazas o vulnerabilidades?</t>
  </si>
  <si>
    <t>Se pueden establecer acuerdos de intercambio de información para mejorar la cooperación y coordinación de incidentes de seguridad. Estos acuerdos deben identificar los requerimientos para la protección de información sensible.</t>
  </si>
  <si>
    <t>La organización debe identificar todos sus activos y documentar su importancia.</t>
  </si>
  <si>
    <t>¿La Institución cuenta con un Inventario de Activos?</t>
  </si>
  <si>
    <t>El inventario de activos contiene toda la información necesaria con el fin de poder recuperarse de un desastre, incluyendo el tipo de activo, formato, información de respaldo, información de licencias, y valor para el negocio.</t>
  </si>
  <si>
    <t>¿El inventario de activos incluye toda la información necesaria para poder recuperarse de un desastre? (tipo de activo, formato, información de respaldo, información de licencias, y valor para el negocio)</t>
  </si>
  <si>
    <t>El inventario no debe duplicar otros inventarios innecesariamente, pero debe asegurar que el contenido este alineado.</t>
  </si>
  <si>
    <t>¿Se encuentra documentada la pertenencia y clasificación de la información para cada uno de los activos?</t>
  </si>
  <si>
    <t>Basándose en la importancia de los activos, su valor al negocio y su clasificación de seguridad se deben identificar  los niveles de protección  en concordancia  con su importancia (se puede encontrar mayor información sobre como asignar valores a los activos y representar su importancia en ISO/IEC TR 13335-3).</t>
  </si>
  <si>
    <t>Existen muchos tipos de activos, incluyendo:
a) información: bases y archivos de datos, contratos y acuerdos, documentación de sistemas, información de investigaciones, manuales de usuarios, material de entrenamiento, procedimientos operacionales y de soporte, planes de continuidad de negocio, líneas de auditoría e información archivada;
b) activos de software: software de aplicación, software de sistema, herramientas de desarrollo y utilidades;
c) activos físicos: equipo de computación, equipo de comunicación, medios removibles y otros equipos;
d) servicios: servicios de computación y comunicaciones, utilidades generales, por ejemplo calefacción, iluminación, energía y aire acondicionado; 
e) gente, sus habilidades y experiencia;
f) intangibles, como reputación e imagen de la organización.</t>
  </si>
  <si>
    <t>Los inventarios de activos ayudan a asegurar su efectiva protección, incluso pueden requerirse para otros propósitos de negocio como salud, seguros y razones financieras (administración de activos). El proceso de creación de un inventario de activos es un prerrequisito importante de la administración de riesgos (ver también la sección 4).</t>
  </si>
  <si>
    <t>El dueño de los activos debe ser responsable de:
a) asegurar que la información y los activos asociados con los dispositivos de procesamiento de información sean clasificados apropiadamente;</t>
  </si>
  <si>
    <t>¿La Institución cuenta con la identificación de los dueños de cada uno de sus activos?</t>
  </si>
  <si>
    <t>b) definir y revisar periódicamente las restricciones y clasificación de accesos, tomando en cuenta las políticas de control de acceso aplicables.</t>
  </si>
  <si>
    <t>Se puede asignar un dueño a:
a) procesos de negocio;
b) un conjunto de actividades definido;
c) una aplicación; o
d) un conjunto de información definido.</t>
  </si>
  <si>
    <t>Las tareas rutinarias pueden ser delegadas, por ejemplo a un custodio que monitoree los activos diariamente, pero la responsabilidad permanece con el dueño.
En sistemas de información complejos puede ser de utilidad el designar grupos de activos que proporcionen una función particular como "servicios". En este caso el dueño del servicio es responsable por la entrega del mismo, incluyendo la funcionalidad de los activos que lo proveen.</t>
  </si>
  <si>
    <t>¿La Institución da a conocer estas políticas y procedimientos a sus empleados, contratistas y terceros?</t>
  </si>
  <si>
    <t>La dirección deben proveer reglas o guías especificas. Los empleados, contratistas y terceros que utilicen o tengan acceso a los activos de la organización deben conocer los límites existentes en el uso de la información y activos asociados con los dispositivos y recursos de procesamiento de información ya que serán responsables de cualquier mal uso.</t>
  </si>
  <si>
    <t>La clasificación y controles de protección asociados a la información deben considerar las necesidades del negocio por compartir o restringir el acceso a la información y los impactos al negocio asociados con dichas necesidades.</t>
  </si>
  <si>
    <t>¿Las guías de clasificación incluyen convenciones para la clasificación inicial y reclasificación en caso de ser necesario?</t>
  </si>
  <si>
    <t>¿La responsabilidad de la clasificación es del dueño del activo?</t>
  </si>
  <si>
    <t>Se debe considerar el número de categorías de clasificación y los beneficios a  ganar derivados por su uso, ya que esquemas demasiado complejos pueden volverse imprácticos y no viables económicamente hablando. Adicionalmente se debe tener cuidado al interpretar la clasificación dada a un documento de otra organización, ya que puede existir una definición diferente para el mismo titulo clasificatorio.</t>
  </si>
  <si>
    <t>¿La Institución cuenta con listados de controles que deberán de ser aplicados a cada clasificación de información?</t>
  </si>
  <si>
    <t>El nivel de protección puede ser evaluado al analizar la confidencialidad, integridad, disponibilidad  y cualquier otro requerimiento para la información considerada. 
Regularmente la información deja de ser sensible o crítica después de un cierto periodo de tiempo, por ejemplo, cuando la información se ha hecho pública. Estos aspectos deben ser considerados, así como el evitar la implementación de controles innecesarios que resulten en un gasto adicional.</t>
  </si>
  <si>
    <t>¿Existe un tiempo definido para que la información deje de ser restringida o confidencial?</t>
  </si>
  <si>
    <t>El considerar en conjunto documentos con requerimientos de seguridad similares al asignar niveles de clasificación puede simplificar ampliamente la tarea. En general, la clasificación otorgada a la información es un atajo para determinar como es que se manejará y protegerá dicha información.</t>
  </si>
  <si>
    <t>Los procedimientos para la clasificación de información deben cubrir la información y los activos en formato físico y electrónico.</t>
  </si>
  <si>
    <t>¿Las guías/procedimientos de clasificación de la información cubren información y activos en formato físico y electrónico?</t>
  </si>
  <si>
    <t>La salida de otro sistema conteniendo información clasificada como sensible o crítica debe llevar una etiqueta de clasificación adecuada (en la salida). La identificación debe reflejar la clasificación de acuerdo a las reglas establecidas en 7.2.1. Las consideraciones incluyen reportes impresos, pantallas de evidencia, medios de grabado (por ejemplo, discos, diskettes y CDs), mensajes electrónicos y transferencia de archivos.</t>
  </si>
  <si>
    <t>¿Las guías/procedimientos de clasificación de la información especifican como debe hacerse el etiquetado de la información?</t>
  </si>
  <si>
    <t>Los acuerdos que consideren el intercambio de información con otras organizaciones deben incluir procedimientos para identificar la clasificación de la información y para interpretar las etiquetas de clasificación de otras organizaciones.</t>
  </si>
  <si>
    <t>¿Los acuerdos que consideran intercambio de información con otras organizaciones incluyen procedimientos para identificar la clasificación de la información y para interpretar las etiquetas de clasificación de otras organizaciones?</t>
  </si>
  <si>
    <t>El etiquetado y manejo seguro de información clasificada es un requerimiento clave para los acuerdos de intercambio de información. Las etiquetas físicas son una forma de común de etiquetar información; sin embargo, algunos activos de información, como un documento electrónico, no puede ser etiquetado físicamente. Por lo tanto para los documentos electrónicos, la notificación de clasificación debe aparecer en la pantalla o proyección. En caso que no sea posible etiquetar la información, se pueden utilizar otros medios para designar la clasificación de información.</t>
  </si>
  <si>
    <t>¿La Institución cuenta con procedimientos documentados para las actividades de sistemas asociadas con dispositivos de procesamiento de información y comunicaciones?</t>
  </si>
  <si>
    <t>¿Estos procedimientos consideran inicio y apagado de computadoras, respaldo, mantenimiento de equipo, manejo de medios, administración y manejo de los cuartos de computadoras y correo electrónico, y seguridad?</t>
  </si>
  <si>
    <t>Se deben preparar procedimientos documentados para las actividades de sistemas asociadas con los dispositivos de procesamiento de información y comunicaciones, como los procedimientos de inicio y apagado de computadoras, respaldo, mantenimiento de equipo, manejo de medios, administración y manejo de los cuartos de computadoras y correo electrónico, y seguridad.</t>
  </si>
  <si>
    <t>Los procedimientos de operación deben especificar las instrucciones detalladas para la ejecución de cada trabajo incluyendo:
a) proceso y manejo de información;</t>
  </si>
  <si>
    <t>b) respaldo (ver 10.5);</t>
  </si>
  <si>
    <t>¿La Institución cuenta con procedimientos de respaldo?</t>
  </si>
  <si>
    <t>c) requerimientos de programación, incluyendo interdependencias con otros sistemas y tiempos de inicio del trabajo más antiguo y de término del más reciente;</t>
  </si>
  <si>
    <t>d) instrucciones para el manejo de errores u otras condiciones excepcionales que ocurran durante la ejecución del trabajo, incluyendo restricciones en el uso de las utilidades del sistema (ver 11.5.4);</t>
  </si>
  <si>
    <t>¿La Institución cuenta con instrucciones para el manejo de errores u otras condiciones excepcionales que ocurran durante la ejecución del trabajo?</t>
  </si>
  <si>
    <t>e) contactos de soporte en el caso de dificultades operacionales o técnicas inesperadas;</t>
  </si>
  <si>
    <t>¿La Institución cuenta con contactos de soporte en el caso de dificultades operacionales o técnicas inesperadas?</t>
  </si>
  <si>
    <t>f) instrucciones para el manejo de medios, como el uso de papelería especial o la administración de documentos confidenciales, incluyendo los procedimientos para la eliminación segura de documentos erróneos (ver 10.7.2 y 10.7.3);</t>
  </si>
  <si>
    <t>g) procedimientos para el reinicio y recuperación en caso de una falla del sistema;</t>
  </si>
  <si>
    <t>¿La Institución cuenta con procedimientos para el reinicio y recuperación en caso de una falla del sistema?</t>
  </si>
  <si>
    <t>h) la administración del seguimiento de auditorías y logs de información del sistema (ver 10.10).</t>
  </si>
  <si>
    <t>Los procedimientos operativos y los procedimientos documentados para las actividades de sistemas deben ser tratados como documentos formales y cualquier cambio debe ser aprobado por la dirección. Los sistemas de información deben ser administrados consistentemente, utilizando el mismo procedimiento, herramientas y utilidades, cuando sea posible técnicamente.</t>
  </si>
  <si>
    <t>¿Los procedimientos son tratados como documentos formales y cualquier cambio requiere de aprobación?</t>
  </si>
  <si>
    <t>Los sistemas operacionales y el software de aplicación debe ser sujeto a una administración de control de cambios estricta.</t>
  </si>
  <si>
    <t>¿La Institución cuenta con políticas/procedimientos de control de cambios?</t>
  </si>
  <si>
    <t>Particularmente se deben considerar las siguientes cuestiones:
a) identificación y registro de cambios significativos;</t>
  </si>
  <si>
    <t>¿El procedimiento de control de cambios considera identificación y registro de cambios significativos?</t>
  </si>
  <si>
    <t>b) planeación y prueba de los cambios;</t>
  </si>
  <si>
    <t>¿El procedimiento de control de cambios considera planeación y prueba de los cambios?</t>
  </si>
  <si>
    <t>c) evaluación de los potenciales impactos, incluyendo impactos de seguridad derivados de tales cambios;</t>
  </si>
  <si>
    <t>¿El procedimiento de control de cambios considera evaluación de los potenciales impactos, incluyendo impactos de seguridad derivados de tales cambios?</t>
  </si>
  <si>
    <t>d) un procedimiento de aprobación formal para los cambios propuestos;</t>
  </si>
  <si>
    <t>¿El procedimiento de control de cambios considera aprobación formal para los cambios propuestos?</t>
  </si>
  <si>
    <t>e) comunicar del detalle del cambio a todas las personas para quienes sea relevante;</t>
  </si>
  <si>
    <t>¿El procedimiento de control de cambios considera la comunicación de los detalles del cambio a todas las personas para quienes sea relevante?</t>
  </si>
  <si>
    <t>f) procedimientos de retorno, incluyendo procedimientos y responsabilidades para abortar y recuperarse de cambios no exitosos y eventos no previstos.</t>
  </si>
  <si>
    <t>¿El procedimiento de control de cambios considera procedimientos de retorno, incluyendo procedimientos y responsabilidades para abortar y recuperarse de cambios no exitosos y eventos no previstos?</t>
  </si>
  <si>
    <t>¿El procedimiento de control de cambios considera respaldos en caso de cambios a sistemas críticos o con información sensible?</t>
  </si>
  <si>
    <t>Se deben establecer responsabilidades y procedimientos de administración formales para asegurar el control de todos los cambios en equipos, software o procedimientos. Después de haber realizado los cambios, el log de auditoría conteniendo toda la información relevante deberá ser resguardado.</t>
  </si>
  <si>
    <t>¿El procedimiento de control de cambios establece responsables del proceso y bitácoras que permitan la auditoría de los cambios?</t>
  </si>
  <si>
    <t>El tener un inadecuado control de cambios de dispositivos de procesamiento de información y sistemas es una causa común de fallas en los sistemas y la seguridad. Los cambios en el ambiente operacional, especialmente cuando se transfiere un sistema del ambiente de desarrollo al de producción, pueden impactar en la confiabilidad de las aplicaciones (ver 12.5.1).</t>
  </si>
  <si>
    <t>Los cambios en el sistema operacional solo pueden ser realizados cuando exista una razón valida de negocio para hacerlo, como un incremento en el riesgo del sistema. El actualizar los sistemas con las últimas versiones de sistema operativo o aplicaciones no siempre es de interés para el negocio ya que puede introducir nuevas vulnerabilidades o inestabilidad a la versión actual. También será necesario entrenamiento adicional, licencias, soporte, mantenimiento y administración general, y hardware nuevo especialmente durante una migración.</t>
  </si>
  <si>
    <t>¿La Institución conoce y aplica controles de segregación de funciones en sus operaciones?</t>
  </si>
  <si>
    <t>La segregación de funciones es un método para reducir el riesgo del mal uso accidental o deliberado de los sistemas. Se debe cuidar de que ninguna persona pueda acceder, modificar o utilizar activos sin autorización.  El inicio de un evento debe ser posterior y separado a su autorización. La posibilidad de una colisión debe ser considerada en el diseño de los controles.</t>
  </si>
  <si>
    <t>En organizaciones pequeñas algunas veces es difícil lograr una correcta segregación de funciones; sin embargo, el principio debe ser aplicado tanto como sea práctico y posible. Siempre que sea difícil la segregación se deben implementar otros controles como actividades de monitoreo, supervisión de la dirección y seguimiento de auditoría. Es importante que la seguridad permanezca independiente.</t>
  </si>
  <si>
    <t>¿Los controles de segregación de funciones son complementados con actividades de monitoreo, supervisión de la dirección y seguimiento de auditoría?</t>
  </si>
  <si>
    <t>¿La Institución cuenta con separación de ambientes de desarrollo, pruebas y producción (operativo)?</t>
  </si>
  <si>
    <t>¿El acceso de personal de desarrollo a los sistemas de producción está prohibido?</t>
  </si>
  <si>
    <t>El nivel de separación entre los ambientes operativo, de pruebas y desarrollo necesario para prevenir problemas operacionales debe ser identificado e implementar controles apropiados para su protección.</t>
  </si>
  <si>
    <t>Se debe considerar los siguientes puntos:
a) se deben definir y documentar reglas para la transferencia de software del ambiente de desarrollo al operativo;</t>
  </si>
  <si>
    <t>¿La Institución cuenta con procedimientos para la transferencia de software del ambiente de desarrollo al operativo?</t>
  </si>
  <si>
    <t>b) el software de desarrollo y operacional deben correr en diferentes sistemas o procesadores y en dominios o directorios diferentes;</t>
  </si>
  <si>
    <t>¿Los ambientes de desarrollo y operativo corren en diferentes sistemas o procesadores y en dominios o directorios diferentes?</t>
  </si>
  <si>
    <t>c) los compiladores, editores, y otras herramientas de desarrollo o utilidades de sistema no deben ser accesibles desde sistemas operacionales que no lo requieran;</t>
  </si>
  <si>
    <t>¿Los compiladores, editores, y otras herramientas de desarrollo o utilidades de sistema son accesibles desde ambientes operativos?</t>
  </si>
  <si>
    <t>d) el sistema del ambiente de pruebas debe emular al sistema del ambiente operacional tanto como sea posible;</t>
  </si>
  <si>
    <t>e) los usuarios deben utilizar diferentes perfiles para el sistema de pruebas y el operacional, adicionalmente los menús deben mostrar mensajes de identificación apropiados para reducir el riesgo de errores;</t>
  </si>
  <si>
    <t>f) no se debe copiar información sensible al sistema del ambiente de pruebas (ver 12.4.2).</t>
  </si>
  <si>
    <t>¿Está prohibido el uso de información sensible de producción en el ambiente de pruebas?</t>
  </si>
  <si>
    <t>Las actividades de desarrollo y pruebas pueden ocasionar problemas serios, por ejemplo, modificaciones no deseadas a archivos o al sistema en el ambiente y fallas de sistema. En esté caso existe la necesidad de mantener un ambiente estable y conocido sobre el cual se puedan realizar pruebas significativas y prevenir de está forma accesos inapropiados de desarrolladores.</t>
  </si>
  <si>
    <t>En  caso que el personal de desarrollo y pruebas tenga acceso al sistema operacional y a su información, también pueden ser capaces de introducir código no autorizado y no aprobado que altere la información operacional. En algunos sistemas está capacidad puede ser mal utilizada para cometer fraudes, o introducir código malicioso y causar serios problemas operacionales.</t>
  </si>
  <si>
    <t>Los desarrolladores y usuarios de prueba representan una amenaza a la confidencialidad de la información operacional . Las actividades de desarrollo y pruebas  pueden ocasionar cambios no planeados al software o información si es que comparten el mismo ambiente. Al separar el ambiente de desarrollo, pruebas y operativo, se reduce el riesgo de realizar cambios accidentales o accesos no autorizados a software operacional e información de negocio (ver también 12.4.2 sobre la protección de información de pruebas).</t>
  </si>
  <si>
    <t>¿De que forma asegura la Institución que los terceros cumplan con los términos y condiciones de seguridad de los acuerdos establecidos, y que se manejen apropiadamente los incidentes de seguridad?</t>
  </si>
  <si>
    <t>¿La Institución revisa de forma regular los reportes de servicio provistos por los terceros?</t>
  </si>
  <si>
    <t>¿Existen responsables de administrar la relación con los terceros que proveen de servicios a la Institución?</t>
  </si>
  <si>
    <t>¿La Institución toma acciones apropiadas cuando se observan deficiencias en la entrega de servicios por parte de terceros?</t>
  </si>
  <si>
    <t>¿La Institución cuenta con políticas/procedimientos para la gestión de cambios en los servicios provistos por terceros?</t>
  </si>
  <si>
    <t>¿Los cambios en los servicios consideran cambios solicitados por la Institución? (mejoras en los servicios, desarrollo de nuevos sistemas o funcionalidades, modificaciones en las políticas institucionales, nuevos controles para resolver incidentes de seguridad)</t>
  </si>
  <si>
    <t>¿La Institución cuenta con protección contra código malicioso?</t>
  </si>
  <si>
    <t>b) establecer una política formal para la protección de los riesgos asociados con la obtención de archivos y software de o a través de redes externas, y por cualquier otro medio, la política debe indicar que medidas de protección serán implementadas;</t>
  </si>
  <si>
    <t>¿La Institución cuenta con una política formal para la protección de los riesgos asociados con la obtención de archivos y software a través de redes externas, y por cualquier otro medio?</t>
  </si>
  <si>
    <t>c) realizar revisiones regulares del software y la información contenida en sistemas que soporten los procesos críticos del negocio; la presencia de cualquier archivo no aprobado o cambios no autorizados debe ser investigado formalmente;</t>
  </si>
  <si>
    <t>¿La Institución realiza revisiones regulares del SW instalado y la información contenida en los sistemas?</t>
  </si>
  <si>
    <t>d) instalación y actualización regular de software de detección y limpieza de código malicioso para escanear computadoras y otros medios como un control preventivo; las revisiones a realizar deben incluir:
1) revisar cualquier archivo en medios electrónicos u ópticos, y los archivos recibidos a través de la red previo a su uso en búsqueda de código malicioso;
2) revisar archivos adjuntos de correos electrónicos y las descargas de Internet previo a su uso en búsqueda de código malicioso; está revisión debe realizarse en distintos lugares, por ejemplo, en los servidores de correo electrónico, computadoras de escritorio y cuando se ingrese a la red de la organización;
3) revisar las paginas Web en búsqueda de código malicioso;</t>
  </si>
  <si>
    <t>e) definir los procedimientos y responsabilidades de administración para la protección de los sistemas contra código malicioso, entrenamiento sobre su uso, reporte y recuperación de ataques de código malicioso (ver 13.1 y 13.2);</t>
  </si>
  <si>
    <t>¿La Institución cuenta con un responsable de los sistemas para la protección de código malicioso y de las políticas/procedimientos relacionados?</t>
  </si>
  <si>
    <t>f) preparar un apropiado plan para la continuidad del negocio que contemple la recuperación de ataques de código malicioso, incluyendo toda la información necesaria, software de respaldo y los arreglos de recuperación (ver cláusula 14);</t>
  </si>
  <si>
    <t>¿El plan para la continuidad del negocio considera la recuperación de ataques de código malicioso, incluyendo toda la información necesaria, software de respaldo y los arreglos de recuperación?</t>
  </si>
  <si>
    <t>g) implementar procedimientos para recolectar información regularmente, como subscribirse a una lista de correo y/o revisar sitios Web que ofrezcan información acerca de nuevo código malicioso;</t>
  </si>
  <si>
    <t>h) implementar procedimientos para verificar información relacionada al código malicioso, y asegurar que los boletines de alerta sean exactos e informativos; la dirección debe asegurar que se utilizan fuentes calificadas, por ejemplo, revistas especializadas, sitios confiables en Internet o proveedores que desarrollen software para la protección contra código malicioso, sean utilizados para diferenciar entre un código malicioso real y una falsa alarma; todos los usuarios deben ser alertados del problema que representan las falsas alarmas y que hacer en caso de recibir una.</t>
  </si>
  <si>
    <t>El uso de dos o más productos para la protección contra código malicioso a través del ambiente de procesamiento de información pertenecientes a diferentes proveedores puede mejorar la efectividad de la protección contra esté tipo de ataques.</t>
  </si>
  <si>
    <t>El software para la protección contra código malicioso puede ser configurado para proveer actualizaciones automáticas de los archivos de definiciones y motores de búsqueda para asegurar que la protección brindada está al día. Adicionalmente, el software puede ser instalado en cada computadora y configurarse para la realización de revisiones automáticas.</t>
  </si>
  <si>
    <t>Se debe cuidar el protegerse contra la introducción de código malicioso durante la realización de mantenimientos y procedimientos de emergencia, que puedan evitar los controles de protección contra código malicioso.</t>
  </si>
  <si>
    <t>La protección contra código malicioso debe estar basada en la detección del código malicioso y software de reparación, concienciación de seguridad, y controles apropiados para el acceso al sistema y la administración de cambios. Se deben considerar la siguiente guía:
a) establecer una política formal prohibiendo el uso de software no autorizado (ver 15.1.2);</t>
  </si>
  <si>
    <t>Deben existir dispositivos adecuados para el resguardo de los respaldos de información para asegurar que toda la información y software esencial pueden ser recuperados después de un desastre o la falla de algún medio.</t>
  </si>
  <si>
    <t>Se debe considerar la siguiente guía para los respaldos de información:
a) definir el nivel de respaldo de información necesario;</t>
  </si>
  <si>
    <t>¿Los procedimientos consideran el nivel de respaldo de información necesario?</t>
  </si>
  <si>
    <t>b) realizar registros exactos y completos de los respaldos de información y procedimientos de recuperación documentados;</t>
  </si>
  <si>
    <t>¿Los procedimientos consideran  realizar registros exactos y completos de los respaldos de información y procedimientos de recuperación documentados?</t>
  </si>
  <si>
    <t>c) el alcance (por ejemplo, un respaldo completo o parcial) y la frecuencia de los respaldos debe reflejar los requerimientos de la organización, de seguridad de la información involucrada, y la criticidad de la información para la continua operación de la organización;</t>
  </si>
  <si>
    <t>¿Los procedimientos consideran que el alcance (por ejemplo, un respaldo completo o parcial) y la frecuencia de los respaldos reflejen los requerimientos de la Institución?</t>
  </si>
  <si>
    <t>d) los respaldos deben ser resguardados en una ubicación remota, a una distancia suficiente para evitar cualquier daño en caso de un desastre en el sitio principal;</t>
  </si>
  <si>
    <t>¿Los procedimientos consideran que los respaldos deben ser resguardados en una ubicación remota, a una distancia suficiente para evitar cualquier daño en caso de un desastre en el sitio principal?</t>
  </si>
  <si>
    <t>e) la información de los respaldos debe contar con una protección física y ambiental (ver cláusula 9) consistente con los estándares aplicados en el sitio principal y los controles aplicados a los medios en el sitio principal deben cubrir también el lugar de resguardo de los respaldos;</t>
  </si>
  <si>
    <t>¿Los procedimientos consideran que la información de los respaldos debe contar con una protección física y ambiental?</t>
  </si>
  <si>
    <t>f) los medios de respaldo deben ser probados regularmente para asegurar la confiabilidad de su uso en caso de una emergencia;</t>
  </si>
  <si>
    <t>¿Los procedimientos consideran que  los medios de respaldo deben ser probados regularmente para asegurar la confiabilidad de su uso en caso de una emergencia?</t>
  </si>
  <si>
    <t>g) los procedimientos de restauración deben ser revisados regularmente para asegurar su efectividad y que la restauración puede ser completada dentro del tiempo establecido en los procedimientos operacionales;</t>
  </si>
  <si>
    <t>¿Los procedimientos consideran que los procedimientos de restauración deben ser revisados regularmente para asegurar su efectividad y que la restauración puede ser completada dentro del tiempo establecido en los procedimientos operacionales?</t>
  </si>
  <si>
    <t>h) en situaciones donde la confidencialidad de la información es de gran importancia, los respaldos deben ser protegidos por medio de técnicas de cifrado.</t>
  </si>
  <si>
    <t>¿Los procedimientos consideran que los respaldos deben ser protegidos por medio de técnicas de cifrado?</t>
  </si>
  <si>
    <t>Los arreglos para el respaldo de sistemas individuales deben ser probados regularmente para asegurar que cumplen con los requerimientos del plan de continuidad del negocio (ver cláusula 14). Para sistemas críticos, los arreglos para los respaldos deben cubrir todos los sistemas de información, aplicaciones, e información necesaria para recuperar el sistema completo en caso de un desastre.</t>
  </si>
  <si>
    <t>Se debe determinar el periodo de resguardo de información esencial para el negocio, y cualquier otro requerimiento para resguardar copias de archivos permanentemente (ver 15.1.3).</t>
  </si>
  <si>
    <t>¿La Institución cuenta con periodos de resguardo de respaldos adecuados para la operación?</t>
  </si>
  <si>
    <t>Los arreglos para respaldos pueden ser automatizados para facilitar el proceso de respaldo y recuperación. Esta solución automatizada debe ser probada previo a su implementación y a intervalos regulares.</t>
  </si>
  <si>
    <t>¿La Institución cuenta con controles para garantizar la seguridad de la información en las redes, y la protección de servicios conectados contra accesos no autorizados?</t>
  </si>
  <si>
    <t>¿Las políticas/procedimientos de red contemplan que la responsabilidad operacional de las redes debe ser separada de las operaciones de equipos?</t>
  </si>
  <si>
    <t>Los administradores de red deben implementar controles para garantizar la seguridad de la información en las redes, y la protección de servicios conectados contra accesos no autorizados. Particularmente se debe considerar lo siguiente:
a) la responsabilidad operacional de las redes debe ser separada de las operaciones de equipos donde sea apropiado (ver 10.1.3);</t>
  </si>
  <si>
    <t>b) se deben establecer las responsabilidades y procedimientos para la administración de equipos remotos, incluyendo el equipo en áreas de usuarios;</t>
  </si>
  <si>
    <t>c) se deben establecer controles especiales para salvaguardar la confidencialidad e integridad de información que pase sobre redes públicas o inalámbricas, y para proteger los sistemas y aplicaciones conectados (ver 11.4 y 12.3); se puede requerir de controles especiales para mantener la disponibilidad de los servicios de red y computadoras conectadas;</t>
  </si>
  <si>
    <t>¿Existen controles para salvaguardar la confidencialidad e integridad de información que pasa sobre redes públicas o inalámbricas, y para proteger los sistemas y aplicaciones conectados?</t>
  </si>
  <si>
    <t>d) se debe implementar un registro y monitoreo apropiado para permitir el registro de acciones de seguridad relevantes;</t>
  </si>
  <si>
    <t>¿Existe un registro y monitoreo apropiado de las redes para registrar acciones de seguridad relevantes?</t>
  </si>
  <si>
    <t>e) las actividades de administración deben ser coordinadas estrechamente para optimizar el servicio a la organización y para asegurar que los controles son aplicados consistentemente a través de toda la infraestructura de procesamiento de información;</t>
  </si>
  <si>
    <t>La habilidad del proveedor del servicio de Internet para administrar los servicios acordados de una forma segura debe ser determinada y monitoreada regularmente, y adicionalmente, se debe acordar el derecho de la organización por auditar al proveedor.</t>
  </si>
  <si>
    <t>¿La Institución cuenta con el derecho de auditar a sus proveedores de servicio de Internet?</t>
  </si>
  <si>
    <t>Los arreglos de seguridad necesarios para los servicios particulares, como características de seguridad, niveles de servicio, y requerimientos de administración, deben ser identificados y la organización debe asegurar que los proveedores de servicios de red implementen estás medidas.</t>
  </si>
  <si>
    <t>¿La Institución tiene identificadas las características de seguridad, niveles de servicio, y requerimientos de administración que los proveedores de servicio deben implementar?</t>
  </si>
  <si>
    <t>Los servicios de red incluyen la provisión de conexiones, servicios de red privada, redes de valor añadido y soluciones de administración de seguridad de red, como firewalls y sistemas de detección de intrusiones. Estos servicios van desde una simple banda ancha no administrada hasta complejas ofertas de valor añadido.</t>
  </si>
  <si>
    <t>Las características de seguridad de los servicios de red pueden ser:
a) tecnología aplicada para los servicios de seguridad de red, como autenticación, cifrado, y controles de conexión de red;
b) parámetros técnicos requeridos para asegurar la conexión con servicios de red de acuerdo con las reglas de seguridad y conexión de redes;
c) procedimientos para restringir el acceso y uso de servicios de red o aplicaciones, donde sea necesario.</t>
  </si>
  <si>
    <t>¿Estos procedimientos consideran proteger la información intercambiada de intercepción, copia, modificación, mal direccionamiento y destrucción?</t>
  </si>
  <si>
    <t>Los procedimientos y controles a seguir cuando se haga uso de dispositivos de comunicación electrónica para el intercambio de información deben considerar lo siguiente:
a) procedimientos diseñados para proteger la información intercambiada de intercepción, copia, modificación, mal direccionamiento y destrucción;</t>
  </si>
  <si>
    <t>b) procedimientos para la detección y protección contra código malicioso que pueda ser transmitido a través del uso de la comunicación electrónica (ver cláusula 10.4.1);</t>
  </si>
  <si>
    <t>¿Estos procedimientos consideran la detección y protección contra código malicioso que pueda ser transmitido a través del uso de la comunicación electrónica?</t>
  </si>
  <si>
    <t>c) procedimientos para la protección de información electrónica sensible enviada como un archivo adjunto;</t>
  </si>
  <si>
    <t>¿Estos procedimientos consideran la protección de información electrónica sensible enviada como un archivo adjunto?</t>
  </si>
  <si>
    <t>d) política o guías que definan el uso aceptable de los medios de comunicación electrónica (ver 7.1.3);</t>
  </si>
  <si>
    <t>¿Estos procedimientos consideran el uso aceptable de los medios de comunicación electrónica?</t>
  </si>
  <si>
    <t>e) procedimientos para el uso de comunicación inalámbrica, tomando en cuenta los riesgos particulares involucrados;</t>
  </si>
  <si>
    <t>¿Estos procedimientos consideran el uso de comunicación inalámbrica, tomando en cuenta los riesgos particulares involucrados?</t>
  </si>
  <si>
    <t>f) las responsabilidades de los empleados, terceros y cualquier otro usuario para no comprometer a la organización; por ejemplo, a través de difamación, acoso, personificación, envío de cartas cadena, compras no autorizadas, etc.;</t>
  </si>
  <si>
    <t>¿Estos procedimientos consideran  las responsabilidades de los empleados, terceros y cualquier otro usuario para no comprometer a la organización; por ejemplo, a través de difamación, acoso, personificación, envío de cartas cadena, compras no autorizadas, etc.?</t>
  </si>
  <si>
    <t>g) uso de técnicas de cifrado, por ejemplo, para proteger la confidencialidad, integridad, y autenticidad de la información (ver cláusula 12.3);</t>
  </si>
  <si>
    <t>¿Estos procedimientos consideran uso de técnicas de cifrado?</t>
  </si>
  <si>
    <t>h) guías para el resguardo y eliminación de toda la correspondencia del negocio, incluyendo mensajes, en cumplimiento con las leyes y regulaciones locales y nacionales;</t>
  </si>
  <si>
    <t>¿Estos procedimientos consideran guías para el resguardo y eliminación de toda la correspondencia del negocio?</t>
  </si>
  <si>
    <t>i) no olvidar información sensible o crítica en impresoras, copiadoras, y maquinas de fax, entre otras, ya que está puede ser vista por personal no autorizado;</t>
  </si>
  <si>
    <t>¿Estos procedimientos consideran no olvidar información sensible o crítica en impresoras, copiadoras, y maquinas de fax?</t>
  </si>
  <si>
    <t>j) controles y restricciones asociados con el reenvió de información a través de diferentes medios de comunicación, por ejemplo, reenvió automático de correo electrónico a direcciones de correo externas;</t>
  </si>
  <si>
    <t>k) recordar al personal que deben cuidar el no revelar información sensible durante llamadas telefónicas para evitar ser escuchado por: 
1) gente a su alrededor, particularmente cuando se utilizan teléfonos móviles;
2) teléfonos intervenidos, y otras formas de espionaje a través del acceso físico al auricular telefónico, a la línea telefónica, o por medio de receptores;
3) gente alrededor del interlocutor que recibe el mensaje;</t>
  </si>
  <si>
    <t>¿Estos procedimientos consideran recordar al personal que deben cuidar el no revelar información sensible durante llamadas telefónicas?</t>
  </si>
  <si>
    <t>l) no dejar mensajes conteniendo información sensible en maquinas contestadoras ya que estos pueden ser escuchados por personas no autorizadas para conocer tal información, o ser almacenados en sistemas comunitarios;</t>
  </si>
  <si>
    <t>¿Estos procedimientos consideran no dejar mensajes conteniendo información sensible en maquinas contestadoras?</t>
  </si>
  <si>
    <t>m) recordar al personal acerca de los problemas de utilizar maquinas de fax, como:
1) acceso no autorizado al repositorio de mensajes interno para extraer mensajes anteriores;
2) programación deliberada o accidental de la maquina para enviar los mensajes a números específicos;
3) enviar documentos y mensajes a un número equivocado ya sea por un error de marcado o por utilizar un número almacenados erróneo.</t>
  </si>
  <si>
    <t>¿Estos procedimientos consideran recordar al personal acerca de los problemas de utilizar maquinas de fax?</t>
  </si>
  <si>
    <t>Adicionalmente, debe recordarse al personal que no deben tener conversaciones confidenciales en lugares públicos, así como oficinas y salas de reunión que no tengan muros a prueba de sonido.</t>
  </si>
  <si>
    <t>Los dispositivos de intercambio de información deben cumplir con cualquier requerimiento legal relevante (ver cláusula 15).</t>
  </si>
  <si>
    <t>El intercambio de información puede ocurrir a través del uso de diferentes dispositivos de comunicación, incluyendo correo electrónico, voz, fax, y video.</t>
  </si>
  <si>
    <t>El intercambio de software puede ocurrir a través de diferentes medios, incluyendo descargas de Internet y compra a proveedores de productos disponibles.</t>
  </si>
  <si>
    <t>Se deben considerar las implicaciones legales, de seguridad y de negocio asociadas con el intercambio de información, comercio electrónico, y comunicación electrónica, así como la necesidad de implementar controles.</t>
  </si>
  <si>
    <t>La información puede ser comprometida debido a la falta de conciencia, políticas o procedimientos para el uso de dispositivos de intercambio de información, por ejemplo, ser escuchado al realizar una llamada a través de un teléfono celular en un lugar público, correos electrónicos o faxes enviados a destinatarios equivocados, maquinas contestadoras con mensajes conteniendo información sensible o accesos no autorizados a sistemas de mensajes de voz.</t>
  </si>
  <si>
    <t>Si los dispositivos de comunicaciones fallan, son sobrecargados o interrumpidos (ver 10.3 y cláusula 14), la operación del negocio será detenida y su información comprometida. La información puede se comprometida si usuarios no autorizados tienen acceso a ella (ver cláusula 11).</t>
  </si>
  <si>
    <t>¿Estos acuerdos consideran responsabilidades para controlar y notificar el envío y recepción de transmisiones?</t>
  </si>
  <si>
    <t>Los acuerdos de intercambio de información deben considerar las siguientes condiciones de seguridad:
a) responsabilidades de administración para controlar y notificar el envío y recepción de transmisiones;</t>
  </si>
  <si>
    <t>b) procedimientos para notificar al emisor sobre el envío y recepción de la transmisión;</t>
  </si>
  <si>
    <t>¿Estos acuerdos consideran procedimientos para notificar al emisor sobre el envío y recepción de la transmisión?</t>
  </si>
  <si>
    <t>c) procedimientos para asegurar el seguimiento y la no repudiación de la transmisión;</t>
  </si>
  <si>
    <t>¿Estos acuerdos consideran procedimientos para asegurar el seguimiento y la no repudiación de la transmisión?</t>
  </si>
  <si>
    <t>d) estándares técnicos mínimos para el empaquetado y la transmisión;</t>
  </si>
  <si>
    <t>¿Estos acuerdos consideran estándares técnicos mínimos para el empaquetado y la transmisión?</t>
  </si>
  <si>
    <t>e) acuerdos de fideicomiso;</t>
  </si>
  <si>
    <t>f) estándares para la identificación del emisor;</t>
  </si>
  <si>
    <t>¿Estos acuerdos consideran estándares para la identificación del emisor?</t>
  </si>
  <si>
    <t>g) responsabilidades y obligaciones en caso de un incidente de seguridad, como perdida de información;</t>
  </si>
  <si>
    <t>¿Estos acuerdos consideran responsabilidades y obligaciones en caso de un incidente de seguridad, como perdida de información?</t>
  </si>
  <si>
    <t>h) uso acordado de un sistema para el etiquetado de información crítica o sensible, asegurando de esta forma la comprensión del significado de las etiquetas y por consiguiente una apropiada protección de la información;</t>
  </si>
  <si>
    <t>¿Estos acuerdos consideran uso acordado de un sistema para el etiquetado de información crítica o sensible?</t>
  </si>
  <si>
    <t>i) propiedad y responsabilidades para la protección de información, derechos de copia, cumplimiento con licencias de software y otras consideraciones similares (ver 15.1.2 y 15.1.4);</t>
  </si>
  <si>
    <t>j) estándares técnicos para la grabación y lectura de información y software;</t>
  </si>
  <si>
    <t>¿Estos acuerdos consideran estándares técnicos para la grabación y lectura de información?</t>
  </si>
  <si>
    <t>k) cualquier control especial que pueda ser requerido para proteger artículos sensibles, como claves de cifrado (ver 12.3).</t>
  </si>
  <si>
    <t>Se deben establecer y mantener políticas, procedimientos, y estándares para proteger información y medios físicos en transito (ver 10.8.3), y debieran ser considerados dentro de los acuerdos de intercambio.</t>
  </si>
  <si>
    <t>El contenido sobre seguridad en cualquier acuerdo debe reflejar la sensibilidad de la información del negocio involucrada.</t>
  </si>
  <si>
    <t>Los acuerdos pueden ser electrónicos o físicos, y pueden presentarse en forma de contratos formales o condiciones para el empleo. Los mecanismos utilizados para el intercambio de información sensible deben ser consistentes en todos los acuerdos realizados por la organización.</t>
  </si>
  <si>
    <t>¿La política considera buenas y malas prácticas relacionadas con el uso de correo electrónico?</t>
  </si>
  <si>
    <t>Las consideraciones de seguridad para mensajes electrónicos deben incluir:
a) proteger los mensajes de accesos no autorizados, modificación o negación del servicio;</t>
  </si>
  <si>
    <t>b) asegurar la correcta dirección del destinatario, y transporte del mensaje;</t>
  </si>
  <si>
    <t>¿Los procedimientos consideran asegurar la correcta dirección del destinatario?</t>
  </si>
  <si>
    <t>c) confiabilidad y disponibilidad general del servicio;</t>
  </si>
  <si>
    <t>d) consideraciones legales, por ejemplo el requerimiento de una firma electrónica;</t>
  </si>
  <si>
    <t>e) obtener aprobación previo al uso de servicios públicos externos, como mensajeros instantáneos o aplicaciones para compartir archivos;</t>
  </si>
  <si>
    <t>¿Los procedimientos consideran obtener aprobación previo al uso de servicios públicos externos, como mensajeros instantáneos o aplicaciones para compartir archivos?</t>
  </si>
  <si>
    <t>f) niveles de autenticación más robustos para el control de acceso desde redes publicas.</t>
  </si>
  <si>
    <t>¿Los procedimientos consideran niveles de autenticación más robustos para el control de acceso desde redes publicas?</t>
  </si>
  <si>
    <t>Los distintos medios para la emisión de mensajes electrónicos como correo electrónico, intercambio de información electrónica (EDI), y mensajeros instantáneos juegan un rol muy importante en las comunicaciones de una organización. Los riesgos enfrentados por los mensajes electrónicos son diferentes a los enfrentados por los mensajes impresos.</t>
  </si>
  <si>
    <t>Las consideraciones para la seguridad del comercio electrónico incluyen:
a) el nivel de confianza que cada una de las partes requiere respecto a la identidad de otro, por ejemplo, a través de la autenticación;</t>
  </si>
  <si>
    <t>b) procesos de autorización asociados con la asignación de responsabilidades para establecer precios y para emitir o firmar documentos de comercialización claves;</t>
  </si>
  <si>
    <t>c) asegurar que los socios comerciales han sido completamente informados de sus autorizaciones y responsabilidades;</t>
  </si>
  <si>
    <t>d) determinar y cumplir los requerimientos por confidencialidad, integridad, pruebas de envío y recepción de documentos claves, y la no repudiación de contratos, por ejemplo los asociados con los procesos de licitación y contratación;</t>
  </si>
  <si>
    <t>e) el nivel de confianza requerido en la integridad de la lista de precios publicada;</t>
  </si>
  <si>
    <t>f) la confidencialidad de cualquier dato o información sensible;</t>
  </si>
  <si>
    <t>g) la confidencialidad e integridad de cualquier orden de transacción, información del pago, detalles de la dirección de entrega, y confirmación de la recepción;</t>
  </si>
  <si>
    <t>h) el grado de verificación apropiado para revisar la información de pago proporcionada por un cliente;</t>
  </si>
  <si>
    <t>i) seleccionar la el tipo de pago más apropiado para protegerse en contra de fraudes;</t>
  </si>
  <si>
    <t>j) el nivel de protección requerido para mantener la confidencialidad e integridad de información de las ordenes;</t>
  </si>
  <si>
    <t>k) evitar la perdida o duplicidad de información de las transacciones;</t>
  </si>
  <si>
    <t>l) responsabilidades asociadas con cualquier transacción fraudulenta;</t>
  </si>
  <si>
    <t>m) requerimientos por pólizas de seguro.</t>
  </si>
  <si>
    <t>Los arreglos para el comercio electrónico entre socios comerciales debe estar soportados por un contrato donde ambas partes se comprometan a cumplir con los términos de intercambio acordados, incluyendo detalles de autorización (ver el punto b anterior). Se puede requerir de otros acuerdos con proveedores de servicios de información y de redes de valor agregado.</t>
  </si>
  <si>
    <t>Los sistemas de comercialización públicos deben comunicar los términos del negocio a sus clientes.</t>
  </si>
  <si>
    <t>El comercio electrónico es vulnerable a una serie de amenazas de red que pueden derivarse en actividades fraudulentas, disputas de contratos, y divulgación o modificación de información.</t>
  </si>
  <si>
    <t>¿La Institución realiza transacciones en línea?</t>
  </si>
  <si>
    <t>¿La institución cuenta con políticas/procedimientos para transacciones en línea?</t>
  </si>
  <si>
    <t>¿Los procedimientos de transacciones en línea consideran el uso de firmas digitales por cada una de las partes involucradas en la transacción?</t>
  </si>
  <si>
    <t>Las consideraciones de seguridad para transacciones en línea deben incluir:
a) el uso de firmas digitales por cada una de las partes involucradas en la transacción;</t>
  </si>
  <si>
    <t>¿Los procedimientos de transacciones en línea consideran asegurar que las credenciales de todas las partes son validas y han sido verificadas, la permanencia de la confidencialidad de la transacción y que se mantiene la privacidad de todas las partes involucradas?</t>
  </si>
  <si>
    <t>b) todos los aspectos de la transacción, por ejemplo asegurar que:
1) las credenciales de todas las partes son validas y han sido verificadas;
2) la permanencia de la confidencialidad de la transacción; y
3) se mantiene la privacidad de todas las partes involucradas;</t>
  </si>
  <si>
    <t>c) el canal de comunicación entre todas las partes involucradas este cifrado;</t>
  </si>
  <si>
    <t>¿Los procedimientos de transacciones en línea consideran el canal de comunicación entre todas las partes involucradas este cifrado?</t>
  </si>
  <si>
    <t>d) uso de protocolos seguros para la comunicación entre todas las partes involucradas;</t>
  </si>
  <si>
    <t>¿Los procedimientos de transacciones en línea consideran uso de protocolos seguros para la comunicación entre todas las partes involucradas?</t>
  </si>
  <si>
    <t>e) asegurar que el almacenamiento de los detalles de la transacción estén ubicados fuera de cualquier ambiente de acceso público, por ejemplo, en una plataforma de almacenamiento existente en la Intranet organizacional, y no retenida y expuesta en un medio de almacenamiento al que se pueda acceder directamente desde Internet;</t>
  </si>
  <si>
    <t>f) donde se haga uso de una autoridad confiable (por ejemplo, para la emisión y resguardo de firmas digitales y/o certificados digitales) se debe integrar seguridad a través de todo el proceso de administración de certificados o firmas digitales.</t>
  </si>
  <si>
    <t>El alcance de los controles implementados necesita ser acorde con el nivel riesgo asociado con cada tipo de transacción en línea. Las transacciones pueden ser requeridas para el cumplimiento con leyes, normas, y regulaciones de la jurisdicción en la cual se hayan generado, procesado, completado o almacenado. Existen varios tipos de transacciones que pueden ser realizadas en línea, por ejemplo, transacciones contractuales y financieras entre otras.</t>
  </si>
  <si>
    <t>Dominio</t>
  </si>
  <si>
    <t>A.6.1.3 Contacto con autoridades</t>
  </si>
  <si>
    <t>A.8.1 Responsabilidades sobre los activos</t>
  </si>
  <si>
    <t>A.8.1.1 Inventario de activos</t>
  </si>
  <si>
    <t>A.8.1.2 Dueños de activos</t>
  </si>
  <si>
    <t>A.8.1.3 Uso aceptable de los activos</t>
  </si>
  <si>
    <t>A.8.1.4 Devolución de los activos</t>
  </si>
  <si>
    <t>A.8.2 Clasificación de la información</t>
  </si>
  <si>
    <t>A.8.2.1 Directrices de clasificación</t>
  </si>
  <si>
    <t>A.8.2.2 Clasificación y tratamiento de la información</t>
  </si>
  <si>
    <t>A.8.2.3 Manipulación de activos</t>
  </si>
  <si>
    <t>A.8.3 Manejo de los soportes de almacenamiento</t>
  </si>
  <si>
    <t>A.8.3.1 Gestión de soportes extraíbles</t>
  </si>
  <si>
    <t>A.8.3.2 Eliminación de soportes.</t>
  </si>
  <si>
    <t>A.8.3.3 Soportes físicos en tránsito</t>
  </si>
  <si>
    <t>A.9.2 Administración de accesos de usuarios</t>
  </si>
  <si>
    <t>A.9.2.2 Gestión de los derechos de acceso asignados a usuarios</t>
  </si>
  <si>
    <t>A.9.2.5 Revisión de los derechos de acceso de los usuarios</t>
  </si>
  <si>
    <t>A.9.3 Responsabilidades de los usuarios</t>
  </si>
  <si>
    <t>A.9.3.1 Uso de información confidencial para la autenticación</t>
  </si>
  <si>
    <t>A.9.4 Controles de acceso a sistemas y red</t>
  </si>
  <si>
    <t>A.9.4.4 Uso de herramientas de administración de sistemas</t>
  </si>
  <si>
    <t>A.10.1 Controles criptográficos</t>
  </si>
  <si>
    <t>A.12.1.3 Segregación de tareas</t>
  </si>
  <si>
    <t>A.12.1.4 Separación de ambientes para desarrollo, pruebas y producción</t>
  </si>
  <si>
    <t>A.12.2 Protección contra código malicioso</t>
  </si>
  <si>
    <t>A.12.3 Copias de Seguridad</t>
  </si>
  <si>
    <t>A.12.3.1 Respaldos de información</t>
  </si>
  <si>
    <t>A.12.4 Registro de actividad y supervisión</t>
  </si>
  <si>
    <t>A.12.4.1 Registro y gestión de eventos de actividad</t>
  </si>
  <si>
    <t>A.12.5 Control de software en explotación</t>
  </si>
  <si>
    <t>A.12.6.2 Restricciones en la instalación de software</t>
  </si>
  <si>
    <t>A.13.1 Gestión de seguridad en las redes</t>
  </si>
  <si>
    <t>A.13.2.1 Políticas y procedimientos de intercambio de información</t>
  </si>
  <si>
    <t>A.13.2.2 Acuerdos de intercambio</t>
  </si>
  <si>
    <t>A.13.2.4 Acuerdos de confidencialidad y secreto</t>
  </si>
  <si>
    <t>A.14.1 Requisitos de seguridad de sistemas de información</t>
  </si>
  <si>
    <t>A.14.1.1 Análisis y especificación de requisitos de seguridad</t>
  </si>
  <si>
    <t>A.14.2 Seguridad en el desarrollo y soporte de procesos</t>
  </si>
  <si>
    <t>A.14.2.1 Política de desarrollo seguro de software</t>
  </si>
  <si>
    <t>A.14.2.2 Procedimientos de control de cambios en los sistemas</t>
  </si>
  <si>
    <t>A.14.2.3 Revisión técnica de aplicaciones después de cambios operacionales</t>
  </si>
  <si>
    <t>A.14.2.5 Uso de principios de ingeniería en protección de sistemas</t>
  </si>
  <si>
    <t>A.14.2.6 Seguridad en entornos de desarrollo</t>
  </si>
  <si>
    <t>A.14.2.9 Pruebas de aceptación</t>
  </si>
  <si>
    <t>A.14.3 Datos de prueba</t>
  </si>
  <si>
    <t>A.14.3.1 Protección de los datos utilizados en pruebas</t>
  </si>
  <si>
    <t>A.15.2.1 Supervisión y revisión de los servicios prestados por terceros</t>
  </si>
  <si>
    <t>A.15.2.2 Gestión de cambios en los servicios prestados por terceros</t>
  </si>
  <si>
    <t>A.16.1 Administración de incidentes y mejoras de seguridad de información</t>
  </si>
  <si>
    <t>A.16.1.2 Notificación de los eventos de seguridad de la información</t>
  </si>
  <si>
    <t>A.17.1.1 Planificación de la continuidad de la seguridad de la información</t>
  </si>
  <si>
    <t>c</t>
  </si>
  <si>
    <t>A.18.1 Cumplimiento de requerimientos legales</t>
  </si>
  <si>
    <t>A.18.1.1 Identificación de legislaciones aplicables</t>
  </si>
  <si>
    <t>A.18.1.2 Derechos de propiedad intelectual</t>
  </si>
  <si>
    <t>A.18.1.3 Protección de registros organizacionales</t>
  </si>
  <si>
    <t>A.18.1.4 Protección de datos y privacidad de información personal</t>
  </si>
  <si>
    <t>A.18.2 Revisiones de la seguridad de la información</t>
  </si>
  <si>
    <t>¿Existe segregación de funciones dentro de la Organización?</t>
  </si>
  <si>
    <t>Se deberían segregar tareas y las áreas de responsabilidad, ante posibles conflictos de interés con el fin de reducir las oportunidades de una modificación no autorizada o no intencionada, o el de un mal uso de los activos de la organización.</t>
  </si>
  <si>
    <t>Se debe tener cuidado de que ninguna persona puede acceder, modificar o utilizar los activos sin autorización o detección</t>
  </si>
  <si>
    <t>El inicio de un evento debe ser separado de su autorización. La posibilidad de colusión debe ser considerado en el diseño de los controles</t>
  </si>
  <si>
    <t>Las organizaciones pequeñas pueden encontrar que la separación de funciones puede ser difícil de conseguir, pero el principio debe ser aplicado la medida de lo posible y practicable. Siempre que es difícil de separar, otros controles tales como seguimiento de las actividades, pistas de auditoría y supervisión de la gestión debe ser considerado.</t>
  </si>
  <si>
    <t>¿Los objetivos de seguridad de la información se incluyen en los objetivos del proyecto?</t>
  </si>
  <si>
    <t>¿Se lleva a cabo en una etapa temprana del proyecto la identificación de controles necesarios?</t>
  </si>
  <si>
    <t>¿La seguridad de la información es parte de todas las fases de la metodología del proyecto?</t>
  </si>
  <si>
    <t>Una política de apoyo y medidas de seguridad deben adoptarse para gestionar los riesgos introducidos mediante el uso de dispositivos móviles.</t>
  </si>
  <si>
    <t>¿Existe algún requisito de protección física?</t>
  </si>
  <si>
    <t>¿Existe algún requisito para la instalación de versiones de software o aplicación de parches?</t>
  </si>
  <si>
    <t>¿Existe alguna restricción de conexión a los servicios de información?</t>
  </si>
  <si>
    <t>¿Existe algún control de acceso?</t>
  </si>
  <si>
    <t xml:space="preserve">Se debe tener cuidado al usar dispositivos móviles en lugares públicos, salas de reuniones y otra área sin protección. La protección debe evitar el acceso no autorizado o la divulgación de la información almacenada y procesada por estos dispositivos, por ejemplo, el uso de técnicas criptográficas (véase el numeral 10) y hacer cumplir uso de información secreta de autenticación (véase 9.2.4) </t>
  </si>
  <si>
    <t>¿Existe algún método de separación de uso privado y profesional en el dispositivo?</t>
  </si>
  <si>
    <t>¿Se firma algún acuerdo por parte del usuario para proporcionar el acceso a información del negocio con el dispositivo privado?</t>
  </si>
  <si>
    <t>Conexiones inalámbricas de dispositivos móviles son similares a otros tipos de conexión de red, pero tienen importantes diferencias que deben ser considerados en la identificación de los controles. Diferencias típicas son: 
a) algunos protocolos de seguridad inalámbrica son inmaduros y tienen debilidades conocidas.
b ) la información almacenada en los dispositivos móviles puede no tener una copia de seguridad a causa del ancho de banda limitado o porque los dispositivos móviles no se pueden conectare a los tiempos en que están programadas las copias de seguridad.</t>
  </si>
  <si>
    <t xml:space="preserve">
Una política de apoyo y medidas de seguridad deben ser implementados para proteger la información visitada, tratada o almacenada en los sitios de trabajo a distancia.</t>
  </si>
  <si>
    <t>Todos los empleados deben devolver los equipos suministrados por la Organización al terminar su contrato o acuerdo</t>
  </si>
  <si>
    <t>¿La Institución cuenta con políticas/procedimientos para la devolución de los activos</t>
  </si>
  <si>
    <t>¿La Institución cuenta con políticas/procedimientos para la transferencia o borrado de información segura de equipos externos?</t>
  </si>
  <si>
    <t>Durante el periodo de notificación de terminación, la organización debe controlar la copia no autorizada de información relevante por los empleados y/o contratistas</t>
  </si>
  <si>
    <t>¿Existe algún procedimiento de revisión para las copias no autorizadas que lleguen hacer los empleados o contratistas?</t>
  </si>
  <si>
    <t>A.8.2.1 Guías de clasificación</t>
  </si>
  <si>
    <t>¿La Institución cuenta con una política/procedimiento para el manejo de los activos?</t>
  </si>
  <si>
    <t>Los procedimientos deben elaborarse para el manejo, procesamiento, almacenamiento y transmisión de información de acuerdo con su clasificación (véase 8.2.1).</t>
  </si>
  <si>
    <t>¿Existe restricción de acceso a los activos de acuerdo a su nivel de clasificación?</t>
  </si>
  <si>
    <t>¿Existe un registro formal de usuarios autorizados para el acceso a los activos?</t>
  </si>
  <si>
    <t>¿Existe una protección de las copias temporales o permanentes de la información al mismo nivel que la protección de la información original?</t>
  </si>
  <si>
    <t>El esquema de clasificación utilizado dentro de la organización puede no ser equivalente a los sistemas utilizados por otras organizaciones, incluso si los nombres de los niveles son similares ; Además, la información se mueve entre las organizaciones pueden variar en la clasificación en función de su contexto en cada organización , aunque su esquemas de clasificación son idénticos .</t>
  </si>
  <si>
    <t xml:space="preserve">Los procedimientos deben ser implementados para la gestión de medios extraíbles de acuerdo con el esquema de clasificación adoptado por la organización </t>
  </si>
  <si>
    <t>¿La Institución cuenta con alguna política/procedimiento para el borrado seguro de los medios de almacenamiento?</t>
  </si>
  <si>
    <t>¿La Institución cuenta con alguna política/procedimiento para el retiro de los medios de almacenamiento?</t>
  </si>
  <si>
    <t>¿Se lleva un registro de cuando se retiraron los medios de almacenamiento?</t>
  </si>
  <si>
    <t>c) Todos los medios de almacenamiento deben ser resguardados en un ambiente seguro</t>
  </si>
  <si>
    <t xml:space="preserve">
e) para mitigar el riesgo de degradar los medios de comunicación , mientras que los datos almacenados siguen siendo necesarios , los datos deben ser transferidos a medio fresco antes de convertirse en ilegible</t>
  </si>
  <si>
    <t>¿Existe algún tratamiento para los medios de almacenamiento?</t>
  </si>
  <si>
    <t>f ) varias copias de los datos importantes deben ser almacenados en un soporte independiente para reducir aún más el riesgo de daños o pérdida de datos</t>
  </si>
  <si>
    <t>¿La Organización cuenta con varios lugares de almacenamiento para los medios?</t>
  </si>
  <si>
    <t>g) cuando existe la necesidad de utilizar medios extraíbles la transferencia de información a tales medios deben monitorizar</t>
  </si>
  <si>
    <t xml:space="preserve">Los medios de comunicación deberán eliminarse de forma segura cuando ya no sea necesario, utilizando procedimientos formales.
</t>
  </si>
  <si>
    <t>Los procedimientos formales para la eliminación segura de los soportes deben ser establecidos para minimizar el riesgo de pérdida de información confidencial a personas no autorizadas. Los procedimientos para la eliminación segura de los soportes que contiene la información confidencial debe ser proporcional a la sensibilidad de esa información</t>
  </si>
  <si>
    <t>a) los medios de comunicación que contengan información confidencial deben ser almacenados y eliminados de forma segura, por ejemplo, por incineración o trituración, o el borrado de datos para su uso por otra aplicación dentro de la organización</t>
  </si>
  <si>
    <t>b) Los procedimientos deben estar en su lugar para identificar los elementos que podrían requerir la eliminación segura</t>
  </si>
  <si>
    <t>c ) puede ser más fácil de organizar todos los elementos multimedia que deben recogerse y eliminarse de forma segura, en lugar de intentar separar hacia fuera los artículos sensibles</t>
  </si>
  <si>
    <t>d) muchas organizaciones ofrecen servicios de recolección y disposición de los medios de comunicación; se debe tener cuidado en la selección de un agente externo adecuado con controles adecuados y la experiencia</t>
  </si>
  <si>
    <t>¿La Institución da a conocer la información sobre el borrado seguro de los elementos?</t>
  </si>
  <si>
    <t>e) la utilización de elementos sensibles debe tener un registro de acceso con el fin de mantener un registro de auditoria.</t>
  </si>
  <si>
    <t>¿EL acceso a los datos tienen un registro de consulta?</t>
  </si>
  <si>
    <t>Dispositivos dañados que contienen datos sensibles pueden requerir una evaluación de riesgos para determinar si el los artículos deben ser destruidos físicamente en lugar de enviar al servicio técnico o descartado (ver 11.2.7) .</t>
  </si>
  <si>
    <t>a) el transporte o mensajería fiable deben utilizarse</t>
  </si>
  <si>
    <t>b ) una lista de correos autorizados debe ser acordado con la administración</t>
  </si>
  <si>
    <t>c ) los procedimientos para verificar la identificación de los correos deben ser desarrollados</t>
  </si>
  <si>
    <t>d) el embalaje debe ser suficiente para proteger el contenido de cualquier daño físico que puedan derivarse durante el tránsito y de acuerdo con las especificaciones de los fabricantes, por ejemplo, la protección de contra cualquier factores ambientales que pueden reducir la eficacia de la restauración de los medios de comunicación tales como la exposición al calor, la humedad o los campos electromagnéticos</t>
  </si>
  <si>
    <t>e) los registros deben mantenerse, identificar el contenido de los medios de comunicación, la protección aplicada así como la grabación los tiempos de traslado a los guardianes de tránsito y recepción en el destino</t>
  </si>
  <si>
    <t>¿La Institución cuenta con una política/procedimientos de control de accesos? (lógicos y físicos)</t>
  </si>
  <si>
    <t>La política debe considerar lo siguiente:
a) identificar individualmente los requerimientos de seguridad de las aplicaciones de negocio;</t>
  </si>
  <si>
    <t>¿La política considera identificar individualmente los requerimientos de seguridad de las aplicaciones de negocio?</t>
  </si>
  <si>
    <t>b) identificar toda la información relacionada con las aplicaciones de negocio y los riesgos enfrentados por la información;</t>
  </si>
  <si>
    <t>¿La política considera identificar toda la información relacionada con las aplicaciones de negocio y los riesgos enfrentados por la información?</t>
  </si>
  <si>
    <t>¿La política considera  cláusulas para la autorización y difusión de información, por ejemplo, bajo el principio de 'necesidad de saber', niveles de seguridad y clasificación de la información?</t>
  </si>
  <si>
    <t>d) consistencia entre la política de control de acceso y la de clasificación de información en diferentes redes y sistemas;</t>
  </si>
  <si>
    <t>¿La política considera consistencia entre la política de control de acceso y la de clasificación de información en diferentes redes y sistemas?</t>
  </si>
  <si>
    <t>¿La política considera  legislación relevante y cualquier obligación contractual respecto a la protección del acceso a información o servicios?</t>
  </si>
  <si>
    <t>f) perfiles de usuario estándar para roles comunes dentro de la organización;</t>
  </si>
  <si>
    <t>¿La política considera perfiles de usuario estándar para roles comunes dentro de la organización?</t>
  </si>
  <si>
    <t>g) administración de derechos de acceso, en un ambiente de red distribuida, que reconozca todos los tipos de conexión disponibles;</t>
  </si>
  <si>
    <t>¿La política considera administración de derechos de acceso, en un ambiente de red distribuida, que reconozca todos los tipos de conexión disponibles?</t>
  </si>
  <si>
    <t>h) segregación de los roles para el control de acceso, por ejemplo, solicitud, autorización, y administración de accesos;</t>
  </si>
  <si>
    <t>¿La política considera segregación de los roles para el control de acceso, por ejemplo, solicitud, autorización, y administración de accesos?</t>
  </si>
  <si>
    <t>¿La política considera requerimientos para la autorización formal de solicitudes de acceso?</t>
  </si>
  <si>
    <t>¿La política considera requerimientos por revisiones periódicas de los controles de acceso?</t>
  </si>
  <si>
    <t>¿La política considera retiro de derechos de acceso?</t>
  </si>
  <si>
    <t>Una política debe formularse en relación con la utilización de las redes y servicios de red. Esta política deberá abarcar lo siguiente:
a) Las redes y servicios de red que están autorizados para tener acceso.</t>
  </si>
  <si>
    <t>b) Los procedimientos de autorización para determinar quién está autorizado para acceder a las redes y servicios de red.</t>
  </si>
  <si>
    <t>¿La política establece los procedimientos de autorización para determinar quién está autorizado para acceder a las redes y servicios de red?</t>
  </si>
  <si>
    <t>c) Los controles y procedimientos de administración para proteger el acceso a las conexiones y servicios de red.</t>
  </si>
  <si>
    <t>¿La política establece los controles y procedimientos de administración para proteger el acceso a las conexiones y servicios de red?</t>
  </si>
  <si>
    <t>d) Los medios utilizados para acceder a las redes y los servicios de red (por ejemplo, las condiciones para permitir el acceso por línea telefónica a un proveedor de servicios de Internet o sistema remoto).</t>
  </si>
  <si>
    <t>¿La política establece los medios utilizados para acceder a las redes y los servicios de red?</t>
  </si>
  <si>
    <t xml:space="preserve">Las conexiones no autorizadas e inseguras a los servicios de red pueden afectar a toda la organización. Este control es particularmente importante para las conexiones de red a las aplicaciones vulnerables o críticas para el negocio, por ejemplo, áreas externas o públicas que están fuera del alcance del control de la seguridad de la organización. </t>
  </si>
  <si>
    <t xml:space="preserve">¿La Institución cuenta con una política/procedimientos de uso de los servicios de red?
</t>
  </si>
  <si>
    <t>¿La política establece las redes y servicios de red que están autorizados para tener acceso?</t>
  </si>
  <si>
    <t>La autenticación de nodos puede servir como una alternativa a los medio de autenticación de grupos de usuarios remotos donde se conectan a un equipo seguro que se encuentra compartido. Técnicas criptográficas, por ejemplo, basadas en certificados de equipos, se pueden utilizar para la autenticación de nodos.</t>
  </si>
  <si>
    <t>¿La Institución controla los equipos que se conectan a la red a través de los nodos que se encuentran activos?</t>
  </si>
  <si>
    <t>Controles de autenticación adicionales deben aplicarse para controlar el acceso a redes inalámbricas. En particular, una atención especial es necesaria en la selección de los controles de las redes inalámbricas debido a las mayores oportunidades para la interceptación e inserción de tráfico de red.</t>
  </si>
  <si>
    <t>¿La Institución cuenta con controles para limitar el acceso a redes inalámbricas?</t>
  </si>
  <si>
    <t>Las conexiones exteriores proporcionan un potencial para el acceso no autorizado a información comercial, por ejemplo, acceso por métodos de dial-up. Existen diferentes tipos de método de autenticación, algunos de estos proporcionan un mayor nivel de protección que otros, por ejemplo, los métodos basados en la utilización de técnicas criptográficas pueden proporcionar una autenticación fuerte. Es importante determinar a partir de una evaluación de riesgos el nivel de protección necesario. Esto es necesario para la adecuada selección de un método de autenticación. Una instalación para la conexión automática a un equipo remoto podría proporcionar una forma de obtener acceso no autorizado a una aplicación comercial. Esto es especialmente importante si la conexión utiliza una red que está fuera del control de la gestión de la seguridad de la organización.</t>
  </si>
  <si>
    <t xml:space="preserve">¿La Institución cuenta con una política/procedimiento para autenticación de usuarios en conexiones externas?
</t>
  </si>
  <si>
    <t>¿La Institución utiliza VPNs en todas sus conexiones externas?</t>
  </si>
  <si>
    <t>La identificación de los equipos puede ser utilizada si es importante que la comunicación sólo pueda ser iniciada desde una ubicación o equipo en específico. Un identificador puede ser usado para indicar si este equipo está autorizado a conectarse a la red. Estos identificadores deben indicar claramente a que red está autorizado a conectarse si existe mas de una red y, en particular, si estas redes son de diferente sensibilidad.</t>
  </si>
  <si>
    <t>¿La Institución cuenta con tecnología para identificación de equipos de red?</t>
  </si>
  <si>
    <t>Controles potenciales para el acceso a puertos de diagnóstico y configuración incluyen el uso de llaves y procedimientos de soporte para controlar el acceso físico al puerto. Un ejemplo de tales procedimientos es garantizar que los puertos de diagnóstico y configuración sólo son accesibles por acuerdo entre el administrador del equipo de servicios y el personal de soporte que requiere el acceso.</t>
  </si>
  <si>
    <t>Los puertos, servicios y equipos instalados en un equipo o red, que no son específicamente necesarios para la funcionalidad de negocio, debe ser desactivados o eliminados.</t>
  </si>
  <si>
    <t>¿Los puertos que no son necesarios son deshabilitados o eliminados?</t>
  </si>
  <si>
    <t>Muchos de los sistemas informáticos, sistemas de red y sistemas de comunicación son instalados con la facilidad de diagnóstico o configuración remotos para su uso por los ingenieros de mantenimiento. Si no protegidos, estos puertos de diagnóstico pueden proporcionar un medio de acceso no autorizado.</t>
  </si>
  <si>
    <t>¿La política considera el uso de llaves y controles de acceso físico a los puertos?</t>
  </si>
  <si>
    <t xml:space="preserve">¿La Institución cuenta con políticas de protección de puertos de diagnóstico remoto?
</t>
  </si>
  <si>
    <t xml:space="preserve">
¿Se asegura que solo los administradores tengan acceso a estos puertos?</t>
  </si>
  <si>
    <t>Un método de control de la seguridad de las redes grandes es dividirlas en distintos dominios lógicos de red, por ejemplo, un dominio de red interna y otro de red externa, cada uno protegido por un perímetro de seguridad. Puede aplicarse un conjunto de controles en diferentes dominios de red para  segregar los ambientes, por ejemplo, sistemas de acceso público, redes internas y activos críticos. Los dominios deben definirse sobre la base de una evaluación del riesgo y los diferentes requisitos de seguridad dentro de cada uno de los dominios.</t>
  </si>
  <si>
    <t>¿De qué forma se logra la segmentación de las redes?</t>
  </si>
  <si>
    <t>Las redes también pueden ser segregadas a través funcionalidad de los equipos de red, por ejemplo, por medio de IP switching. Los dominios separados pueden ser implementados controlando los flujos de datos usando la capacidad de enrutamiento / conmutación, tal como las listas de control de acceso.</t>
  </si>
  <si>
    <t>Los criterios de segregación de las redes en dominios deben basarse en la política de control de acceso y los requisitos de acceso (véase 10,1), de igual forma, debe tomarse en cuenta el impacto en costo y rendimiento de la incorporación de la tecnología (véase 11.4.6 y 11.4 .7).</t>
  </si>
  <si>
    <t>Además, la segregación de las redes debe basarse en el valor y la clasificación de la información almacenada o procesada en la red, los niveles de confianza o líneas de negocio, a fin de reducir el impacto total de una interrupción del servicio.</t>
  </si>
  <si>
    <t>¿La segregación de redes está basada en el valor y la clasificación de la información almacenada o procesada en la red?</t>
  </si>
  <si>
    <t xml:space="preserve">Debería considerarse la posibilidad de la segregación de las redes inalámbricas de las redes internas y privadas. Como los perímetros de las redes inalámbricas no están bien definidos, una evaluación del riesgo debe llevarse a cabo en esos casos para identificar los controles (por ejemplo, la autenticación fuerte, los métodos criptográficos, y la frecuencia de selección) que serán utilizados para mantener la segregación de la red. </t>
  </si>
  <si>
    <t>¿La Institución cuenta con una DMZ para los equipos a través de los que publica servicios en Internet?</t>
  </si>
  <si>
    <t>Las redes se extienden más allá de las fronteras tradicionales de organización, debido a las asociaciones entre empresas que pueden requerir la interconexión o el intercambio de equipo para el procesamiento de la información. Estas extensiones podrían aumentar el riesgo de acceso no autorizado a los sistemas de información existentes que utilizan la red, algunos de los cuales pueden requerir la protección de usuarios de otras red debido a su sensibilidad o criticidad.</t>
  </si>
  <si>
    <t>¿Cuáles son los segmentos con los que cuenta la red de la Institución?</t>
  </si>
  <si>
    <t>¿La red de la Institución se encuentra segregada?</t>
  </si>
  <si>
    <t>¿Los permisos de acceso de usuarios a la red se mantienen actualizados en alineación con la política de control de accesos?</t>
  </si>
  <si>
    <t xml:space="preserve">La capacidad de conexión de los usuarios puede ser restringida a través de gateways que filtren el tráfico por medio de tablas o reglas pre-definidas. Ejemplos de aplicaciones a las que deben aplicarse restricciones son las siguientes: 
a) Mensajería, por ejemplo, correo electrónico.
b) Transferencia de archivos. 
c) Acceso interactivo.
d) Acceso a aplicaciones. </t>
  </si>
  <si>
    <t xml:space="preserve">Debe considerarse la vinculación de los derechos de acceso a la red a determinadas horas del día o fechas. </t>
  </si>
  <si>
    <t>La incorporación de controles para restringir la capacidad de conexión de los usuarios puede ser requerida por la política de control de acceso para redes compartidas, especialmente a través de los límites organizacionales.</t>
  </si>
  <si>
    <t>Los controles de ruteo deben basarse en mecanismos de revisión de origen y destino.</t>
  </si>
  <si>
    <t>Gateways de seguridad pueden ser utilizados para validar direcciones de origen y destino en puntos de control internos y externos de la red y / o pueden emplearse tecnologías de  traducción de direcciones de red (NAT). 
Los implementadores deben estar conscientes de la fuerza y las deficiencias de los mecanismos aplicados. Los requisitos para el control de ruteo de red deben basarse en la política de control de acceso (véase 11,1).</t>
  </si>
  <si>
    <t>Las redes compartidas, especialmente a través de los límites organizacionales, pueden requerir controles adicionales de ruteo. Esto se aplica particularmente cuando las redes son compartidas con usuarios terceros (que no pertenecen a la organización)</t>
  </si>
  <si>
    <t>El procedimiento de control de acceso para el registro y eliminación de usuarios incluye:
a) uso de identificadores de usuario únicos que permita responsabilizar a un usuario por sus acciones; el uso de identificadores grupales solo debe ser permitido cuando sea necesario por razones operacionales o de negocio, y deberá ser aprobado y documentado;</t>
  </si>
  <si>
    <t>b) revisar que el usuario cuenta con autorización del dueño del sistema para hacer uso del mismo o de algún servicio, de igual forma deberá contar con aprobación por parte de la dirección;</t>
  </si>
  <si>
    <t>e) solicitar a los usuarios que firmen acuerdos en los que se indique que comprenden las condiciones de acceso;</t>
  </si>
  <si>
    <t>¿El procedimiento incluye solicitar a los usuarios que firmen acuerdos en los que se indique que comprenden las condiciones de acceso?</t>
  </si>
  <si>
    <t>f) asegurar que los proveedores de servicios no proporcionen accesos hasta que el procedimiento de autorización haya sido completado;</t>
  </si>
  <si>
    <t>¿El procedimiento incluye asegurar que los proveedores de servicios no proporcionen accesos hasta que el procedimiento de autorización haya sido completado?</t>
  </si>
  <si>
    <t>g) mantener un registro formal de todas las personas que harán uso del servicio;</t>
  </si>
  <si>
    <t>¿El procedimiento incluye mantener un registro formal de todas las personas que harán uso del servicio?</t>
  </si>
  <si>
    <t>h) eliminar o bloquear inmediatamente los derechos de acceso de usuarios que hayan cambiado de rol o puesto, así como los que abandonan la organización.</t>
  </si>
  <si>
    <t>¿El procedimiento incluye eliminar o bloquear inmediatamente los derechos de acceso de usuarios que hayan cambiado de rol o puesto, así como los que abandonan la organización?</t>
  </si>
  <si>
    <t>j) asegurar que los identificadores de usuarios redundantes no hayan sido emitidos a otros usuarios.</t>
  </si>
  <si>
    <t>¿El procedimiento incluye asegurar que los identificadores de usuarios redundantes no hayan sido emitidos a otros usuarios?</t>
  </si>
  <si>
    <t>Se debe considerar el establecer roles de acceso basados en los requerimientos de negocio que 
conjunten un número determinado de derechos de acceso dentro de los perfiles típicos de usuarios. Las solicitudes y revisiones de accesos (ver 11.2.4) son mejor administradas al nivel de roles que al nivel de derechos particulares. Se debe considerar el incluir cláusulas en los contratos de personal y servicios que especifiquen las sanciones a las que se harán acreedores en caso del intento de accesos no autorizados por parte del personal o agentes de servicio (ver también 6.1.5, 8.1.3 y 8.2.3).</t>
  </si>
  <si>
    <t xml:space="preserve">¿La Institución cuenta con un procedimiento para el registro y eliminación de usuarios?
</t>
  </si>
  <si>
    <t>¿El procedimiento incluye el uso de identificadores de usuario únicos que permita responsabilizar a un usuario por sus acciones?</t>
  </si>
  <si>
    <t>¿El procedimiento considera que se debe asignar privilegios a los usuarios en base a la necesidad de uso y eventos de acuerdo con la política de control de accesos?</t>
  </si>
  <si>
    <t>c) contar con un proceso de autorización y mantener el registro de todos los privilegios asignados. Los privilegios no deben ser otorgados hasta que el proceso de autorización haya finalizado;</t>
  </si>
  <si>
    <t>¿El procedimiento considera contar con un proceso de autorización y mantener el registro de todos los privilegios asignado?</t>
  </si>
  <si>
    <t>d) promover el desarrollo y uso de rutinas del sistema para evitar la necesidad de otorgar privilegios a los usuarios;</t>
  </si>
  <si>
    <t>¿El procedimiento considera promover el desarrollo y uso de rutinas del sistema para evitar la necesidad de otorgar privilegios a los usuarios?</t>
  </si>
  <si>
    <t>e) promover el desarrollo y uso de programas que eviten la necesidad de ejecutarse con privilegios;</t>
  </si>
  <si>
    <t>¿El procedimiento considera promover el desarrollo y uso de programas que eviten la necesidad de ejecutarse con privilegios?</t>
  </si>
  <si>
    <t>f) asignar privilegios a identificadores de usuarios diferentes de aquellos utilizados normalmente en la operación del negocio.</t>
  </si>
  <si>
    <t>¿El procedimiento considera asignar privilegios a identificadores de usuarios diferentes de aquellos utilizados normalmente en la operación del negocio?</t>
  </si>
  <si>
    <t>¿La Institución cuenta con un procedimiento controlado para autorización formal de la gestión de privilegios?</t>
  </si>
  <si>
    <t xml:space="preserve">
¿El procedimiento considera identificar los privilegios de acceso asociados con cada producto del sistema? (por ejemplo, sistema operativo, sistema de administración de la base de datos y aplicaciones)</t>
  </si>
  <si>
    <t xml:space="preserve">b) Los permisos de acceso de los sistemas deben ser revisados y ajustados cuando un empleado cambie de un puesto a otro dentro de la organización. </t>
  </si>
  <si>
    <t xml:space="preserve">e) Los cambios a las cuentas privilegiadas deben ser registrados para su revisión periódica. </t>
  </si>
  <si>
    <t>Las organizaciones sólo deben autorizar las actividades de teletrabajo en caso de que se hayan cerciorado de que las medidas de seguridad adecuadas y los controles están en su lugar, y que éstos se ajustan a la política de seguridad de la organización.</t>
  </si>
  <si>
    <t>Debe existir una protección adecuada del sitio de teletrabajo contra, por ejemplo, el robo de equipo y la información, la divulgación no autorizada de información, acceso remoto no autorizado a los sistemas de la organización o el uso indebido de las instalaciones. Las actividades de teletrabajo deben ser autorizadas y controladas por la administración.</t>
  </si>
  <si>
    <t>¿Se considera que debe existir una protección adecuada del sitio de teletrabajo contra, el robo de equipo y la información, la divulgación no autorizada de información o el acceso remoto no autorizado a los sistemas de la organización?</t>
  </si>
  <si>
    <t>Las siguientes cuestiones deben ser consideradas: 
a) La seguridad física existente en el sitio de teletrabajo, teniendo en cuenta la seguridad física del edificio y el medio ambiente local.</t>
  </si>
  <si>
    <t xml:space="preserve">b) El ambiente físico propuesto para teletrabajo. </t>
  </si>
  <si>
    <t>¿La política considera el ambiente físico propuesto para teletrabajo?</t>
  </si>
  <si>
    <t>c) Los requisitos de seguridad de las comunicaciones, teniendo en cuenta la necesidad de acceso remoto a los sistemas internos de la organización, la sensibilidad de la información que se accede y pasar por alto el enlace de comunicación y la sensibilidad del sistema interno.</t>
  </si>
  <si>
    <t>¿La política considera los requisitos de seguridad de las comunicaciones, teniendo en cuenta la necesidad de acceso remoto a los sistemas internos de la organización, la sensibilidad de la información que se accede?</t>
  </si>
  <si>
    <t>d) La amenaza de acceso no autorizado a información o recursos de otras personas que utilizan el alojamiento, por ejemplo, la familia y los amigos.</t>
  </si>
  <si>
    <t>¿La política considera la amenaza de acceso no autorizado a información o recursos de otras personas que utilizan el alojamiento, por ejemplo, la familia y los amigos?</t>
  </si>
  <si>
    <t>e) El uso de redes domésticas y los requisitos o restricciones de la configuración de servicios de red inalámbrica.</t>
  </si>
  <si>
    <t>¿La política considera el uso de redes domésticas y los requisitos o restricciones de la configuración de servicios de red inalámbrica?</t>
  </si>
  <si>
    <t>f) Políticas y procedimientos para prevenir las controversias relativas a derechos de propiedad intelectual desarrollado en el equipo de propiedad privada.</t>
  </si>
  <si>
    <t>¿La política considera políticas y procedimientos para prevenir las controversias relativas a derechos de propiedad intelectual desarrollado en el equipo de propiedad privada?</t>
  </si>
  <si>
    <t>g) El acceso a los equipos de propiedad privada (para comprobar la seguridad de la máquina o durante una investigación), que pueden ser prevenidas por la legislación.</t>
  </si>
  <si>
    <t>¿La política considera el acceso a los equipos de propiedad privada (para comprobar la seguridad de la máquina o durante una investigación), que pueden ser prevenidas por la legislación?</t>
  </si>
  <si>
    <t>h) Los acuerdos de licencia de software que son tales que las organizaciones pueden llegar a ser responsable de la concesión de licencias para software de cliente en las estaciones de trabajo de propiedad privada por parte de los empleados, contratistas o terceros usuarios.</t>
  </si>
  <si>
    <t>¿La política considera los acuerdos de licencia de software que son tales que las organizaciones pueden llegar a ser responsable de la concesión de licencias para software de cliente en las estaciones de trabajo de propiedad privada por parte de los empleados, contratistas o terceros usuarios?</t>
  </si>
  <si>
    <t>i) Requisitos relacionados con protección anti-virus y firewall.</t>
  </si>
  <si>
    <t>¿La política considera requisitos relacionados con protección anti-virus y firewall?</t>
  </si>
  <si>
    <t>El teletrabajo utiliza la tecnología de las comunicaciones para permitir que el personal trabaje  en forma remota desde una ubicación fija fuera de la organización.</t>
  </si>
  <si>
    <t>b) cuando los usuarios sean requeridos para mantener sus propias contraseñas confidenciales, les será proporcionado una contraseña segura temporal (ver 11.3.1) misma que deberán cambiar inmediatamente;</t>
  </si>
  <si>
    <t>¿El procedimiento considera cuando los usuarios sean requeridos para mantener sus propias contraseñas confidenciales, les será proporcionado una contraseña segura temporal misma que deberán cambiar inmediatamente;</t>
  </si>
  <si>
    <t>c) establecer procedimientos para verificar la identidad de un usuario previo a otorgarle una contraseña de reemplazo, temporal, o nueva;</t>
  </si>
  <si>
    <t>¿El procedimiento considera  verificar la identidad de un usuario previo a otorgarle una contraseña de reemplazo, temporal, o nueva?</t>
  </si>
  <si>
    <t>d) las contraseñas temporales deben ser entregadas a los usuarios de una forma segura; evitando el uso de terceros, o mensajes de correo electrónico no protegidos (en texto claro);</t>
  </si>
  <si>
    <t>¿El procedimiento considera que las contraseñas temporales deben ser entregadas a los usuarios de una forma segura; evitando el uso de terceros, o mensajes de correo electrónico no protegidos (en texto claro)?</t>
  </si>
  <si>
    <t>e) las contraseñas temporales deben ser únicas para cada individuo y no deben poder ser adivinadas;</t>
  </si>
  <si>
    <t>¿El procedimiento considera que las contraseñas temporales deben ser únicas para cada individuo y no deben poder ser adivinadas?</t>
  </si>
  <si>
    <t>f) los usuarios deben reconocer la recepción de contraseñas (por ejemplo, firmando un acuse de recibo);</t>
  </si>
  <si>
    <t>¿El procedimiento considera que los usuarios deben reconocer la recepción de contraseñas (por ejemplo, firmando un acuse de recibo)?</t>
  </si>
  <si>
    <t>g) las contraseñas nunca deben ser almacenadas de forma no protegida en sistemas de computacionales;</t>
  </si>
  <si>
    <t>¿El procedimiento considera que  las contraseñas nunca deben ser almacenadas de forma no protegida en sistemas de computacionales?</t>
  </si>
  <si>
    <t>El uso de contraseñas es un medio común para verificar la identidad de un usuario antes de permitirle el acceso a algún sistema de información o servicio de acuerdo a sus autorizaciones. Se debe considerar el uso de otras tecnologías disponibles para la identificación y autenticación de usuarios, como biométricos, por ejemplo, verificación de huella digital, y el uso de tokens para hardware, por ejemplo, tarjetas inteligentes.</t>
  </si>
  <si>
    <t>El proceso debe incluir los siguientes requerimientos:
a) los usuarios deben ser requeridos para firmar una declaración por mantener la confidencialidad de contraseñas personales y en caso de contraseñas grupales solamente entre los miembros del grupo; la declaración firmada puede ser incluida en los términos y condiciones del empleo (ver 7.1.2);</t>
  </si>
  <si>
    <t>¿La Institución cuenta con un procedimiento de gestión de contraseñas de usuarios?</t>
  </si>
  <si>
    <t xml:space="preserve">
¿El procedimiento considera que los usuarios deben ser requeridos para firmar una declaración por mantener la confidencialidad de contraseñas personales y en caso de contraseñas grupales solamente entre los miembros del grupo?</t>
  </si>
  <si>
    <t xml:space="preserve">Es necesario revisar de forma periódica los permisos de acceso para mantener un control efectivo sobre el acceso a los datos y servicios de información. </t>
  </si>
  <si>
    <t xml:space="preserve">eliminado antes de que caduque el empleo o cambios , dependiendo de la evaluación del riesgo factores tales como </t>
  </si>
  <si>
    <t xml:space="preserve">
a) si la terminación o el cambio es iniciado por el empleado, el usuario de la parte externa o por
gestión , y el motivo de la terminación</t>
  </si>
  <si>
    <t>¿La Institución cuenta con procedimientos para la revocación de accesos?</t>
  </si>
  <si>
    <t>b) las responsabilidades actuales del empleado, usuario de la parte externa o cualquier otro usuario</t>
  </si>
  <si>
    <t xml:space="preserve">c) el valor de los activos actualmente accesibles </t>
  </si>
  <si>
    <t xml:space="preserve">Todos los usuarios deben estar conscientes de:
a) Mantener los passwords confidenciales. </t>
  </si>
  <si>
    <t xml:space="preserve">b) Evitar registrar los passwords (por ejemplo, en archivos o en dispositivos como PDA's) a menos que estos puedan ser almacenados de forma segura y el método de almacenamiento haya sido aprobado. </t>
  </si>
  <si>
    <t>¿La concientización considera que deben evitar registrar los passwords (por ejemplo, en archivos o en dispositivos como PDA's)?</t>
  </si>
  <si>
    <t xml:space="preserve">c) Cambiar los passwords cuando exista algún indicio del posible compromiso de estos. </t>
  </si>
  <si>
    <t>¿La concientización considera que deben cambiar los passwords cuando exista algún indicio del posible compromiso de estos?</t>
  </si>
  <si>
    <t>e) Cambiar los passwords en intervalos regulares o con base en el numero de accesos (los passwords para cuentas privilegiadas deberían ser cambiados de forma mas frecuente que los passwords normales) y evitar re utilizar los passwords.</t>
  </si>
  <si>
    <t>¿La concientización considera que deben cambiar los passwords en intervalos regulares o con base en el numero de accesos?</t>
  </si>
  <si>
    <t>f) Cambiar los passwords temporales en el primer inicio de sesión.</t>
  </si>
  <si>
    <t>¿La concientización considera que deben cambiar los passwords temporales en el primer inicio de sesión?</t>
  </si>
  <si>
    <t>¿La concientización considera que no deben incluir passwords en ningún proceso de log in automático? Por ejemplo, almacenados en una función.</t>
  </si>
  <si>
    <t xml:space="preserve">h) No compartir los passwords individuales. </t>
  </si>
  <si>
    <t>¿La concientización considera que no deben compartir los passwords individuales?</t>
  </si>
  <si>
    <t xml:space="preserve">Debe ponerse especial atención en la administración de la mesa de ayuda cuando se trata de atender casos de passwords perdidos u olvidados debido a que esto puede representar un riesgo. </t>
  </si>
  <si>
    <t xml:space="preserve">¿La institución cuenta con programas de concientización referente al uso de contraseñas?
</t>
  </si>
  <si>
    <t xml:space="preserve">¿La concientización considera que deben mantener los passwords confidenciales? </t>
  </si>
  <si>
    <t>b) Mostrar un aviso de advertencia general de que el equipo sólo debería de ser accedido por los usuarios autorizados.</t>
  </si>
  <si>
    <t>¿El procedimiento de inicio de sesión considera mostrar un aviso de advertencia general de que el equipo sólo debería de ser accedido por los usuarios autorizados?</t>
  </si>
  <si>
    <t>c) No proporcionará mensajes de ayuda durante el log in que puedan ayudar a un usuario no autorizado.</t>
  </si>
  <si>
    <t>d) Validar la información de log in solo cuando se hayan introducido todos los datos de entrada. Si se presenta una condición de error, el sistema no debería indicar qué parte de los datos es correcta o incorrecta.</t>
  </si>
  <si>
    <t>e) Limitar el número permitido de intentos fallidos de log in, por ejemplo, a tres intentos, y considerar la posibilidad de: 
1) El registro de intentos exitosos y fallidos. 
2) Forzar una demora de tiempo antes de que los intentos de log in vuelvan a ser permitidos o rechazados. 
3) Desconectar las conexiones de enlace de datos.
4) El envío de un mensaje de alarma a la consola del sistema si el número máximo de intentos de log in se alcanza.</t>
  </si>
  <si>
    <t>f) Limitar el tiempo máximo y mínimo permitido para el log in. Si el tiempo es superado, el sistema debería cancelar el inicio de sesión.</t>
  </si>
  <si>
    <t>g) Mostrar la siguiente información cuando se logre un log in: 
1) La fecha y la hora del log in anterior.
2) Detalles de cualquier log in fallido desde el último éxito de inicio de sesión.</t>
  </si>
  <si>
    <t>i) No transmitir contraseñas en texto claro a través de una red.</t>
  </si>
  <si>
    <t>¿El procedimiento de inicio de sesión considera no transmitir contraseñas en texto claro a través de una red?</t>
  </si>
  <si>
    <t>Si se transmiten las contraseñas en texto claro durante el log in período a través de una red, pueden ser capturados por un 'sniffer' de red.</t>
  </si>
  <si>
    <t>¿La Institución cuenta con procedimientos de acceso seguro a los sistemas operativos?</t>
  </si>
  <si>
    <t>Este control debe aplicarse para todos los tipos de usuarios (incluido personal de soporte técnico, operadores, administradores de red, programadores y administradores de bases de datos).</t>
  </si>
  <si>
    <t>Los identificadores de usuario se debe utilizar para rastrear las actividades hacia las personas responsables. Las actividades regulares de los usuarios no deben realizarse desde las cuentas con privilegios.</t>
  </si>
  <si>
    <t>Los ID's genéricos para su uso por una persona sólo deben permitirse cuando cualquiera de las funciones accesibles o acciones llevadas a cabo por el ID no requieren ser auditados (por ejemplo, el acceso de sólo lectura) o cuando existen otros controles en su lugar (por ejemplo, la contraseña de un ID genérico expedido sólo a una persona a la vez).</t>
  </si>
  <si>
    <t>¿Bajo qué circunstancias se permite el uso de IDs genéricos?</t>
  </si>
  <si>
    <t>En  los casos en que se requiere autenticación y verificación de la identidad fuertes, deberían de usarse métodos de autenticación alternativos a las contraseñas, tales como los medios criptográficos, tarjetas inteligentes, tokens o medios biométricos.</t>
  </si>
  <si>
    <t>¿Qué métodos se utilizan cuando se requiere una autenticación y verificación de identidad fuertes? (por ejemplo, medios criptográficos, tarjetas inteligentes, tokens o medios biométricos)</t>
  </si>
  <si>
    <t>¿Los identificadores de usuario se utilizan para rastrear las actividades realizadas en los sistemas hacia las personas responsables?</t>
  </si>
  <si>
    <t>¿Este tipo de cuentas tienen un responsable identificado y están aprobadas por parte de la dirección?</t>
  </si>
  <si>
    <t xml:space="preserve">¿Se utilizan identificadores de usuario compartidos?
</t>
  </si>
  <si>
    <t>b) Segregación de utilidades del sistema para software de aplicación.</t>
  </si>
  <si>
    <t>¿La política considera la segregación de utilidades del sistema para software de aplicación?</t>
  </si>
  <si>
    <t>d) La autorización para el uso ad hoc de sistemas de utilidades del sistema.</t>
  </si>
  <si>
    <t>¿La política considera la autorización para el uso ad hoc de sistemas de utilidades del sistema?</t>
  </si>
  <si>
    <t>e) La limitación de la disponibilidad de las utilidades del sistema, por ejemplo, por la duración de un cambio autorizado.</t>
  </si>
  <si>
    <t>¿La política considera la limitación de la disponibilidad de las utilidades del sistema, por ejemplo, por la duración de un cambio autorizado?</t>
  </si>
  <si>
    <t>g) definir y documentar los niveles de autorización para utilidades del sistema.</t>
  </si>
  <si>
    <t>¿La política considera definir y documentar los niveles de autorización para utilidades del sistema?</t>
  </si>
  <si>
    <t>h) La eliminación o desactivación de todos los programas basados en utilidades del sistema y software del sistema.</t>
  </si>
  <si>
    <t>¿La política considera la eliminación o desactivación de todos los programas basados en utilidades del sistema y software del sistema?</t>
  </si>
  <si>
    <t>i) No poner las utilidades del sistema a disposición de los usuarios que tienen acceso a aplicaciones en sistemas donde la separación de funciones es requerida.</t>
  </si>
  <si>
    <t>¿La política considera no poner las utilidades del sistema a disposición de los usuarios que tienen acceso a aplicaciones en sistemas donde la separación de funciones es requerida?</t>
  </si>
  <si>
    <t>La mayoría de los equipos tienen una o mas utilidades del sistema que podrían ser capaces de sobrepasar los controles de aplicación y sistema.</t>
  </si>
  <si>
    <t xml:space="preserve">
¿La política considera el uso de la identificación, autenticación, autorización y procedimientos para utilidades del sistema?</t>
  </si>
  <si>
    <t>El acceso al código fuente del programa y asociadas artículos (como los diseños, especificaciones, planos de verificación y los planes de validación) deben ser estrictamente controlados, con el fin de impedir la introducción no autorizada de funcionalidad y evitar cambios involuntarios, así como a mantener la confidencialidad de la valiosa propiedad intelectual. Para el código de fuente del programa, esto se puede lograr por almacenamiento central controlada de dicho código, preferentemente en las bibliotecas de programas fuentes. Las siguientes directrices deberán tomarse en consideración para controlar el acceso a tales bibliotecas de programas fuente a fin de reducir la posibilidad de corrupción de programas de computador:</t>
  </si>
  <si>
    <t xml:space="preserve">
a) siempre que sea posible, las bibliotecas de programas fuentes no deben ser considerados en los sistemas operativos</t>
  </si>
  <si>
    <t>b) el código fuente del programa y las bibliotecas de programas fuente deben ser manejados de acuerdo a procedimientos establecidos</t>
  </si>
  <si>
    <t xml:space="preserve">c) el personal de apoyo no deben tener acceso sin restricciones a las bibliotecas de programas fuentes </t>
  </si>
  <si>
    <t>d) un registro de auditoría debe mantenerse de todos los accesos a programar bibliotecas de código</t>
  </si>
  <si>
    <t>e) el mantenimiento y la copia de las bibliotecas de programas fuente deben estar sujetos a un estricto control de cambios procedimientos (véase 14.2.2 )</t>
  </si>
  <si>
    <t>¿La política considera que el código fuente del programa y las librerías fuente deben administrarse de acuerdo con los procedimientos establecidos?</t>
  </si>
  <si>
    <t>¿La política considera que el personal de soporte no debe tener acceso sin restricciones a las librerías fuente del programa?</t>
  </si>
  <si>
    <t>¿La política considera que la actualización de las librerías fuente y la asignación de códigos fuente para los programadores deben ser llevadas a cabo únicamente cuando se ha recibido previa autorización?</t>
  </si>
  <si>
    <t>¿La política considera que los listados de programas deben mantenerse en un ambiente seguro?</t>
  </si>
  <si>
    <t>¿La política considera que debe mantenerse un registro de auditoría de todos los accesos a las librerías fuente?</t>
  </si>
  <si>
    <t>¿La política considera que el mantenimiento y la copia de librerías fuente deben estar sujetos a estrictos procedimientos de control de cambios?</t>
  </si>
  <si>
    <t>Todas las claves criptográficas deben ser protegidas contra alteraciones, pérdida, y destrucción. Además, Las claves secretas y privadas necesitan protección contra la divulgación no autorizada. El equipo utilizado para generar, almacenar y archivar las claves debe ser protegido físicamente.</t>
  </si>
  <si>
    <t>Un sistema de administración de claves debe basarse en un conjunto de normas, procedimientos y métodos seguros para: 
a) La generación de claves para los diferentes sistemas criptográficos y distintas aplicaciones.</t>
  </si>
  <si>
    <t>¿La política considera la generación de claves para los diferentes sistemas criptográficos y distintas aplicaciones?</t>
  </si>
  <si>
    <t>b) La generación y obtención de certificados de llave pública.</t>
  </si>
  <si>
    <t>¿La política considera la generación y obtención de certificados de llave pública?</t>
  </si>
  <si>
    <t>c) La distribución de llaves de los usuarios, considerando como deben ser activadas cuando se hayan recibido.</t>
  </si>
  <si>
    <t>¿La política considera la distribución de llaves de los usuarios, considerando como deben ser activadas cuando se hayan recibido?</t>
  </si>
  <si>
    <t>d) Almacenar las llaves, considerando cómo los usuarios autorizados obtendrán acceso a las mismas.</t>
  </si>
  <si>
    <t>¿La política considera almacenar las llaves, considerando cómo los usuarios autorizados obtendrán acceso a las mismas?</t>
  </si>
  <si>
    <t>e) Cambio o actualización de llaves considerando cuando deberán de ser cambiadas y como se realizará dicho cambio.</t>
  </si>
  <si>
    <t>¿La política considera cambio o actualización de llaves considerando cuando deberán de ser cambiadas y como se realizará dicho cambio?</t>
  </si>
  <si>
    <t>f) Que hacer cuando las llaves se vean comprometidas.</t>
  </si>
  <si>
    <t>¿La política considera que hacer cuando las llaves se vean comprometidas?</t>
  </si>
  <si>
    <t>g) Revocar las claves, considerando como deberán de ser retiradas o desactivadas, por ejemplo, cuando las claves se han comprometido o cuando un usuario sale de una organización (en cuyo caso las claves también deben ser archivadas).</t>
  </si>
  <si>
    <t>¿La política considera revocar las claves, considerando como deberán de ser retiradas o desactivadas?</t>
  </si>
  <si>
    <t>h) La recuperación de las claves que se han perdido o dañado, como parte de la administración de la continuidad, por ejemplo, para la recuperación de la información codificada.</t>
  </si>
  <si>
    <t>¿La política considera la recuperación de las claves que se han perdido o dañado, como parte de la administración de la continuidad?</t>
  </si>
  <si>
    <t>i) Archivar las claves, por ejemplo, para información archivada o copias de seguridad.</t>
  </si>
  <si>
    <t>¿La política considera archivar las claves, por ejemplo, para información archivada o copias de seguridad?</t>
  </si>
  <si>
    <t>j) La destrucción de claves.</t>
  </si>
  <si>
    <t>¿La política considera la destrucción de las claves?</t>
  </si>
  <si>
    <t>k) Registro y auditoría de actividades relacionadas con la administración de claves.</t>
  </si>
  <si>
    <t>¿La política considera el registro y auditoría de actividades relacionadas con la administración de claves?</t>
  </si>
  <si>
    <t>Además de la administración segura de las claves privadas y secretas, debe considerarse la  autenticidad de claves públicas. Este proceso de autenticación se puede hacer mediante certificados de clave pública que normalmente son expedidos por una autoridad certificadora, la cual debe ser una organización reconocida con controles adecuados y procedimientos para proporcionar el grado necesario de confianza.</t>
  </si>
  <si>
    <t>La administración de claves criptográficas es esencial para el uso eficaz de técnicas criptográficas. 
ISO / IEC 11770 proporciona más información sobre la administración de claves. Los dos tipos de técnicas criptográficas son: 
a) Las técnicas de clave secreta, donde dos o más partes comparten la misma clave y esta clave se utiliza tanto para cifrar como para descifrar la información, esta clave tiene que ser mantenida en secreto ya que cualquiera que tenga acceso a la clave podrá descifrar toda la información encriptada con esa clave, o introducir información no autorizada utilizando la clave.
b) Técnicas de clave pública, donde cada usuario tiene un par de claves, una clave pública (que puede ser revelada a cualquiera) y una clave privada (que se debe de mantener en secreto); las técnicas de clave pública pueden ser utilizadas para el cifrado y la producción firmas digitales (véase también la norma ISO / IEC 9796 y ISO / IEC 14888).</t>
  </si>
  <si>
    <t>¿La Institución cuenta con una política/procedimientos para la administración de llaves?</t>
  </si>
  <si>
    <t>¿La política considera que todas las claves criptográficas deben ser protegidas contra alteraciones, pérdida, y destrucción?</t>
  </si>
  <si>
    <t xml:space="preserve">¿La Institución cuenta con Políticas y procedimientos para el intercambio de información?
</t>
  </si>
  <si>
    <t xml:space="preserve">¿La Institución cuenta con acuerdos de intercambio de información?
</t>
  </si>
  <si>
    <t>Para identificar los requerimientos de acuerdos de confidencialidad o no divulgación, se deben considerar los siguientes elementos: 
a) una definición de la información que desea protegerse (por ejemplo información confidencial);</t>
  </si>
  <si>
    <t>¿La Institución cuenta con contratos de confidencialidad para sus empleados y proveedores de servicios?</t>
  </si>
  <si>
    <t>b) la duración esperada del acuerdo, incluyendo los casos en donde la confidencialidad deba mantenerse indefinidamente;</t>
  </si>
  <si>
    <t>¿Los contratos de confidencialidad incluyen la duración del mismo y consideran los casos en que la confidencialidad deberá de mantenerse indefinidamente?</t>
  </si>
  <si>
    <t>c) las acciones requeridas al termino del acuerdo;</t>
  </si>
  <si>
    <t>¿Los contratos de confidencialidad incluyen las acciones requeridas al termino del acuerdo?</t>
  </si>
  <si>
    <t>d) responsabilidades y acciones de los firmantes del acuerdo para evitar la divulgación de información no autorizada.</t>
  </si>
  <si>
    <t>¿Los contratos de confidencialidad incluyen responsabilidades y acciones de los firmantes del acuerdo para evitar la divulgación de información no autorizada?</t>
  </si>
  <si>
    <t>e) la propiedad de información, intercambio de secretos y propiedad intelectual, y el como se relacionan con la protección de información confidencial;</t>
  </si>
  <si>
    <t>¿Los contratos de confidencialidad incluyen la propiedad de información, intercambio de secretos y propiedad intelectual, y el como se relacionan con la protección de información confidencial?</t>
  </si>
  <si>
    <t>f) el uso permitido información confidencial, y los derechos de los firmantes para utilizar la información;</t>
  </si>
  <si>
    <t>¿Los contratos de confidencialidad incluyen el uso permitido información confidencial, y los derechos de los firmantes para utilizar la información?</t>
  </si>
  <si>
    <t>g) el derecho a auditar y monitorear las actividades que involucren información confidencial;</t>
  </si>
  <si>
    <t>¿Los contratos de confidencialidad incluyen el derecho a auditar y monitorear las actividades que involucren información confidencial?</t>
  </si>
  <si>
    <t>h) procesos para la notificación y reporte de divulgación no autorizada de información confidencial;</t>
  </si>
  <si>
    <t>¿La institución cuenta con procedimientos para la notificación y reporte de divulgación no autorizada de información confidencial?</t>
  </si>
  <si>
    <t>i) términos para el regreso o destrucción de información al cese de un acuerdo; y</t>
  </si>
  <si>
    <t>¿Los contratos de confidencialidad incluyen términos para el regreso o destrucción de información al cese de un acuerdo?</t>
  </si>
  <si>
    <t>j) acciones esperadas a ser realizadas en caso de un incumplimiento a este acuerdo.</t>
  </si>
  <si>
    <t>¿Los contratos de confidencialidad incluyen acciones esperadas a ser realizadas en caso de un incumplimiento a este acuerdo?</t>
  </si>
  <si>
    <t>Basado en los requerimientos de seguridad de la organización, se requerirá incluir otros elementos en los acuerdos de confidencialidad o no divulgación.</t>
  </si>
  <si>
    <t>Los acuerdos de confidencialidad o no divulgación deben cumplir con las leyes y regulaciones para la jurisdicción que aplique (ver también 15.1.1).</t>
  </si>
  <si>
    <t>¿La Institución verifica que los contratos de confidencialidad cumplan con las leyes y regulaciones aplicables?</t>
  </si>
  <si>
    <t>Los requerimientos para los acuerdos de confidencialidad y no divulgación deben ser revisados periódicamente y cada vez que ocurra un cambio que afecte estos requerimientos.</t>
  </si>
  <si>
    <t>¿El contenido que deben incluir lo contratos de confidencialidad es revisado de forma periódica?</t>
  </si>
  <si>
    <t>Los acuerdos de confidencialidad y no divulgación protegen la información organizacional y establecen la responsabilidad de los firmantes para proteger, utilizar, y divulgar la información de forma autorizada y responsable.  
Puede existir la necesidad de una organización por utilizar diferentes formas de acuerdos de confidencialidad o no divulgación en diferentes circunstancias.</t>
  </si>
  <si>
    <t>¿La Institución realiza la instalación y actualización regular de software de detección y limpieza de código malicioso para escanear computadoras y otros medios como un control preventivo?</t>
  </si>
  <si>
    <t>El SW para detección y limpieza de código malicioso revisar cualquier archivo en medios electrónicos u ópticos, y los archivos recibidos a través de la red previo a su uso en búsqueda de código malicioso?</t>
  </si>
  <si>
    <t>¿La Institución cuenta con una política/procedimientos para el reporteo de eventos e incidentes relacionados con la seguridad de la información?</t>
  </si>
  <si>
    <t>¿La Institución cuenta con un punto de contacto para reportar este tipo de eventos?</t>
  </si>
  <si>
    <t>¿Este contacto es bien conocido por todos los empleados de la Institución que pudieran identificar un evento de este tipo?</t>
  </si>
  <si>
    <t>Debe establecerse un procedimiento formal para la presentación de informes, junto con un procedimiento de respuesta a incidentes y escalación, estableciendo las medidas que deben adoptarse tras la recepción de un informe de un evento de seguridad de la información. Un punto de contacto debe ser establecido para la presentación de la información en los eventos de seguridad. Asimismo, debe asegurarse que este punto de contacto es conocido en toda la organización, siempre está disponible y es capaz de proporcionar respuesta adecuada y oportuna.</t>
  </si>
  <si>
    <t>¿Todos los empleados, contratistas y terceros que trabajan con la Institución conocen su responsabilidad de reportar cualquier evento de seguridad de la información tan pronto como sea posible?</t>
  </si>
  <si>
    <t>b) Los formatos para reportar eventos de seguridad de la información y ayudar al responsable a recordar todas las medidas necesarias en caso de un evento de seguridad de la información.</t>
  </si>
  <si>
    <t>¿Los procedimientos para presentar informes sobre incidentes de seguridad consideran los formatos para reportar eventos de seguridad de la información y ayudar al responsable a recordar todas las medidas necesarias en caso de un evento de seguridad de la información?</t>
  </si>
  <si>
    <t>c) El comportamiento correcto que debe seguirse en caso de un evento de seguridad de la información, es decir,
1) Tomar nota de todos los detalles importantes (por ejemplo, tipo de incumplimiento o violación, mal funcionamiento, los mensajes en la pantalla, comportamiento extraño) de forma inmediata.
2) No llevar a cabo acciones propias y reportar el evento de forma inmediata al punto de contacto.</t>
  </si>
  <si>
    <t>¿Los procedimientos para presentar informes sobre incidentes de seguridad consideran El comportamiento correcto que debe seguirse en caso de un evento de seguridad de la información? (tomar nota, reportar el evento y no tomar acciones propias)</t>
  </si>
  <si>
    <t>d) Referencia a un proceso disciplinario formal para tratar con los empleados, contratistas o terceros que cometan violaciones de la seguridad.</t>
  </si>
  <si>
    <t>¿Los procedimientos para presentar informes sobre incidentes de seguridad consideran un proceso disciplinario formal para tratar con los empleados, contratistas o terceros que cometan violaciones de la seguridad?</t>
  </si>
  <si>
    <t>¿El procedimiento considera evitar que la capacidad de almacenamiento se exceda, resultando en pérdida de bitácoras?</t>
  </si>
  <si>
    <t>¿La Institución cuenta con una política para resguardo de registros?</t>
  </si>
  <si>
    <t>Los controles a implementar deben buscar la protección contra cambios no autorizados y problemas operacionales con el registro de bitácoras, incluyendo:
a) alteración a los tipos de mensaje que se registran;</t>
  </si>
  <si>
    <t>b) archivos de registro editados o eliminados;</t>
  </si>
  <si>
    <t>c) exceder la capacidad de almacenamiento del archivo del dispositivo de registro, lo cual puede resultar en la incapacidad de registrar eventos o la sobrescritura de eventos anteriores.</t>
  </si>
  <si>
    <t>Los registros del sistema a menudo contienen grandes volúmenes de información, mucha de la cual es irrelevante para el monitoreo de seguridad. Para ayudar a identificar los eventos significativos para los propósitos del monitoreo de seguridad, se debe considerar el uso de utilidades de sistema o herramientas de auditoría adecuadas para la realización de análisis a la información, y/o el copiado automático de mensajes significativos a un segundo registro. Los registros del sistema necesitan ser protegidos, debido a que si es posible modificar o borrar información contenida en ellos, se experimentará una falsa sensación de seguridad.</t>
  </si>
  <si>
    <t>Algunos registros de auditoría pueden ser requeridos para ser archivados como parte de una política de resguardo de registros o debido a requerimientos por recolectar y resguardar evidencias (ver también 16.1.7).</t>
  </si>
  <si>
    <t>Con el debido cuidado de los aspectos de confidencialidad, los incidentes de seguridad de la información pueden ser utilizados en la sensibilización de los usuarios (ver 18.1.4) como ejemplos de lo que podría suceder, cómo responder a este tipo de incidentes, y cómo evitarlos en el futuro. Para poder hacer frente a eventos de seguridad de la información de forma adecuada podría ser necesario para reunir pruebas tan pronto como sea posible después de producirse (véase 12.4.3).
Fallos de funcionamiento o de otro tipo de comportamiento anómalo del sistema puede ser un indicador de un ataque o violación a la seguridad y, por tanto, siempre debe ser reportado como un evento de seguridad de la información.
Más información acerca de informes de eventos de seguridad de la información y la gestión de incidentes de seguridad de la información puede encontrarse en la norma ISO / IEC TR 18044.</t>
  </si>
  <si>
    <t>¿La Institución cuenta con bitácoras para registrar las actividades de administradores y operadores de los sistemas?</t>
  </si>
  <si>
    <t>¿Las bitácoras incluyen hora de ocurrencia de un evento (exitoso o fallido)?</t>
  </si>
  <si>
    <t>¿Las bitácoras incluyen información acerca del evento (por ejemplo, archivos utilizados) o falla (por ejemplo, error enfrentado y acción correctiva realizada)?</t>
  </si>
  <si>
    <t>¿Las bitácoras incluyen cuenta del usuario y administrador u operador involucrado?</t>
  </si>
  <si>
    <t>¿Las bitácoras incluyen los procesos involucrados en el evento?</t>
  </si>
  <si>
    <t>¿Las bitácoras son revisadas periódicamente?</t>
  </si>
  <si>
    <t>Los registros deben incluir:
a) hora de ocurrencia de un evento (exitoso o fallido);</t>
  </si>
  <si>
    <t>b) información acerca del evento (por ejemplo, archivos utilizados) o falla (por ejemplo, error enfrentado y acción correctiva realizada);</t>
  </si>
  <si>
    <t>c) cuenta del usuario y administrador u operador involucrado;</t>
  </si>
  <si>
    <t>d) procesos involucrados.</t>
  </si>
  <si>
    <t>Los registros de las actividades del administrador y operador deben ser revisados periódicamente.</t>
  </si>
  <si>
    <t>Es posible hacer uso de un sistema administrado para la detección de intrusos, fuera del control del sistema y de administradores de red, con el fin de monitorear el cumplimiento de las actividades administrativas del sistema y la red.</t>
  </si>
  <si>
    <t>Donde exista una computadora o dispositivos de comunicación con la capacidad de operar con relojes en tiempo real, el reloj deberá sincronizarse con un estándar acordado, por ejemplo, con el Coordinated Universal Time (UTC) o algún estándar de tiempo local. Ya que algunos relojes se atrasan o adelantan con el paso del tiempo, debe existir un procedimiento para la revisión y corrección de cualquier variante significativa.</t>
  </si>
  <si>
    <t>¿La Institución cuenta con equipo para sincronización de relojes?</t>
  </si>
  <si>
    <t>La correcta interpretación del formato de fecha y hora es importante para asegurar que las estampas de tiempo reflejen la realidad. Igualmente se deben considerar especificaciones locales, por ejemplo de horario de verano.</t>
  </si>
  <si>
    <t>La correcta sincronización de relojes de computadoras es importante para asegurar la exactitud de los registros de auditoría, que puedan ser requeridos por motivos de investigaciones o como evidencia en casos legales o disciplinarios. La existencia de registros de auditoría inexactos pueden obstaculizar las investigaciones y dañar la credibilidad de tales pruebas. Un reloj sincronizado con un reloj atómico nacional puede ser utilizado como reloj maestro por los sistemas de registro. Un protocolo de tiempo de red puede ser utilizado para mantener sincronizados a todos los servidores.</t>
  </si>
  <si>
    <t>¿La Institución cuenta con políticas/procedimientos de control de software operacional para minimizar el riesgo de corrupción de los sistemas productivos?</t>
  </si>
  <si>
    <t>¿La política considera que la actualización del software, aplicaciones y librerías operacionales deben ser llevadas a cabo únicamente por personal capacitado y bajo la autorización requerida?</t>
  </si>
  <si>
    <t xml:space="preserve"> 
Para minimizar el riesgo de corrupción de los sistemas productivos, las siguientes directrices deben considerarse para controlar los cambios:
a) La actualización del software, aplicaciones y librerías operacionales deben ser llevadas a cabo únicamente por personal capacitado y bajo la autorización requerida (véase 9.4.5).</t>
  </si>
  <si>
    <t>b) Los sistemas operativos deberían tener sólo código ejecutable aprobado, y no el código de desarrollo o compiladores.</t>
  </si>
  <si>
    <t>¿La política considera que los sistemas operativos deberían tener sólo código ejecutable aprobado, y no el código de desarrollo o compiladores?</t>
  </si>
  <si>
    <t>d) Un sistema de control de configuración se debe utilizar para mantener el control de todo el software implementado así como la documentación de los sistemas.</t>
  </si>
  <si>
    <t>¿La política considera que un sistema de control de configuración se debe utilizar para mantener el control de todo el software implementado así como la documentación de los sistemas?</t>
  </si>
  <si>
    <t>e) Debe establecerse una estrategia de retroceso antes de que los cambios se apliquen.</t>
  </si>
  <si>
    <t>¿La política considera que debe establecerse una estrategia de retroceso antes de que los cambios se apliquen?</t>
  </si>
  <si>
    <t>g) Las versiones anteriores de software de aplicación deben mantenerse como una medida de contingencia.</t>
  </si>
  <si>
    <t>¿La política considera que las versiones anteriores de software de aplicación deben mantenerse como una medida de contingencia?</t>
  </si>
  <si>
    <t>h) Las viejas versiones de software deben ser archivadas, junto con toda la información requerida y los parámetros, procedimientos, detalles de la configuración y software de apoyo durante todo el tiempo que se conserven archivadas.</t>
  </si>
  <si>
    <t>¿La política considera que las viejas versiones de software deben ser archivadas, junto con toda la información requerida y los parámetros, procedimientos, detalles de la configuración y software de apoyo durante todo el tiempo que se conserven archivadas?</t>
  </si>
  <si>
    <t>El software provisto por terceros que sea utilizado en los sistemas productivos debe mantenerse en un nivel soportado por el proveedor. Con el tiempo, los proveedores de software dejarán de soportar las versiones antiguas de software. La organización debe considerar los riesgos de depender de software no soportado.</t>
  </si>
  <si>
    <t>¿La política considera que el software provisto por terceros que sea utilizado en los sistemas productivos debe mantenerse en un nivel soportado por el proveedor?</t>
  </si>
  <si>
    <t>Cualquier decisión de actualizar a una nueva versión debe tener en cuenta los requerimientos de negocio para el cambio, y la seguridad de la liberación, es decir, la introducción de nuevas funcionalidades de seguridad o el número y la gravedad de los problemas de seguridad que afectan a esta versión. Los parches de software deben aplicarse cuando pueden ayudar a eliminar o reducir las deficiencias de seguridad (ver también 12.6.1).</t>
  </si>
  <si>
    <t>El software podrá basarse en software y módulos provistos por terceros, los cuales deben ser monitoreados y controlados para evitar cambios no autorizados, lo que podría causar deficiencias de seguridad.</t>
  </si>
  <si>
    <t>Los sistemas operativos deben ser actualizados sólo cuando es necesario hacerlo, por ejemplo, si la actual versión del sistema operativo ya no soporta las necesidades de negocio. Las mejoras no deben tener lugar sólo porque una nueva versión del sistema operativo está disponible. Las nuevas versiones de sistemas operativos puede ser menos seguras y menos estables.</t>
  </si>
  <si>
    <t>El acceso físico o lógico sólo debe concederse a los proveedores para fines de soporte cuando sea necesario, y con la aprobación de la Dirección. Las actividades del proveedor deben ser monitoreadas.</t>
  </si>
  <si>
    <t>A.12.6 Gestión de vulnerabilidades técnicas</t>
  </si>
  <si>
    <t>¿La Institución cuenta con una política para gestión de vulnerabilidades?</t>
  </si>
  <si>
    <t>¿La Institución cuenta con un inventario de activos, actualizado y completo como base para la gestión de vulnerabilidades?</t>
  </si>
  <si>
    <t>Un inventario de activos, actualizado y completo (véase el punto 8) es un requisito para la administración eficaz de las vulnerabilidades técnicas. La información específica necesaria para soportar la administración de vulnerabilidades incluye el proveedor de software, números de versión, estado actual de despliegue (por ejemplo, qué software está instalado en lo que los sistemas), y la persona(s) dentro de la organización responsable de los programas informáticos.</t>
  </si>
  <si>
    <t>Deben tomarse medidas adecuadas y oportunas en respuesta a la identificación de posibles vulnerabilidades técnicas. Las siguientes directrices deben seguirse para establecer un sistema eficaz de administración de vulnerabilidades:
a) la organización debe definir y establecer las funciones y responsabilidades asociados con la administración de vulnerabilidades, considerando el monitoreo de vulnerabilidades, la evaluación de riesgos, parches, seguimiento de activos y las responsabilidades de coordinación requeridas.</t>
  </si>
  <si>
    <t>¿El procedimiento de gestión de vulnerabilidades define y establece las funciones y responsabilidades asociados con la administración de vulnerabilidades, considerando el monitoreo de vulnerabilidades, la evaluación de riesgos, parches, seguimiento de activos y las responsabilidades de coordinación requeridas?</t>
  </si>
  <si>
    <t>b) Los recursos de información que se utilizarán para identificar las vulnerabilidades y mantener la conciencia acerca de ellos deben ser identificados para el software y otras tecnologías (Con base en el inventario de activos, ver 8.1.1); estos recursos de información debe actualizarse según los cambios en el inventario, o cuando otros recursos nuevos o útiles se encuentren.</t>
  </si>
  <si>
    <t>c) Debe definirse una línea de tiempo para reaccionar a las notificaciones de posibles vulnerabilidades técnicas relevantes.</t>
  </si>
  <si>
    <t>¿El procedimiento de gestión de vulnerabilidades considera que debe definirse una línea de tiempo para reaccionar a las notificaciones de posibles vulnerabilidades técnicas relevantes?</t>
  </si>
  <si>
    <t xml:space="preserve"> 
d) Una vez que una vulnerabilidad potencial ha sido identificada, la organización debe identificar los riesgos asociados y las medidas que deben adoptarse; dicha acción podría incluir parches de los sistemas vulnerables y / o aplicar otros controles.</t>
  </si>
  <si>
    <t>¿El procedimiento de gestión de vulnerabilidades considera que una vez que una vulnerabilidad potencial ha sido identificada, la organización debe identificar los riesgos asociados y las medidas que deben adoptarse?</t>
  </si>
  <si>
    <t>¿El procedimiento de gestión de vulnerabilidades considera que, dependiendo de la urgencia para la atención de una vulnerabilidad, las medidas deben llevarse a cabo de acuerdo con los controles relacionados con la gestión del cambio o siguiendo los procedimientos de respuesta a incidentes de seguridad?</t>
  </si>
  <si>
    <t>f) Si un parche está disponible, los riesgos asociados con la instalación del parche debe evaluarse (los riesgos que plantea la vulnerabilidad deben compararse con el riesgo de instalar el parche).</t>
  </si>
  <si>
    <t>¿El procedimiento de gestión de vulnerabilidades considera que si un parche está disponible, los riesgos asociados con la instalación del parche debe evaluarse?</t>
  </si>
  <si>
    <t>¿El procedimiento de gestión de vulnerabilidades considera que los parches deben ser probados y evaluados antes de ser instalados para asegurar que sean eficaces y no den lugar a efectos secundarios que no se puedan tolerar?</t>
  </si>
  <si>
    <t>e) Dependiendo de la urgencia para la atención de una vulnerabilidad, las medidas deben llevarse a cabo de acuerdo con los controles relacionados con la gestión del cambio (véase 12.1.2) o siguiendo los procedimientos de respuesta a incidentes de seguridad (véase 16.1.5)</t>
  </si>
  <si>
    <t>El correcto funcionamiento de un proceso de administración de vulnerabilidades técnicas es fundamental para muchas organizaciones, por lo que debe monitorearse de forma regular. Un inventario exacto es esencial para garantizar que las vulnerabilidades técnicas potenciales sean identificadas de forma oportuna. 
La administración de vulnerabilidades técnicas puede ser considerada como una sub-función de la gestión del cambio y, como tal, puede aprovechar los procesos y procedimientos de administración de cambios (ver 12.1.2 y 14.2.2).
Los proveedores a menudo se encuentran bajo una gran presión para liberar los parches tan pronto como sea posible. Por lo tanto, existe la posibilidad de que un parche no pueda resolver el problema de manera adecuada y tenga efectos secundarios negativos. Además, en algunos casos, la desinstalación de un parche no puede ser lograda fácilmente una vez que el parche se ha aplicado.
Si no es posible realizar pruebas adecuadas a los parches, por ejemplo, debido a los costos o la falta de recursos, puede considerarse un retraso en la aplicación de parches para evaluar los riesgos asociados, sobre la base de la experiencia de otros usuarios.</t>
  </si>
  <si>
    <t>g) Los parches deben ser probados y evaluados antes de ser instalados para asegurar que sean eficaces y no den lugar a efectos secundarios que no se puedan tolerar, si no se dispone de un parche, otros controles deben ser considerados, tales como:
1) Apagar los servicios o capacidades relacionadas con la vulnerabilidad.
2) La adaptación o adición de controles de acceso, por ejemplo, firewalls (véase 13.1).
3) Aumento en el monitoreo para detectar o prevenir los ataques.
4) Incrementar la sensibilización respecto a la vulnerabilidad.
h) Debe mantenerse un registro de auditoría para todas las actividades desarrolladas.
i) Los procedimientos para la administración de vulnerabilidades deben ser monitoreados y evaluados de forma regular con el fin de asegurar su efectividad y eficiencia.
j) Los sistemas de alto riesgo deben tratarse en primer lugar.</t>
  </si>
  <si>
    <t>¿La Institución utiliza el software provisto por proveedores sin modificaciones?</t>
  </si>
  <si>
    <t>¿Esto se encuentra establecido en una política?</t>
  </si>
  <si>
    <t>¿La política considera el riesgo de que los controles y la integridad de los procesos se vean comprometidos?</t>
  </si>
  <si>
    <t>¿La política considera si es necesario obtener el consentimiento del proveedor?</t>
  </si>
  <si>
    <t>¿La política considera la posibilidad de obtener los cambios requeridos de los proveedores como parte de un programa estándar actualizaciones?</t>
  </si>
  <si>
    <t>¿La política considera el impacto si la organización se convierte en la responsable del mantenimiento futuro del software como resultado de un cambio?</t>
  </si>
  <si>
    <t>¿La política considera que si los cambios son necesarios el software original debe mantenerse y aplicarse los cambios a una copia claramente identificada?</t>
  </si>
  <si>
    <t>En la medida de lo posible y factible, el software provisto por proveedores debe ser utilizado sin modificaciones. En caso de que un paquete de software tenga que ser modificado, los siguientes puntos deben considerarse:
a) El riesgo de que los controles y la integridad de los procesos se vean comprometidos.</t>
  </si>
  <si>
    <t>b) Si es necesario obtener el consentimiento del proveedor.</t>
  </si>
  <si>
    <t>c) La posibilidad de obtener los cambios requeridos de los proveedores como parte de un programa estándar actualizaciones.</t>
  </si>
  <si>
    <t xml:space="preserve">d) El impacto si la organización se convierte en la responsable del mantenimiento futuro del software como resultado de un cambio. </t>
  </si>
  <si>
    <t>Si los cambios son necesarios el software original debe mantenerse y aplicarse los cambios a una copia claramente identificada. Un proceso de administración de actualizaciones al software debe aplicarse para garantizar la instalación de los parches mas actualizados para el software autorizado. Todos los cambios deben ser plenamente probados y documentados, a fin de que puedan ser aplicados de nuevo si es necesario. De ser requerido, las modificaciones deben someterse a prueba y validación por parte de un organismo de evaluación independiente.</t>
  </si>
  <si>
    <t>Los siguientes lineamientos deberían de ser considerados: 
a) Los requerimientos de auditoría deberían de ser acordados con la dirección.</t>
  </si>
  <si>
    <t>b) El alcance de las revisiones debería de estar acordado y controlado.</t>
  </si>
  <si>
    <t xml:space="preserve">f) Los requerimientos para procesamiento especial o adicional deberían de ser acordados. </t>
  </si>
  <si>
    <t xml:space="preserve">g) Todo el acceso debe ser monitoreado y registrado para producir una referencia para seguimiento, el uso de estampas de tiempo en los registros debería de ser considerado para los sistemas y datos críticos. </t>
  </si>
  <si>
    <t>h) Todos los procedimientos, requerimientos y responsabilidades deben ser documentadas.</t>
  </si>
  <si>
    <t>i) La(las) persona(s) a cargo de la auditoría deberán de ser independientes de las actividades que están siendo auditadas.</t>
  </si>
  <si>
    <t>¿Se especifica el alcance de la auditoria en el acuerdo?</t>
  </si>
  <si>
    <t>¿Existe algún procedimiento para eliminar los accesos que no sean de solo lectura, después de finalizar la auditoria?</t>
  </si>
  <si>
    <t>¿Se especifican y se identifican los requerimientos para realizar la auditoria?</t>
  </si>
  <si>
    <t>¿Existe algún acuerdo para los requerimientos de procesamiento especial?</t>
  </si>
  <si>
    <t>¿Se monitorea y se registran todos los accesos?</t>
  </si>
  <si>
    <t>¿La Institución cuenta con especificaciones para los requerimientos de controles que deben incorporarse a cualquiera de sus sistemas?</t>
  </si>
  <si>
    <t>¿Estas especificaciones consideran los controles a validar cuando se realiza la evaluación de paquetes de software adquiridos para aplicaciones de negocio?</t>
  </si>
  <si>
    <t>¿Estas especificaciones están establecidas en una política/procedimiento?</t>
  </si>
  <si>
    <t>Las especificaciones para los requerimientos de controles deberían considerar la incorporación de controles automatizados en el sistema de información, y la necesidad de apoyar los controles manuales. Consideraciones similares deben aplicarse cuando se realiza la evaluación de paquetes de software, desarrollados o adquiridos para aplicaciones de negocio.</t>
  </si>
  <si>
    <t>Los requisitos de seguridad y los controles deben reflejar el valor de negocio de los activos de información (véase también 8.2), y el daño potencial de negocio, que podría ser el resultado de un falla o falta de seguridad.</t>
  </si>
  <si>
    <t>¿Los requerimientos de seguridad para los sistemas se integran desde las primeras etapas de los proyectos de desarrollo?</t>
  </si>
  <si>
    <t>¿Los controles requeridos son especificados desde las etapas de diseño de sistemas para reducir sus costos de implementación?</t>
  </si>
  <si>
    <t>¿Cuándo la Institución adquiere un sistema, se sigue un proceso formal de pruebas y adquisición?</t>
  </si>
  <si>
    <t>Los requisitos del sistema para la seguridad de la información y los procesos para la implementación de la seguridad deben integrarse en las primeras etapas de los proyectos de sistemas de información. Los controles introducidos en la fase de diseño son significativamente más baratos para aplicar y mantener que los que se incluyen durante o después de la implementación.</t>
  </si>
  <si>
    <t>Si los productos se compran, debe seguirse un proceso formal de pruebas y adquisición. Los contratos con el proveedor deberán abordar los requisitos de seguridad identificados. En caso de que la seguridad en la funcionalidad de un producto propuesto no cumpla con los requisitos especificados, deberán de considerarse los controles asociados y el riesgo que se introducirá. Cuando una funcionalidad adicional se suministra y causa un riesgo para la seguridad, esta debe ser deshabilitada o deberá de revisarse  la estructura de control propuesta para determinar si se puede aprovechar la funcionalidad disponible.</t>
  </si>
  <si>
    <t>Si se considera apropiado, por ejemplo, por razones de costos, es posible que la Administración desee hacer uso de productos evaluados de forma independiente y productos certificados. Más información acerca de los criterios de evaluación para la seguridad de los productos se pueden encontrar en la norma ISO / IEC 15408.
ISO / IEC TR 13335-3 proporciona orientación sobre el uso de procesos de gestión de riesgos para identificar los requisitos de los controles de seguridad.</t>
  </si>
  <si>
    <t>La información que requiera servicios de aplicaciones que pasa a través de redes públicas debe ser protegida actividad fraudulenta , disputa contractual y la divulgación y la modificación no autorizada</t>
  </si>
  <si>
    <t>Muchas de las anteriores consideraciones pueden ser satisfechas por medio de la implementación de controles para el cifrado de información ( ver 10), tomando en cuenta el cumplimiento con requerimientos legales (ver 18, especialmente 18.1.5 sobre la legislación sobre cifrado).</t>
  </si>
  <si>
    <t>El comercio electrónico puede hacer uso de métodos de autenticación segura, por ejemplo, utilizando cifrado de llave pública y firmas digitales (ver también 10) para reducir los riesgos enfrentados. También se pueden utilizar los servicios proporcionados por terceros de confianza para la organización, en caso de que sea necesario.</t>
  </si>
  <si>
    <t>¿Existe autenticación por parte del cliente como del servidor?</t>
  </si>
  <si>
    <t>¿Existen procesos de responsabilidad para emitir o firmar documentos de comercialización?</t>
  </si>
  <si>
    <t>¿La Organización informa a los socios de todos los procesos y responsabilidades?</t>
  </si>
  <si>
    <t>¿Existen acuerdos de confidencialidad?</t>
  </si>
  <si>
    <t>¿Existen acuerdos de confidencialidad para transacciones?</t>
  </si>
  <si>
    <t>¿La Organización cuenta con algún proceso de verificación para el pago por parte de los clientes?</t>
  </si>
  <si>
    <t>¿La institución cuenta con algún método para evitar perdida o información duplicada?</t>
  </si>
  <si>
    <t>¿Existe responsabilidad asociada en caso de un fraude?</t>
  </si>
  <si>
    <t xml:space="preserve">Reglas para el desarrollo de software y sistemas deben establecerse y aplicarse a la evolución
dentro de la organización </t>
  </si>
  <si>
    <t>a) Seguridad en el entorno de desarrollo</t>
  </si>
  <si>
    <t>b) orientación sobre la seguridad en el ciclo de vida de desarrollo de software:
1) la seguridad en la metodología de desarrollo de software
2) pautas de codificación segura para cada lenguaje de programación utilizado</t>
  </si>
  <si>
    <t>c) requisitos de seguridad en la fase de diseño</t>
  </si>
  <si>
    <t>d) los controles de seguridad dentro de los hitos del proyecto</t>
  </si>
  <si>
    <t>e) repositorios seguros</t>
  </si>
  <si>
    <t>f) la seguridad en el control de versiones</t>
  </si>
  <si>
    <t>g) requiere conocimientos de seguridad de aplicaciones</t>
  </si>
  <si>
    <t>h) la capacidad de evitar, encontrar y corregir las vulnerabilidades de los desarrolladores</t>
  </si>
  <si>
    <t>¿Existen alguna política de seguridad para el desarrollo de software?</t>
  </si>
  <si>
    <t>¿La Organización cuenta con el conocimiento de seguridad para la metodología en el desarrollo de software y para la codificación segura?</t>
  </si>
  <si>
    <t>¿Se aplica la seguridad a la metodología del desarrollo de software y la codificación del mismo?</t>
  </si>
  <si>
    <t>¿Durante la fase de diseño, se detallan los requerimientos de seguridad?</t>
  </si>
  <si>
    <t>¿Se verifican los controles de seguridad aplicables a todo el desarrollo del software</t>
  </si>
  <si>
    <t>¿La Organización cuenta con repositorios seguros?</t>
  </si>
  <si>
    <t>¿La Organización lleva un registro de quién realiza el control de cambios?</t>
  </si>
  <si>
    <t>¿La Organización cuenta con personal con conocimientos en seguridad en aplicaciones?</t>
  </si>
  <si>
    <t>¿La Organización cuenta con un proceso para evitar, encontrar y corregir las vulnerabilidades de los desarrolladores?</t>
  </si>
  <si>
    <t>Si se Externaliza el desarrollo, la Organización debe garantizar que los puntos anteriores se cumplan en el desarrollo seguro de software (ver 14.2.7)</t>
  </si>
  <si>
    <t>El desarrollo también puede tener lugar dentro de las aplicaciones, tales como aplicaciones de oficina, scripting, navegadores y bases de datos</t>
  </si>
  <si>
    <t>Deben documentarse y aplicarse procedimientos formales de control de cambios para reducir al mínimo la corrupción de los sistemas de información. La introducción de nuevos sistemas y cambios importantes en los sistemas existentes deben seguir un proceso formal de documentación, especificación, pruebas, control de calidad e implementación administrada.</t>
  </si>
  <si>
    <t>Este proceso debe incluir una evaluación del riesgo, análisis de los impactos de los cambios y la especificación de los controles de seguridad necesarios. Este proceso también debe velar por la seguridad existente y por que los procedimientos de control no se vean comprometidos.</t>
  </si>
  <si>
    <t>¿El procedimiento de control de cambios incluye una evaluación del riesgo, análisis de los impactos de los cambios y la especificación de los controles de seguridad necesarios?</t>
  </si>
  <si>
    <t>¿El procedimiento incluye mantener un registro de los niveles de autorización acordados?</t>
  </si>
  <si>
    <t>¿El procedimiento incluye Garantizar que los cambios son requeridos por usuarios autorizados?</t>
  </si>
  <si>
    <t>c) la revisión de los controles y procedimientos de integridad para asegurar que no serán afectados por los cambios.</t>
  </si>
  <si>
    <t>¿El procedimiento incluye la revisión de los controles y procedimientos de integridad para asegurar que no serán afectados por los cambios?</t>
  </si>
  <si>
    <t>d) La identificación de todo el software, información, entidades de base de datos y el hardware que requieren modificación.</t>
  </si>
  <si>
    <t>¿El procedimiento incluye la identificación de todo el software, información, entidades de base de datos y el hardware que requieren modificación?</t>
  </si>
  <si>
    <t>e) Obtener la aprobación formal para propuestas detalladas antes de que comiencen los trabajos.</t>
  </si>
  <si>
    <t>¿El procedimiento incluye obtener la aprobación formal para propuestas detalladas antes de que comiencen los trabajos?</t>
  </si>
  <si>
    <t>f) Asegurar que los usuarios autorizados acepten los cambios antes de su aplicación.</t>
  </si>
  <si>
    <t>¿El procedimiento incluye asegurar que los usuarios autorizados acepten los cambios antes de su aplicación?</t>
  </si>
  <si>
    <t>h) Mantener un control de versiones para todas las actualizaciones de software.</t>
  </si>
  <si>
    <t>¿El procedimiento incluye mantener un control de versiones para todas las actualizaciones de software?</t>
  </si>
  <si>
    <t xml:space="preserve">i) mantener una pista de auditoría de todos los cambios solicitados. </t>
  </si>
  <si>
    <t>¿El procedimiento incluye mantener una pista de auditoría de todos los cambios solicitados.?</t>
  </si>
  <si>
    <t>¿El procedimiento incluye asegurar que la documentación operativa y los procedimientos de usuario son modificados según es necesario y se mantienen actualizados?</t>
  </si>
  <si>
    <t>k) Asegurar que la aplicación de los cambios tiene lugar en el momento adecuado y no perturba los procesos de negocio involucrados.</t>
  </si>
  <si>
    <t>¿El procedimiento incluye asegurar que la aplicación de los cambios tiene lugar en el momento adecuado y no perturba los procesos de negocio involucrados?</t>
  </si>
  <si>
    <t>Siempre que sea posible, los procedimientos de control de cambio a aplicaciones deben ser integrados (ver también 12.1.2). Los procedimientos de cambio deben incluir:
a) Mantener un registro de los niveles de autorización acordados.</t>
  </si>
  <si>
    <t xml:space="preserve">j) Asegurar que la documentación operativa (véase 12.1.1) y los procedimientos de usuario son modificados según es necesario y se mantienen actualizados. </t>
  </si>
  <si>
    <t>a) mantener un registro de los niveles de autorización acordados b) Garantizar que los cambios son requeridos por usuarios autorizados.</t>
  </si>
  <si>
    <t>Los cambios realizados al software pueden afectar el entorno operativo.
Las buenas prácticas incluyen la realización de pruebas de nuevo software en un entorno segregado de la producción y entornos de desarrollo (ver también 12.1.4). Esto proporciona un medio para tener el control sobre el nuevo software y permite una protección adicional de información operacional que se utiliza para fines de pruebas. Esto debería incluir parches, service packs y otras actualizaciones. No deben utilizarse actualizaciones automáticas en los sistemas críticos debido a que algunas actualizaciones pueden causar fallas en las mismas. (véase 12.6).</t>
  </si>
  <si>
    <t>¿La Institución cuenta con una política/procedimiento para la revisión técnica de las aplicaciones después de cambios operacionales?</t>
  </si>
  <si>
    <t>¿La política contempla La revisión de procedimientos de control de aplicaciones e integridad para garantizar que no han sido comprometidos por los cambios al sistema operativo?</t>
  </si>
  <si>
    <t>¿La política contempla garantizar que el plan de soporte anual y el presupuesto cubrirán las revisiones y pruebas al sistema que resulten de cambios en los sistemas operativos.?</t>
  </si>
  <si>
    <t>¿La política contempla garantizar que la notificación de cambios en los sistemas operativos es provista a tiempo para permitir la realización de pruebas y revisiones antes de la implementación?</t>
  </si>
  <si>
    <t>¿La política contempla asegurar que los cambios apropiados sean realizados a los planes de continuidad del negocio?</t>
  </si>
  <si>
    <t>¿La política contempla de quién es la responsabilidad de monitorear las vulnerabilidades y los parches y fixes liberados por los proveedores?</t>
  </si>
  <si>
    <t>Este proceso debe cubrir:
a) La revisión de procedimientos de control de aplicaciones e integridad para garantizar que no han sido comprometidos por los cambios al sistema operativo.</t>
  </si>
  <si>
    <t xml:space="preserve">b) Garantizar que el plan de soporte anual y el presupuesto cubrirán las revisiones y pruebas al sistema que resulten de cambios en los sistemas operativos. </t>
  </si>
  <si>
    <t xml:space="preserve">c) garantizar que la notificación de cambios en los sistemas operativos es provista a tiempo para permitir la realización de pruebas y revisiones antes de la implementación. </t>
  </si>
  <si>
    <t>d) asegurar que los cambios apropiados sean realizados a los planes de continuidad del negocio (véase cláusula 17).</t>
  </si>
  <si>
    <t>La responsabilidad de monitorear las vulnerabilidades y los parches y fixes liberados por los proveedores debe ser asignada a una persona o grupo</t>
  </si>
  <si>
    <t>Si los cambios son necesarios el software original debe mantenerse y aplicarse los cambios a una copia claramente identificada. Un proceso de administración de actualizaciones al software debe aplicarse para garantizar la instalación de los parches mas actualizados para el software autorizado (véase 12.6.1). Todos los cambios deben ser plenamente probados y documentados, a fin de que puedan ser aplicados de nuevo si es necesario. De ser requerido, las modificaciones deben someterse a prueba y validación por parte de un organismo de evaluación independiente.</t>
  </si>
  <si>
    <t>Los principios seguros de ingeniería  deberían de establecerse, documentarse, mantenerse y aplicarse a cualquier esfuerzo de implementación en sistemas de información.</t>
  </si>
  <si>
    <t>La Seguridad debe ser diseñada en todas las capas de arquitectura (negocio , datos, aplicaciones y tecnología)  equilibrado la necesidad de seguridad de la información con la necesidad de la accesibilidad.</t>
  </si>
  <si>
    <t>¿La Organización cuenta con los controles correctos de seguridad para equilibrar la disponibilidad con la seguridad de la información?</t>
  </si>
  <si>
    <t>La nueva tecnología debe ser analizado para verificar riesgos para la seguridad y el diseño deben ser revisados ​​con los patrones de ataque conocidos</t>
  </si>
  <si>
    <t>¿La Organización realiza un análisis de impacto para las nuevas tecnologías?</t>
  </si>
  <si>
    <t>Las organizaciones deben establecer y proteger adecuadamente los entornos de desarrollo para los sistemas; que cubren todo el ciclo de vida de desarrollo del sistema.</t>
  </si>
  <si>
    <t>¿Existen controles de seguridad para la transmisión de datos?</t>
  </si>
  <si>
    <t>b) Aplicar requerimientos internos y externos. Ej. Regulaciones o Políticas</t>
  </si>
  <si>
    <t>c) los controles de seguridad ya implementadas por la organización que apoyan el desarrollo del sistema</t>
  </si>
  <si>
    <t>¿Se han implementado controles de seguridad para el desarrollo de sistemas?</t>
  </si>
  <si>
    <t>d) la fiabilidad del personal que trabaja en el medio ambiente (véase 7.1.1)</t>
  </si>
  <si>
    <t>¿Se realizan investigaciones hacia el personal que trabaja en el entorno?</t>
  </si>
  <si>
    <t>e) el grado de externalización asociado con el desarrollo del sistema</t>
  </si>
  <si>
    <t>¿Se tiene delimitado el porcentaje de externalización para el desarrollo de sistemas?</t>
  </si>
  <si>
    <t>f) la necesidad de segregación entre diferentes entornos de desarrollo</t>
  </si>
  <si>
    <t>g) el control de acceso al entorno de desarrollo</t>
  </si>
  <si>
    <t>¿Se restringe el acceso al entorno de desarrollo?</t>
  </si>
  <si>
    <t>h) el seguimiento de los cambios en el medio ambiente y el código almacenado en el mismo</t>
  </si>
  <si>
    <t>¿Se cuenta con un registro de cambios al código del desarrollo?</t>
  </si>
  <si>
    <t>i) las copias de seguridad se almacenan en lugares fuera de las instalaciones seguras</t>
  </si>
  <si>
    <t>j) Control sobre el movimiento de datos desde y hacia el ambiente de desarrollo</t>
  </si>
  <si>
    <t>¿La Organización cuenta con algún método de protección para el movimiento de datos entre los ambientes?</t>
  </si>
  <si>
    <t xml:space="preserve">Una vez que el nivel de protección se determina para un entorno de desarrollo específico, las organizaciones debe documentar los procesos correspondientes en los procedimientos de desarrollo seguras y proporcionarlas a todos las personas que los necesitan </t>
  </si>
  <si>
    <t xml:space="preserve">¿La Institución cuenta con una política/procedimientos aplicables cuando el desarrollo de SW sea subcontratado?
</t>
  </si>
  <si>
    <t>¿La política considera acuerdos de licenciamiento, propiedad del código y los derechos de propiedad intelectual?</t>
  </si>
  <si>
    <t>En caso de que el desarrollo de software sea subcontratado, los siguientes puntos deben considerarse:
a) acuerdos de licenciamiento, propiedad del código y los derechos de propiedad intelectual (ver 18.1.2).</t>
  </si>
  <si>
    <t>¿La política considera la certificación de la calidad y la precisión del trabajo llevado a cabo?</t>
  </si>
  <si>
    <t>c) Los acuerdos de depósito de garantía en caso de fallo de la tercera parte.</t>
  </si>
  <si>
    <t>¿La política considera los acuerdos de depósito de garantía en caso de fallo de la tercera parte?</t>
  </si>
  <si>
    <t>d) Los derechos de acceso para auditar la calidad y exactitud del trabajo realizado.</t>
  </si>
  <si>
    <t>¿La política considera los derechos de acceso para auditar la calidad y exactitud del trabajo realizado?</t>
  </si>
  <si>
    <t>e) Requerimientos contractuales de calidad y la funcionalidad de seguridad de código.</t>
  </si>
  <si>
    <t>¿La política considera requerimientos contractuales de calidad y la funcionalidad de seguridad de código?</t>
  </si>
  <si>
    <t>f) Las pruebas antes de la instalación para detectar código malicioso y troyanos.</t>
  </si>
  <si>
    <t>¿La política considera las pruebas antes de la instalación para detectar código malicioso y troyanos?</t>
  </si>
  <si>
    <t>b) los requisitos contractuales para el diseño seguro , codificación y las prácticas de prueba (véase 14.2.1)</t>
  </si>
  <si>
    <t>g) derecho contractual para auditar procesos y controles de desarrollo</t>
  </si>
  <si>
    <t>h) La documentación efectiva del entorno de construcción utilizado para crear los entregables</t>
  </si>
  <si>
    <t>¿La política considera los requerimientos para los entregables de la documentación.</t>
  </si>
  <si>
    <t>Pruebas de la funcionalidad de seguridad debe ser llevada a cabo durante el desarrollo</t>
  </si>
  <si>
    <t>Sistemas nuevos y actualizados requieren pruebas exhaustivas y verificación en los procesos de desarrollo, incluyendo la preparación de un programa detallado de actividades y entradas de prueba y los resultados previstos bajo un rango de condiciones. Para desarrollos propios, tales pruebas deben llevarse a cabo en inicio por el equipo de desarrollo. Pruebas de aceptación para asegurar que el sistema funciona como se esperaba y sólo como se esperaba (ver 14.1.1 y 14.1.9 ). La extensión de las pruebas debe ser proporcional a la importancia y la naturaleza del sistema</t>
  </si>
  <si>
    <t>¿La Organización cuenta con un plan de pruebas de funcionalidad para los sistemas?</t>
  </si>
  <si>
    <t>¿Las pruebas se realizan de acuerdo a la importancia de los sistemas?</t>
  </si>
  <si>
    <t>¿Las pruebas se realizan de forma interna o externa?</t>
  </si>
  <si>
    <t>Programas de pruebas de aceptación y criterios relacionados deben ser establecidos para los nuevos sistemas de información, actualizaciones y nuevas versiones</t>
  </si>
  <si>
    <t>Las pruebas de aceptación del sistema debe incluir la prueba de los requisitos de seguridad de la información (ver 14.1.1 y 14.1.2) y la adhesión a las prácticas seguras de desarrollo de sistemas (véase 14.2.1).</t>
  </si>
  <si>
    <t>¿Se incluyen pruebas de seguridad en las pruebas de aceptación?</t>
  </si>
  <si>
    <t xml:space="preserve">Las organizaciones pueden aprovechar las herramientas automatizadas, tales como herramientas de análisis de código o los escáneres de vulnerabilidad, y deben verificar la remediación de la seguridad relacionada con los defectos </t>
  </si>
  <si>
    <t>La prueba debe realizarse en un entorno de prueba realista para asegurar que el sistema no introducirá
vulnerabilidades a entorno de la organización, y que las pruebas son confiables.</t>
  </si>
  <si>
    <t>¿La Institución cuenta con una política para la protección de la privacidad de información personal?</t>
  </si>
  <si>
    <t>¿Existe un responsable de la protección de información personal?</t>
  </si>
  <si>
    <t>Una serie de países han introducido legislación estableciendo controles para la recolección, procesamiento y transmisión de datos de carácter personal (en general, información sobre individuos vivos a partir de la cual pueden ser identificados). Dependiendo de la respectiva legislación nacional, estos controles pueden imponer deberes a quienes recolectan,  procesan y difunden información personal, y pueden restringir la capacidad de transferir los datos a otros países.</t>
  </si>
  <si>
    <t>Requisitos de seguridad de la información para mitigar los riesgos asociados con el acceso del proveedor a los activos de la Organización</t>
  </si>
  <si>
    <t>La organización debe identificar y ordenar los controles de seguridad de la información que se refieren específicamente a el acceso a la información de proveedores de la organización en una política</t>
  </si>
  <si>
    <t>¿Existe una política para la relación entre la Organización y los proveedores?</t>
  </si>
  <si>
    <t>a) identificar y documentar los tipos de proveedores , por ejemplo, servicios de TI, los servicios públicos de logístic, financiera servicios, componentes de la infraestructura de TI, que la organización le permitirá acceder a su información</t>
  </si>
  <si>
    <t>¿Se cuenta con una lista de proveedores, así como el tipo de acceso y a qué activos tienen permisos?</t>
  </si>
  <si>
    <t>¿Se tiene establecido un proceso para la relación con el proveedor desde el inicio a fin con los proyectos?</t>
  </si>
  <si>
    <t>c) la definición de los tipos de acceso a la información que se les permitirá diferentes tipos de proveedores, y supervisión y control del acceso</t>
  </si>
  <si>
    <t>¿Se tienen definido los tipos de acceso a la información para cada uno de los proveedores?</t>
  </si>
  <si>
    <t>¿Se monitorea el acceso a la información por parte de la Organización?</t>
  </si>
  <si>
    <t>¿Se dan a conocer estos acuerdos a los proveedores?</t>
  </si>
  <si>
    <t>e) los procesos y procedimientos para supervisar el cumplimiento de los requisitos de seguridad de la información establecida para cada tipo de proveedor y tipo de acceso, incluyendo la revisión de terceros y la validación del producto</t>
  </si>
  <si>
    <t>¿Se lleva a cabo un monitoreo o revisión del cumplimiento de los acuerdos de seguridad hacia los proveedores?</t>
  </si>
  <si>
    <t>f) controles de integridad</t>
  </si>
  <si>
    <t>¿La Organización tiene implementados controles de integridad para la información?</t>
  </si>
  <si>
    <t>A.15.1.2 Tratamiento del riesgo dentro de acuerdos de proveedores</t>
  </si>
  <si>
    <t xml:space="preserve"> ¿A qué área reporta el responsable de la seguridad de la información de la Institución? Favor de proveer del organigrama donde se identifiquen los responsables de la seguridad de la información de la Institución.</t>
  </si>
  <si>
    <t>La información requerida para la revisión de la dirección debe incluir:
a) retroalimentación de las partes involucradas;</t>
  </si>
  <si>
    <t>b) resultados de revisiones independientes;</t>
  </si>
  <si>
    <t>c) el estatus de acciones preventivas y correctivas;</t>
  </si>
  <si>
    <t>h) incidentes de seguridad de información reportados;</t>
  </si>
  <si>
    <t>i) recomendaciones provistas por autoridades relevantes.</t>
  </si>
  <si>
    <t>Los resultados de la revisión de la dirección deben incluir cualquier decisión y acción relacionada con: 
a) mejoras en la administración y procesos de seguridad de la información en la organización;</t>
  </si>
  <si>
    <t>¿Existe algún proceso para la asignación de permisos dependiendo la función de cada usuario?</t>
  </si>
  <si>
    <t xml:space="preserve">¿Estos procedimientos están relacionados con los procedimientos de atención de incidentes de la institución?                                                                                                                                                                                                                                                                                                                                                                                                                                                                                                                                                                                                                                                                                                                                                                                                                                                                                                                                                                                                                                                                                                                                                                                                                                                                                                                                                                                                                                                                                                                                                                                                                                                                                                                                                                                                                                                                                                                                                                                                                                                                                                                                                                                                                                                                                                                                                                                                                                                                                                                                                                                                                                                                                                                                                                                                                                                                                                                                                                                                                                                                                                                                                                                                                                                                                                                                                                                                                                                                                                                                                                                                                                                                                                                                                                                                                                                                                                                                                                                                                                                                                                                                                                                                                                                                                                                                                                                                                                                                                                                                                                                                                                                                                                            </t>
  </si>
  <si>
    <t xml:space="preserve">¿La Institución cuenta con contactos, membresías o alguna otra forma de acceder a grupos de especialistas en seguridad de la información? </t>
  </si>
  <si>
    <t>¿Este acceso esta enfocado en mantenerse actualizados y ser orientados sobre las prácticas de seguridad más actuales?</t>
  </si>
  <si>
    <t xml:space="preserve">
La seguridad de la información debe integrarse en el método de gestión de proyectos de la organización (s) para garantizar que los riesgos de seguridad de la información son identificados y tratados como parte de un proyecto. Esto se aplica en general a cualquier proyecto independientemente de su carácter, por ejemplo, un proyecto para un proceso de negocio principal, TI, gestión de instalaciones y otros procesos de soporte. Los métodos de gestión de proyectos en uso deben exigir que:</t>
  </si>
  <si>
    <t>Al usar dispositivos móviles, se debe de tener especial cuidado para asegurar la información del negocio. La política de dispositivos móvil debe tener en cuenta los riesgos de trabajar con el móvil en entornos desprotegidos.</t>
  </si>
  <si>
    <t>¿Existe una política de dispositivos móviles?</t>
  </si>
  <si>
    <t>¿Existe un registro de dispositivos móviles para personal interno?</t>
  </si>
  <si>
    <t>¿Los dispositivos móviles cuentan con protección a malware?</t>
  </si>
  <si>
    <t>¿Se realizan respaldos a los dispositivos móviles?</t>
  </si>
  <si>
    <t>Cuando la política de dispositivos móviles permite el uso de dispositivos móviles de propiedad privada, la política debe relacionar medidas de seguridad para esta categoría.</t>
  </si>
  <si>
    <t>El reconocimiento de sus derechos (protección física , actualización de software , etc. ) , la propiedad de renuncia datos de la empresa, lo que permite limpieza remota de los datos de la organización en caso de robo o pérdida del dispositivo cuando ya no autorizado a utilizar el servicio. Esta política ha de tener en cuenta la legislación de privacidad</t>
  </si>
  <si>
    <t>¿La Institución cuenta con facilidades para trabajo remoto o teletrabajo?
¿Cuáles son las medidas de seguridad aplicadas para quienes realizan trabajo remoto?</t>
  </si>
  <si>
    <t>¿La Institución cuenta con una política/procedimientos para teletrabajo?
¿La política considera la seguridad física existente en el sitio de teletrabajo, teniendo en cuenta la seguridad física del edificio y el medio ambiente local?</t>
  </si>
  <si>
    <t>El mantener dichos contactos puede ser un requerimiento para soportar la administración de incidentes de seguridad (sección 16) o la continuidad del negocio y proceso de planes de contingencia (sección 17). Los contactos con cuerpos de regulación son útiles para anticipar y prepararse para cambios próximos en las leyes o regulaciones que deba seguir la organización. El contacto con otras autoridades incluye, servicios de emergencia, auxilio y seguridad, por ejemplo, departamento de bomberos (de acuerdo con el plan de continuidad del negocio), proveedores de telecomunicaciones y proveedores de servicios básicos.</t>
  </si>
  <si>
    <t>¿En el inventario de activos se documenta la importancia de los mismos?</t>
  </si>
  <si>
    <t>¿Los dueños de los activos son responsables de asegurar que la información y los activos asociados sean clasificados apropiadamente?</t>
  </si>
  <si>
    <t>¿Los dueños de los activos son responsables de definir y revisar periódicamente las restricciones y clasificación de accesos?</t>
  </si>
  <si>
    <t>¿La Institución cuenta con políticas/procedimientos para el uso aceptable de la información y los activos?</t>
  </si>
  <si>
    <t>En los casos en que un empleado externo tiene conocimiento de las operaciones importantes y criticas para la Organización, esas deben ser documentadas y transferidas a la misma.</t>
  </si>
  <si>
    <t>¿Existe algún acuerdo de transferencia de información de las operaciones criticas de la Organización?</t>
  </si>
  <si>
    <t>¿La Institución cuenta con guías/procedimientos de clasificación de la información?
¿De qué forma se dan a conocer estas clasificaciones a los empleados de la Institución?</t>
  </si>
  <si>
    <t>¿Cuáles son las categorías de información utilizadas por la Institución?</t>
  </si>
  <si>
    <t>Para cada nivel de clasificación, se deben definir procedimientos para el procesamiento seguro, almacenamiento, transmisión, desclasificación y destrucción. Pudiendo incluir también los procedimientos para la cadena de custodia y el registro de cualquier evento de seguridad relevante.</t>
  </si>
  <si>
    <t>¿Existen procedimientos de procesamiento seguro, almacenamiento, transmisión, desclasificación y destrucción de la información dependiendo de su clasificación?</t>
  </si>
  <si>
    <t>Los procedimientos para el manejo de los activos deben ser desarrollados e implementados de acuerdo con el esquema de clasificación que adopta la Organización</t>
  </si>
  <si>
    <t>a) Los contenidos de los medios de almacenamiento que ya no son necesarios, deben ser retirados de la Organización, los cuales deberían de ser irrecuperables</t>
  </si>
  <si>
    <t>b) Cuando sea necesario y práctico, debe de exigirse una autorización para el retiro de los medios de almacenamiento de la Organización, así como un registro de dichas remociones, con el fin de mantener un registro para auditoria.</t>
  </si>
  <si>
    <t>¿Existe algún lugar de resguardo para los medios de almacenamiento, fuera o dentro de la Organización?</t>
  </si>
  <si>
    <t>¿Se monitorea a los medios extraíbles cuando se realiza la transferencia de información a estos?</t>
  </si>
  <si>
    <t>¿La Organización cuenta con algún proveedor para el borrado seguro de los datos?</t>
  </si>
  <si>
    <t>¿La Organización cuenta con peticiones de correo electrónico para el traslado?</t>
  </si>
  <si>
    <t>¿Existen procedimientos para identificar una petición por correo para los transados?</t>
  </si>
  <si>
    <t>¿La organización cuenta con un procedimiento para el manejo físico durante el traslado?</t>
  </si>
  <si>
    <t>¿La Organización cuenta con un procedimiento desde la salida hasta la llegada del traslado?</t>
  </si>
  <si>
    <t>Adicionalmente, se debe acordar y documentar la pertenencia (ver 8.1.2) y clasificación de la información (ver 8.2) para cada uno de los activos.</t>
  </si>
  <si>
    <t>Todos los empleados, contratistas y terceros deben seguir reglas de uso aceptable de la información y activos asociados con los dispositivos de procesamiento de información, incluyendo:
a) reglas para el correo electrónico y uso de Internet (ver 11.2.7);</t>
  </si>
  <si>
    <t>En los caso en que un empleado externo use equipo personal o de la otra Organización, se deben de seguir procedimientos para garantizar que toda la información relevante es transferida a la Organización y asegurar el borrado del equipo</t>
  </si>
  <si>
    <t>Las guías de clasificación deben incluir convenciones para la clasificación inicial y reclasificación en caso de ser necesario, en concordancia con la política de control de acceso (ver 9.1.1).</t>
  </si>
  <si>
    <t>Debe ser responsabilidad del dueño de un activo el definir la clasificación del mismo, revisarla periódicamente y asegurar que se mantendrá actualizada y en su nivel adecuado.</t>
  </si>
  <si>
    <t>La autenticación de usuarios remotos se puede lograr utilizando, por ejemplo, una técnica basada en criptografía, tokens de hardware, o un protocolo de desafío / respuesta. Posibles implementaciones de estas técnicas se pueden encontrar en varias soluciones de red privada virtual (VPN). También se pueden utilizar líneas privadas dedicadas para ofrecer garantías de la fuente de las conexiones.</t>
  </si>
  <si>
    <t xml:space="preserve">Procedimientos y controles de Dial-back, por ejemplo, mediante módems dial-back, pueden proporcionar protección contra conexiones no autorizados o no deseadas los equipos de procesamiento de información de la organización. Este tipo de control autentica a los usuarios tratando de establecer una conexión una red de la organización desde ubicaciones remotas. Al utilizar este control, la organización no debe utilizar servicios de red que incluyen el desvío de llamadas, o, si lo hacen, deben deshabilitar el uso de esas características a fin de evitar puntos débiles relacionados con el desvío de llamadas. </t>
  </si>
  <si>
    <t>¿El contra de acceso de los usuarios limita los accesos a determinadas horas del día o fechas?</t>
  </si>
  <si>
    <t>¿El procedimiento incluye avisar que el usuario cuenta con autorización del dueño del sistema para hacer uso del mismo o de algún servicio</t>
  </si>
  <si>
    <t>¿El procedimiento incluye revisar que el nivel de acceso otorgado es apropiado para el propósito del negocio y consistente con la política de seguridad organizacional?</t>
  </si>
  <si>
    <t>d) entregar a los usuarios una declaración escrita de los derechos de acceso otorgados.</t>
  </si>
  <si>
    <t>¿El procedimiento incluye entregar a los usuarios una declaración escrita de los derechos de acceso otorgados?</t>
  </si>
  <si>
    <t>¿El procedimiento incluye revisar periódicamente, y eliminar o bloquear, identificadores y cuentas de usuario redundantes?</t>
  </si>
  <si>
    <t xml:space="preserve">¿La Institución cuenta con procedimientos para revisión de los permisos de acceso?
</t>
  </si>
  <si>
    <t>¿Los procedimientos consideran que los permisos de acceso de los usuarios deben ser revisados en intervalos regulares de tiempo</t>
  </si>
  <si>
    <t xml:space="preserve">¿Los procedimientos consideran que los permisos de acceso de los sistemas deben ser revisados y ajustados cuando un empleado cambie de un puesto a otro dentro de la organización. </t>
  </si>
  <si>
    <t>¿Los procedimientos consideran que las autorizaciones para permisos especiales de acceso deben ser revisados en intervalos de tiempo mas frecuentes?</t>
  </si>
  <si>
    <t xml:space="preserve">d) Los permisos asignados deben ser revisados en intervalos de tiempo regulares para asegurar que no se haya obtenido una privilegio no autorizado. </t>
  </si>
  <si>
    <t>¿Los procedimientos consideran que los permisos asignados deben ser revisados en intervalos de tiempo regulares para asegurar que no se haya obtenido un privilegio no autorizado?</t>
  </si>
  <si>
    <t>¿Los procedimientos consideran que los cambios a las cuentas privilegiadas deben ser registrados para su revisión periódica?</t>
  </si>
  <si>
    <t>En sistemas multa-usuario que requieran de protección contra accesos no autorizados el otorgamiento de privilegios debe ser a través de un proceso controlado de autorización formal. Los siguientes pasos deben  ser considerados:
a) identificar los privilegios de acceso asociados con cada producto del sistema, por ejemplo, sistema operativo, sistema de administración de la base de datos y aplicaciones, así como los usuarios a los que serán asignados;</t>
  </si>
  <si>
    <t>h) las contraseñas por default en productos de proveedores deben ser modificadas después de la instalación de los sistemas o software;</t>
  </si>
  <si>
    <t>¿El procedimiento considera que  las contraseñas por default en productos de proveedores deben ser modificadas después de la instalación de los sistemas o software?</t>
  </si>
  <si>
    <t>¿La Institución cuenta con procedimientos para revisión de los permisos de acceso?</t>
  </si>
  <si>
    <t xml:space="preserve">
¿Los procedimientos consideran que los permisos de acceso de los usuarios deben ser revisados en intervalos regulares de tiempo</t>
  </si>
  <si>
    <t xml:space="preserve">d) Seleccionar passwords de calidad con una longitud mínima y que sean:
1) Fáciles de recordar.
2) No estén basados en algo que los demás podrían adivinar u obtener de forma fácil usando la información personal, por ejemplo, nombres, números de teléfono y fecha de nacimiento. 
3) Que no sean vulnerables a ataques de diccionario (que no consistan de palabras que se incluyen en los diccionarios).
4)Libres de caracteres consecutivos y que no sean solo alfabéticos o solo numéricos. </t>
  </si>
  <si>
    <t>¿La concientización considera que deben seleccionar passwords de calidad con una longitud mínima?</t>
  </si>
  <si>
    <t xml:space="preserve">i) No utilizar el mismo password para propósitos personales y de trabajo. </t>
  </si>
  <si>
    <t>¿La concientización considera que no deben utilizar el mismo password para propósitos personales y de trabajo?</t>
  </si>
  <si>
    <t>En caso de que los usuarios requieran acceder a múltiples servicios, sistemas o plataformas y requieren mantener múltiples passwords diferentes, deben ser notificados de que pueden usar un solo password de calidad (véase d)) para todos los servicios en los casos en que se pueda garantizar que se ha establecido un adecuado nivel de protección para los passwords almacenados en cada uno de los servicios, sistemas o plataformas.</t>
  </si>
  <si>
    <t xml:space="preserve">h) No desplegar la contraseña que está siendo tecleada o considerar esconder el password por medio de símbolos. </t>
  </si>
  <si>
    <t>¿El procedimiento de inicio de sesión considera no desplegar la contraseña que está siendo tecleada o considerar esconder el password por medio de símbolos?</t>
  </si>
  <si>
    <t>¿La Institución cuenta con controles de autenticación e identificación de usuarios?
¿Estos controles se aplican a todo tipo de usuarios?</t>
  </si>
  <si>
    <t>Se evita el uso de cuentas privilegiadas para realizar actividades regulares?</t>
  </si>
  <si>
    <t>En circunstancias excepcionales, cuando existe un claro beneficio de negocio, puede considerarse el uso de un identificador de usuario compartido para un grupo de usuarios o un trabajo específico. La aprobación por parte de la dirección debe ser documentada para estos casos. Controles adicionales pueden ser necesarios para mantener la audibilidad.</t>
  </si>
  <si>
    <t>¿Qué controles adicionales se mantienen para mantener la audibilidad en estos casos?</t>
  </si>
  <si>
    <t xml:space="preserve">Las siguientes directrices para el uso de utilizadas de sistemas deben ser consideradas: 
a) Uso de la identificación, autenticación, autorización y procedimientos para utilidades del sistema. </t>
  </si>
  <si>
    <t>¿La Institución cuenta con una política/procedimiento para controlar el uso de herramientas del sistema?</t>
  </si>
  <si>
    <t>c) La limitación de la utilización de utilidades del sistema  al mínimo de usuarios confiables autorizados (véase también 11.2.2).</t>
  </si>
  <si>
    <t>¿La política considera la limitación de la utilización de utilidades del sistema  al mínimo de usuarios confiables autorizados?</t>
  </si>
  <si>
    <t>f) El registro del uso de utilizadas del sistema.</t>
  </si>
  <si>
    <t>¿La política considera el registro del uso de utilizadas del sistema?</t>
  </si>
  <si>
    <t>Las normas y derechos de cada usuario o grupo de usuarios, respecto al control de acceso, deben establecerse claramente en una política. Los controles de acceso deben ser lógicos y físicos y deberán ser considerados en conjunto (ver sección 11). Los usuarios y proveedores de servicios deben recibir una clara explicación de los requerimientos del negocio que deben satisfacerse por medio de controles de acceso.</t>
  </si>
  <si>
    <t>c) cláusulas para la autorización y difusión de información, por ejemplo, bajo el principio de 'necesidad de saber', niveles de seguridad y clasificación de la información (ver 8.2);</t>
  </si>
  <si>
    <t>e) legislación relevante y cualquier obligación contractual respecto a la protección del acceso a información o servicios (ver 18.1);</t>
  </si>
  <si>
    <t>i) requerimientos para la autorización formal de solicitudes de acceso (ver 9.2.1 y 9.2.2);</t>
  </si>
  <si>
    <t>j) requerimientos por revisiones periódicas de los controles de acceso (ver 9.2.5);</t>
  </si>
  <si>
    <t>k) retiro de derechos de acceso (ver 9.2.6).</t>
  </si>
  <si>
    <t>Al especificar las normas para el control de accesos se debe considerar:
a) diferenciar entre normas que siempre deberán aplicarse y aquellas que sean opcionales o condicionales;
b) establecer normas basadas en la premisa de "toda acción es prohibida a menos que sea expresamente permitida" en vez de "toda acción es permitida a menos que sea expresamente prohibida";
c) cambios en las etiquetas de la información (ver 8.2.2) que son iniciadas automáticamente por dispositivos de procesamiento de información y aquellas iniciadas por un usuario;
d) cambios en los permisos del usuario iniciados automáticamente por el sistema de información y aquellos iniciados por un administrador;
e) normas, que requieran de aprobación especifica antes de su promulgación, y aquellas que no;
Las normas de control de acceso deben estar soportadas por procedimientos formales y por responsabilidades claramente definido (ver 9.2, 9.3, 9.4; 6.1.1).</t>
  </si>
  <si>
    <t>La política sobre el uso de los servicios de red debe ser coherente con la política de control de acceso de la organización (véase 9.1.1).</t>
  </si>
  <si>
    <t>Este control puede ser complementado con otras técnicas para autenticar el equipo del usuario. La identificación del equipo se puede aplicar además de la autenticación de usuarios.</t>
  </si>
  <si>
    <t>Los permisos de acceso de usuarios a la red deben mantenerse y actualizarse conforme sea requerido por la política de control de acceso</t>
  </si>
  <si>
    <t>c) revisar que el nivel de acceso otorgado es apropiado para el propósito del negocio (ver 9.1) y consistente con la política de seguridad organizacional, por ejemplo, no compromete la segregación de tareas (ver 6.1.2);</t>
  </si>
  <si>
    <t>i) revisar periódicamente, y eliminar o bloquear, identificadores y cuentas de usuario redundantes (ver 9.2.5);</t>
  </si>
  <si>
    <t>La revisión de los permisos de acceso debe considerar las siguientes guías:
a) Los permisos de acceso de los usuarios deben ser revisados en intervalos regulares de tiempo, por ejemplo, en un periodo de 6 meses y después de cualquier cambio como promoción o despido</t>
  </si>
  <si>
    <t>c) Las autorizaciones para permisos especiales de acceso deben ser revisados en intervalos de tiempo mas frecuentes, por ejemplo, cada 3 meses.</t>
  </si>
  <si>
    <t>b) se debe asignar privilegios a los usuarios en base a la necesidad de uso y eventos de acuerdo con la política de control de accesos (9.1.1), por ejemplo, el mínimo requerimiento para su rol funcional solo cuando sea necesario;</t>
  </si>
  <si>
    <t>La revisión de los permisos de acceso debe considerar las siguientes guías:
a) Los permisos de acceso de los usuarios deben ser revisados en intervalos regulares de tiempo, por ejemplo, en un periodo de 6 meses y después de cualquier cambio como promoción o despido (véase 7).</t>
  </si>
  <si>
    <t>Las contraseñas son una forma muy común de proporcionar identificación y autenticación basada en un secreto que sólo conoce el usuario. Lo mismo también se puede lograr con medios criptográficos y protocolos de autenticación. La fuerza de la identificación y autenticación de usuarios debe ser apropiada para la sensibilidad de la información a la que se tiene acceso. 
Objetos tales como tokens de memoria o tarjetas inteligentes que poseen los usuarios también pueden utilizarse para la identificación y autenticación. Tecnologías de autenticación biométrica que utilizan las características o atributos de una persona también puede ser utilizada para autenticar la identidad de la persona. Una combinación de tecnologías y mecanismos de seguridad vinculados dará lugar a la autenticación más fuerte.</t>
  </si>
  <si>
    <t>Con el fin de reducir la probabilidad de compromiso, las fechas de activación y desactivación para las claves se deben definir de manera que estas sólo se puede utilizar durante un período limitado de tiempo. Este período de tiempo debería depender de las circunstancias bajo las cuales se utiliza el control de cifrado y el riesgo percibido.</t>
  </si>
  <si>
    <t>Hay una amenaza de la creación de una firma digital mediante la sustitución de la clave pública del usuario. Este problema se aborda mediante el uso de un certificado de clave pública. Técnicas criptográficas también se puede utilizar para proteger las claves criptográficas. Procedimientos pueden necesitar ser considerado legal para el manejo de las solicitudes de acceso a claves criptográficas, por ejemplo, información encriptada puede ser necesario disponer en una forma no cifrada como prueba en un caso judicial.</t>
  </si>
  <si>
    <t>El contenido de los contratos de acuerdo de nivel de servicio o contratos con proveedores externos de servicios de cifrado, por ejemplo, con una autoridad certificadora, deberían de considerar cuestiones de responsabilidad, fiabilidad de los servicios y tiempos de respuesta para la prestación de servicios (ver 15.2).</t>
  </si>
  <si>
    <t>Todos los requisitos de seguridad de la información pertinente deben ser establecidos y de acuerdo con cada proveedor que pueda acceder, procesar, almacenar, comunicar o proporcionar componentes de la infraestructura</t>
  </si>
  <si>
    <t>Acuerdos con proveedores deben ser establecidos y documentados para asegurar que no haya malos entendidos entre la organización y el proveedor respecto a las obligaciones de ambas partes para cumplir relevante requisitos de seguridad de la información .</t>
  </si>
  <si>
    <t>¿Se establecen acuerdos con los proveedores sobre las obligaciones y responsabilidades en cuestión de seguridad?</t>
  </si>
  <si>
    <t>¿Se dan a conocer dichos acuerdos a las partes interesadas?</t>
  </si>
  <si>
    <t>Los siguientes términos deben ser considerados para su inclusión en los acuerdos con el fin de satisfacer la identificada requisitos de seguridad de la información:</t>
  </si>
  <si>
    <t>a) descripción de la información que debe facilitarse o acceder a ella y métodos para proveer o acceder la información</t>
  </si>
  <si>
    <t>¿Se enlista la información a donde se va a acceder, así como el tipo de acceso y método que se ocupara?</t>
  </si>
  <si>
    <t>b) la clasificación de la información de acuerdo con el esquema de clasificación de la organización (véase 8.2 ) ; Si También es necesario mapear entre el propio esquema de clasificación de la organización y la clasificación esquema del proveedor</t>
  </si>
  <si>
    <t>¿Se contempla la clasificación de la información, para determinar el tipo de acceso, así como el método de acceso?</t>
  </si>
  <si>
    <t>c) los requisitos legales y reglamentarios, incluida la protección de datos, derechos de propiedad intelectual y los derechos de autor , así como una descripción de cómo se garantizará que se cumplan</t>
  </si>
  <si>
    <t>¿Se cuenta con una política establecida para la privacidad de los datos, así como los derechos de autor?</t>
  </si>
  <si>
    <t>d) obligación de cada parte contractual para poner en práctica un conjunto acordado de controles que incluyen el control de acceso, evaluación de desempeño, monitoreo, reporte y auditoría</t>
  </si>
  <si>
    <t>¿Existe alguna penalización por no llevar a cabo estos acuerdos?</t>
  </si>
  <si>
    <t>e) las normas de uso aceptable de la información, incluyendo el uso inaceptable si es necesario</t>
  </si>
  <si>
    <t>¿Se establecen normas para lo aceptable y lo no aceptable?</t>
  </si>
  <si>
    <t>¿La organización cuenta con una lista explicita de el personal autorizado con los permisos y condiciones para recibir información de la Organización?</t>
  </si>
  <si>
    <t>g) las políticas de seguridad de la información relevantes para el contrato especifico</t>
  </si>
  <si>
    <t>¿En los contratos se detallan las políticas de seguridad especificas para cada proyecto?</t>
  </si>
  <si>
    <t>h) la gestión de incidentes requisitos y procedimientos ( especialmente la notificación y la colaboración
durante la reparación incidentes)</t>
  </si>
  <si>
    <t>¿Se cuenta con un comité de respuesta a incidentes?</t>
  </si>
  <si>
    <t>¿Se notifica al comité o la persona correspondiente de un incidente en el momento?</t>
  </si>
  <si>
    <t>¿Se tienen un plan de acción para posibles incidentes?</t>
  </si>
  <si>
    <t xml:space="preserve">i ) formación y sensibilización requisitos para procedimientos específicos y requisitos de seguridad de la información, p.ej. de respuesta a incidentes, procedimientos de autorización </t>
  </si>
  <si>
    <t>¿La Organización cuenta con capacitaciones para los planes de respuesta a incidentes?</t>
  </si>
  <si>
    <t>¿Se cuenta con procedimientos autorizados y probados para incidentes?</t>
  </si>
  <si>
    <t xml:space="preserve">j) las regulaciones relevantes para la subcontratación, incluyendo los controles que deben ponerse en práctica </t>
  </si>
  <si>
    <t>¿Se especifican por contrato todos los controles de seguridad que debe tener en cuenta un proveedor para ser contratado?</t>
  </si>
  <si>
    <t>k) asociados en acuerdos pertinentes, incluyendo una persona de contacto para cuestiones de seguridad de la información</t>
  </si>
  <si>
    <t>¿Se cuenta con el personal adecuado por ambas partes para cuestiones de seguridad de la información?</t>
  </si>
  <si>
    <t>¿Se lleva a cabo una investigación del proveedor a contratar?</t>
  </si>
  <si>
    <t>m) derecho de auditar los procesos y controles relacionados con el contrato de proveedor</t>
  </si>
  <si>
    <t>n) los procesos de resolución de defectos y resolución de conflictos</t>
  </si>
  <si>
    <t>¿Se establecen procesos para resolución de conflictos entre las partes?</t>
  </si>
  <si>
    <t>o) la obligación del proveedor de suministrar periódicamente un informe independiente sobre la eficacia de los controles y el acuerdo sobre la corrección oportuna de las cuestiones pertinentes planteadas en el informe</t>
  </si>
  <si>
    <t>¿Se establece en el contrato la entrega de informes hacia la Organización sobre las actividades que se realizan?</t>
  </si>
  <si>
    <t>¿El proveedor tienen conocimiento de tener la responsabilidad de entregar informes de las actividades?</t>
  </si>
  <si>
    <t xml:space="preserve">
p) las obligaciones del proveedor de cumplir con los requisitos de seguridad de la organización</t>
  </si>
  <si>
    <t>¿El proveedor tienen conocimiento de las responsabilidades que debe cumplir en cuestiones de seguridad de la información?</t>
  </si>
  <si>
    <t>Los acuerdos pueden variar considerablemente para diferentes organizaciones y entre los diferentes tipos de proveedores. Por lo tanto, se debe tener cuidado de incluir todos los riesgos de seguridad de la información pertinente y requisitos. Acuerdos con proveedores también pueden involucrar a otras partes (por ejemplo, subcontratistas)</t>
  </si>
  <si>
    <t>Los procedimientos para continuar el procesamiento en el caso de que el proveedor se vuelve incapaz de suministrar su productos o servicios deben ser considerados en el contrato para evitar cualquier retraso en la organización de reemplazo productos o servicios.</t>
  </si>
  <si>
    <t>Los acuerdos con los proveedores deberían incluir requisitos para hacer frente a los riesgos de seguridad de la información asociado con los servicios de tecnología de la información y las comunicaciones y la cadena de suministro de productos</t>
  </si>
  <si>
    <t>¿Se definen los requisitos de seguridad de la información para la información y la comunicación con el producto o servicio de adquisición?</t>
  </si>
  <si>
    <t>b) para los servicios de información y tecnología de las comunicaciones, se requiere que los proveedores se apeguen a los requisitos de seguridad de la Organización a lo largo de la cadena de suministro</t>
  </si>
  <si>
    <t>¿Se especifica a los proveedores a seguir las políticas de seguridad en todo el proceso de servicio que realicen?</t>
  </si>
  <si>
    <t>¿Se especifica a los proveedores la responsabilidad que tienen de propagar los requisitos de seguridad a otros proveedores, si es que compran con terceros?</t>
  </si>
  <si>
    <t>d) la implementación de un proceso de seguimiento y métodos aceptables para validar que la entrega de información y tecnología de  productos y servicios se adhieren a la seguridad es la correcta</t>
  </si>
  <si>
    <t>¿La Organización tiene métodos para evaluar la seguridad en la entrega de información, producto o servicio?</t>
  </si>
  <si>
    <t>e) la implementación de un proceso de identificación de los componentes de productos o servicios que son críticos para el mantenimiento y funcionalidad; y por lo tanto requieren una mayor atención y escrutinio cuando se construyó fuera de la organización, especialmente si el proveedor de primer nivel externaliza aspectos de los componentes del producto o servicio a otros proveedores</t>
  </si>
  <si>
    <t>¿Los proveedores entregan garantía de que los productos se entregan funcionando de manera adecuada o lo esperado?</t>
  </si>
  <si>
    <t>h) la definición de reglas para el intercambio de información sobre la cadena de suministro y los posibles problemas y compromisos entre la organización y los proveedores</t>
  </si>
  <si>
    <t>¿Se establecen reglas entre las partes para la comunicación de cualquier incidente?</t>
  </si>
  <si>
    <t xml:space="preserve">
Las prácticas de gestión de la información y la tecnología de suministro de riesgo de la cadena de comunicación específicos son construido en la cima de la seguridad general de información, calidad, gestión de proyectos y la ingeniería de sistemas</t>
  </si>
  <si>
    <t>Las organizaciones pueden influir en la información y tecnología de comunicación sobre seguridad de la información, al dejar claro en los acuerdos con sus proveedores los asuntos que debe ser abordado por otros proveedores en la cadena de suministro de información y tecnología de las comunicaciones</t>
  </si>
  <si>
    <t>A.15.2 Gestión de la prestación del servicio por proveedores</t>
  </si>
  <si>
    <t>Las organizaciones deben controlar regularmente revisiones, auditorias a los proveedores que prestan servicios.</t>
  </si>
  <si>
    <t>El seguimiento y la revisión de los servicios del proveedor debe garantizar que las condiciones de seguridad de la información y condiciones de los acuerdos se están cumpliendo y que los incidentes de seguridad de la información y problemas se administren adecuadamente</t>
  </si>
  <si>
    <t>a) niveles de rendimiento del servicio monitoreados para verificar el cumplimiento de los acuerdos</t>
  </si>
  <si>
    <t>¿Se establece con el proveedor el envío de reportes de servicio?</t>
  </si>
  <si>
    <t>¿Se establece con el proveedor acuerdos sobre auditoria en su servicio o producto que entrega?</t>
  </si>
  <si>
    <t>¿Se manejan periodos de auditoria con el proveedor?</t>
  </si>
  <si>
    <t>¿Se lleva un seguimiento a los riesgos o puntos débiles identificados?</t>
  </si>
  <si>
    <t>d) proporcionar información sobre los incidentes de seguridad de la información y revisar esta información según sea necesario por los acuerdos y las directrices y procedimientos de apoyo</t>
  </si>
  <si>
    <t>¿Se revisan los incidentes presentados de acuerdo a los procedimientos establecidos por la Organización?</t>
  </si>
  <si>
    <t>f ) resolver y gestionar los problemas identificados</t>
  </si>
  <si>
    <t>g) aspectos de seguridad de la información critica en relación del proveedor con sus propios proveedores</t>
  </si>
  <si>
    <t>¿Se auditan o revisan los procesos de seguridad entre la relación del proveedor con sus propios proveedores?</t>
  </si>
  <si>
    <t xml:space="preserve">h) asegurarse de que el proveedor mantiene la capacidad de servicio suficiente, junto con planes viables diseñado para asegurar que los niveles de continuidad del servicio acordado se mantienen tras una importante falla o desastre ( véase el numeral 17 </t>
  </si>
  <si>
    <t>¿La Organización establece en los acuerdos que el proveedor debe contar con un plan de recuperación de desastres o un plan de continuidad?</t>
  </si>
  <si>
    <t>¿La Organización revisa los planes de recuperación de desastres o planes de continuidad de los proveedores?</t>
  </si>
  <si>
    <t>La responsabilidad de la gestión de relaciones con los proveedores se debe asignar a una persona designada o el equipo de gestión de servicios. Además, la organización debe asegurarse de que los proveedores asignan responsabilidades para revisar el cumplimiento y hacer cumplir los requisitos de los acuerdos. Suficiente habilidades técnicas y recursos deben estar disponibles para controlar que los requisitos de la acuerdo, en particular, los requisitos de seguridad de la información, se están cumpliendo. Acción apropiada se deben tomar cuando se observan deficiencias en la prestación de servicios</t>
  </si>
  <si>
    <t xml:space="preserve">
Los cambios en la prestación de servicios por parte de los proveedores, incluyendo el mantenimiento y mejoras, deben estar existentes en las políticas de seguridad de la información, procedimientos y controles, deben ser manejados teniendo en cuenta la criticidad de la información comercial, los sistemas y los procesos involucrados y la reevaluación de los riesgos</t>
  </si>
  <si>
    <t>a) las modificaciones a los acuerdos con proveedores</t>
  </si>
  <si>
    <t>c) llevar a cabo auditorías a los proveedores, en conjunto con la revisión de los informes de auditoría, y el seguimiento de las cuestiones identificadas</t>
  </si>
  <si>
    <t>¿Se revisan y justifican los cambios en los acuerdos con proveedores?</t>
  </si>
  <si>
    <t>b) cambios hechos por la organización para la implementación de;
1) mejoras en los servicios ofrecidos actualmente;
2) desarrollo de cualquier nueva aplicación o sistema;
3) modificación o actualizaciones de las políticas y procedimientos organizacionales;
4) nuevos controles para resolver incidentes de seguridad y mejorar la seguridad;</t>
  </si>
  <si>
    <t>Responsabilidades y procedimientos de gestión deben ser establecidos para asegurar una rápida, eficaz y una respuesta ordenada a los incidentes de seguridad de la información</t>
  </si>
  <si>
    <t>a) Deberán establecerse procedimientos para manejar diferentes tipos de información de incidentes de seguridad, incluyendo:
1) Fallas en sistemas de información y pérdida de servicio.
2) Código malicioso
3) Denegación de servicio;
4) Errores resultantes de datos de negocio incompletos o inexactos.
5) Violaciones a la confidencialidad o integridad.
6) Uso indebido de los sistemas de información.</t>
  </si>
  <si>
    <t>¿La Institución cuenta con una política/procedimientos para la detección de incidentes de seguridad de la información a través de sistemas de alertas y vulnerabilidades?</t>
  </si>
  <si>
    <t>¿La política considera que deberán establecerse procedimientos para manejar diferentes tipos de información de incidentes de seguridad? (fallas en sistemas de información, código malicioso, denegación de servicio, violaciones a la confidencialidad o integridad y uso indebido de sistemas de información)</t>
  </si>
  <si>
    <t>b) Además de los planes de contingencia normales (véase 14.1.3), los procedimientos deben cubrir también (ver también 13.2.2):
1) Análisis e identificación de la causa del incidente.
2) Contención.
3) La planificación y la aplicación de medidas correctivas para evitar que se repitan, si es necesario.
4) La comunicación con las personas afectadas o involucradas con la recuperación del incidente.
5) La presentación de informes a la autoridad competente.</t>
  </si>
  <si>
    <t>¿La política considera que además de los planes de contingencia normales, los procedimientos deben cubrir el análisis e identificación de la causa del incidente, su contención, la planificación y aplicación de medidas correctivas, la comunicación con las personas afectadas o involucradas y la presentación de informes a la autoridad competente?</t>
  </si>
  <si>
    <t>c) Deben recolectarse pistas de auditoría y pruebas similares (véase 13.2.3) y deben ser asegurados según corresponda, para lo siguiente:
1) El análisis de problemas internos.
2) La utilización como pruebas forenses en relación con un posible incumplimiento de requerimientos contractuales o regulatorios.
3) La negociación para la indemnización por parte de proveedores de software y servicios.</t>
  </si>
  <si>
    <t>¿La política considera que deben recolectarse pistas de auditoría y pruebas similares para la utilización como pruebas forenses en relación con un posible incumplimiento de requerimientos contractuales o regulatorios y la negociación para la indemnización por parte de proveedores de software y servicios?</t>
  </si>
  <si>
    <t xml:space="preserve"> 
d) Medidas para la recuperación de violaciones de la seguridad y corrección de fallas en el sistema deben ser formalmente y cuidadosamente controladas, los procedimientos deben asegurar que:
1) Solo al personal claramente identificado y autorizado se le permite el acceso a los sistemas productivos y los datos (véase también el 6.2 para acceso externo).
2) Todas las medidas de emergencia adoptadas se documentan en detalle.
3) Las medidas de emergencia se informa a la dirección y son revisadas de forma ordenada.
4) La integridad de los sistemas de negocio y los controles se confirma con un mínimo de demora.</t>
  </si>
  <si>
    <t>¿La política considera que las medidas para la recuperación de violaciones de la seguridad y corrección de fallas en el sistema deben ser formalmente y cuidadosamente controladas?</t>
  </si>
  <si>
    <t>Los objetivos de seguridad de la información para la gestión de incidentes deberían ser acordados con la Dirección, y debe asegurarse que los responsables de la administración de incidentes de seguridad de la información entienden las prioridades de la organización para el manejo de incidentes de seguridad de la información.</t>
  </si>
  <si>
    <t>Los incidentes de seguridad de la información  podrían trascender las fronteras de la organización y las fronteras nacionales. Para responder a estos incidentes hay una creciente necesidad de coordinar las respuestas y compartir información acerca de estos incidentes con organizaciones externas, según proceda.</t>
  </si>
  <si>
    <t>Con el debido cuidado de los aspectos de confidencialidad, los incidentes de seguridad de la información pueden ser utilizados en la sensibilización de los usuarios como ejemplos de lo que podría suceder, cómo responder a este tipo de incidentes, y cómo evitarlos en el futuro. Para poder hacer frente a eventos de seguridad de la información de forma adecuada podría ser necesario para reunir pruebas tan pronto como sea posible después de producirse.
Fallos de funcionamiento o de otro tipo de comportamiento anómalo del sistema puede ser un indicador de un ataque o violación a la seguridad y, por tanto, siempre debe ser reportado como un evento de seguridad de la información.
Más información acerca de informes de eventos de seguridad de la información y la gestión de incidentes de seguridad de la información puede encontrarse en la norma ISO / IEC TR 18044.</t>
  </si>
  <si>
    <t>Todos los empleados, contratistas y terceros deben informar estos asuntos a sus superiores o directamente a su proveedor de servicios lo más rápidamente posible con el fin de evitar incidentes de seguridad de la información. El mecanismo de comunicación debe ser lo más fácil, accesible y disponible como sea posible.</t>
  </si>
  <si>
    <t>Los empleados, contratistas y terceros deben ser advertidos de no tratar de realizar pruebas para demostrar la existencia de una deficiencia de seguridad. Las pruebas realizadas a las debilidades podrían interpretarse como un posible mal uso del sistema y también podrían causar daños al sistema de información o servicio y dar lugar a responsabilidad jurídica.</t>
  </si>
  <si>
    <t>¿La Organización cuenta con un mecanismo de comunicación fácil y accesible para los empleados y contratistas que  les ayuden a reportar de forma inmediata cualquier incidente?</t>
  </si>
  <si>
    <t>Eventos de seguridad de la información deben ser evaluados y  se deben decidir si han de ser clasificados como incidentes de seguridad de la información.</t>
  </si>
  <si>
    <t>El punto de contacto debe evaluar cada caso de seguridad de la información utilizando la información acordada de eventos de seguridad y escala de clasificación de incidentes y decidir si el evento debe ser clasificado como un incidente de seguridad. La clasificación y priorización de los incidentes pueden ayudar a identificar el impacto y el alcance de un incidente</t>
  </si>
  <si>
    <t>¿La Organización cuenta con una clasificación de incidentes que pueden ocurrir en el entorno?</t>
  </si>
  <si>
    <t>En los casos en que la organización cuenta con un equipo de seguridad de la información de respuesta a incidentes ( ISIRT ) , la evaluación y decisión pueden ser enviados a la ISIRT para su confirmación o reevaluación</t>
  </si>
  <si>
    <t>¿La Organización cuenta con un equipo de respuesta a incidentes?</t>
  </si>
  <si>
    <t>Los resultados de la evaluación y la decisión se deben registrar en detalle con fines de referencia en el futuro y verificación</t>
  </si>
  <si>
    <t>¿Después de ocurrir un incidente, este se registra para futuras referencias?</t>
  </si>
  <si>
    <t>Los incidentes de seguridad de la información deben ser atendidas de acuerdo con los procedimientos documentados</t>
  </si>
  <si>
    <t>Los incidentes de seguridad de la información deben recibir una respuesta de un punto de contacto y personas relevantes de la organización o partes externas ( ver 16.1.1) .</t>
  </si>
  <si>
    <t xml:space="preserve">b) la realización de análisis de la información forense de seguridad, según sea necesario (ver 16.1.7) </t>
  </si>
  <si>
    <t>a) recolección de evidencias después de ocurrir el incidente</t>
  </si>
  <si>
    <t xml:space="preserve">c) escalación, según sea el caso </t>
  </si>
  <si>
    <t>¿La Organización cuenta con una matriz de escalación, para la respuesta a incidentes?</t>
  </si>
  <si>
    <t>d) garantizar que todas las actividades de respuesta involucradas se registran adecuadamente para su posterior análisis</t>
  </si>
  <si>
    <t xml:space="preserve">¿Se lleva un control adecuado </t>
  </si>
  <si>
    <t>e) que se comunique la existencia del incidente de seguridad de la información o cualquier detalle pertinente del mismo a otras personas internas y externas de las organizaciones que tengan necesidad de conocer</t>
  </si>
  <si>
    <t>¿Se cuenta con un procedimiento de comunicación hacia las personas internas o externas de la Organización que necesiten saber sobre los incidentes de seguridad?</t>
  </si>
  <si>
    <t>g) una vez que el incidente ha sido tratado con éxito, se debe dar el cierre y el registro formalmente</t>
  </si>
  <si>
    <t>El análisis post - incidente debe tener lugar, según sea necesario, para identificar el origen del incidente</t>
  </si>
  <si>
    <t>¿Se cuenta con un proceso para el tratamiento de la información que pueda sumar al incidente?</t>
  </si>
  <si>
    <t>¿La Organización tienen definido el proceso para el cierre y registro del incidente?</t>
  </si>
  <si>
    <t>El conocimiento obtenido a partir del análisis y la resolución de los incidentes de seguridad de la información debe utilizarse para reducir la probabilidad o el impacto de los incidentes en el futuro.</t>
  </si>
  <si>
    <t>¿La Organización cuenta con un Análisis de Impacto al Negocio?</t>
  </si>
  <si>
    <t>¿Se tienen priorizados los procesos de la organización?</t>
  </si>
  <si>
    <t>La evaluación de los incidentes de seguridad de la información puede indicar la necesidad de un mayor o adicional
control para limitar la frecuencia, el daño y el coste de los futuros sucesos, o para ser tomado en cuenta en el
proceso de revisión de la política de seguridad (ver 5.1.2 ) .</t>
  </si>
  <si>
    <t>Con el debido cuidado de los aspectos de confidencialidad, anécdotas de incidentes reales de seguridad de información pueden ser utilizados en la formación de la conciencia del usuario (ver 7.2.2 ) como ejemplos de lo que podría suceder, cómo responder a tales incidentes y cómo evitarlos en el futuro.</t>
  </si>
  <si>
    <t>La organización debería definir y aplicar procedimientos para la identificación, recolección, adquisición y conservación de la información, que puede servir como prueba.</t>
  </si>
  <si>
    <t>Los procedimientos internos deben ser desarrollados y seguidos cuando se recopilen y presenten pruebas para efectos de la adopción de medidas disciplinarias en la organización.</t>
  </si>
  <si>
    <t>¿La Institución cuenta con procedimientos para recolección y presentación de evidencia en caso de un incidente en relación con la adopción de medidas disciplinarias?</t>
  </si>
  <si>
    <t>¿Las normas para pruebas cubren la admisibilidad de las pruebas, su calidad y su completitud?</t>
  </si>
  <si>
    <t xml:space="preserve">En general, estos procedimientos de pruebas deben proporcionar procesos de identificación, recolección,
adquisición y conservación de las pruebas , de acuerdo con los diferentes tipos de medios, dispositivos y estado
de los dispositivos, por ejemplo, encendido o apagado. Los procedimientos deben tener en cuenta: 
a) la cadena de custodia;
b ) la seguridad de las pruebas;
c ) la seguridad del personal;
d ) las funciones y responsabilidades del personal asociado:
e) competencia del personal;
f ) la documentación;
g ) información.
</t>
  </si>
  <si>
    <t>Para lograr la admisibilidad de las pruebas, la organización debe asegurarse de que sus sistemas de información cumplan con alguna norma publicada o código de prácticas para la producción de pruebas admisibles.</t>
  </si>
  <si>
    <t>¿Los sistemas de la Institución cumplen con alguna norma o código de prácticas para la producción de pruebas admisibles?</t>
  </si>
  <si>
    <t>Cualquier trabajo forense debería ser llevado a cabo únicamente en las copias de material probatorio. La integridad de todo el material probatorio debe ser protegida. La copia de material probatorio debe ser supervisada por personal de confianza y debe registrarse información sobre cuándo y dónde se ejecutó el proceso de copia, quien realizó la copia y los programas y herramientas utilizados.</t>
  </si>
  <si>
    <t>Cuando un evento de seguridad de la información es detectado por primera vez, puede que no sea obvio si el caso dará lugar a una acción judicial. Por lo tanto, existe el peligro de que las pruebas necesarias sean destruidas intencionadamente o accidentalmente antes de identificar la gravedad del incidente. Es aconsejable involucrar a un abogado a principios de cualquier acción legal contemplada y recibir asesoría sobre las pruebas requeridas.</t>
  </si>
  <si>
    <t>La organización debe determinar sus requisitos de seguridad de la información y la continuidad de gestión de seguridad de la información en situaciones adversas, por ejemplo, durante una crisis o desastre</t>
  </si>
  <si>
    <t>Una organización debe determinar si la continuidad de la seguridad de la información es capturada dentro de el proceso de gestión de la continuidad del negocio o dentro del proceso de gestión de recuperación de desastres. Requisitos de seguridad de la información deben ser determinados en la planificación de la continuidad del negocio y recuperación de desastres.</t>
  </si>
  <si>
    <t>¿Se tienen contemplados los requisitos de seguridad en el plan de continuidad del negocio o en el plan de recuperación de desastres.</t>
  </si>
  <si>
    <t>Ante la falta de continuidad de negocio formal y la planificación de recuperación de desastres, para la seguridad de la información la administración debe asumir que los requisitos siguen siendo los mismos en adversa situaciones, en comparación con las condiciones operativas normales. Alternativamente una organización podría realizar un análisis de impacto en el negocio de los aspectos de seguridad de la información para determinar la seguridad de la información.</t>
  </si>
  <si>
    <t>¿La Organización tienen contemplada la realización de un análisis de impacto al negocio?</t>
  </si>
  <si>
    <t>A.17.1.2 Implementación de la continuidad de la seguridad de la información</t>
  </si>
  <si>
    <t>La organización debe establecer, documentar, implementar y mantener procesos, procedimientos y controles para asegurar el nivel necesario de continuidad para la seguridad de la información durante una situación adversa.</t>
  </si>
  <si>
    <t>a) una estructura de gestión adecuada está en su lugar para prepararse, mitigar y responder a un perturbador evento mediante personal con la autoridad necesaria, experiencia y competencia;</t>
  </si>
  <si>
    <t>¿La Organización cuenta con personal capacitado para gestionar un incidente de seguridad?</t>
  </si>
  <si>
    <t>¿Se cuentan con procesos detallados para responder ante un incidente de seguridad?</t>
  </si>
  <si>
    <t>b) El personal de respuesta a incidentes con la responsabilidad necesaria, autoridad y competencia para gestionar un incidente de seguridad y mantener la información son nominados</t>
  </si>
  <si>
    <t>¿Son nominadas las personas que conformaran el equipo de respuesta a incidentes?</t>
  </si>
  <si>
    <t>c) los procedimientos documentados plan, respuesta y recuperación son desarrollados y aprobados, que detalla cómo
la organización gestionará un evento perjudicial y mantendrá su seguridad de la información a un nivel predeterminado, basado en los objetivos de gestión aprobado por la continuidad de seguridad de la información (Ver 17.1.1).</t>
  </si>
  <si>
    <t>De acuerdo con los requisitos de continuidad seguridad de la información, la organización debe establecer, documentar, implementar y mantener:</t>
  </si>
  <si>
    <t>a) Los controles de seguridad de la información dentro de los procesos de continuidad de negocio o de recuperación de desastre , procedimientos y sistemas y herramientas de soporte;</t>
  </si>
  <si>
    <t>¿Se cuenta con el detalle en caso de incidente los procedimientos y herramientas de soporte que se lleguen a necesitar para una recuperación?</t>
  </si>
  <si>
    <t>b) los procesos, procedimientos y cambios de implementación para mantener la seguridad de la información existente
los controles necesarios durante una situación adversa;</t>
  </si>
  <si>
    <t xml:space="preserve">c) los controles de compensación para los controles de seguridad de la información que no se puede mantener durante una
situación adversa </t>
  </si>
  <si>
    <t xml:space="preserve">Los controles de seguridad de la información que se han implementado deben continuar funcionando durante un efecto adverso. Si los controles de seguridad no son capaces de seguir para asegurar la información, otros controles deben ser establecidos, implementados y mantenidos para obtener un nivel aceptable de seguridad en la información </t>
  </si>
  <si>
    <t>Organizativo, técnico, cambios en los procedimientos y procesos, ya sea en un contexto o continuidad operativa, puede dar lugar a cambios en los requisitos de continuidad de seguridad de la información . En tales casos, la continuidad de los procesos, procedimientos y controles para la seguridad de la información debe ser revisada contra estos requisitos modificados</t>
  </si>
  <si>
    <t>Instalaciones de procesamiento de información deben implementarse con suficiente redundancia para satisfacer la disponibilidad de los requisitos</t>
  </si>
  <si>
    <t xml:space="preserve"> 
Deben utilizarse diferentes técnicas con el fin de proporcionar garantías de que el plan funcionará en la vida real. Estas deberían incluir:
a) Pruebas de mesa a los diversos escenarios (donde se analizan los acuerdos para la recuperación del negocio mediante interrupciones de ejemplo).</t>
  </si>
  <si>
    <t>¿Las pruebas a los planes de continuidad consideran pruebas de mesa a los diversos escenarios?</t>
  </si>
  <si>
    <t>¿Las pruebas a los planes de continuidad consideran simulaciones?</t>
  </si>
  <si>
    <t>c) pruebas de recuperación técnica (garantizando que los sistemas de información se pueden restaurar de manera efectiva).</t>
  </si>
  <si>
    <t>¿Las pruebas a los planes de continuidad consideran pruebas de recuperación técnica?</t>
  </si>
  <si>
    <t>d) Realizar pruebas de recuperación en un sitio alternativo (ejecutando los procesos de negocio en paralelo con las actividades de recuperación fuera del sitio principal).</t>
  </si>
  <si>
    <t>¿Las pruebas a los planes de continuidad consideran pruebas en un sitio alternativo?</t>
  </si>
  <si>
    <t>¿Las pruebas a los planes de continuidad consideran pruebas a instalaciones y servicios de los proveedores?</t>
  </si>
  <si>
    <t>b) Simulaciones (en particular para la formación de personas en sus roles de gestión post-incidente/crisis).</t>
  </si>
  <si>
    <t>Las organizaciones deben identificar los requisitos para la disponibilidad de los sistemas de información. Dónde la disponibilidad no puede ser garantizada mediante la arquitectura de los sistemas existentes, componentes redundantes o arquitecturas deben ser considerados.</t>
  </si>
  <si>
    <t>Los sistemas de información redundantes deben de ser probados para asegurar que los componentes funcionan como están previstos</t>
  </si>
  <si>
    <t>¿Se realizan pruebas a los sistemas redundantes?</t>
  </si>
  <si>
    <t xml:space="preserve">La implementación de redundancias puede introducir riesgos para la integridad o la confidencialidad de la información que deben ser considerados en el diseño de la seguridad de la información </t>
  </si>
  <si>
    <t>¿De qué forma identifica la Institución la legislación que le aplica?</t>
  </si>
  <si>
    <t>Todo legal legislativo pertinente , los requisitos contractuales, regulatorios y de enfoque de la organización para cumplir con estos requisitos deben ser identificados de forma explícita, documentados y actualizados, a partir de cada sistema de información y la organización</t>
  </si>
  <si>
    <t>b) la adquisición de software sólo a través de fuentes conocidas y con buena reputación para garantizar que los derechos de autor no son violados.</t>
  </si>
  <si>
    <t xml:space="preserve">i) Proveer de una política para proveer o transferir software a otros. </t>
  </si>
  <si>
    <t>Los derechos de propiedad intelectual incluyen derechos de autor, derechos de diseño, marcas, patentes y licencias de código fuente de software o de documentos. 
Los productos propietarios de software por lo general son suministrados bajo un acuerdo de licencia que especifica los términos y condiciones, por ejemplo, limitar el uso de los productos al número especificado de maquinas o limitar la copia únicamente a la creación de copias de seguridad. La situación de los derechos de propiedad intelectual del software desarrollado por la organización requiere ser aclarada con el personal.</t>
  </si>
  <si>
    <t xml:space="preserve"> 
Las disposiciones legales, reglamentarias y contractuales pueden establecer restricciones a la copia de material propietario. En particular, pueden exigir que sólo se pueda utilizar el material que es elaborado por la organización, o que haya sido provisto por el desarrollador. La infracción de copyright puede dar lugar a acciones legales, lo cual puede implicar un proceso penal.</t>
  </si>
  <si>
    <t>c) mantener la conciencia de las políticas destinadas a proteger los derechos de propiedad intelectual, dando aviso de las medidas disciplinarias que serán tomadas en caso de que el personal no las cumpla.</t>
  </si>
  <si>
    <t xml:space="preserve">d) Mantener un registro adecuado de los activos, identificando aquellos que tengan derechos de propiedad intelectual. </t>
  </si>
  <si>
    <t>g) Llevar a cabo revisiones para verificar que únicamente se instalan software autorizado y productos bajo licencia.</t>
  </si>
  <si>
    <t>e) Mantener evidencia de la propiedad de licencias, discos originales, manuales, etc.</t>
  </si>
  <si>
    <t>h) Proveer una política para el mantenimiento adecuado de las condiciones de las licencias.</t>
  </si>
  <si>
    <t>Las siguientes directrices deben considerarse para proteger cualquier material que pueda considerarse de propiedad intelectual:
a) La publicación de una política de cumplimiento de derechos de propiedad intelectual que defina el uso legal de software y productos de información.</t>
  </si>
  <si>
    <t>¿Se adquiere el software requerido para la Organizaciones por fuentes conocidas?</t>
  </si>
  <si>
    <t>¿Se cuenta con un registro de activos que tengan propiedad de derecho de autor?</t>
  </si>
  <si>
    <t xml:space="preserve">¿Se cuenta con evidencia de contar con licencias, discos de software originales, </t>
  </si>
  <si>
    <t>f) Implementar controles para verificar que el número máximo de usuarios permitidos para licencias no se supere.</t>
  </si>
  <si>
    <t>¿Se cuenta con controles para que no se excedan las licencias en número de usuarios?</t>
  </si>
  <si>
    <t>¿Se llevan revisiones para verificar que solo se instale software adquirido por licencia?</t>
  </si>
  <si>
    <t>j) Cumplir con los términos y condiciones para el software y la información obtenida de las redes públicas.</t>
  </si>
  <si>
    <t>k) No duplicar, extraer o convertir a otro formato grabaciones comerciales (audio o video) que no sean permitidos por la ley de derechos de autor.</t>
  </si>
  <si>
    <t>l) No copiar en su totalidad o en parte, libros, artículos, informes u otros documentos, que no sean permitidos por la ley de derechos de autor.</t>
  </si>
  <si>
    <t>¿La Organización tienen especificado a todos los usuarios y de todos los niveles el no copiar en su totalidad o en parte, libros, artículos, informes u otros documentos, que no sean permitidos por la ley de derechos de autor.?</t>
  </si>
  <si>
    <t xml:space="preserve">Los registros deben ser clasificados por tipos, por ejemplo, registros contables, registros de bases de datos, registros de transacciones, logs de auditoría, y procedimientos operativos, cada uno con detalles de periodos de retención y el tipo de medios de almacenamiento, por ejemplo, papel, microficha, soportes magnéticos y ópticos. Cualquier material relacionado con llaves criptográficas y programas asociados con archivos encriptados o firmas digitales, debería de ser almacenado para permitir la desencripción de los registros por el tiempo que sean retenidos. </t>
  </si>
  <si>
    <t xml:space="preserve">¿La Institución cuenta con clasificación de sus registros? (por ejemplo, registros contables, registros de bases de datos, registros de transacciones, logs de auditoría, y procedimientos operativo)
</t>
  </si>
  <si>
    <t>¿Se consideran los detalles sobre estos registros como periodos de retención y el tipo de almacenamiento en que se encuentran?</t>
  </si>
  <si>
    <t>Los sistemas de almacenamiento de datos deben ser elegidos de tal forma que los datos requeridos puedan ser recuperados en un plazo y formato aceptable, dependiendo de los requisitos que debe cumplir.</t>
  </si>
  <si>
    <t>Para cumplir estos objetivos de protección de registros, los siguientes pasos deben tomarse dentro de una organización:
a) Deben establecerse lineamientos relacionados con la retención, almacenamiento, manipulación y eliminación de los registros y la información.</t>
  </si>
  <si>
    <t>¿La Institución cuenta con una política para protección de registros que considere  lineamientos relacionados con la retención, almacenamiento, manipulación y eliminación de los registros y la información?</t>
  </si>
  <si>
    <t xml:space="preserve">b) Debería establecerse un programa de retención identificando los registros y el período de tiempo por el cual deben de retenerse. </t>
  </si>
  <si>
    <t xml:space="preserve">Debería mantenerse un inventario de fuentes de información clave. </t>
  </si>
  <si>
    <t>¿La Institución cuenta con controles para proteger los registros de pérdida, destrucción y falsificación?</t>
  </si>
  <si>
    <t>Algunos registros deben ser retenidos de forma segura para satisfacer requerimientos legales, regulatorios o contractuales, así como para apoyar las actividades esenciales de la empresa.  Ejemplos incluyen los registros que pueden ser requeridos como prueba de que una organización opera dentro reglas legales para garantizar la adecuada defensa contra posibles acciones de delincuencia civil o criminal, o para confirmar la situación financiera de una organización con respecto a los accionistas, los terceros y los auditores. El período de tiempo y el contenido de los datos para la retención de información pueden ser establecidos por la legislación o regulaciones nacionales.
Más información sobre la gestión de registros de la organización puede encontrarse en la norma ISO 15489-1.</t>
  </si>
  <si>
    <t>Debería considerarse la posibilidad de deterioro de los medios utilizados para el almacenamiento de registros. Procedimientos para el almacenamiento y manipulación deben aplicarse de conformidad con las recomendaciones del fabricante. Para el almacenamiento a largo plazo, el uso de papel y CD's o DVD's debe ser considerado.</t>
  </si>
  <si>
    <t>El sistema de almacenamiento y manipulación debe garantizar una clara identificación de los registros y de su periodo de retención, tal como se define en la legislación nacional o regional o reglamentos, si aplica. Este sistema debería permitir la destrucción apropiada de registros en caso de que ya no sean necesarios por la organización.</t>
  </si>
  <si>
    <t>d) Los controles adecuados deben ser implementados para proteger los registros y la información de pérdida, destrucción y falsificación.</t>
  </si>
  <si>
    <t>¿Se toman en cuenta las recomendaciones de los fabricantes para evitar un deterioro más rápido de los elementos de almacenamiento</t>
  </si>
  <si>
    <t>¿Se cuenta con un programa de retención de información?</t>
  </si>
  <si>
    <t>¿Se cuenta con un inventario de fuentes de información clave para la Organización?</t>
  </si>
  <si>
    <t>Los siguientes puntos deben ser considerados para el cumplimiento de acuerdos relevantes, leyes y regulaciones:
a) Restricciones en la importación / exportación de hardware o software para la realización de funciones criptográficas.</t>
  </si>
  <si>
    <t>b) Restricciones en la importación y/o exportación de hardware o software que está diseñado para desempeñar funciones criptográficas.</t>
  </si>
  <si>
    <t>c) Restricciones en el uso de encripción.</t>
  </si>
  <si>
    <t>Debería buscarse asesoría legal para asegurar el cumplimiento de las leyes y regulaciones nacionales. De igual forma, antes de utilizar controles criptográficos en otro país debería de buscarse asesoría legal.</t>
  </si>
  <si>
    <t>La administración debe iniciar la revisión independiente. Tal revisión independiente es necesario para garantizar la conveniencia, adecuación y eficacia del enfoque de la organización para la gestión de 
seguridad de la información. La revisión debe incluir la evaluación de oportunidades de mejora y la necesidad cambios en el enfoque de la seguridad, incluidos los objetivos de la política y de control.</t>
  </si>
  <si>
    <t>En dicha revisión debe ser realizada por personas independientes de la zona que se examina. Las personas que llevan a cabo estas revisiones deben tener las habilidades y experiencia apropiadas</t>
  </si>
  <si>
    <t>¿Se cuenta con Organizaciones externas para llevar a cabo la revisión de la seguridad de la información?</t>
  </si>
  <si>
    <t>¿La Organización externa cuenta con el personal de experiencia y habilidades para realizar la revisión?</t>
  </si>
  <si>
    <t xml:space="preserve">Si la revisión independiente identifica que el enfoque de la organización y ejecución de la gestión
seguridad de la información es inadecuada , por ejemplo, objetivos y requisitos documentados no se cumplen o no son compatibles con la dirección para la seguridad de la información se indica en las políticas de seguridad (véase 5.1.1), la administración debe considerar las acciones correctivas </t>
  </si>
  <si>
    <t>¿La Institución cuenta con una política/procedimientos para que los directivos revisen el cumplimiento de las políticas de seguridad, estándares y cualquier otro requerimiento de seguridad, dentro de su área de responsabilidad?</t>
  </si>
  <si>
    <t>¿En caso de que un directivo identifique un incumplimiento, debe determinar las causas del no cumplimiento?</t>
  </si>
  <si>
    <t>¿En caso de que un directivo identifique un incumplimiento, debe evaluar la necesidad de tomar acciones que aseguren que la falta de cumplimiento no se vuelva recurrente?</t>
  </si>
  <si>
    <t>¿En caso de que un directivo identifique un incumplimiento, debe determinar e implementar las acciones correctivas apropiadas?</t>
  </si>
  <si>
    <t>¿En caso de que un directivo identifique un incumplimiento, debe revisar las acciones correctivas tomadas?</t>
  </si>
  <si>
    <t>¿Se mantiene registro de los resultados de las revisiones?</t>
  </si>
  <si>
    <t>Los directivos deberían revisar de forma regular el cumplimiento de las políticas de seguridad, estándares y cualquier otro requerimiento de seguridad, dentro de su área de responsabilidad.</t>
  </si>
  <si>
    <t xml:space="preserve">Si se identifica una falta de cumplimiento como resultado de una revisión, los directivos deberían:
a) Determinar las causas del no cumplimiento. </t>
  </si>
  <si>
    <t xml:space="preserve">b) Evaluar la necesidad de tomar acciones que aseguren que la falta de cumplimiento no se vuelva recurrente. </t>
  </si>
  <si>
    <t>c) Determinar e implementar las acciones correctivas apropiadas.</t>
  </si>
  <si>
    <t>d) Revisar las acciones correctivas tomadas.</t>
  </si>
  <si>
    <t>Los resultados de las revisiones y acciones correctivas realizadas por la dirección deberían de ser registradas y esos registros deberían de ser mantenidos. Los directivos deberían reportar los resultados a las personas que realizan las revisiones independientes (ver 18.2.1), cuando la revisión está siendo realizada al área que está a su cargo.</t>
  </si>
  <si>
    <t>El monitoreo operacional de uso de sistema se encuentra cubierto en 12.4</t>
  </si>
  <si>
    <t xml:space="preserve">La revisión de cumplimiento técnico debería de ser realizada ya sea de forma manual (soportado por las herramientas de software, de ser necesario) por un ingeniero en sistemas experimentado y/o con el apoyo de herramientas automatizadas que generen reportes técnicos para la interpretación por parte de un especialista técnico. </t>
  </si>
  <si>
    <t>¿De qué forma se realizan las revisiones de cumplimiento técnico en la institución?</t>
  </si>
  <si>
    <t>Si se utilizan pruebas de penetración o análisis de vulnerabilidades, se debe tener precaución debido a que dichas actividades pueden comprometer la seguridad del sistema. Estas pruebas deberían de ser planeadas, documentadas y repetibles.</t>
  </si>
  <si>
    <t xml:space="preserve">Toda las revisiones de cumplimiento técnico deberían de ser realizadas por personal competente y autorizado o bajo la supervisión de estos. </t>
  </si>
  <si>
    <t>¿De qué forma se valida que el personal que realizará este tipo de pruebas tiene la experiencia y conocimiento necesarios?</t>
  </si>
  <si>
    <t xml:space="preserve">La revisión de cumplimiento técnico implica la examinación de los sistemas operacionales para asegurar que los controles de hardware y software han sido implementados correctamente. Este tipo de revisión de cumplimiento requiere de la experiencia de un especialista técnico. </t>
  </si>
  <si>
    <t>¿La Institución cuenta con políticas/procedimientos sobre el control de acceso al código fuente?</t>
  </si>
  <si>
    <t>¿Esta política está enfocada en proteger el código fuente de evitar la introducción de funcionalidad no autorizada y evitar cambios involuntarios?</t>
  </si>
  <si>
    <t>¿La política considera que, cuando sea posible, las librerías fuente de los programas no deberían permanecer en los sistemas operativos?</t>
  </si>
  <si>
    <t>c) cambios en los servicios de un tercero para implementar:
1) cambios y mejoras en las redes;
2) uso de nuevas tecnologías;
3) adopción de nuevos productos o nuevas versiones de uno utilizado actualmente;
4) nuevas herramientas de desarrollo y ambientes;
5) cambios en la ubicación física de los dispositivo del servicio;
6) cambio de proveedores.                                                7) la subcontratación a otro proveedor</t>
  </si>
  <si>
    <t>Los controles específicos y las responsabilidades individuales para cumplir con estos requisitos deben ser igualmente definidas y documentadas.</t>
  </si>
  <si>
    <t>¿Se aplican al desarrollo requerimientos internos y externos?</t>
  </si>
  <si>
    <t>Si</t>
  </si>
  <si>
    <t>¿La Institución cuenta con políticas/procedimientos para el respaldo de la información y los sistemas?</t>
  </si>
  <si>
    <t>¿Los ambientes de pruebas son iguales a los ambientes de producción?</t>
  </si>
  <si>
    <t>¿Se lleva a cabo la segregación de funciones para el desarrollo de sistemas?</t>
  </si>
  <si>
    <t>¿La política considera un acuerdo para auditar los procesos y controles del desarrollo?</t>
  </si>
  <si>
    <t>¿Las pruebas se detallan desde el inicio del desarrollo del sistema?</t>
  </si>
  <si>
    <t xml:space="preserve">
¿Las pantallas de login de los sistemas de la Institución revelan el mínimo de información necesaria?</t>
  </si>
  <si>
    <t xml:space="preserve">
¿El procedimiento de inicio de sesión considera no desplegar identificadores de aplicación o sistema hasta que el login se ha completado con éxito?</t>
  </si>
  <si>
    <t>¿El procedimiento de inicio de sesión considera no proporcionará mensajes de ayuda durante el login que puedan ayudar a un usuario no autorizado?</t>
  </si>
  <si>
    <t>¿El procedimiento de inicio de sesión considera validar la información de login solo cuando se hayan introducido todos los datos de entrada y que si se presenta una condición de error, el sistema no debería indicar qué parte de los datos es correcta o incorrecta.?</t>
  </si>
  <si>
    <t>¿El procedimiento de inicio de sesión considera limitar el número permitido de intentos fallidos de login?</t>
  </si>
  <si>
    <t>¿El procedimiento de inicio de sesión considera limitar el tiempo máximo y mínimo permitido para el login?</t>
  </si>
  <si>
    <t>¿La Institución se mantiene informada sobre nuevo código malicioso a través de fuentes calificadas como listas de suscripción o sitios web?</t>
  </si>
  <si>
    <t>¿Cuentan con políticas/procedimientos para evitar cambios no autorizados a los log's de los sistemas?</t>
  </si>
  <si>
    <t>¿El procedimiento considera evitar la alteración de las log's?</t>
  </si>
  <si>
    <t>¿La Organización cuenta con un proceso para la recolección de evidencia de forma inmediata después de ocurrir un incidente?</t>
  </si>
  <si>
    <t>NA</t>
  </si>
  <si>
    <t>¿En la Institución se realizan pruebas de penetración o análisis de vulnerabilidades?</t>
  </si>
  <si>
    <t>¿Los contratos de confidencialidad incluyen requerimientos adicionales a los antes mencionados?</t>
  </si>
  <si>
    <t>¿El proveedor tienen conocimiento de poder se auditado por parte de la Organización?</t>
  </si>
  <si>
    <t>¿La Organización cuenta con procesos establecidos para solución y gestión de problemas identificados?</t>
  </si>
  <si>
    <t>La asignación de responsabilidades de seguridad de información debe realizarse en concordancia con la política de seguridad de la información (ver cláusula 4). Se deben identificar claramente las responsabilidades para la protección de activos individuales y la ejecución de procesos de seguridad específicos. Estás responsabilidades deben ser provistas, donde sea necesario, con una guía más detallada para sitios y dispositivos de procesamiento de información. Se deben definir claramente responsabilidades locales para la protección de los activos y para la ejecución de procesos específicos de seguridad, por ejemplo, planes de continuidad de negocio.</t>
  </si>
  <si>
    <t>¿De qué forma se asignan responsables en materia de seguridad de la información para los activos críticos de la Institución?</t>
  </si>
  <si>
    <t>Los individuos que tengan asignadas responsabilidades de seguridad pueden delegar tareas a otros; sin embargo, seguirán siendo responsables y deben asegurarse de que cualquier tarea delegada haya sido realizada correctamente.</t>
  </si>
  <si>
    <t>Las áreas por las cuales es responsable un individuo deben establecerse claramente; con particular atención en:
a) la identificación y clara definición de activos y procesos de seguridad asociados con cada sistema en particular;</t>
  </si>
  <si>
    <t>¿Existe una relación de procesos de seguridad asociados con cada sistema de la Institución?</t>
  </si>
  <si>
    <t>¿Los responsables de los procesos de seguridad documentan los detalles sobre estos procesos?</t>
  </si>
  <si>
    <t>c) se deben definir y documentar claramente niveles de autorización.</t>
  </si>
  <si>
    <t>¿La  Institución cuenta con niveles de autorización en lo que se refiere al acceso a la documentación relacionada con la seguridad de la información?</t>
  </si>
  <si>
    <t xml:space="preserve">b) la entidad responsable por cada activo o proceso de seguridad debe asignarse y documentar los detalles que conlleva esta responsabilidad </t>
  </si>
  <si>
    <t>¿Se llevan a cabo análisis de vulnerabilidades a los sistemas desarrollados antes de salir a producción?</t>
  </si>
  <si>
    <t>Debería desarrollarse e implementarse una política de protección y privacidad de información organizacional. Esta política debería de ser comunicada a todas las personas involucradas en el procesamiento de información personal.</t>
  </si>
  <si>
    <t>¿La Organización cumple con los términos y condiciones para el software y la información obtenida de las redes públicas?</t>
  </si>
  <si>
    <t>¿La Organización tienen especificado a todos los usuarios y de todos los niveles el duplicar, extraer o convertir a otro formato grabaciones comerciales (audio o video) que no sean permitidos por la ley de derechos de autor?</t>
  </si>
  <si>
    <t xml:space="preserve">¿La Organización cuenta con un medio de transporte confiable para los traslados? </t>
  </si>
  <si>
    <t>¿Con qué periodicidad se realiza la re-certificación de la segregación de funciones?</t>
  </si>
  <si>
    <t>¿La Institución cuenta con una política que prohíba el uso de SW no autorizado?</t>
  </si>
  <si>
    <t xml:space="preserve">Todos los empleados, contratistas y terceros usuarios deben estar conscientes de su responsabilidad de reportar cualquier evento de seguridad de la información tan pronto como sea posible. También deben estar conscientes del procedimiento para reportar eventos de seguridad y el punto de contacto. Los procedimientos de presentación de informes deberían incluir:
a) Los procesos adecuados para garantizar que se reporten los resultados de un evento de seguridad después de que este fue notificado. </t>
  </si>
  <si>
    <t>¿Los procedimientos para presentar informes sobre incidentes de seguridad consideran garantizar que se reporten los resultados de un evento de seguridad después de que este fue notificado?</t>
  </si>
  <si>
    <t>Ejemplos de incidentes de seguridad de la información son:
a) La pérdida de servicio, equipo o instalaciones.
b) Disfunciones o sobrecargas del sistema.
c) Errores humanos.
d) Incumplimientos de las políticas o directrices.
e) Incumplimiento de las disposiciones de seguridad física.
f) Cambios no controlados al sistema.
g) Mal funcionamiento de software o hardware.
h) Violaciones de acceso.</t>
  </si>
  <si>
    <t>¿El procedimiento considera evitar la edición o eliminación de bitácoras?</t>
  </si>
  <si>
    <t>¿Las políticas de bitácoras de la institución establecen qué información deben contener?</t>
  </si>
  <si>
    <t>¿De qué forma se asegura que todos los equipos cuenten con la misma hora y con el mismo formato de hora y fecha?</t>
  </si>
  <si>
    <t>c) Las aplicaciones y software operativo sólo deben implementarse después de realizar pruebas exitosas; las pruebas deben incluir pruebas de funcionalidad, seguridad, efectos sobre otros sistemas y facilidad de uso, y deben llevarse a cabo en sistemas separados (ver también 12.1.4 ), debe garantizarse que todas las librerías fuente de los programas han sido actualizadas.</t>
  </si>
  <si>
    <t>¿La política considera que las aplicaciones y software operativo sólo deben implementarse después de realizar pruebas exitosas, que las pruebas deben incluir pruebas de funcionalidad, seguridad, efectos sobre otros sistemas y facilidad de uso, y que las pruebas deben llevarse a cabo en sistemas separados?</t>
  </si>
  <si>
    <t xml:space="preserve">f) Debe mantenerse un registro de auditoría de todas las actualizaciones realizadas a las librerías del software operacional. </t>
  </si>
  <si>
    <t>¿La política considera que debe mantenerse un registro de auditoría de todas las actualizaciones realizadas a las librerías del software operacional?</t>
  </si>
  <si>
    <t>¿Existe algún acuerdo para los requerimientos de auditoria en la organización?</t>
  </si>
  <si>
    <t>c) Las revisiones deberían estar limitadas a acceso de solo lectura para software y datos.</t>
  </si>
  <si>
    <t>¿Se limitan los accesos para las auditorias, en forma de solo lectura para el software y datos?</t>
  </si>
  <si>
    <t xml:space="preserve">d) El acceso que no sea de solo lectura solo debería de ser permitido para copias aisladas de los archivos de sistema, los cuales deberían de ser borrados una vez que la auditoría es completada o debería de dárseles protección apropiada en caso de que exista una obligación de que se conserven como requerimientos de la auditoría. </t>
  </si>
  <si>
    <t xml:space="preserve">e) Los recursos para realizar la revisión deberían estar explícitamente identificados y disponibles. </t>
  </si>
  <si>
    <t>¿Se documenta todo el proceso y requerimientos, así como al responsabilidades de la auditoría?</t>
  </si>
  <si>
    <t>¿Existe algún área de auditoría?</t>
  </si>
  <si>
    <t>Se puede encontrar información adicional sobre seguridad en redes en el ISO/IEC 18028, Información technology – Security techniques – IT network security.</t>
  </si>
  <si>
    <t>¿Las redes inalámbricas de la institución se encuentran separadas de la red interna?</t>
  </si>
  <si>
    <t>Este perímetro de red se puede implementar mediante la instalación de un Gateway seguro entre las dos redes que serán interconectadas para controlar el acceso y flujo de información entre los dos dominios. Este Gateway debe ser configurado para filtrar el tráfico entre estos ambientes (véase 11.4.6 y 11.4.7) y para bloquear el acceso no autorizado, de conformidad con la  política de control de acceso (véase 11,1). Un ejemplo de este Gateway es un firewall. Otro método de separar los dominios es restringir el acceso a la red mediante el uso de redes privadas virtuales para grupos de usuarios dentro de la organización.</t>
  </si>
  <si>
    <t xml:space="preserve">¿La Institución cuenta con políticas/procedimientos para el control de mensajes electrónicos? (correo electrónico, intercambio de información electrónica (EDI), y mensajeros instantáneos)
</t>
  </si>
  <si>
    <t>¿La institución cuenta con una matriz de riesgos?</t>
  </si>
  <si>
    <t>¿Los contratos con los proveedores de sistemas de información abordan los requisitos de seguridad de la información?</t>
  </si>
  <si>
    <t>¿Existe un proceso de confianza para la lista de precios publicados en línea?</t>
  </si>
  <si>
    <t>¿Existen acuerdos de no divulgación para información sensible?</t>
  </si>
  <si>
    <t>¿Existen métodos de pago seguro dirigidos a los Clientes?</t>
  </si>
  <si>
    <t>¿La Organización cuenta con algún proceso confiable para las ordenes de compra</t>
  </si>
  <si>
    <t>¿La Organización cuenta con alguna póliza de seguro en caso de algún incidente en comercio electrónico?</t>
  </si>
  <si>
    <t>¿La Organización informa a las partes interesadas de los términos del contrato?</t>
  </si>
  <si>
    <t>¿Existe algún control de seguridad para el comercio electrónico?</t>
  </si>
  <si>
    <t>¿Se cuenta con cifrado de llaves o firmas digitales dentro del comercio electrónico?</t>
  </si>
  <si>
    <t>g) Asegurar que  la documentación del sistema se mantiene actualizada conforme se realizan cambios y que la información anterior es archivada o eliminada.</t>
  </si>
  <si>
    <t>¿El procedimiento incluye asegurar que  la documentación del sistema se mantiene actualizada conforme se realizan cambios y que la información anterior es archivada o eliminada?</t>
  </si>
  <si>
    <t>¿Se aplican principios de ingeniería en los sistemas de información de la empresa?</t>
  </si>
  <si>
    <t>¿Se realizan análisis de vulnerabilidades para las nuevas tecnologías a implementar?</t>
  </si>
  <si>
    <t>a) Sensibilidad de los datos a procesar, almacenar y transmitir por el sistema</t>
  </si>
  <si>
    <t>¿Se cuenta con una lista de las personas que tienen acceso al entorno, así como una bitácora de acceso?</t>
  </si>
  <si>
    <t>¿Se cuenta con un almacenamiento externo para el código de las aplicaciones?</t>
  </si>
  <si>
    <t xml:space="preserve">El cumplimiento de esta política y la legislación de datos relevantes requiere de la estructura y control apropiados. Frecuentemente, esto es logrado de forma mas fácil estableciendo a un responsable, como un oficial de protección de datos, quien provea de asesoría a los administradores, usuarios y proveedores de servicios respecto a sus responsabilidades y los procedimientos específicos que deberían de seguir. 
La responsabilidad del manejo de información personal y asegurar la conciencia respecto a principios de protección de datos debería de estar apegada a la legislación relevante. 
Deberían de implementarse las medidas apropiadas para proteger la información personal. </t>
  </si>
  <si>
    <t>b) un proceso estandarizado y ciclo de vida de la gestión de relaciones con los proveedores</t>
  </si>
  <si>
    <t xml:space="preserve">d) los requisitos mínimos de seguridad de la información para cada tipo de información y tipo de acceso servirá para tomar acuerdos con los proveedores en función de las necesidades </t>
  </si>
  <si>
    <t>¿Se cuentan con requisitos mínimos de seguridad para el acceso a los proveedores a la información?</t>
  </si>
  <si>
    <t>¿Se llevan en la practica los acuerdos contractuales sobre la seguridad, como control de accesos, monitoreo auditoria?</t>
  </si>
  <si>
    <t>f) lista explicita de proveedores autorizados para acceder o recibir información de la Organización</t>
  </si>
  <si>
    <t>l) analizar requisitos de selección para el proveedor, incluyendo responsabilidades, problemas de detección y notificación si los resultados dan motivo de duda o preocupación.</t>
  </si>
  <si>
    <t>a) definir los requisitos de seguridad de la información que se aplica a la información y la comunicación producto o servicio de adquisición , además de los requisitos generales de seguridad de la información para relaciones con los proveedores</t>
  </si>
  <si>
    <t>c) para las tecnologías de productos, se requiere que los proveedores propaguen las políticas de seguridad a terceras partes, si estos compran a otros proveedores</t>
  </si>
  <si>
    <t>¿Se identifican todos los elementos de cada uno de los proveedores que participan en la entrega de información, servicio o producto, cuando estos son críticos y requieren de una mayor atención?</t>
  </si>
  <si>
    <t>f) obtener garantías de que los componentes críticos y su origen se pueden localizar a lo largo del
cadena de suministro</t>
  </si>
  <si>
    <t>¿Se cuenta con algún proceso de garantía para localizar los elementos críticos para la organización durante la cadena de suministro?</t>
  </si>
  <si>
    <t>g) obtener garantías de que las tecnologías de información y comunicación de los productos entregados están funcionando como se espera, sin características inesperadas o no deseados</t>
  </si>
  <si>
    <t>i) la implementación de procesos específicos para la gestión de tecnología de la información y la comunicación durante el ciclo de vida de los componentes y la disponibilidad y los riesgos de seguridad asociados. Esto incluye la gestión de riesgos de los componentes que ya no estén disponibles debido a que los proveedores ya no estén en el negocio o que no se cuente con los componentes debido a los avances tecnológicos.</t>
  </si>
  <si>
    <t>¿Se cuenta con alguna estrategia para reducir el riesgo sobre no tener soporte para algún servicio o algún componente en stock?</t>
  </si>
  <si>
    <t>b) los informes de servicio producidos por el proveedor y reuniones periódicas</t>
  </si>
  <si>
    <t>¿Se establecen reuniones periódicas con el proveedor durante la duración del proyecto o  servicio?</t>
  </si>
  <si>
    <t>e) auditar los registros de los proveedores, eventos de seguridad, problemas operativos, fracasos, localización de huecos de seguridad, interrupciones relacionadas con el servicio prestado</t>
  </si>
  <si>
    <t>¿Se lleva acabo un registro de auditoria con los incidentes presentados en el servicio prestado por el proveedor?</t>
  </si>
  <si>
    <t>¿Los cambios en los servicios consideran cambios propuestos por los terceros para mejorar el servicio? (Mejoras, uso de nuevas tecnologías, nuevas herramientas, cambios en la ubicación física de dispositivos, etc.)</t>
  </si>
  <si>
    <t>¿La evaluación del incidente se envía al ISIRT para su confirmación y reevaluación?</t>
  </si>
  <si>
    <t>¿La Organización cuenta con procesos de análisis forense de seguridad de la información?</t>
  </si>
  <si>
    <t>f) tratar con debilidad todo lo que se encuentre y pueda contribuir al incidente</t>
  </si>
  <si>
    <t>Debe haber mecanismos para cuantificar los incidentes de seguridad de la información. La información obtenida de la evaluación de la información debe ser usada para identificar incidentes de impacto recurrentes o fallas</t>
  </si>
  <si>
    <t>¿Se tiene identificado los procesos críticos de la organización?</t>
  </si>
  <si>
    <t>¿Se consideran Tiempos Objetivo de Recuperación para los procesos críticos?</t>
  </si>
  <si>
    <t>¿Se consideran Puntos Objetivo de Recuperación para los procesos críticos?</t>
  </si>
  <si>
    <t>¿Se aprueban por la Alta Dirección todos los planes en respuesta y recuperación a indecentes?</t>
  </si>
  <si>
    <t>¿Los planes y procedimientos están basados en los objetivos organizacionales?</t>
  </si>
  <si>
    <t>¿Se llevan actualizaciones sobre cambios en los controles implementados para la mitigación e los riesgos?</t>
  </si>
  <si>
    <t>¿Se tienen documentados los controles compensatorios para los controles implementados?</t>
  </si>
  <si>
    <t>La organización debe verificar los controles establecidos e implementados de forma periódica para asegurar la continuidad del negocio y asegurarse de que son válidos y eficaces en situaciones adversas</t>
  </si>
  <si>
    <t>¿Se realizan revisiones en los procesos, procedimientos y controles cuando se tienen una modificación en la Organización ya sea en procesos o técnica?</t>
  </si>
  <si>
    <t>e) Pruebas a las instalaciones y servicios del proveedor (garantizando que los servicios provistos por el externo cumplirán con  el compromiso contraído).</t>
  </si>
  <si>
    <t>¿La Organización tienen identificados todos los requerimientos operacionales y tecnológicos para mantener la disponibilidad de su información?</t>
  </si>
  <si>
    <t>¿Se cuenta con una política de cumplimiento de derechos de propiedad intelectual que defina el uso legal de software y productos de información?</t>
  </si>
  <si>
    <t>¿Dentro de la política se establecen sanciones para quien en incumplan en la protección de derecho de autor?</t>
  </si>
  <si>
    <t>¿Se tienen definida una política para el mantenimiento adecuado de uso de licencias?</t>
  </si>
  <si>
    <t>¿Se tienen definida una política para el intercambio de software</t>
  </si>
  <si>
    <t xml:space="preserve">En caso de que se elijan medios electrónicos de almacenamiento, los procedimientos para garantizar el acceso a los datos (tanto los medios de comunicación legibilidad y formato) durante el período de retención deben ser incluidos, para proteger contra la pérdida debido a futuros cambios en la tecnología. </t>
  </si>
  <si>
    <t>¿Se cuentan con procedimientos para el acceso a medios electrónico durante el periodo de retención?</t>
  </si>
  <si>
    <t>¿Se elijen medios de almacenamiento fáciles de recuperar en un plazo y formato aceptable, dependiendo de los requisitos de la organización?</t>
  </si>
  <si>
    <t xml:space="preserve">d) Métodos mandatorios de acceso por parte de las autoridades de los países a información encriptada por medio de hardware o software con el fin de proveer confidencialidad del contenido. </t>
  </si>
  <si>
    <t>El enfoque de la organización para la gestión de seguridad de la información y su aplicación (es decir, objetivos de control, controles, políticas, procesos y procedimientos para la seguridad de la información) deben ser revisados de forma independiente a intervalos planificados o cuando se producen cambios significativos</t>
  </si>
  <si>
    <t>¿La revisión a la seguridad de la información evalúa las oportunidades de mejora y la necesidad de cambios en los objetivos de la política y de control?</t>
  </si>
  <si>
    <t xml:space="preserve">Las revisiones de cumplimiento también cubren por ejemplo, pruebas de penetración y análisis de vulnerabilidades que pueden ser realizados por expertos independientes contratados específicamente para este propósito. Esto puede ser útil para detectar vulnerabilidades en los sistemas y revisar que tan efectivos son los controles para prevenir el acceso no autorizado. Las pruebas de penetración y los análisis de vulnerabilidades proveen una vista general de un sistema en un tiempo específico, el cual está limitado a las porciones de sistema probadas durante los intentos de penetración. Las pruebas de penetración y los análisis de vulnerabilidades no son un sustituto para el análisis de riesgos. </t>
  </si>
  <si>
    <t>en sistemas multa-usuario que requieran de protección contra accesos no autorizados el otorgamiento de privilegios debe ser a través de un proceso controlado de autorización formal. Los siguientes pasos deben  ser considerados:
a) identificar los privileg</t>
  </si>
  <si>
    <t>g) No incluir passwords en ningún proceso de login automático, por ejemplo, almacenados en una función.</t>
  </si>
  <si>
    <t>El procedimiento para acceder a un sistema operativo debe estar diseñado para reducir al mínimo la posibilidad de acceso no autorizado. El procedimiento de login, por lo tanto, debe revelar el mínimo de información sobre el sistema, con el fin de evitar que se provea a un usuario no autorizado con asistencia innecesaria. Un buen procedimiento de inicio de sesión debería: 
a) No desplegar identificadores de aplicación o sistema hasta que el log in se ha completado con éxito.</t>
  </si>
  <si>
    <t>Cumplimiento</t>
  </si>
  <si>
    <t>Cumplimiento de requerimientos legales</t>
  </si>
  <si>
    <t>Política de Seguridad</t>
  </si>
  <si>
    <t>Política de seguridad de información</t>
  </si>
  <si>
    <t>ORGANIZACIÓN DE LA SEGURIDAD DE LA INFORMACIÓN</t>
  </si>
  <si>
    <t>Organización Interna</t>
  </si>
  <si>
    <t>GESTIÓN DE ACTIVOS</t>
  </si>
  <si>
    <t>Responsabilidades sobre los activos</t>
  </si>
  <si>
    <t>Control de Accesos</t>
  </si>
  <si>
    <t>Requisitos de negocio para el control de accesos</t>
  </si>
  <si>
    <t>Cifrado</t>
  </si>
  <si>
    <t>Controles criptográficos</t>
  </si>
  <si>
    <t>SEGURIDAD EN LA OPERACIONES</t>
  </si>
  <si>
    <t>Procedimientos y responsabilidades operacionales</t>
  </si>
  <si>
    <t>Copias de Seguridad</t>
  </si>
  <si>
    <t>Registro de actividad y supervisión</t>
  </si>
  <si>
    <t>Control de software en explotación</t>
  </si>
  <si>
    <t>Gestión de vulnerabilidades técnicas</t>
  </si>
  <si>
    <t>Consideraciones de las auditorías de los sistemas de información.</t>
  </si>
  <si>
    <t>Seguridad en las Telecomunicaciones</t>
  </si>
  <si>
    <t>Gestión de seguridad en las redes</t>
  </si>
  <si>
    <t>Adquisición, desarrollo y mantenimiento de sistemas</t>
  </si>
  <si>
    <t xml:space="preserve"> Requisitos de seguridad de sistemas de información</t>
  </si>
  <si>
    <t>Relaciones con proveedores</t>
  </si>
  <si>
    <t>Seguridad de la información en las relaciones con proveedores</t>
  </si>
  <si>
    <t>Gestión de incidentes de seguridad de la información</t>
  </si>
  <si>
    <t>Administración de incidentes y mejoras de seguridad de información</t>
  </si>
  <si>
    <t>Aspectos de seguridad de información en la gestión de la continuidad del negocio</t>
  </si>
  <si>
    <t xml:space="preserve"> Continuidad de la seguridad de la información</t>
  </si>
  <si>
    <t>Planificación de la continuidad de la seguridad de la información</t>
  </si>
  <si>
    <t>Implementación de la continuidad de la seguridad de la información</t>
  </si>
  <si>
    <t xml:space="preserve"> Verificación, revisión y evaluación de la continuidad de la seguridad de la información</t>
  </si>
  <si>
    <t>Identificación de legislaciones aplicables</t>
  </si>
  <si>
    <t>Derechos de propiedad intelectual</t>
  </si>
  <si>
    <t>Protección de registros organizacionales</t>
  </si>
  <si>
    <t xml:space="preserve">Revisión del cumplimiento técnico
</t>
  </si>
  <si>
    <t>Cumplimiento de las políticas y normas de seguridad.</t>
  </si>
  <si>
    <t>Revisión independiente de la seguridad de la información.</t>
  </si>
  <si>
    <t>Revisiones de la seguridad de la información</t>
  </si>
  <si>
    <t>Protección de datos y privacidad de información personal</t>
  </si>
  <si>
    <t>Regulación de controles criptográficos</t>
  </si>
  <si>
    <t>Revisión de la política de seguridad de la información</t>
  </si>
  <si>
    <t>Política de seguridad de información documentada</t>
  </si>
  <si>
    <t>Entrevistado</t>
  </si>
  <si>
    <t>El Proceso Existe</t>
  </si>
  <si>
    <t>Importancia</t>
  </si>
  <si>
    <t>Segregación de Tareas</t>
  </si>
  <si>
    <t>Teletrabajo.</t>
  </si>
  <si>
    <t xml:space="preserve"> Política de uso de dispositivos para movilidad</t>
  </si>
  <si>
    <t>Dispositivos para movilidad y Teletrabajo</t>
  </si>
  <si>
    <t>Seguridad de la información en la gestión de proyectos</t>
  </si>
  <si>
    <t>Contacto con grupos especialistas</t>
  </si>
  <si>
    <t xml:space="preserve"> Contacto con autoridades</t>
  </si>
  <si>
    <t>Asignación de Responsabilidades</t>
  </si>
  <si>
    <t>Evaluación</t>
  </si>
  <si>
    <t>Controles de red.</t>
  </si>
  <si>
    <t xml:space="preserve"> Mecanismos de seguridad asociados a servicios en red.</t>
  </si>
  <si>
    <t>Segregación de redes.</t>
  </si>
  <si>
    <t>Intercambio de Información con partes externas</t>
  </si>
  <si>
    <t>Políticas y procedimientos de intercambio de información</t>
  </si>
  <si>
    <t>Acuerdos de intercambio</t>
  </si>
  <si>
    <t>Mensajería electrónica.</t>
  </si>
  <si>
    <t>Acuerdos de confidencialidad y secreto</t>
  </si>
  <si>
    <t>Basicas borrador</t>
  </si>
  <si>
    <t>Borador</t>
  </si>
  <si>
    <t>Pendiente revisar con Pepe</t>
  </si>
  <si>
    <t>No</t>
  </si>
  <si>
    <t>Organigrama, pendiente de envio</t>
  </si>
  <si>
    <t>Aun no tienen</t>
  </si>
  <si>
    <t>No es un CISO</t>
  </si>
  <si>
    <t>Direccion y Comité</t>
  </si>
  <si>
    <t>Divididas</t>
  </si>
  <si>
    <t>Borrador</t>
  </si>
  <si>
    <t xml:space="preserve">Se tienen bloqueadas redes sociales </t>
  </si>
  <si>
    <t>Si se tiene pero o documentado</t>
  </si>
  <si>
    <t>Datos pendientes por confirmar que no es md5</t>
  </si>
  <si>
    <t>No hay control pero si esta documentado</t>
  </si>
  <si>
    <t xml:space="preserve">Borrador </t>
  </si>
  <si>
    <t xml:space="preserve">Almacenamiento bajo un responsable </t>
  </si>
  <si>
    <t>Help Desk implementando</t>
  </si>
  <si>
    <t xml:space="preserve">Verificar con Pepe </t>
  </si>
  <si>
    <t>Lo tienen contemplado pero aun no aplica</t>
  </si>
  <si>
    <t>Red, ups</t>
  </si>
  <si>
    <t>wpa2</t>
  </si>
  <si>
    <t xml:space="preserve">Si </t>
  </si>
  <si>
    <t>Pendiente</t>
  </si>
  <si>
    <t>Ambiente de forma local</t>
  </si>
  <si>
    <t>Estan separadas</t>
  </si>
  <si>
    <t>Se aplica no se tiene documentado</t>
  </si>
  <si>
    <t>Sólo en servidores no se tiene</t>
  </si>
  <si>
    <t>No se tiene documentado</t>
  </si>
  <si>
    <t>Es un adminitrador general</t>
  </si>
  <si>
    <t>Politica si, procedimientos no</t>
  </si>
  <si>
    <t>Sólo en la nube</t>
  </si>
  <si>
    <t>Solo se tiene en la nube</t>
  </si>
  <si>
    <t>Solo borrador</t>
  </si>
  <si>
    <t>Sii</t>
  </si>
  <si>
    <t>NO</t>
  </si>
  <si>
    <t>Se tiene en la nube, segmentcon de redes</t>
  </si>
  <si>
    <t>SI</t>
  </si>
  <si>
    <t>Se encuentran segmentadas</t>
  </si>
  <si>
    <t>Desarrollo, operaciones y server</t>
  </si>
  <si>
    <t>En la nube tienes redes protegidas</t>
  </si>
  <si>
    <t>Se tiene prohibido para evitar fuga de informacion bloqueado por router</t>
  </si>
  <si>
    <t>Por vpn</t>
  </si>
  <si>
    <t>Análisis y especificación de requisitos de seguridad</t>
  </si>
  <si>
    <t>Seguridad de las comunicaciones en servicios accesibles por redes públicas. (comercio electrónico)</t>
  </si>
  <si>
    <t>Protección de  transacciones en aplicaciones</t>
  </si>
  <si>
    <t>Política de desarrollo seguro de software</t>
  </si>
  <si>
    <t>Procedimientos de control de cambios en los sistemas</t>
  </si>
  <si>
    <t>Revisión técnica de aplicaciones después de cambios operacionales</t>
  </si>
  <si>
    <t>Restricciones en los cambios a los paquetes de Software</t>
  </si>
  <si>
    <t xml:space="preserve"> Uso de principios de ingeniería en protección de sistemas</t>
  </si>
  <si>
    <t>Seguridad en entornos de desarrollo</t>
  </si>
  <si>
    <t>Externalización del desarrollo de software</t>
  </si>
  <si>
    <t>Pruebas de funcionalidad durante el desarrollo de los sistemas.</t>
  </si>
  <si>
    <t>Pruebas de aceptación</t>
  </si>
  <si>
    <t>Datos de prueba</t>
  </si>
  <si>
    <t>Protección de los datos utilizados en pruebas</t>
  </si>
  <si>
    <t>¿Existe un contrato para ámbas partes dentro del comercio electrónico?</t>
  </si>
  <si>
    <t>En la nube</t>
  </si>
  <si>
    <t>No tienen planeado subcontratar</t>
  </si>
  <si>
    <t>El Proceso está Implementado</t>
  </si>
  <si>
    <t>¿Funciona?</t>
  </si>
  <si>
    <t>¿Normado?</t>
  </si>
  <si>
    <t>Promedio por dominio</t>
  </si>
  <si>
    <t>Alta</t>
  </si>
  <si>
    <t>Políticas de Seguridad</t>
  </si>
  <si>
    <t>Organización de la Seguridad de la Información</t>
  </si>
  <si>
    <t>Gestión de Activos</t>
  </si>
  <si>
    <t>Control de Acceso</t>
  </si>
  <si>
    <t>Criptografía</t>
  </si>
  <si>
    <t>Seguridad en Operaciones</t>
  </si>
  <si>
    <t>Seguridad en Telecomunicaciones</t>
  </si>
  <si>
    <t>Adquisición, Desarrollo y Mantenimiento de Sistemas</t>
  </si>
  <si>
    <t>Relaciones con Proveedores</t>
  </si>
  <si>
    <t>Gestión de Incidentes de Seguridad</t>
  </si>
  <si>
    <t>Seguridad en la Gestión de la Continuidad del Negocio</t>
  </si>
  <si>
    <t>Promedio obtenido</t>
  </si>
  <si>
    <t>Aplicabilidad</t>
  </si>
  <si>
    <t>A5</t>
  </si>
  <si>
    <t>A6</t>
  </si>
  <si>
    <t>A8</t>
  </si>
  <si>
    <t>A9</t>
  </si>
  <si>
    <t>A10</t>
  </si>
  <si>
    <t>A12</t>
  </si>
  <si>
    <t>A13</t>
  </si>
  <si>
    <t>A14</t>
  </si>
  <si>
    <t>A15</t>
  </si>
  <si>
    <t>A16</t>
  </si>
  <si>
    <t>A17</t>
  </si>
  <si>
    <t>A18</t>
  </si>
  <si>
    <t>TOTAL</t>
  </si>
  <si>
    <t>Baja</t>
  </si>
  <si>
    <t>Redundancias.</t>
  </si>
  <si>
    <t>Administración de accesos de usuarios</t>
  </si>
  <si>
    <t>Responsabilidades de los usuarios</t>
  </si>
  <si>
    <t>Controles de acceso a sistemas y red</t>
  </si>
  <si>
    <t>Control de acceso al código fuente de los programas.</t>
  </si>
  <si>
    <t xml:space="preserve"> Uso de herramientas de administración de sistemas</t>
  </si>
  <si>
    <t>Procedimientos seguros de inicio de sesión.</t>
  </si>
  <si>
    <t>Restricción del acceso a la información.</t>
  </si>
  <si>
    <t>Uso de información confidencial para la autenticación</t>
  </si>
  <si>
    <t>Remover o adaptación de los derechos de acceso</t>
  </si>
  <si>
    <t>Gestión de información confidencial de autenticación de usuarios.  Revisión de Derechos de acceso a usuarios         Gestión de contraseñas de usuarios</t>
  </si>
  <si>
    <t>Gestión de los derechos de acceso con privilegios especiales.</t>
  </si>
  <si>
    <t>Gestión de los derechos de acceso asignados a usuarios</t>
  </si>
  <si>
    <t>Gestión de altas/bajas en el registro de usuarios.</t>
  </si>
  <si>
    <t>Control de acceso a las redes y servicios asociados</t>
  </si>
  <si>
    <t>Política de control de accesos</t>
  </si>
  <si>
    <t>Política de seguridad de la información para proveedores</t>
  </si>
  <si>
    <t>Gestión de cambios en los servicios prestados por terceros</t>
  </si>
  <si>
    <t>Supervisión y revisión de los servicios prestados por terceros</t>
  </si>
  <si>
    <t>Gestión de la prestación del servicio por proveedores</t>
  </si>
  <si>
    <t>Cadena de suministro en tecnologías de la información y
comunicaciones.</t>
  </si>
  <si>
    <t>Tratamiento del riesgo dentro de acuerdos de proveedores</t>
  </si>
  <si>
    <t>Documentación de procedimientos operativos</t>
  </si>
  <si>
    <t>Protección contra código malicioso</t>
  </si>
  <si>
    <t>Separación de ambientes para desarrollo, pruebas y producción</t>
  </si>
  <si>
    <t>Segregación de tareas</t>
  </si>
  <si>
    <t xml:space="preserve">Control de cambios </t>
  </si>
  <si>
    <t xml:space="preserve"> Controles contra código malicioso</t>
  </si>
  <si>
    <t>Respaldos de información</t>
  </si>
  <si>
    <t xml:space="preserve">Sincronización de relojes. </t>
  </si>
  <si>
    <t>Registros de actividad del administrador y operador del sistema</t>
  </si>
  <si>
    <t>Protección de los registros de información.</t>
  </si>
  <si>
    <t>Registro y gestión de eventos de actividad</t>
  </si>
  <si>
    <t>Instalación del software en sistemas en producción</t>
  </si>
  <si>
    <t>Gestión de las vulnerabilidades técnicas</t>
  </si>
  <si>
    <t>Controles de auditoría de los sistemas de información.</t>
  </si>
  <si>
    <t>Restricciones en la instalación de software</t>
  </si>
  <si>
    <t xml:space="preserve">Gestión de claves.
</t>
  </si>
  <si>
    <t>Recopilación de evidencias.</t>
  </si>
  <si>
    <t>Aprendizaje de los incidentes de seguridad de la información.</t>
  </si>
  <si>
    <t>Respuesta a los incidentes de seguridad.</t>
  </si>
  <si>
    <t>Valoración de eventos de seguridad de la información y toma de decisiones.</t>
  </si>
  <si>
    <t>Notificación de puntos débiles de la seguridad.</t>
  </si>
  <si>
    <t>Notificación de los eventos de seguridad de la información</t>
  </si>
  <si>
    <t xml:space="preserve">Responsabilidades y procedimientos.
</t>
  </si>
  <si>
    <t>Disponibilidad de instalaciones para el procesamiento de la
información.</t>
  </si>
  <si>
    <t>Fintech</t>
  </si>
  <si>
    <t>Registro de plataforma</t>
  </si>
  <si>
    <t>Enviar evidencia</t>
  </si>
  <si>
    <t>Existen controles, no esta documentado, enviar evidencia</t>
  </si>
  <si>
    <t>si</t>
  </si>
  <si>
    <t>NAS</t>
  </si>
  <si>
    <t>No se tiene documetado</t>
  </si>
  <si>
    <t>Se esta documentando</t>
  </si>
  <si>
    <t>Practicas internas y revisiones internas, se establece en el plan</t>
  </si>
  <si>
    <t>Por medio de certificaciones</t>
  </si>
  <si>
    <t>Promedio deseable</t>
  </si>
  <si>
    <t>las características técnicas y de seguridad planeadas</t>
  </si>
  <si>
    <t>Enunciado de Aplicabilidad (Statement of Applicability)</t>
  </si>
  <si>
    <t>Objetivo de control</t>
  </si>
  <si>
    <t>Control aplicable</t>
  </si>
  <si>
    <t>Política</t>
  </si>
  <si>
    <t>A.5.1.1 Conjunto de politicas para la seguridad de la información</t>
  </si>
  <si>
    <t>Alto</t>
  </si>
  <si>
    <t>Politicas de seguridad de la informacion</t>
  </si>
  <si>
    <t>A.6.1.1 Asignacion de responsabilidades para la seguridad de la información</t>
  </si>
  <si>
    <t>Organización de la seguridad de la informacion</t>
  </si>
  <si>
    <t>A.6.1.2 Segregacion de tareas</t>
  </si>
  <si>
    <t>A.6.1.4 Contacto con grupos de interés especial</t>
  </si>
  <si>
    <t>A.6.1.5 Seguridad de la informacion en la gestion de proyectos</t>
  </si>
  <si>
    <t>A.6.2  Dispositivos para movilidad y teletrabajo</t>
  </si>
  <si>
    <t>A.6.2.1 Politica de uso de dispositivos para movilidad</t>
  </si>
  <si>
    <t>Dispositivos moviles y trabajo remoto</t>
  </si>
  <si>
    <t>A.6.2.2 Teletrabajo</t>
  </si>
  <si>
    <t>A. 7.3 Cese o cambio de puesto de trabajo</t>
  </si>
  <si>
    <t>A. 7.3.1 Cese o cambio de puesto de trabajo</t>
  </si>
  <si>
    <t>Desvinculacion y cambio de empleo</t>
  </si>
  <si>
    <t>Administracion de activos</t>
  </si>
  <si>
    <t>Clasificacion de la informacion</t>
  </si>
  <si>
    <t>A.8.2.3 Manipulación de los activos</t>
  </si>
  <si>
    <t>Manejo de los medios</t>
  </si>
  <si>
    <t>A.8.3.2 Eliminación de soportes</t>
  </si>
  <si>
    <t>A.9.1.1 politíca de control de accesos</t>
  </si>
  <si>
    <t>Control de accesos</t>
  </si>
  <si>
    <t>A.9.1.2 Control de acceso a las redes y servicios asocíados</t>
  </si>
  <si>
    <t>A.9.2.1 Gestión de altas/bajas en el registro de usuarios</t>
  </si>
  <si>
    <t>Gestion de acceso del usuario</t>
  </si>
  <si>
    <t>A.9.2.3 Gestion de los derechos de acceso con privilegios especiales</t>
  </si>
  <si>
    <t>A.9.2.4 Gestión de información confidencial de autenticación de usuarios</t>
  </si>
  <si>
    <t>A.9.2.5 Revisión de derechos de acceso a usuarios</t>
  </si>
  <si>
    <t>A.9.2.6 Remover o adaptación de los derechos de acceso</t>
  </si>
  <si>
    <t>Responsabilidad de usuario</t>
  </si>
  <si>
    <t>A.9.4.1 Restricción del acceso a la información</t>
  </si>
  <si>
    <t>Control de acceso al sistema y aplicaciones</t>
  </si>
  <si>
    <t xml:space="preserve">A.9.4.2 Procedimientos seguros de inicio de sesión </t>
  </si>
  <si>
    <t>A.9.4.3 Gestión de contraseñas de usuarios</t>
  </si>
  <si>
    <t>A.9.4.5 Control de acceso al código fuente de los programas</t>
  </si>
  <si>
    <t>A.10.1 Política de uso de controles criptográficos</t>
  </si>
  <si>
    <t>Criptografia</t>
  </si>
  <si>
    <t>A.10.2 Gestión de claves</t>
  </si>
  <si>
    <t>A.12.1 Requisitos de seguridad de sistemas de información</t>
  </si>
  <si>
    <t>A.12.1.1 Análisis y especificación de requisitos de seguridad</t>
  </si>
  <si>
    <t>Seguridad de las operaciones</t>
  </si>
  <si>
    <t>A.12.1.2 Control de cambios</t>
  </si>
  <si>
    <t>A.12.2.1 Controles contra código malicioso</t>
  </si>
  <si>
    <t>Proteccion contra codigo malicioso</t>
  </si>
  <si>
    <t>Respaldo</t>
  </si>
  <si>
    <t>Registro y monitoreo</t>
  </si>
  <si>
    <t>A.12.4.2 Protección de los registros de información</t>
  </si>
  <si>
    <t>A.12.4.3 Registro de actividad del administrador y operador del sistema</t>
  </si>
  <si>
    <t>A.12.4.4 Sincronización de relojes</t>
  </si>
  <si>
    <t>A.12.5.1 Instalación del software de sistemas en producción</t>
  </si>
  <si>
    <t>Control del software de operación</t>
  </si>
  <si>
    <t>A.12.6.1 Gestión de vulnerabilidades técnicas</t>
  </si>
  <si>
    <t>Gestion de la vulnerabilidad tecnica</t>
  </si>
  <si>
    <t>A.12.7 Consideraciones de las auditorías de los sistemas de información</t>
  </si>
  <si>
    <t>A.12.7.1 Controles de auditoría de los sistemas de información</t>
  </si>
  <si>
    <t>Consideraciones de la auditoria de los sistemas de informacion</t>
  </si>
  <si>
    <t>A.13.1.1 Controles de red</t>
  </si>
  <si>
    <t>Seguridad de las comunicaciones</t>
  </si>
  <si>
    <t>A.13.1.2 Mecanismos de seguridad asociados a servicios en red</t>
  </si>
  <si>
    <t>A.13.1.3 Segregación de redes</t>
  </si>
  <si>
    <t>A.13.2 Intercambio de información con partes externas</t>
  </si>
  <si>
    <t>Transferencia de informacion</t>
  </si>
  <si>
    <t>A.13.2.3 Mensajería electrónica</t>
  </si>
  <si>
    <t>Adquisicion, desarrollo y mantenimiento del sistema</t>
  </si>
  <si>
    <t>A.14.1.2 Seguridad de las comunicaciones en servicios accesibles por redes públicas</t>
  </si>
  <si>
    <t>A.14.1.3 Protección de transacciones en aplicaciones</t>
  </si>
  <si>
    <t>Seguridad en procesos de desarrollo y soporte</t>
  </si>
  <si>
    <t>A.14.2.4 Restricciones en los cambios a los paquetes de software (proveedores)</t>
  </si>
  <si>
    <t xml:space="preserve">A.14.2.7 Externalización del desarrollo de software </t>
  </si>
  <si>
    <t>A.14.2.8 Pruebas de funcionalidad durante el desarrollo de los sistemas</t>
  </si>
  <si>
    <t>A.15.1 Seguridad de la Información en las relaciones con proveedores</t>
  </si>
  <si>
    <t>A.15.1.1 Política de seguridad de la información para proveedores.</t>
  </si>
  <si>
    <t>Relaciones con el proveedor</t>
  </si>
  <si>
    <t>A.15.1.3 Cadena de suministros en tecnologías de la información y comunicaciones</t>
  </si>
  <si>
    <t>Gestion de entrega del servicio del proveedor</t>
  </si>
  <si>
    <t>A.16.1.1 Responsabilidades y procedimientos</t>
  </si>
  <si>
    <t>Gestion de incidentes de seguridad de la informacion</t>
  </si>
  <si>
    <t>A.16.1.3 Notificación de puntos débiles de la seguridad</t>
  </si>
  <si>
    <t>A.16.1.4 Valoración de eventos de seguridad de la información y toma de decisiones</t>
  </si>
  <si>
    <t>A.16.1.5 Respuesta a los incidentes de seguridad</t>
  </si>
  <si>
    <t>A.16.1.6 Aprendizaje de los incidentes de seguridad de la información</t>
  </si>
  <si>
    <t>A.16.1.7 Recopilación de evidencias</t>
  </si>
  <si>
    <t>A.17.1.1 Continuidad de la seguridad de la información</t>
  </si>
  <si>
    <t>Aspectos de seguridad de la informacion en gestion de la continuidad del negocio</t>
  </si>
  <si>
    <t>A.17.1.3 Verificación, revisión y evaluación de la continuidad de la informacion</t>
  </si>
  <si>
    <t>A.17.2 Redundancias</t>
  </si>
  <si>
    <t>A.17.2.1 Disponibilidad de Instalaciones para el procesamiento de la información</t>
  </si>
  <si>
    <t>Redundancias</t>
  </si>
  <si>
    <t>A.18.1.6 Regulaciones de controles criptográficos</t>
  </si>
  <si>
    <t>A.18.2.1 Revisiones independientes de la seguridad de la información</t>
  </si>
  <si>
    <t>Revisiones de seguridad de la informacion</t>
  </si>
  <si>
    <t>A.18.2.2 Cumplimiento de las políticas y normas de seguridad</t>
  </si>
  <si>
    <t>A.18.2.3 Revisión del cumplimiento técnico</t>
  </si>
  <si>
    <t>Controles recomendados para realizar activdidades de implementación y mejora</t>
  </si>
  <si>
    <t>No aplicable directamente a los activos</t>
  </si>
  <si>
    <t>Controles adicionales para trabajar durante la implementación</t>
  </si>
  <si>
    <t>Controles que se pueden realizar en una segunda etapa de implementación</t>
  </si>
  <si>
    <t>Punto caratula</t>
  </si>
  <si>
    <t>Segregación lógica, o lógica y física de las diferentes redes en distintos dominios y subredes, dependiendo de la función que desarrollen o el tipo de datos que se transmitan, incluyendo segregación de los ambientes productivos de los de desarrollo y pruebas,</t>
  </si>
  <si>
    <t>9a</t>
  </si>
  <si>
    <t>Configuración segura de acuerdo con el tipo de componente, considerando al menos, puertos y servicios, permisos otorgados bajo el principio de mínimo privilegio</t>
  </si>
  <si>
    <t>uso de medios extraíbles de almacenamiento,</t>
  </si>
  <si>
    <t>9b</t>
  </si>
  <si>
    <t xml:space="preserve">En particular, en aquellos segmentos con enlaces al exterior, tales como Internet, proveedores, autoridades, otras redes </t>
  </si>
  <si>
    <t xml:space="preserve">todo ello referido a aquellos servicios definidos como críticos por la propia institución, ya sean sistemas de pagos, </t>
  </si>
  <si>
    <t>Mecanismos de seguridad en las aplicaciones que permiten que durante su ejecución se protejan de ataques o intrusiones</t>
  </si>
  <si>
    <t>9c</t>
  </si>
  <si>
    <t xml:space="preserve">Dichos mecanismos deberán de ser implementados tanto para las aplicaciones proporcionarlas por terceros </t>
  </si>
  <si>
    <t>Dispositivos o mecanismos automatizados para detectar y prevenir Eventos de Seguridad de la Información e Incidentes de Seguridad de la información</t>
  </si>
  <si>
    <t>9d</t>
  </si>
  <si>
    <t>fuga de información considerando, entre otros, medios de almacenamiento removibles.</t>
  </si>
  <si>
    <t>9d, 9e</t>
  </si>
  <si>
    <t>9d. 9e</t>
  </si>
  <si>
    <t>, reportes regulatorios</t>
  </si>
  <si>
    <t>Mencionar si la información sensible, imágenes de identificaciones oficiales, información biométrica, información transaccional, etc</t>
  </si>
  <si>
    <t>tipo de cifrado utilizados para su almacenamiento.</t>
  </si>
  <si>
    <t>considerando esquemas de redundancia y otras medidas de seguridad dispuestas</t>
  </si>
  <si>
    <t xml:space="preserve">Indicar si la Infraestructura Tecnológica es o será propia o proporcionada por terceros (proveedores), incluyendo aquellos esquemas de cómputo en la nube ("Cloud Computing") </t>
  </si>
  <si>
    <t>una copia en territorio nacional de los saldos de cada cuenta de sus clientes</t>
  </si>
  <si>
    <t>Presentar la estructura organizacional y funciones del Oficial en Jefe de Seguridad de la Información (CISO</t>
  </si>
  <si>
    <t>pagina 36-4</t>
  </si>
  <si>
    <t>Presentar listado de los siguientes responsables de la seguridad de la información</t>
  </si>
  <si>
    <t>Pagina 36-5</t>
  </si>
  <si>
    <t xml:space="preserve">Presentar un plan de pruebas de vulnerabilidades, de penetración y análisis de código a la infraestructura tecnológica a realizarse previo del inicio de operaciones, incluyendo el alcance y cronograma de actividades. </t>
  </si>
  <si>
    <t>Pagina 36-2</t>
  </si>
  <si>
    <t>3.3, Página 68-25</t>
  </si>
  <si>
    <t>3.1 - Página 68-25</t>
  </si>
  <si>
    <t>se detallen los mecanismos para asegurar la transmisión y almacenamiento de la información en forma Cifrada</t>
  </si>
  <si>
    <t>5.4.7</t>
  </si>
  <si>
    <t xml:space="preserve"> permisos otorgados bajo el principio de mínimo privilegio</t>
  </si>
  <si>
    <t>Bajo</t>
  </si>
  <si>
    <t>Criticidad</t>
  </si>
  <si>
    <t>Medio</t>
  </si>
  <si>
    <t>Justificación enc aso de aplicar</t>
  </si>
  <si>
    <t>A.10.1.1 Política de uso de los controles criptográficos</t>
  </si>
  <si>
    <t xml:space="preserve">Cuando se desarrolla una política criptográfica debe considerarse lo siguiente: 
a) El enfoque de administración hacia el uso de controles criptográficos a través de la organización, incluyendo los principios generales bajo los cuales la información comercial debe ser protegida </t>
  </si>
  <si>
    <t>¿La Institución cuenta con una política/procedimientos de uso de controles criptográficos?</t>
  </si>
  <si>
    <t>b) Con base en una evaluación del riesgo, el nivel necesario de protección debe ser identificado, teniendo en cuenta el tipo, fuerza, y la calidad del algoritmo de cifrado necesario.</t>
  </si>
  <si>
    <t>¿Se identifica el nivel de protección criptográfica necesario con base en la evaluación del riesgo?</t>
  </si>
  <si>
    <t>c) El uso de cifrado para la protección de información sensible transportada por medios removibles o portables o a través de las líneas de comunicación.</t>
  </si>
  <si>
    <t>¿Se utiliza cifrado para la protección de información sensible transportada por medios removibles o portables o a través de líneas de comunicación?</t>
  </si>
  <si>
    <t>Se hace pero no esta documentado</t>
  </si>
  <si>
    <t>d) El enfoque de la administración de claves, considerando los métodos para hacer frente a la protección de claves criptográficas y la recuperación de la información codificada en el caso de pérdida, compromiso o daño de claves.</t>
  </si>
  <si>
    <t>¿La política considera métodos para hacer frente a la protección de claves criptográficas y la recuperación de la información codificada en el caso de pérdida, compromiso o daño de claves?</t>
  </si>
  <si>
    <t>Solo una persona las resguarda</t>
  </si>
  <si>
    <t>e) Las funciones y responsabilidades, por ejemplo, quién es el responsable de: 
1) La aplicación de la política.
2) La administración de claves, incluida su generación (véase también 10.1.2).</t>
  </si>
  <si>
    <t>¿La política considera funciones y responsabilidades de la aplicación de la política y la administración de claves?</t>
  </si>
  <si>
    <t>f) las normas que deben adoptarse para la aplicación efectiva en toda la organización (que solución se utiliza en cada uno de los procesos de negocio).
g) el impacto de la utilización de la información codificada sobre los controles que dependen de la inspección de contenido (por ejemplo, la detección de virus).</t>
  </si>
  <si>
    <t>¿La política considera la aplicación efectiva de controles criptográficos en toda la institución?</t>
  </si>
  <si>
    <t xml:space="preserve">Cuando se implementa la política de criptografía de la organización, deben tenerse en cuenta los reglamentos y las restricciones nacionales que podrían aplicarse a la utilización de técnicas criptográficas en diferentes partes del mundo y las cuestiones de flujo tras-fronterizo de la información codificada </t>
  </si>
  <si>
    <t>Pueden usarse controles de cifrado para alcanzar diferentes objetivos de seguridad, por ejemplo: 
a) Confidencialidad: usar el cifrado de la información para proteger la información crítica, ya sea  almacenada o transmitida.</t>
  </si>
  <si>
    <t>¿Con qué objetivos se utilizan los controles de cifrado? (confidencialidad, integridad y no re pudio)</t>
  </si>
  <si>
    <t>Los tres</t>
  </si>
  <si>
    <t>b) Integridad / autenticidad: utilizando firmas digitales o códigos de autenticación de mensajes para proteger la autenticidad y la integridad de la información sensible o crítica que es almacenada o transmitida.</t>
  </si>
  <si>
    <t>c) No-repudio: la utilización de técnicas criptográficas con objeto de obtener la prueba de la ocurrencia o no ocurrencia de un evento o acción.</t>
  </si>
  <si>
    <t>Tomar la decisión en cuanto a si una solución criptográfica es apropiada debe ser visto como parte del proceso más amplio de la evaluación del riesgo y la selección de los controles. Esta evaluación puede usarse entonces para determinar si un control criptográfico es adecuado y qué tipo de control debe ser aplicado y con qué propósito y proceso de negocio.
Una política sobre el uso de controles criptográficos es necesaria para maximizar los beneficios y reducir al mínimo los riesgos de la utilización de técnicas criptográficas y para evitar la incorrecta o inadecuada utilización. Cuando se utiliza la firma digital, debe considerarse cualquier legislación relevante aplicable, en particular la legislación que describe las condiciones bajo las cuales una firma digital es jurídicamente vinculante (véase 15,1).</t>
  </si>
  <si>
    <t>Debe buscarse asesoría por parte de especialistas para determinar el nivel apropiado de protección y para definir las especificaciones adecuadas que proporcionen la protección necesaria y soporten la implementación de un sistema seguro de administración de claves (véase también 18.1.5). 
ISO / IEC JTC1 SC27 ha desarrollado varias normas relativas a los controles criptográficos. Puede encontrarse mas información en IEEE P1363 y las Directrices de la OCDE sobre criptografía.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</si>
</sst>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sz val="8"/>
      <name val="Arial"/>
      <family val="2"/>
    </font>
    <font>
      <sz val="11"/>
      <color theme="1"/>
      <name val="Calibri Light"/>
      <family val="2"/>
      <scheme val="major"/>
    </font>
    <font>
      <sz val="10"/>
      <name val="Calibri Light"/>
      <family val="2"/>
      <scheme val="major"/>
    </font>
    <font>
      <sz val="10"/>
      <color theme="1"/>
      <name val="Calibri Light"/>
      <family val="2"/>
      <scheme val="major"/>
    </font>
    <font>
      <b/>
      <sz val="10"/>
      <color theme="1"/>
      <name val="Calibri Light"/>
      <family val="2"/>
      <scheme val="major"/>
    </font>
    <font>
      <b/>
      <sz val="15"/>
      <color theme="1"/>
      <name val="Calibri Light"/>
      <family val="2"/>
      <scheme val="major"/>
    </font>
    <font>
      <b/>
      <sz val="15"/>
      <name val="Calibri Light"/>
      <family val="2"/>
      <scheme val="major"/>
    </font>
    <font>
      <sz val="10"/>
      <color rgb="FF212121"/>
      <name val="Calibri Light"/>
      <family val="2"/>
      <scheme val="maj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color theme="0"/>
      <name val="Calibri Light"/>
      <family val="2"/>
      <scheme val="major"/>
    </font>
    <font>
      <b/>
      <sz val="10"/>
      <color theme="0"/>
      <name val="Calibri Light"/>
      <family val="2"/>
      <scheme val="major"/>
    </font>
    <font>
      <sz val="11"/>
      <color theme="0"/>
      <name val="Calibri Light"/>
      <family val="2"/>
      <scheme val="major"/>
    </font>
    <font>
      <b/>
      <sz val="10"/>
      <name val="Calibri Light"/>
      <family val="2"/>
      <scheme val="major"/>
    </font>
    <font>
      <sz val="11"/>
      <name val="Calibri"/>
      <family val="2"/>
      <scheme val="minor"/>
    </font>
    <font>
      <b/>
      <sz val="11"/>
      <color theme="1"/>
      <name val="Calibri Light"/>
      <family val="2"/>
      <scheme val="major"/>
    </font>
    <font>
      <sz val="12"/>
      <name val="Montserrat"/>
    </font>
    <font>
      <b/>
      <sz val="12"/>
      <color theme="0"/>
      <name val="Montserrat"/>
    </font>
    <font>
      <sz val="8"/>
      <name val="Calibri"/>
      <family val="2"/>
      <scheme val="minor"/>
    </font>
    <font>
      <b/>
      <sz val="12"/>
      <name val="Montserrat"/>
    </font>
    <font>
      <sz val="11"/>
      <color rgb="FF262626"/>
      <name val="Calibri"/>
      <family val="2"/>
      <scheme val="minor"/>
    </font>
    <font>
      <b/>
      <sz val="16"/>
      <name val="Arial"/>
      <family val="2"/>
    </font>
    <font>
      <sz val="9"/>
      <name val="Arial"/>
      <family val="2"/>
    </font>
    <font>
      <sz val="12"/>
      <color theme="1"/>
      <name val="Calibri"/>
      <family val="2"/>
      <scheme val="minor"/>
    </font>
    <font>
      <sz val="9"/>
      <color theme="1"/>
      <name val="Arial"/>
      <family val="2"/>
    </font>
    <font>
      <b/>
      <sz val="9"/>
      <name val="Arial"/>
      <family val="2"/>
    </font>
    <font>
      <sz val="9"/>
      <color theme="0"/>
      <name val="Arial"/>
      <family val="2"/>
    </font>
  </fonts>
  <fills count="20">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indexed="47"/>
        <bgColor indexed="64"/>
      </patternFill>
    </fill>
    <fill>
      <patternFill patternType="solid">
        <fgColor indexed="23"/>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0" tint="-0.34998626667073579"/>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rgb="FFFE730A"/>
        <bgColor indexed="64"/>
      </patternFill>
    </fill>
    <fill>
      <patternFill patternType="solid">
        <fgColor theme="1"/>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C00000"/>
        <bgColor indexed="64"/>
      </patternFill>
    </fill>
  </fills>
  <borders count="77">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style="medium">
        <color indexed="64"/>
      </bottom>
      <diagonal/>
    </border>
    <border>
      <left style="medium">
        <color indexed="64"/>
      </left>
      <right style="thin">
        <color indexed="64"/>
      </right>
      <top style="medium">
        <color indexed="64"/>
      </top>
      <bottom/>
      <diagonal/>
    </border>
    <border>
      <left/>
      <right/>
      <top style="medium">
        <color indexed="64"/>
      </top>
      <bottom style="thin">
        <color indexed="64"/>
      </bottom>
      <diagonal/>
    </border>
    <border>
      <left/>
      <right style="thin">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diagonal/>
    </border>
    <border>
      <left/>
      <right/>
      <top style="thin">
        <color indexed="64"/>
      </top>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thin">
        <color indexed="64"/>
      </top>
      <bottom/>
      <diagonal/>
    </border>
    <border>
      <left style="thin">
        <color indexed="64"/>
      </left>
      <right style="thin">
        <color indexed="64"/>
      </right>
      <top/>
      <bottom style="double">
        <color indexed="64"/>
      </bottom>
      <diagonal/>
    </border>
    <border>
      <left style="medium">
        <color indexed="64"/>
      </left>
      <right/>
      <top/>
      <bottom style="thin">
        <color indexed="64"/>
      </bottom>
      <diagonal/>
    </border>
    <border>
      <left style="thin">
        <color indexed="64"/>
      </left>
      <right style="thin">
        <color indexed="64"/>
      </right>
      <top style="medium">
        <color indexed="64"/>
      </top>
      <bottom style="double">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bottom style="thin">
        <color indexed="64"/>
      </bottom>
      <diagonal/>
    </border>
    <border>
      <left/>
      <right style="medium">
        <color indexed="64"/>
      </right>
      <top/>
      <bottom/>
      <diagonal/>
    </border>
  </borders>
  <cellStyleXfs count="2">
    <xf numFmtId="0" fontId="0" fillId="0" borderId="0"/>
    <xf numFmtId="9" fontId="9" fillId="0" borderId="0" applyFont="0" applyFill="0" applyBorder="0" applyAlignment="0" applyProtection="0"/>
  </cellStyleXfs>
  <cellXfs count="855">
    <xf numFmtId="0" fontId="0" fillId="0" borderId="0" xfId="0"/>
    <xf numFmtId="0" fontId="2" fillId="0" borderId="0" xfId="0" applyFont="1"/>
    <xf numFmtId="0" fontId="4" fillId="0" borderId="1" xfId="0" applyFont="1" applyBorder="1"/>
    <xf numFmtId="0" fontId="4" fillId="0" borderId="1" xfId="0" applyFont="1" applyBorder="1" applyAlignment="1">
      <alignment wrapText="1"/>
    </xf>
    <xf numFmtId="0" fontId="4" fillId="0" borderId="5" xfId="0" applyFont="1" applyBorder="1" applyAlignment="1">
      <alignment wrapText="1"/>
    </xf>
    <xf numFmtId="0" fontId="4" fillId="0" borderId="5" xfId="0" applyFont="1" applyBorder="1"/>
    <xf numFmtId="0" fontId="4" fillId="0" borderId="7" xfId="0" applyFont="1" applyBorder="1"/>
    <xf numFmtId="0" fontId="4" fillId="0" borderId="10" xfId="0" applyFont="1" applyBorder="1" applyAlignment="1">
      <alignment wrapText="1"/>
    </xf>
    <xf numFmtId="0" fontId="4" fillId="0" borderId="10" xfId="0" applyFont="1" applyBorder="1"/>
    <xf numFmtId="0" fontId="4" fillId="0" borderId="7" xfId="0" applyFont="1" applyBorder="1" applyAlignment="1">
      <alignment wrapText="1"/>
    </xf>
    <xf numFmtId="0" fontId="3" fillId="0" borderId="13" xfId="0" applyFont="1" applyBorder="1" applyAlignment="1">
      <alignment horizontal="left" vertical="top" wrapText="1"/>
    </xf>
    <xf numFmtId="0" fontId="4" fillId="0" borderId="13" xfId="0" applyFont="1" applyBorder="1"/>
    <xf numFmtId="0" fontId="4" fillId="0" borderId="14" xfId="0" applyFont="1" applyBorder="1"/>
    <xf numFmtId="0" fontId="4" fillId="0" borderId="13" xfId="0" applyFont="1" applyBorder="1" applyAlignment="1">
      <alignment wrapText="1"/>
    </xf>
    <xf numFmtId="0" fontId="3" fillId="0" borderId="13" xfId="0" applyFont="1" applyFill="1" applyBorder="1" applyAlignment="1">
      <alignment horizontal="left" vertical="top" wrapText="1"/>
    </xf>
    <xf numFmtId="0" fontId="5" fillId="2" borderId="22" xfId="0" applyFont="1" applyFill="1" applyBorder="1" applyAlignment="1">
      <alignment horizontal="center" vertical="center"/>
    </xf>
    <xf numFmtId="0" fontId="5" fillId="2" borderId="22" xfId="0" applyFont="1" applyFill="1" applyBorder="1" applyAlignment="1">
      <alignment horizontal="center" vertical="center" wrapText="1"/>
    </xf>
    <xf numFmtId="0" fontId="6" fillId="0" borderId="0" xfId="0" applyFont="1"/>
    <xf numFmtId="0" fontId="7" fillId="0" borderId="0" xfId="0" applyFont="1" applyFill="1" applyBorder="1" applyAlignment="1"/>
    <xf numFmtId="0" fontId="3" fillId="0" borderId="7" xfId="0" applyFont="1" applyFill="1" applyBorder="1" applyAlignment="1">
      <alignment horizontal="left" vertical="top" wrapText="1"/>
    </xf>
    <xf numFmtId="0" fontId="3" fillId="0" borderId="7" xfId="0" applyFont="1" applyBorder="1" applyAlignment="1">
      <alignment horizontal="left" vertical="top" wrapText="1"/>
    </xf>
    <xf numFmtId="0" fontId="4" fillId="0" borderId="26" xfId="0" applyFont="1" applyBorder="1"/>
    <xf numFmtId="0" fontId="3" fillId="0" borderId="48" xfId="0" applyFont="1" applyFill="1" applyBorder="1" applyAlignment="1">
      <alignment horizontal="left" vertical="top" wrapText="1"/>
    </xf>
    <xf numFmtId="0" fontId="4" fillId="0" borderId="4" xfId="0" applyFont="1" applyBorder="1" applyAlignment="1">
      <alignment wrapText="1"/>
    </xf>
    <xf numFmtId="0" fontId="4" fillId="0" borderId="4" xfId="0" applyFont="1" applyBorder="1"/>
    <xf numFmtId="0" fontId="4" fillId="0" borderId="48" xfId="0" applyFont="1" applyBorder="1"/>
    <xf numFmtId="0" fontId="3" fillId="0" borderId="48"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3" fillId="0" borderId="48" xfId="0" applyFont="1" applyBorder="1" applyAlignment="1">
      <alignment horizontal="left" vertical="top" wrapText="1"/>
    </xf>
    <xf numFmtId="0" fontId="3" fillId="0" borderId="17" xfId="0" applyFont="1" applyBorder="1" applyAlignment="1">
      <alignment horizontal="left" vertical="top" wrapText="1"/>
    </xf>
    <xf numFmtId="0" fontId="4" fillId="0" borderId="17" xfId="0" applyFont="1" applyBorder="1"/>
    <xf numFmtId="0" fontId="3" fillId="0" borderId="4" xfId="0" applyFont="1" applyBorder="1" applyAlignment="1">
      <alignment horizontal="left" vertical="top" wrapText="1"/>
    </xf>
    <xf numFmtId="0" fontId="3" fillId="0" borderId="10" xfId="0" applyFont="1" applyBorder="1" applyAlignment="1">
      <alignment horizontal="left" vertical="top" wrapText="1"/>
    </xf>
    <xf numFmtId="0" fontId="3" fillId="0" borderId="26" xfId="0" applyFont="1" applyBorder="1" applyAlignment="1">
      <alignment horizontal="left" vertical="top" wrapText="1"/>
    </xf>
    <xf numFmtId="0" fontId="4" fillId="0" borderId="7" xfId="0" applyFont="1" applyBorder="1" applyAlignment="1">
      <alignment vertical="top" wrapText="1"/>
    </xf>
    <xf numFmtId="0" fontId="3" fillId="0" borderId="13" xfId="0" applyFont="1" applyBorder="1" applyAlignment="1">
      <alignment vertical="center" wrapText="1"/>
    </xf>
    <xf numFmtId="0" fontId="3" fillId="0" borderId="48" xfId="0" applyFont="1" applyBorder="1" applyAlignment="1">
      <alignment vertical="center" wrapText="1"/>
    </xf>
    <xf numFmtId="0" fontId="7" fillId="0" borderId="0" xfId="0" applyFont="1" applyFill="1" applyBorder="1" applyAlignment="1">
      <alignment vertical="center"/>
    </xf>
    <xf numFmtId="0" fontId="3" fillId="0" borderId="17" xfId="0" applyFont="1" applyFill="1" applyBorder="1" applyAlignment="1">
      <alignment horizontal="left" vertical="top" wrapText="1"/>
    </xf>
    <xf numFmtId="0" fontId="4" fillId="0" borderId="7" xfId="0" applyFont="1" applyBorder="1" applyAlignment="1">
      <alignment vertical="center"/>
    </xf>
    <xf numFmtId="0" fontId="4" fillId="0" borderId="1" xfId="0" applyFont="1" applyBorder="1" applyAlignment="1">
      <alignment vertical="center" wrapText="1"/>
    </xf>
    <xf numFmtId="0" fontId="4" fillId="0" borderId="10" xfId="0" applyFont="1" applyBorder="1" applyAlignment="1">
      <alignment vertical="center"/>
    </xf>
    <xf numFmtId="0" fontId="4" fillId="0" borderId="17" xfId="0" applyFont="1" applyBorder="1" applyAlignment="1">
      <alignment vertical="center"/>
    </xf>
    <xf numFmtId="0" fontId="3" fillId="0" borderId="13" xfId="0" applyFont="1" applyBorder="1" applyAlignment="1">
      <alignment horizontal="left" vertical="center" wrapText="1"/>
    </xf>
    <xf numFmtId="0" fontId="4" fillId="0" borderId="13" xfId="0" applyFont="1" applyBorder="1" applyAlignment="1">
      <alignment vertical="center"/>
    </xf>
    <xf numFmtId="0" fontId="4" fillId="0" borderId="7" xfId="0" applyFont="1" applyBorder="1" applyAlignment="1">
      <alignment vertical="center" wrapText="1"/>
    </xf>
    <xf numFmtId="0" fontId="4" fillId="0" borderId="10" xfId="0" applyFont="1" applyBorder="1" applyAlignment="1">
      <alignment vertical="center" wrapText="1"/>
    </xf>
    <xf numFmtId="0" fontId="3" fillId="0" borderId="17" xfId="0" applyFont="1" applyFill="1" applyBorder="1" applyAlignment="1">
      <alignment horizontal="left" vertical="center" wrapText="1"/>
    </xf>
    <xf numFmtId="0" fontId="4" fillId="0" borderId="48" xfId="0" applyFont="1" applyBorder="1" applyAlignment="1">
      <alignment vertical="center"/>
    </xf>
    <xf numFmtId="0" fontId="0" fillId="0" borderId="0" xfId="0" applyAlignment="1">
      <alignment wrapText="1"/>
    </xf>
    <xf numFmtId="0" fontId="0" fillId="0" borderId="0" xfId="0" applyAlignment="1">
      <alignment vertical="center"/>
    </xf>
    <xf numFmtId="0" fontId="0" fillId="0" borderId="7" xfId="0" applyBorder="1"/>
    <xf numFmtId="0" fontId="0" fillId="0" borderId="10" xfId="0" applyBorder="1"/>
    <xf numFmtId="0" fontId="0" fillId="0" borderId="0" xfId="0" applyFill="1"/>
    <xf numFmtId="0" fontId="4" fillId="0" borderId="0" xfId="0" applyFont="1"/>
    <xf numFmtId="0" fontId="3" fillId="0" borderId="10" xfId="0" applyFont="1" applyFill="1" applyBorder="1" applyAlignment="1">
      <alignment horizontal="left" vertical="top" wrapText="1"/>
    </xf>
    <xf numFmtId="0" fontId="0" fillId="0" borderId="13" xfId="0" applyBorder="1" applyAlignment="1">
      <alignment wrapText="1"/>
    </xf>
    <xf numFmtId="0" fontId="0" fillId="0" borderId="13" xfId="0" applyBorder="1"/>
    <xf numFmtId="0" fontId="4" fillId="0" borderId="48" xfId="0" applyFont="1" applyBorder="1" applyAlignment="1">
      <alignment wrapText="1"/>
    </xf>
    <xf numFmtId="0" fontId="3" fillId="0" borderId="1" xfId="0" applyFont="1" applyBorder="1" applyAlignment="1">
      <alignment horizontal="left" vertical="top" wrapText="1"/>
    </xf>
    <xf numFmtId="0" fontId="3" fillId="0" borderId="5" xfId="0" applyFont="1" applyBorder="1" applyAlignment="1">
      <alignment horizontal="left" vertical="top" wrapText="1"/>
    </xf>
    <xf numFmtId="0" fontId="3" fillId="0" borderId="1" xfId="0" applyFont="1" applyBorder="1" applyAlignment="1">
      <alignment wrapText="1"/>
    </xf>
    <xf numFmtId="0" fontId="3" fillId="0" borderId="7" xfId="0" applyFont="1" applyBorder="1" applyAlignment="1">
      <alignment wrapText="1"/>
    </xf>
    <xf numFmtId="0" fontId="3" fillId="0" borderId="10" xfId="0" applyFont="1" applyBorder="1" applyAlignment="1">
      <alignment wrapText="1"/>
    </xf>
    <xf numFmtId="0" fontId="3" fillId="0" borderId="48" xfId="0" applyFont="1" applyBorder="1" applyAlignment="1">
      <alignment wrapText="1"/>
    </xf>
    <xf numFmtId="0" fontId="3" fillId="0" borderId="13" xfId="0" applyFont="1" applyBorder="1" applyAlignment="1">
      <alignment wrapText="1"/>
    </xf>
    <xf numFmtId="0" fontId="4" fillId="0" borderId="26" xfId="0" applyFont="1" applyBorder="1" applyAlignment="1">
      <alignment wrapText="1"/>
    </xf>
    <xf numFmtId="0" fontId="3" fillId="0" borderId="4" xfId="0" applyFont="1" applyBorder="1" applyAlignment="1">
      <alignment horizontal="left" vertical="center" wrapText="1"/>
    </xf>
    <xf numFmtId="0" fontId="3" fillId="0" borderId="48" xfId="0" applyFont="1" applyBorder="1" applyAlignment="1">
      <alignment horizontal="left" vertical="center" wrapText="1"/>
    </xf>
    <xf numFmtId="0" fontId="3" fillId="0" borderId="7" xfId="0" applyFont="1" applyBorder="1" applyAlignment="1">
      <alignment vertical="top" wrapText="1"/>
    </xf>
    <xf numFmtId="0" fontId="3" fillId="0" borderId="26" xfId="0" applyFont="1" applyBorder="1" applyAlignment="1">
      <alignment wrapText="1"/>
    </xf>
    <xf numFmtId="0" fontId="3" fillId="0" borderId="1" xfId="0" applyFont="1" applyBorder="1" applyAlignment="1">
      <alignment vertical="center" wrapText="1"/>
    </xf>
    <xf numFmtId="0" fontId="3" fillId="0" borderId="7" xfId="0" applyFont="1" applyBorder="1" applyAlignment="1">
      <alignment horizontal="left" wrapText="1"/>
    </xf>
    <xf numFmtId="0" fontId="3" fillId="0" borderId="4" xfId="0" applyFont="1" applyBorder="1" applyAlignment="1">
      <alignment wrapText="1"/>
    </xf>
    <xf numFmtId="0" fontId="3" fillId="0" borderId="7" xfId="0" applyFont="1" applyFill="1" applyBorder="1" applyAlignment="1">
      <alignment wrapText="1"/>
    </xf>
    <xf numFmtId="0" fontId="3" fillId="0" borderId="10" xfId="0" applyFont="1" applyFill="1" applyBorder="1" applyAlignment="1">
      <alignment wrapText="1"/>
    </xf>
    <xf numFmtId="0" fontId="3" fillId="0" borderId="48" xfId="0" applyFont="1" applyFill="1" applyBorder="1" applyAlignment="1">
      <alignment wrapText="1"/>
    </xf>
    <xf numFmtId="0" fontId="3" fillId="0" borderId="13" xfId="0" applyFont="1" applyFill="1" applyBorder="1" applyAlignment="1">
      <alignment wrapText="1"/>
    </xf>
    <xf numFmtId="0" fontId="3" fillId="0" borderId="7" xfId="0" applyFont="1" applyBorder="1" applyAlignment="1">
      <alignment vertical="center" wrapText="1"/>
    </xf>
    <xf numFmtId="0" fontId="3" fillId="0" borderId="7" xfId="0" applyFont="1" applyFill="1" applyBorder="1" applyAlignment="1">
      <alignment horizontal="left" wrapText="1"/>
    </xf>
    <xf numFmtId="0" fontId="3" fillId="0" borderId="13" xfId="0" applyFont="1" applyFill="1" applyBorder="1" applyAlignment="1">
      <alignment horizontal="left" wrapText="1"/>
    </xf>
    <xf numFmtId="0" fontId="3" fillId="0" borderId="48" xfId="0" applyFont="1" applyFill="1" applyBorder="1" applyAlignment="1">
      <alignment horizontal="left" wrapText="1"/>
    </xf>
    <xf numFmtId="0" fontId="3" fillId="0" borderId="4" xfId="0" applyFont="1" applyFill="1" applyBorder="1" applyAlignment="1">
      <alignment horizontal="left" wrapText="1"/>
    </xf>
    <xf numFmtId="0" fontId="3" fillId="0" borderId="1" xfId="0" applyFont="1" applyFill="1" applyBorder="1" applyAlignment="1">
      <alignment horizontal="left" vertical="top" wrapText="1"/>
    </xf>
    <xf numFmtId="0" fontId="4" fillId="0" borderId="8" xfId="0" applyFont="1" applyBorder="1" applyAlignment="1">
      <alignment wrapText="1"/>
    </xf>
    <xf numFmtId="0" fontId="4" fillId="0" borderId="11" xfId="0" applyFont="1" applyBorder="1" applyAlignment="1">
      <alignment wrapText="1"/>
    </xf>
    <xf numFmtId="0" fontId="4" fillId="0" borderId="50" xfId="0" applyFont="1" applyBorder="1" applyAlignment="1">
      <alignment wrapText="1"/>
    </xf>
    <xf numFmtId="0" fontId="7" fillId="0" borderId="0" xfId="0" applyFont="1" applyFill="1" applyBorder="1" applyAlignment="1">
      <alignment horizontal="left" vertical="center" wrapText="1"/>
    </xf>
    <xf numFmtId="0" fontId="4" fillId="0" borderId="4" xfId="0" applyFont="1" applyBorder="1" applyAlignment="1">
      <alignment vertical="center" wrapText="1"/>
    </xf>
    <xf numFmtId="0" fontId="3" fillId="0" borderId="13" xfId="0" applyFont="1" applyFill="1" applyBorder="1" applyAlignment="1">
      <alignment vertical="center" wrapText="1"/>
    </xf>
    <xf numFmtId="0" fontId="3" fillId="0" borderId="48" xfId="0" applyFont="1" applyFill="1" applyBorder="1" applyAlignment="1">
      <alignment vertical="center" wrapText="1"/>
    </xf>
    <xf numFmtId="0" fontId="3" fillId="0" borderId="26" xfId="0" applyFont="1" applyFill="1" applyBorder="1" applyAlignment="1">
      <alignment wrapText="1"/>
    </xf>
    <xf numFmtId="0" fontId="4" fillId="0" borderId="17" xfId="0" applyFont="1" applyBorder="1" applyAlignment="1">
      <alignment wrapText="1"/>
    </xf>
    <xf numFmtId="0" fontId="3" fillId="0" borderId="17" xfId="0" applyFont="1" applyFill="1" applyBorder="1" applyAlignment="1">
      <alignment wrapText="1"/>
    </xf>
    <xf numFmtId="0" fontId="3" fillId="0" borderId="26" xfId="0" applyFont="1" applyFill="1" applyBorder="1" applyAlignment="1">
      <alignment vertical="center" wrapText="1"/>
    </xf>
    <xf numFmtId="0" fontId="4" fillId="0" borderId="17" xfId="0" applyFont="1" applyBorder="1" applyAlignment="1">
      <alignment vertical="center" wrapText="1"/>
    </xf>
    <xf numFmtId="0" fontId="4" fillId="0" borderId="5" xfId="0" applyFont="1" applyBorder="1" applyAlignment="1">
      <alignment vertical="center" wrapText="1"/>
    </xf>
    <xf numFmtId="0" fontId="4" fillId="0" borderId="13" xfId="0" applyFont="1" applyBorder="1" applyAlignment="1">
      <alignment vertical="center" wrapText="1"/>
    </xf>
    <xf numFmtId="0" fontId="3" fillId="0" borderId="7" xfId="0" applyFont="1" applyFill="1" applyBorder="1" applyAlignment="1">
      <alignment vertical="center" wrapText="1"/>
    </xf>
    <xf numFmtId="0" fontId="3" fillId="9" borderId="13" xfId="0" applyFont="1" applyFill="1" applyBorder="1" applyAlignment="1">
      <alignment horizontal="left" wrapText="1"/>
    </xf>
    <xf numFmtId="0" fontId="3" fillId="0" borderId="49" xfId="0" applyFont="1" applyFill="1" applyBorder="1" applyAlignment="1">
      <alignment wrapText="1"/>
    </xf>
    <xf numFmtId="0" fontId="2" fillId="0" borderId="0" xfId="0" applyFont="1" applyAlignment="1">
      <alignment vertical="center"/>
    </xf>
    <xf numFmtId="0" fontId="4" fillId="0" borderId="0" xfId="0" applyFont="1" applyAlignment="1">
      <alignment vertical="center"/>
    </xf>
    <xf numFmtId="0" fontId="0" fillId="0" borderId="48" xfId="0" applyBorder="1" applyAlignment="1">
      <alignment wrapText="1"/>
    </xf>
    <xf numFmtId="0" fontId="4" fillId="0" borderId="7" xfId="0" applyFont="1" applyBorder="1" applyAlignment="1">
      <alignment horizontal="left"/>
    </xf>
    <xf numFmtId="0" fontId="4" fillId="0" borderId="1" xfId="0" applyFont="1" applyBorder="1" applyAlignment="1">
      <alignment horizontal="left"/>
    </xf>
    <xf numFmtId="0" fontId="4" fillId="0" borderId="10" xfId="0" applyFont="1" applyBorder="1" applyAlignment="1">
      <alignment horizontal="left"/>
    </xf>
    <xf numFmtId="0" fontId="0" fillId="0" borderId="0" xfId="0" applyAlignment="1">
      <alignment horizontal="center" vertical="center"/>
    </xf>
    <xf numFmtId="0" fontId="3" fillId="0" borderId="5" xfId="0" applyFont="1" applyFill="1" applyBorder="1" applyAlignment="1">
      <alignment horizontal="left" wrapText="1"/>
    </xf>
    <xf numFmtId="0" fontId="3" fillId="0" borderId="12" xfId="0" applyFont="1" applyBorder="1" applyAlignment="1">
      <alignment horizontal="left" vertical="center" wrapText="1"/>
    </xf>
    <xf numFmtId="0" fontId="3" fillId="0" borderId="12" xfId="0" applyFont="1" applyFill="1" applyBorder="1" applyAlignment="1">
      <alignment horizontal="left" vertical="center" wrapText="1"/>
    </xf>
    <xf numFmtId="0" fontId="4" fillId="0" borderId="7" xfId="0" applyFont="1" applyFill="1" applyBorder="1" applyAlignment="1">
      <alignment vertical="center" wrapText="1"/>
    </xf>
    <xf numFmtId="0" fontId="4" fillId="0" borderId="1" xfId="0" applyFont="1" applyFill="1" applyBorder="1" applyAlignment="1">
      <alignment vertical="center" wrapText="1"/>
    </xf>
    <xf numFmtId="0" fontId="4" fillId="0" borderId="10" xfId="0" applyFont="1" applyFill="1" applyBorder="1" applyAlignment="1">
      <alignment vertical="center" wrapText="1"/>
    </xf>
    <xf numFmtId="0" fontId="2" fillId="0" borderId="0" xfId="0" applyFont="1" applyAlignment="1">
      <alignment vertical="top" wrapText="1"/>
    </xf>
    <xf numFmtId="0" fontId="3" fillId="0" borderId="12" xfId="0" applyFont="1" applyBorder="1" applyAlignment="1">
      <alignment horizontal="left" vertical="top" wrapText="1"/>
    </xf>
    <xf numFmtId="0" fontId="3" fillId="0" borderId="12" xfId="0" applyFont="1" applyFill="1" applyBorder="1" applyAlignment="1">
      <alignment horizontal="left" vertical="top" wrapText="1"/>
    </xf>
    <xf numFmtId="0" fontId="3" fillId="0" borderId="31" xfId="0" applyFont="1" applyFill="1" applyBorder="1" applyAlignment="1">
      <alignment horizontal="left" vertical="top" wrapText="1"/>
    </xf>
    <xf numFmtId="0" fontId="5" fillId="2" borderId="20" xfId="0" applyFont="1" applyFill="1" applyBorder="1" applyAlignment="1">
      <alignment horizontal="center" vertical="center" wrapText="1"/>
    </xf>
    <xf numFmtId="0" fontId="2" fillId="0" borderId="7" xfId="0" applyFont="1" applyBorder="1" applyAlignment="1">
      <alignment vertical="center" wrapText="1"/>
    </xf>
    <xf numFmtId="0" fontId="2" fillId="0" borderId="1" xfId="0" applyFont="1" applyBorder="1" applyAlignment="1">
      <alignment vertical="center" wrapText="1"/>
    </xf>
    <xf numFmtId="0" fontId="8" fillId="0" borderId="7" xfId="0" applyFont="1" applyBorder="1" applyAlignment="1">
      <alignment vertical="center" wrapText="1"/>
    </xf>
    <xf numFmtId="0" fontId="7" fillId="0" borderId="0" xfId="0" applyFont="1" applyFill="1" applyBorder="1" applyAlignment="1">
      <alignment vertical="center" wrapText="1"/>
    </xf>
    <xf numFmtId="0" fontId="0" fillId="0" borderId="0" xfId="0" applyAlignment="1">
      <alignment vertical="center" wrapText="1"/>
    </xf>
    <xf numFmtId="0" fontId="2" fillId="0" borderId="6" xfId="0" applyFont="1" applyBorder="1" applyAlignment="1">
      <alignment vertical="center" wrapText="1"/>
    </xf>
    <xf numFmtId="0" fontId="2" fillId="0" borderId="15" xfId="0" applyFont="1" applyBorder="1" applyAlignment="1">
      <alignment vertical="center" wrapText="1"/>
    </xf>
    <xf numFmtId="0" fontId="4" fillId="0" borderId="0" xfId="0" applyFont="1" applyAlignment="1">
      <alignment vertical="center" wrapText="1"/>
    </xf>
    <xf numFmtId="0" fontId="3" fillId="0" borderId="12" xfId="0" applyFont="1" applyBorder="1" applyAlignment="1">
      <alignment vertical="center" wrapText="1"/>
    </xf>
    <xf numFmtId="0" fontId="3" fillId="0" borderId="2" xfId="0" applyFont="1" applyBorder="1" applyAlignment="1">
      <alignment vertical="center" wrapText="1"/>
    </xf>
    <xf numFmtId="0" fontId="8" fillId="0" borderId="12" xfId="0" applyFont="1" applyBorder="1" applyAlignment="1">
      <alignment horizontal="left" vertical="center" wrapText="1"/>
    </xf>
    <xf numFmtId="0" fontId="8" fillId="0" borderId="49" xfId="0" applyFont="1" applyBorder="1" applyAlignment="1">
      <alignment horizontal="left" vertical="center" wrapText="1"/>
    </xf>
    <xf numFmtId="0" fontId="3" fillId="0" borderId="54" xfId="0" applyFont="1" applyBorder="1" applyAlignment="1">
      <alignment horizontal="left" vertical="center" wrapText="1"/>
    </xf>
    <xf numFmtId="0" fontId="3" fillId="0" borderId="49" xfId="0" applyFont="1" applyBorder="1" applyAlignment="1">
      <alignment horizontal="left" vertical="center" wrapText="1"/>
    </xf>
    <xf numFmtId="0" fontId="3" fillId="0" borderId="2" xfId="0" applyFont="1" applyBorder="1" applyAlignment="1">
      <alignment horizontal="left" vertical="center" wrapText="1"/>
    </xf>
    <xf numFmtId="0" fontId="4" fillId="0" borderId="12" xfId="0" applyFont="1" applyBorder="1" applyAlignment="1">
      <alignment wrapText="1"/>
    </xf>
    <xf numFmtId="0" fontId="3" fillId="0" borderId="49" xfId="0" applyFont="1" applyFill="1" applyBorder="1" applyAlignment="1">
      <alignment horizontal="left" vertical="top" wrapText="1"/>
    </xf>
    <xf numFmtId="0" fontId="3" fillId="0" borderId="49" xfId="0" applyFont="1" applyBorder="1" applyAlignment="1">
      <alignment horizontal="left" vertical="top" wrapText="1"/>
    </xf>
    <xf numFmtId="0" fontId="4" fillId="0" borderId="28" xfId="0" applyFont="1" applyBorder="1" applyAlignment="1">
      <alignment wrapText="1"/>
    </xf>
    <xf numFmtId="0" fontId="8" fillId="0" borderId="2" xfId="0" applyFont="1" applyBorder="1" applyAlignment="1">
      <alignment horizontal="left" vertical="center" wrapText="1"/>
    </xf>
    <xf numFmtId="0" fontId="4" fillId="0" borderId="2" xfId="0" applyFont="1" applyBorder="1" applyAlignment="1">
      <alignment wrapText="1"/>
    </xf>
    <xf numFmtId="0" fontId="4" fillId="0" borderId="29" xfId="0" applyFont="1" applyBorder="1" applyAlignment="1">
      <alignment wrapText="1"/>
    </xf>
    <xf numFmtId="0" fontId="8" fillId="0" borderId="29" xfId="0" applyFont="1" applyBorder="1" applyAlignment="1">
      <alignment horizontal="left" vertical="center" wrapText="1"/>
    </xf>
    <xf numFmtId="0" fontId="3" fillId="0" borderId="2" xfId="0" applyFont="1" applyBorder="1" applyAlignment="1">
      <alignment wrapText="1"/>
    </xf>
    <xf numFmtId="0" fontId="3" fillId="0" borderId="12" xfId="0" applyFont="1" applyBorder="1" applyAlignment="1">
      <alignment wrapText="1"/>
    </xf>
    <xf numFmtId="0" fontId="3" fillId="0" borderId="49" xfId="0" applyFont="1" applyBorder="1" applyAlignment="1">
      <alignment wrapText="1"/>
    </xf>
    <xf numFmtId="0" fontId="3" fillId="0" borderId="39" xfId="0" applyFont="1" applyBorder="1" applyAlignment="1">
      <alignment wrapText="1"/>
    </xf>
    <xf numFmtId="0" fontId="3" fillId="0" borderId="12" xfId="0" applyFont="1" applyFill="1" applyBorder="1" applyAlignment="1">
      <alignment wrapText="1"/>
    </xf>
    <xf numFmtId="0" fontId="3" fillId="0" borderId="54" xfId="0" applyFont="1" applyBorder="1" applyAlignment="1">
      <alignment wrapText="1"/>
    </xf>
    <xf numFmtId="0" fontId="4" fillId="0" borderId="49" xfId="0" applyFont="1" applyFill="1" applyBorder="1" applyAlignment="1">
      <alignment wrapText="1"/>
    </xf>
    <xf numFmtId="0" fontId="3" fillId="0" borderId="31" xfId="0" applyFont="1" applyBorder="1" applyAlignment="1">
      <alignment vertical="top" wrapText="1"/>
    </xf>
    <xf numFmtId="0" fontId="3" fillId="0" borderId="2" xfId="0" applyFont="1" applyBorder="1" applyAlignment="1">
      <alignment vertical="top" wrapText="1"/>
    </xf>
    <xf numFmtId="0" fontId="3" fillId="0" borderId="12" xfId="0" applyFont="1" applyBorder="1" applyAlignment="1">
      <alignment vertical="top" wrapText="1"/>
    </xf>
    <xf numFmtId="0" fontId="3" fillId="0" borderId="49" xfId="0" applyFont="1" applyBorder="1" applyAlignment="1">
      <alignment vertical="center" wrapText="1"/>
    </xf>
    <xf numFmtId="0" fontId="3" fillId="0" borderId="49" xfId="0" applyFont="1" applyBorder="1" applyAlignment="1">
      <alignment vertical="top" wrapText="1"/>
    </xf>
    <xf numFmtId="0" fontId="4" fillId="0" borderId="1" xfId="0" applyFont="1" applyBorder="1" applyAlignment="1">
      <alignment horizontal="left" wrapText="1"/>
    </xf>
    <xf numFmtId="0" fontId="4" fillId="0" borderId="12" xfId="0" applyFont="1" applyFill="1" applyBorder="1" applyAlignment="1">
      <alignment vertical="top" wrapText="1"/>
    </xf>
    <xf numFmtId="0" fontId="3" fillId="0" borderId="54" xfId="0" applyFont="1" applyFill="1" applyBorder="1" applyAlignment="1">
      <alignment horizontal="left" wrapText="1"/>
    </xf>
    <xf numFmtId="0" fontId="3" fillId="0" borderId="12" xfId="0" applyFont="1" applyFill="1" applyBorder="1" applyAlignment="1">
      <alignment horizontal="left" wrapText="1"/>
    </xf>
    <xf numFmtId="0" fontId="3" fillId="0" borderId="49" xfId="0" applyFont="1" applyFill="1" applyBorder="1" applyAlignment="1">
      <alignment horizontal="left" wrapText="1"/>
    </xf>
    <xf numFmtId="0" fontId="3" fillId="0" borderId="49" xfId="0" applyFont="1" applyFill="1" applyBorder="1" applyAlignment="1">
      <alignment horizontal="left" vertical="center" wrapText="1"/>
    </xf>
    <xf numFmtId="0" fontId="3" fillId="0" borderId="54" xfId="0" applyFont="1" applyFill="1" applyBorder="1" applyAlignment="1">
      <alignment horizontal="left" vertical="center" wrapText="1"/>
    </xf>
    <xf numFmtId="0" fontId="3" fillId="0" borderId="39" xfId="0" applyFont="1" applyFill="1" applyBorder="1" applyAlignment="1">
      <alignment horizontal="left" vertical="center" wrapText="1"/>
    </xf>
    <xf numFmtId="0" fontId="0" fillId="0" borderId="0" xfId="0" applyAlignment="1">
      <alignment horizontal="left" vertical="center" wrapText="1"/>
    </xf>
    <xf numFmtId="0" fontId="3" fillId="0" borderId="39" xfId="0" applyFont="1" applyBorder="1" applyAlignment="1">
      <alignment horizontal="left" vertical="center" wrapText="1"/>
    </xf>
    <xf numFmtId="0" fontId="3" fillId="0" borderId="2" xfId="0" applyFont="1" applyFill="1" applyBorder="1" applyAlignment="1">
      <alignment horizontal="left" vertical="center" wrapText="1"/>
    </xf>
    <xf numFmtId="0" fontId="3" fillId="0" borderId="12" xfId="0" applyFont="1" applyBorder="1" applyAlignment="1">
      <alignment horizontal="left" wrapText="1"/>
    </xf>
    <xf numFmtId="0" fontId="3" fillId="0" borderId="49" xfId="0" applyFont="1" applyBorder="1" applyAlignment="1">
      <alignment horizontal="left" wrapText="1"/>
    </xf>
    <xf numFmtId="0" fontId="3" fillId="0" borderId="15" xfId="0" applyFont="1" applyBorder="1" applyAlignment="1">
      <alignment horizontal="left" vertical="top" wrapText="1"/>
    </xf>
    <xf numFmtId="0" fontId="3" fillId="0" borderId="6" xfId="0" applyFont="1" applyBorder="1" applyAlignment="1">
      <alignment vertical="center" wrapText="1"/>
    </xf>
    <xf numFmtId="0" fontId="3" fillId="0" borderId="15" xfId="0" applyFont="1" applyBorder="1" applyAlignment="1">
      <alignment vertical="center" wrapText="1"/>
    </xf>
    <xf numFmtId="0" fontId="3" fillId="0" borderId="12" xfId="0" applyFont="1" applyFill="1" applyBorder="1" applyAlignment="1">
      <alignment vertical="center" wrapText="1"/>
    </xf>
    <xf numFmtId="0" fontId="3" fillId="0" borderId="49" xfId="0" applyFont="1" applyFill="1" applyBorder="1" applyAlignment="1">
      <alignment vertical="center" wrapText="1"/>
    </xf>
    <xf numFmtId="0" fontId="3" fillId="0" borderId="54" xfId="0" applyFont="1" applyFill="1" applyBorder="1" applyAlignment="1">
      <alignment wrapText="1"/>
    </xf>
    <xf numFmtId="0" fontId="3" fillId="0" borderId="39" xfId="0" applyFont="1" applyFill="1" applyBorder="1" applyAlignment="1">
      <alignment wrapText="1"/>
    </xf>
    <xf numFmtId="0" fontId="3" fillId="0" borderId="54" xfId="0" applyFont="1" applyFill="1" applyBorder="1" applyAlignment="1">
      <alignment horizontal="left" vertical="top" wrapText="1"/>
    </xf>
    <xf numFmtId="0" fontId="3" fillId="0" borderId="2" xfId="0" applyFont="1" applyFill="1" applyBorder="1" applyAlignment="1">
      <alignment horizontal="left" vertical="top" wrapText="1"/>
    </xf>
    <xf numFmtId="0" fontId="4" fillId="0" borderId="51" xfId="0" applyFont="1" applyBorder="1" applyAlignment="1">
      <alignment vertical="center" wrapText="1"/>
    </xf>
    <xf numFmtId="0" fontId="4" fillId="0" borderId="12" xfId="0" applyFont="1" applyBorder="1" applyAlignment="1">
      <alignment vertical="center" wrapText="1"/>
    </xf>
    <xf numFmtId="0" fontId="3" fillId="0" borderId="39" xfId="0" applyFont="1" applyFill="1" applyBorder="1" applyAlignment="1">
      <alignment vertical="center" wrapText="1"/>
    </xf>
    <xf numFmtId="0" fontId="4" fillId="0" borderId="54" xfId="0" applyFont="1" applyFill="1" applyBorder="1" applyAlignment="1">
      <alignment vertical="center" wrapText="1"/>
    </xf>
    <xf numFmtId="0" fontId="4" fillId="0" borderId="49" xfId="0" applyFont="1" applyBorder="1" applyAlignment="1">
      <alignment wrapText="1"/>
    </xf>
    <xf numFmtId="0" fontId="8" fillId="0" borderId="12" xfId="0" applyFont="1" applyBorder="1" applyAlignment="1">
      <alignment vertical="center" wrapText="1"/>
    </xf>
    <xf numFmtId="0" fontId="3" fillId="9" borderId="19" xfId="0" applyFont="1" applyFill="1" applyBorder="1" applyAlignment="1">
      <alignment horizontal="left" wrapText="1"/>
    </xf>
    <xf numFmtId="0" fontId="3" fillId="9" borderId="12" xfId="0" applyFont="1" applyFill="1" applyBorder="1" applyAlignment="1">
      <alignment horizontal="left" wrapText="1"/>
    </xf>
    <xf numFmtId="0" fontId="8" fillId="0" borderId="12" xfId="0" applyFont="1" applyBorder="1" applyAlignment="1">
      <alignment wrapText="1"/>
    </xf>
    <xf numFmtId="0" fontId="4" fillId="0" borderId="39" xfId="0" applyFont="1" applyBorder="1" applyAlignment="1">
      <alignment wrapText="1"/>
    </xf>
    <xf numFmtId="0" fontId="4" fillId="0" borderId="54" xfId="0" applyFont="1" applyBorder="1" applyAlignment="1">
      <alignment wrapText="1"/>
    </xf>
    <xf numFmtId="0" fontId="4" fillId="0" borderId="12" xfId="0" applyFont="1" applyBorder="1" applyAlignment="1">
      <alignment horizontal="left" vertical="center" wrapText="1"/>
    </xf>
    <xf numFmtId="0" fontId="4" fillId="0" borderId="2" xfId="0" applyFont="1" applyBorder="1" applyAlignment="1">
      <alignment horizontal="left" vertical="center" wrapText="1"/>
    </xf>
    <xf numFmtId="0" fontId="4" fillId="0" borderId="26" xfId="0" applyFont="1" applyBorder="1" applyAlignment="1">
      <alignment vertical="center" wrapText="1"/>
    </xf>
    <xf numFmtId="0" fontId="8" fillId="0" borderId="39" xfId="0" applyFont="1" applyBorder="1" applyAlignment="1">
      <alignment wrapText="1"/>
    </xf>
    <xf numFmtId="0" fontId="3" fillId="0" borderId="54" xfId="0" applyFont="1" applyBorder="1" applyAlignment="1">
      <alignment vertical="center" wrapText="1"/>
    </xf>
    <xf numFmtId="0" fontId="3" fillId="0" borderId="39" xfId="0" applyFont="1" applyBorder="1" applyAlignment="1">
      <alignment vertical="center" wrapText="1"/>
    </xf>
    <xf numFmtId="0" fontId="4" fillId="0" borderId="39" xfId="0" applyFont="1" applyBorder="1" applyAlignment="1">
      <alignment vertical="center" wrapText="1"/>
    </xf>
    <xf numFmtId="0" fontId="4" fillId="0" borderId="19" xfId="0" applyFont="1" applyBorder="1" applyAlignment="1">
      <alignment vertical="center" wrapText="1"/>
    </xf>
    <xf numFmtId="0" fontId="3" fillId="9" borderId="12" xfId="0" applyFont="1" applyFill="1" applyBorder="1" applyAlignment="1">
      <alignment wrapText="1"/>
    </xf>
    <xf numFmtId="0" fontId="3" fillId="9" borderId="49" xfId="0" applyFont="1" applyFill="1" applyBorder="1" applyAlignment="1">
      <alignment horizontal="left" wrapText="1"/>
    </xf>
    <xf numFmtId="0" fontId="3" fillId="0" borderId="39" xfId="0" applyFont="1" applyFill="1" applyBorder="1" applyAlignment="1">
      <alignment horizontal="left" wrapText="1"/>
    </xf>
    <xf numFmtId="0" fontId="4" fillId="0" borderId="49" xfId="0" applyFont="1" applyBorder="1" applyAlignment="1">
      <alignment vertical="center" wrapText="1"/>
    </xf>
    <xf numFmtId="0" fontId="3" fillId="9" borderId="13" xfId="0" applyFont="1" applyFill="1" applyBorder="1" applyAlignment="1">
      <alignment vertical="center"/>
    </xf>
    <xf numFmtId="0" fontId="4" fillId="0" borderId="48" xfId="0" applyFont="1" applyBorder="1" applyAlignment="1">
      <alignment vertical="top" wrapText="1"/>
    </xf>
    <xf numFmtId="0" fontId="3" fillId="0" borderId="30" xfId="0" applyFont="1" applyFill="1" applyBorder="1" applyAlignment="1">
      <alignment horizontal="left" vertical="center" wrapText="1"/>
    </xf>
    <xf numFmtId="0" fontId="3" fillId="0" borderId="10" xfId="0" applyFont="1" applyFill="1" applyBorder="1" applyAlignment="1">
      <alignment vertical="center" wrapText="1"/>
    </xf>
    <xf numFmtId="0" fontId="2" fillId="0" borderId="0" xfId="0" applyFont="1" applyAlignment="1">
      <alignment wrapText="1"/>
    </xf>
    <xf numFmtId="0" fontId="4" fillId="0" borderId="14" xfId="0" applyFont="1" applyBorder="1" applyAlignment="1">
      <alignment wrapText="1"/>
    </xf>
    <xf numFmtId="0" fontId="4" fillId="0" borderId="8" xfId="0" applyFont="1" applyFill="1" applyBorder="1" applyAlignment="1">
      <alignment wrapText="1"/>
    </xf>
    <xf numFmtId="0" fontId="4" fillId="0" borderId="16" xfId="0" applyFont="1" applyFill="1" applyBorder="1" applyAlignment="1">
      <alignment wrapText="1"/>
    </xf>
    <xf numFmtId="0" fontId="4" fillId="0" borderId="11" xfId="0" applyFont="1" applyFill="1" applyBorder="1" applyAlignment="1">
      <alignment wrapText="1"/>
    </xf>
    <xf numFmtId="0" fontId="4" fillId="0" borderId="14" xfId="0" applyFont="1" applyFill="1" applyBorder="1" applyAlignment="1">
      <alignment wrapText="1"/>
    </xf>
    <xf numFmtId="0" fontId="4" fillId="0" borderId="7" xfId="0" applyFont="1" applyFill="1" applyBorder="1" applyAlignment="1">
      <alignment wrapText="1"/>
    </xf>
    <xf numFmtId="0" fontId="4" fillId="0" borderId="1" xfId="0" applyFont="1" applyFill="1" applyBorder="1" applyAlignment="1">
      <alignment wrapText="1"/>
    </xf>
    <xf numFmtId="0" fontId="4" fillId="0" borderId="10" xfId="0" applyFont="1" applyFill="1" applyBorder="1" applyAlignment="1">
      <alignment wrapText="1"/>
    </xf>
    <xf numFmtId="0" fontId="4" fillId="0" borderId="13" xfId="0" applyFont="1" applyFill="1" applyBorder="1" applyAlignment="1">
      <alignment wrapText="1"/>
    </xf>
    <xf numFmtId="0" fontId="2" fillId="0" borderId="7" xfId="0" applyFont="1" applyBorder="1" applyAlignment="1">
      <alignment wrapText="1"/>
    </xf>
    <xf numFmtId="0" fontId="2" fillId="0" borderId="1" xfId="0" applyFont="1" applyBorder="1" applyAlignment="1">
      <alignment wrapText="1"/>
    </xf>
    <xf numFmtId="0" fontId="4" fillId="0" borderId="0" xfId="0" applyFont="1" applyAlignment="1">
      <alignment wrapText="1"/>
    </xf>
    <xf numFmtId="0" fontId="4" fillId="0" borderId="7" xfId="0" applyFont="1" applyBorder="1" applyAlignment="1">
      <alignment horizontal="left" vertical="center" wrapText="1"/>
    </xf>
    <xf numFmtId="0" fontId="4" fillId="0" borderId="4" xfId="0" applyFont="1" applyBorder="1" applyAlignment="1">
      <alignment horizontal="left" vertical="center" wrapText="1"/>
    </xf>
    <xf numFmtId="0" fontId="4" fillId="0" borderId="13" xfId="0" applyFont="1" applyBorder="1" applyAlignment="1">
      <alignment horizontal="left" vertical="center" wrapText="1"/>
    </xf>
    <xf numFmtId="0" fontId="4" fillId="0" borderId="48" xfId="0" applyFont="1" applyBorder="1" applyAlignment="1">
      <alignment horizontal="left" vertical="center" wrapText="1"/>
    </xf>
    <xf numFmtId="0" fontId="4" fillId="0" borderId="10" xfId="0" applyFont="1" applyBorder="1" applyAlignment="1">
      <alignment horizontal="left" wrapText="1"/>
    </xf>
    <xf numFmtId="0" fontId="2" fillId="0" borderId="0" xfId="0" applyFont="1" applyAlignment="1">
      <alignment horizontal="center" vertical="center"/>
    </xf>
    <xf numFmtId="0" fontId="4" fillId="0" borderId="7" xfId="0" applyFont="1" applyBorder="1" applyAlignment="1">
      <alignment horizontal="center" vertical="center"/>
    </xf>
    <xf numFmtId="0" fontId="4" fillId="0" borderId="10" xfId="0" applyFont="1" applyBorder="1" applyAlignment="1">
      <alignment horizontal="center" vertical="center"/>
    </xf>
    <xf numFmtId="0" fontId="4" fillId="0" borderId="13" xfId="0" applyFont="1" applyBorder="1" applyAlignment="1">
      <alignment horizontal="center" vertical="center"/>
    </xf>
    <xf numFmtId="0" fontId="4" fillId="0" borderId="1" xfId="0" applyFont="1" applyBorder="1" applyAlignment="1">
      <alignment horizontal="center" vertical="center"/>
    </xf>
    <xf numFmtId="0" fontId="4" fillId="0" borderId="7"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10" xfId="0" applyFont="1" applyFill="1" applyBorder="1" applyAlignment="1">
      <alignment horizontal="center" vertical="center"/>
    </xf>
    <xf numFmtId="0" fontId="4" fillId="0" borderId="13" xfId="0" applyFont="1" applyFill="1" applyBorder="1" applyAlignment="1">
      <alignment horizontal="center" vertical="center"/>
    </xf>
    <xf numFmtId="0" fontId="7" fillId="0" borderId="0" xfId="0" applyFont="1" applyFill="1" applyBorder="1" applyAlignment="1">
      <alignment horizontal="center" vertical="center"/>
    </xf>
    <xf numFmtId="0" fontId="2" fillId="0" borderId="7" xfId="0" applyFont="1" applyBorder="1" applyAlignment="1">
      <alignment horizontal="center" vertical="center"/>
    </xf>
    <xf numFmtId="0" fontId="2" fillId="0" borderId="1" xfId="0" applyFont="1" applyBorder="1" applyAlignment="1">
      <alignment horizontal="center" vertical="center"/>
    </xf>
    <xf numFmtId="0" fontId="4" fillId="0" borderId="0" xfId="0" applyFont="1" applyAlignment="1">
      <alignment horizontal="center" vertical="center"/>
    </xf>
    <xf numFmtId="0" fontId="0" fillId="0" borderId="13" xfId="0" applyBorder="1" applyAlignment="1">
      <alignment horizontal="center" vertical="center"/>
    </xf>
    <xf numFmtId="0" fontId="0" fillId="0" borderId="48" xfId="0" applyBorder="1" applyAlignment="1">
      <alignment horizontal="center" vertical="center"/>
    </xf>
    <xf numFmtId="0" fontId="4" fillId="0" borderId="48" xfId="0" applyFont="1" applyBorder="1" applyAlignment="1">
      <alignment horizontal="center" vertical="center"/>
    </xf>
    <xf numFmtId="0" fontId="4" fillId="0" borderId="4" xfId="0" applyFont="1" applyBorder="1" applyAlignment="1">
      <alignment horizontal="center" vertical="center"/>
    </xf>
    <xf numFmtId="0" fontId="4" fillId="0" borderId="26" xfId="0" applyFont="1" applyBorder="1" applyAlignment="1">
      <alignment horizontal="center" vertical="center"/>
    </xf>
    <xf numFmtId="0" fontId="4" fillId="0" borderId="17" xfId="0" applyFont="1" applyBorder="1" applyAlignment="1">
      <alignment horizontal="center" vertical="center"/>
    </xf>
    <xf numFmtId="0" fontId="4" fillId="0" borderId="5" xfId="0" applyFont="1" applyBorder="1" applyAlignment="1">
      <alignment horizontal="center" vertical="center"/>
    </xf>
    <xf numFmtId="0" fontId="4" fillId="0" borderId="56" xfId="0" applyFont="1" applyBorder="1" applyAlignment="1">
      <alignment wrapText="1"/>
    </xf>
    <xf numFmtId="0" fontId="4" fillId="0" borderId="48" xfId="0" applyFont="1" applyBorder="1" applyAlignment="1">
      <alignment vertical="center" wrapText="1"/>
    </xf>
    <xf numFmtId="0" fontId="7" fillId="0" borderId="0" xfId="0" applyFont="1" applyFill="1" applyBorder="1" applyAlignment="1">
      <alignment horizontal="center" vertical="center" wrapText="1"/>
    </xf>
    <xf numFmtId="0" fontId="3" fillId="0" borderId="6" xfId="0" applyFont="1" applyFill="1" applyBorder="1" applyAlignment="1">
      <alignment horizontal="left" vertical="center" wrapText="1"/>
    </xf>
    <xf numFmtId="0" fontId="3" fillId="0" borderId="9" xfId="0" applyFont="1" applyFill="1" applyBorder="1" applyAlignment="1">
      <alignment horizontal="left" vertical="center" wrapText="1"/>
    </xf>
    <xf numFmtId="0" fontId="3" fillId="0" borderId="15" xfId="0" applyFont="1" applyFill="1" applyBorder="1" applyAlignment="1">
      <alignment horizontal="left" vertical="center" wrapText="1"/>
    </xf>
    <xf numFmtId="0" fontId="4" fillId="0" borderId="1" xfId="0" applyFont="1" applyBorder="1" applyAlignment="1">
      <alignment horizontal="center" vertical="center" wrapText="1"/>
    </xf>
    <xf numFmtId="0" fontId="3" fillId="0" borderId="26" xfId="0" applyFont="1" applyBorder="1" applyAlignment="1">
      <alignment horizontal="left" vertical="center" wrapText="1"/>
    </xf>
    <xf numFmtId="0" fontId="3" fillId="0" borderId="17" xfId="0" applyFont="1" applyBorder="1" applyAlignment="1">
      <alignment horizontal="left" vertical="center" wrapText="1"/>
    </xf>
    <xf numFmtId="0" fontId="3" fillId="0" borderId="26" xfId="0" applyFont="1" applyFill="1" applyBorder="1" applyAlignment="1">
      <alignment horizontal="left" vertical="center" wrapText="1"/>
    </xf>
    <xf numFmtId="0" fontId="3" fillId="0" borderId="7" xfId="0" applyFont="1" applyBorder="1" applyAlignment="1">
      <alignment horizontal="left" vertical="center" wrapText="1"/>
    </xf>
    <xf numFmtId="0" fontId="3" fillId="0" borderId="10" xfId="0" applyFont="1" applyBorder="1" applyAlignment="1">
      <alignment horizontal="left" vertical="center" wrapText="1"/>
    </xf>
    <xf numFmtId="0" fontId="3" fillId="0" borderId="1" xfId="0" applyFont="1" applyBorder="1" applyAlignment="1">
      <alignment horizontal="left" vertical="center" wrapText="1"/>
    </xf>
    <xf numFmtId="0" fontId="0" fillId="0" borderId="0" xfId="0" applyAlignment="1">
      <alignment horizontal="center"/>
    </xf>
    <xf numFmtId="0" fontId="4" fillId="0" borderId="7" xfId="0" applyFont="1" applyBorder="1" applyAlignment="1">
      <alignment horizontal="center"/>
    </xf>
    <xf numFmtId="0" fontId="4" fillId="0" borderId="1" xfId="0" applyFont="1" applyBorder="1" applyAlignment="1">
      <alignment horizontal="center"/>
    </xf>
    <xf numFmtId="0" fontId="4" fillId="0" borderId="4" xfId="0" applyFont="1" applyBorder="1" applyAlignment="1">
      <alignment horizontal="center"/>
    </xf>
    <xf numFmtId="0" fontId="4" fillId="0" borderId="10" xfId="0" applyFont="1" applyBorder="1" applyAlignment="1">
      <alignment horizontal="center"/>
    </xf>
    <xf numFmtId="0" fontId="4" fillId="0" borderId="48" xfId="0" applyFont="1" applyBorder="1" applyAlignment="1">
      <alignment horizontal="center"/>
    </xf>
    <xf numFmtId="0" fontId="4" fillId="0" borderId="13" xfId="0" applyFont="1" applyBorder="1" applyAlignment="1">
      <alignment horizontal="center"/>
    </xf>
    <xf numFmtId="0" fontId="4" fillId="0" borderId="26" xfId="0" applyFont="1" applyBorder="1" applyAlignment="1">
      <alignment horizontal="center"/>
    </xf>
    <xf numFmtId="0" fontId="4" fillId="0" borderId="17" xfId="0" applyFont="1" applyBorder="1" applyAlignment="1">
      <alignment horizontal="center"/>
    </xf>
    <xf numFmtId="0" fontId="4" fillId="0" borderId="13" xfId="0" applyFont="1" applyBorder="1" applyAlignment="1">
      <alignment vertical="top" wrapText="1"/>
    </xf>
    <xf numFmtId="0" fontId="0" fillId="0" borderId="0" xfId="0" applyAlignment="1">
      <alignment vertical="top" wrapText="1"/>
    </xf>
    <xf numFmtId="0" fontId="4" fillId="0" borderId="17" xfId="0" applyFont="1" applyBorder="1" applyAlignment="1">
      <alignment vertical="top" wrapText="1"/>
    </xf>
    <xf numFmtId="0" fontId="3" fillId="0" borderId="13" xfId="0" applyFont="1" applyBorder="1" applyAlignment="1">
      <alignment vertical="top" wrapText="1"/>
    </xf>
    <xf numFmtId="0" fontId="3" fillId="0" borderId="48" xfId="0" applyFont="1" applyBorder="1" applyAlignment="1">
      <alignment vertical="top" wrapText="1"/>
    </xf>
    <xf numFmtId="0" fontId="4" fillId="0" borderId="1" xfId="0" applyFont="1" applyBorder="1" applyAlignment="1">
      <alignment vertical="top" wrapText="1"/>
    </xf>
    <xf numFmtId="0" fontId="4" fillId="0" borderId="4" xfId="0" applyFont="1" applyBorder="1" applyAlignment="1">
      <alignment vertical="top" wrapText="1"/>
    </xf>
    <xf numFmtId="0" fontId="4" fillId="0" borderId="10" xfId="0" applyFont="1" applyBorder="1" applyAlignment="1">
      <alignment vertical="top" wrapText="1"/>
    </xf>
    <xf numFmtId="0" fontId="4" fillId="0" borderId="26" xfId="0" applyFont="1" applyBorder="1" applyAlignment="1">
      <alignment vertical="top" wrapText="1"/>
    </xf>
    <xf numFmtId="0" fontId="3" fillId="0" borderId="17" xfId="0" applyFont="1" applyBorder="1" applyAlignment="1">
      <alignment vertical="top" wrapText="1"/>
    </xf>
    <xf numFmtId="0" fontId="3" fillId="0" borderId="26" xfId="0" applyFont="1" applyBorder="1" applyAlignment="1">
      <alignment vertical="top" wrapText="1"/>
    </xf>
    <xf numFmtId="0" fontId="2" fillId="0" borderId="12" xfId="0" applyFont="1" applyBorder="1" applyAlignment="1">
      <alignment wrapText="1"/>
    </xf>
    <xf numFmtId="0" fontId="2" fillId="0" borderId="49" xfId="0" applyFont="1" applyBorder="1" applyAlignment="1">
      <alignment wrapText="1"/>
    </xf>
    <xf numFmtId="0" fontId="0" fillId="0" borderId="7" xfId="0" applyBorder="1" applyAlignment="1">
      <alignment horizontal="center" vertical="center"/>
    </xf>
    <xf numFmtId="0" fontId="0" fillId="0" borderId="10" xfId="0" applyBorder="1" applyAlignment="1">
      <alignment horizontal="center" vertical="center"/>
    </xf>
    <xf numFmtId="0" fontId="2" fillId="0" borderId="0" xfId="0" applyFont="1" applyAlignment="1">
      <alignment horizontal="left" vertical="top"/>
    </xf>
    <xf numFmtId="0" fontId="4" fillId="0" borderId="13" xfId="0" applyFont="1" applyBorder="1" applyAlignment="1">
      <alignment horizontal="left" vertical="top" wrapText="1"/>
    </xf>
    <xf numFmtId="0" fontId="4" fillId="0" borderId="26" xfId="0" applyFont="1" applyBorder="1" applyAlignment="1">
      <alignment horizontal="left" vertical="top" wrapText="1"/>
    </xf>
    <xf numFmtId="0" fontId="2" fillId="0" borderId="7" xfId="0" applyFont="1" applyBorder="1" applyAlignment="1">
      <alignment horizontal="left" vertical="top" wrapText="1"/>
    </xf>
    <xf numFmtId="0" fontId="2" fillId="0" borderId="10" xfId="0" applyFont="1" applyBorder="1" applyAlignment="1">
      <alignment horizontal="left" vertical="top" wrapText="1"/>
    </xf>
    <xf numFmtId="0" fontId="2" fillId="0" borderId="13" xfId="0" applyFont="1" applyBorder="1" applyAlignment="1">
      <alignment horizontal="left" vertical="top" wrapText="1"/>
    </xf>
    <xf numFmtId="0" fontId="2" fillId="0" borderId="48" xfId="0" applyFont="1" applyBorder="1" applyAlignment="1">
      <alignment horizontal="left" vertical="top" wrapText="1"/>
    </xf>
    <xf numFmtId="0" fontId="4" fillId="0" borderId="17" xfId="0" applyFont="1" applyBorder="1" applyAlignment="1">
      <alignment horizontal="left" vertical="top" wrapText="1"/>
    </xf>
    <xf numFmtId="0" fontId="4" fillId="0" borderId="48" xfId="0" applyFont="1" applyBorder="1" applyAlignment="1">
      <alignment horizontal="left" vertical="top"/>
    </xf>
    <xf numFmtId="0" fontId="3" fillId="9" borderId="48" xfId="0" applyFont="1" applyFill="1" applyBorder="1" applyAlignment="1">
      <alignment horizontal="left" vertical="center" wrapText="1"/>
    </xf>
    <xf numFmtId="0" fontId="3" fillId="9" borderId="13" xfId="0" applyFont="1" applyFill="1" applyBorder="1" applyAlignment="1">
      <alignment horizontal="left" vertical="top" wrapText="1"/>
    </xf>
    <xf numFmtId="0" fontId="3" fillId="9" borderId="48" xfId="0" applyFont="1" applyFill="1" applyBorder="1" applyAlignment="1">
      <alignment horizontal="left" vertical="top" wrapText="1"/>
    </xf>
    <xf numFmtId="0" fontId="4" fillId="0" borderId="59" xfId="0" applyFont="1" applyBorder="1" applyAlignment="1">
      <alignment wrapText="1"/>
    </xf>
    <xf numFmtId="0" fontId="4" fillId="0" borderId="40" xfId="0" applyFont="1" applyBorder="1" applyAlignment="1">
      <alignment wrapText="1"/>
    </xf>
    <xf numFmtId="0" fontId="4" fillId="0" borderId="47" xfId="0" applyFont="1" applyBorder="1" applyAlignment="1">
      <alignment wrapText="1"/>
    </xf>
    <xf numFmtId="0" fontId="4" fillId="0" borderId="60" xfId="0" applyFont="1" applyBorder="1" applyAlignment="1">
      <alignment wrapText="1"/>
    </xf>
    <xf numFmtId="0" fontId="4" fillId="0" borderId="61" xfId="0" applyFont="1" applyBorder="1" applyAlignment="1">
      <alignment wrapText="1"/>
    </xf>
    <xf numFmtId="0" fontId="0" fillId="0" borderId="1" xfId="0" applyBorder="1" applyAlignment="1">
      <alignment wrapText="1"/>
    </xf>
    <xf numFmtId="0" fontId="4" fillId="0" borderId="48" xfId="0" applyFont="1" applyFill="1" applyBorder="1" applyAlignment="1">
      <alignment wrapText="1"/>
    </xf>
    <xf numFmtId="0" fontId="3" fillId="0" borderId="54" xfId="0" applyFont="1" applyBorder="1" applyAlignment="1">
      <alignment vertical="center" wrapText="1"/>
    </xf>
    <xf numFmtId="0" fontId="4" fillId="9" borderId="12" xfId="0" applyFont="1" applyFill="1" applyBorder="1" applyAlignment="1">
      <alignment wrapText="1"/>
    </xf>
    <xf numFmtId="0" fontId="4" fillId="9" borderId="13" xfId="0" applyFont="1" applyFill="1" applyBorder="1" applyAlignment="1">
      <alignment wrapText="1"/>
    </xf>
    <xf numFmtId="0" fontId="4" fillId="9" borderId="7" xfId="0" applyFont="1" applyFill="1" applyBorder="1" applyAlignment="1">
      <alignment wrapText="1"/>
    </xf>
    <xf numFmtId="0" fontId="4" fillId="9" borderId="10" xfId="0" applyFont="1" applyFill="1" applyBorder="1" applyAlignment="1">
      <alignment wrapText="1"/>
    </xf>
    <xf numFmtId="0" fontId="3" fillId="0" borderId="51" xfId="0" applyFont="1" applyBorder="1" applyAlignment="1">
      <alignment horizontal="left" vertical="center" wrapText="1"/>
    </xf>
    <xf numFmtId="0" fontId="4" fillId="0" borderId="47" xfId="0" applyFont="1" applyBorder="1"/>
    <xf numFmtId="0" fontId="4" fillId="0" borderId="40" xfId="0" applyFont="1" applyBorder="1"/>
    <xf numFmtId="0" fontId="4" fillId="0" borderId="62" xfId="0" applyFont="1" applyBorder="1" applyAlignment="1">
      <alignment wrapText="1"/>
    </xf>
    <xf numFmtId="0" fontId="4" fillId="0" borderId="63" xfId="0" applyFont="1" applyBorder="1" applyAlignment="1">
      <alignment wrapText="1"/>
    </xf>
    <xf numFmtId="0" fontId="4" fillId="0" borderId="64" xfId="0" applyFont="1" applyBorder="1" applyAlignment="1">
      <alignment wrapText="1"/>
    </xf>
    <xf numFmtId="0" fontId="2" fillId="0" borderId="1" xfId="0" applyFont="1" applyBorder="1"/>
    <xf numFmtId="0" fontId="4" fillId="0" borderId="53" xfId="0" applyFont="1" applyBorder="1" applyAlignment="1">
      <alignment wrapText="1"/>
    </xf>
    <xf numFmtId="0" fontId="2" fillId="0" borderId="4" xfId="0" applyFont="1" applyBorder="1"/>
    <xf numFmtId="0" fontId="2" fillId="0" borderId="5" xfId="0" applyFont="1" applyBorder="1"/>
    <xf numFmtId="0" fontId="2" fillId="0" borderId="0" xfId="0" applyFont="1" applyBorder="1"/>
    <xf numFmtId="0" fontId="5" fillId="0" borderId="43" xfId="0" applyFont="1" applyFill="1" applyBorder="1" applyAlignment="1">
      <alignment horizontal="center" vertical="center" wrapText="1"/>
    </xf>
    <xf numFmtId="0" fontId="0" fillId="0" borderId="1" xfId="0" applyBorder="1"/>
    <xf numFmtId="0" fontId="0" fillId="0" borderId="65" xfId="0" applyBorder="1"/>
    <xf numFmtId="0" fontId="2" fillId="0" borderId="62" xfId="0" applyFont="1" applyBorder="1" applyAlignment="1">
      <alignment wrapText="1"/>
    </xf>
    <xf numFmtId="0" fontId="2" fillId="0" borderId="64" xfId="0" applyFont="1" applyBorder="1" applyAlignment="1">
      <alignment wrapText="1"/>
    </xf>
    <xf numFmtId="0" fontId="0" fillId="0" borderId="4" xfId="0" applyBorder="1"/>
    <xf numFmtId="0" fontId="0" fillId="0" borderId="40" xfId="0" applyBorder="1" applyAlignment="1">
      <alignment wrapText="1"/>
    </xf>
    <xf numFmtId="0" fontId="0" fillId="0" borderId="47" xfId="0" applyBorder="1" applyAlignment="1">
      <alignment wrapText="1"/>
    </xf>
    <xf numFmtId="0" fontId="3" fillId="0" borderId="17" xfId="0" applyFont="1" applyBorder="1" applyAlignment="1">
      <alignment vertical="center" wrapText="1"/>
    </xf>
    <xf numFmtId="0" fontId="0" fillId="0" borderId="17" xfId="0" applyBorder="1" applyAlignment="1">
      <alignment wrapText="1"/>
    </xf>
    <xf numFmtId="0" fontId="0" fillId="0" borderId="59" xfId="0" applyBorder="1" applyAlignment="1">
      <alignment wrapText="1"/>
    </xf>
    <xf numFmtId="0" fontId="0" fillId="0" borderId="29" xfId="0" applyBorder="1"/>
    <xf numFmtId="0" fontId="3" fillId="0" borderId="17" xfId="0" applyFont="1" applyFill="1" applyBorder="1" applyAlignment="1">
      <alignment horizontal="left" vertical="center"/>
    </xf>
    <xf numFmtId="0" fontId="5" fillId="0" borderId="23" xfId="0" applyFont="1" applyFill="1" applyBorder="1" applyAlignment="1">
      <alignment horizontal="center" vertical="center" wrapText="1"/>
    </xf>
    <xf numFmtId="0" fontId="5" fillId="0" borderId="25" xfId="0" applyFont="1" applyFill="1" applyBorder="1" applyAlignment="1">
      <alignment horizontal="center" vertical="center" wrapText="1"/>
    </xf>
    <xf numFmtId="0" fontId="3" fillId="0" borderId="19" xfId="0" applyFont="1" applyFill="1" applyBorder="1" applyAlignment="1">
      <alignment horizontal="left" vertical="top" wrapText="1"/>
    </xf>
    <xf numFmtId="0" fontId="4" fillId="0" borderId="17" xfId="0" applyFont="1" applyFill="1" applyBorder="1" applyAlignment="1">
      <alignment horizontal="center" vertical="center"/>
    </xf>
    <xf numFmtId="0" fontId="4" fillId="0" borderId="17" xfId="0" applyFont="1" applyFill="1" applyBorder="1" applyAlignment="1">
      <alignment wrapText="1"/>
    </xf>
    <xf numFmtId="0" fontId="4" fillId="0" borderId="18" xfId="0" applyFont="1" applyFill="1" applyBorder="1" applyAlignment="1">
      <alignment wrapText="1"/>
    </xf>
    <xf numFmtId="0" fontId="4" fillId="0" borderId="4" xfId="0" applyFont="1" applyFill="1" applyBorder="1" applyAlignment="1">
      <alignment vertical="center" wrapText="1"/>
    </xf>
    <xf numFmtId="0" fontId="4" fillId="0" borderId="4" xfId="0" applyFont="1" applyFill="1" applyBorder="1" applyAlignment="1">
      <alignment horizontal="center" vertical="center"/>
    </xf>
    <xf numFmtId="0" fontId="4" fillId="0" borderId="4" xfId="0" applyFont="1" applyFill="1" applyBorder="1" applyAlignment="1">
      <alignment wrapText="1"/>
    </xf>
    <xf numFmtId="0" fontId="4" fillId="0" borderId="52" xfId="0" applyFont="1" applyFill="1" applyBorder="1" applyAlignment="1">
      <alignment wrapText="1"/>
    </xf>
    <xf numFmtId="0" fontId="3" fillId="0" borderId="56" xfId="0" applyFont="1" applyFill="1" applyBorder="1" applyAlignment="1">
      <alignment horizontal="left" vertical="top" wrapText="1"/>
    </xf>
    <xf numFmtId="0" fontId="4" fillId="0" borderId="26" xfId="0" applyFont="1" applyFill="1" applyBorder="1" applyAlignment="1">
      <alignment horizontal="center" vertical="center"/>
    </xf>
    <xf numFmtId="0" fontId="4" fillId="0" borderId="26" xfId="0" applyFont="1" applyFill="1" applyBorder="1" applyAlignment="1">
      <alignment wrapText="1"/>
    </xf>
    <xf numFmtId="0" fontId="4" fillId="0" borderId="27" xfId="0" applyFont="1" applyFill="1" applyBorder="1" applyAlignment="1">
      <alignment wrapText="1"/>
    </xf>
    <xf numFmtId="0" fontId="5" fillId="0" borderId="24" xfId="0" applyFont="1" applyFill="1" applyBorder="1" applyAlignment="1">
      <alignment horizontal="center" vertical="center" wrapText="1"/>
    </xf>
    <xf numFmtId="0" fontId="4" fillId="0" borderId="48" xfId="0" applyFont="1" applyFill="1" applyBorder="1" applyAlignment="1">
      <alignment horizontal="center" vertical="center"/>
    </xf>
    <xf numFmtId="0" fontId="4" fillId="0" borderId="50" xfId="0" applyFont="1" applyFill="1" applyBorder="1" applyAlignment="1">
      <alignment wrapText="1"/>
    </xf>
    <xf numFmtId="0" fontId="4" fillId="0" borderId="62" xfId="0" applyFont="1" applyBorder="1"/>
    <xf numFmtId="0" fontId="4" fillId="0" borderId="63" xfId="0" applyFont="1" applyBorder="1"/>
    <xf numFmtId="0" fontId="4" fillId="0" borderId="59" xfId="0" applyFont="1" applyBorder="1"/>
    <xf numFmtId="0" fontId="4" fillId="0" borderId="64" xfId="0" applyFont="1" applyBorder="1"/>
    <xf numFmtId="0" fontId="0" fillId="0" borderId="6" xfId="0" applyBorder="1"/>
    <xf numFmtId="0" fontId="0" fillId="0" borderId="15" xfId="0" applyBorder="1"/>
    <xf numFmtId="0" fontId="0" fillId="0" borderId="9" xfId="0" applyBorder="1"/>
    <xf numFmtId="0" fontId="0" fillId="0" borderId="51" xfId="0" applyBorder="1"/>
    <xf numFmtId="0" fontId="3" fillId="0" borderId="56" xfId="0" applyFont="1" applyBorder="1" applyAlignment="1">
      <alignment wrapText="1"/>
    </xf>
    <xf numFmtId="0" fontId="4" fillId="0" borderId="53" xfId="0" applyFont="1" applyBorder="1"/>
    <xf numFmtId="0" fontId="3" fillId="0" borderId="19" xfId="0" applyFont="1" applyBorder="1" applyAlignment="1">
      <alignment wrapText="1"/>
    </xf>
    <xf numFmtId="0" fontId="3" fillId="0" borderId="17" xfId="0" applyFont="1" applyBorder="1" applyAlignment="1">
      <alignment wrapText="1"/>
    </xf>
    <xf numFmtId="0" fontId="4" fillId="0" borderId="61" xfId="0" applyFont="1" applyBorder="1"/>
    <xf numFmtId="0" fontId="4" fillId="0" borderId="60" xfId="0" applyFont="1" applyBorder="1"/>
    <xf numFmtId="0" fontId="0" fillId="0" borderId="68" xfId="0" applyBorder="1"/>
    <xf numFmtId="0" fontId="0" fillId="0" borderId="70" xfId="0" applyBorder="1"/>
    <xf numFmtId="0" fontId="0" fillId="0" borderId="5" xfId="0" applyBorder="1"/>
    <xf numFmtId="0" fontId="4" fillId="0" borderId="12" xfId="0" applyFont="1" applyBorder="1" applyAlignment="1">
      <alignment horizontal="center" vertical="center"/>
    </xf>
    <xf numFmtId="0" fontId="0" fillId="0" borderId="72" xfId="0" applyBorder="1"/>
    <xf numFmtId="0" fontId="4" fillId="0" borderId="39" xfId="0" applyFont="1" applyBorder="1" applyAlignment="1">
      <alignment horizontal="center" vertical="center"/>
    </xf>
    <xf numFmtId="0" fontId="0" fillId="0" borderId="26" xfId="0" applyBorder="1"/>
    <xf numFmtId="0" fontId="3" fillId="0" borderId="54" xfId="0" applyFont="1" applyBorder="1" applyAlignment="1">
      <alignment horizontal="left" vertical="top" wrapText="1"/>
    </xf>
    <xf numFmtId="0" fontId="3" fillId="0" borderId="2" xfId="0" applyFont="1" applyBorder="1" applyAlignment="1">
      <alignment horizontal="left" vertical="top" wrapText="1"/>
    </xf>
    <xf numFmtId="0" fontId="3" fillId="0" borderId="45" xfId="0" applyFont="1" applyBorder="1" applyAlignment="1">
      <alignment horizontal="left" vertical="top" wrapText="1"/>
    </xf>
    <xf numFmtId="0" fontId="3" fillId="0" borderId="44" xfId="0" applyFont="1" applyBorder="1" applyAlignment="1">
      <alignment horizontal="left" vertical="top" wrapText="1"/>
    </xf>
    <xf numFmtId="0" fontId="3" fillId="0" borderId="53" xfId="0" applyFont="1" applyBorder="1" applyAlignment="1">
      <alignment horizontal="left" vertical="top" wrapText="1"/>
    </xf>
    <xf numFmtId="0" fontId="3" fillId="0" borderId="47" xfId="0" applyFont="1" applyBorder="1" applyAlignment="1">
      <alignment horizontal="left" vertical="top" wrapText="1"/>
    </xf>
    <xf numFmtId="0" fontId="3" fillId="0" borderId="39" xfId="0" applyFont="1" applyBorder="1" applyAlignment="1">
      <alignment horizontal="left" vertical="top" wrapText="1"/>
    </xf>
    <xf numFmtId="0" fontId="5" fillId="12" borderId="20" xfId="0" applyFont="1" applyFill="1" applyBorder="1" applyAlignment="1">
      <alignment horizontal="center" vertical="center" wrapText="1"/>
    </xf>
    <xf numFmtId="0" fontId="5" fillId="12" borderId="22" xfId="0" applyFont="1" applyFill="1" applyBorder="1" applyAlignment="1">
      <alignment horizontal="center" vertical="center"/>
    </xf>
    <xf numFmtId="0" fontId="5" fillId="12" borderId="22" xfId="0" applyFont="1" applyFill="1" applyBorder="1" applyAlignment="1">
      <alignment horizontal="center" vertical="center" wrapText="1"/>
    </xf>
    <xf numFmtId="0" fontId="5" fillId="12" borderId="20" xfId="0" applyFont="1" applyFill="1" applyBorder="1" applyAlignment="1">
      <alignment horizontal="center" vertical="center"/>
    </xf>
    <xf numFmtId="0" fontId="5" fillId="12" borderId="23" xfId="0" applyFont="1" applyFill="1" applyBorder="1" applyAlignment="1">
      <alignment horizontal="center" vertical="center" wrapText="1"/>
    </xf>
    <xf numFmtId="0" fontId="5" fillId="12" borderId="54" xfId="0" applyFont="1" applyFill="1" applyBorder="1" applyAlignment="1">
      <alignment horizontal="center" vertical="center" wrapText="1"/>
    </xf>
    <xf numFmtId="0" fontId="5" fillId="12" borderId="3" xfId="0" applyFont="1" applyFill="1" applyBorder="1" applyAlignment="1">
      <alignment horizontal="center" vertical="center" wrapText="1"/>
    </xf>
    <xf numFmtId="0" fontId="5" fillId="12" borderId="3" xfId="0" applyFont="1" applyFill="1" applyBorder="1" applyAlignment="1">
      <alignment horizontal="center" vertical="center"/>
    </xf>
    <xf numFmtId="0" fontId="5" fillId="12" borderId="42" xfId="0" applyFont="1" applyFill="1" applyBorder="1" applyAlignment="1">
      <alignment horizontal="center" vertical="center"/>
    </xf>
    <xf numFmtId="0" fontId="5" fillId="12" borderId="43" xfId="0" applyFont="1" applyFill="1" applyBorder="1" applyAlignment="1">
      <alignment horizontal="center" vertical="center" wrapText="1"/>
    </xf>
    <xf numFmtId="0" fontId="5" fillId="12" borderId="66" xfId="0" applyFont="1" applyFill="1" applyBorder="1" applyAlignment="1">
      <alignment horizontal="center" vertical="center" wrapText="1"/>
    </xf>
    <xf numFmtId="0" fontId="5" fillId="12" borderId="69" xfId="0" applyFont="1" applyFill="1" applyBorder="1" applyAlignment="1">
      <alignment horizontal="center" vertical="center" wrapText="1"/>
    </xf>
    <xf numFmtId="0" fontId="5" fillId="12" borderId="17" xfId="0" applyFont="1" applyFill="1" applyBorder="1" applyAlignment="1">
      <alignment horizontal="center" vertical="center" wrapText="1"/>
    </xf>
    <xf numFmtId="0" fontId="5" fillId="12" borderId="17" xfId="0" applyFont="1" applyFill="1" applyBorder="1" applyAlignment="1">
      <alignment horizontal="center" vertical="center"/>
    </xf>
    <xf numFmtId="0" fontId="5" fillId="12" borderId="18" xfId="0" applyFont="1" applyFill="1" applyBorder="1" applyAlignment="1">
      <alignment horizontal="center" vertical="center" wrapText="1"/>
    </xf>
    <xf numFmtId="0" fontId="5" fillId="12" borderId="19" xfId="0" applyFont="1" applyFill="1" applyBorder="1" applyAlignment="1">
      <alignment horizontal="center" vertical="center" wrapText="1"/>
    </xf>
    <xf numFmtId="0" fontId="5" fillId="12" borderId="1" xfId="0" applyFont="1" applyFill="1" applyBorder="1" applyAlignment="1">
      <alignment horizontal="center" vertical="center" wrapText="1"/>
    </xf>
    <xf numFmtId="0" fontId="14" fillId="12" borderId="23" xfId="0" applyFont="1" applyFill="1" applyBorder="1" applyAlignment="1">
      <alignment horizontal="center" vertical="center" wrapText="1"/>
    </xf>
    <xf numFmtId="0" fontId="5" fillId="12" borderId="22" xfId="0" applyFont="1" applyFill="1" applyBorder="1" applyAlignment="1">
      <alignment horizontal="center" vertical="top" wrapText="1"/>
    </xf>
    <xf numFmtId="0" fontId="5" fillId="12" borderId="24" xfId="0" applyFont="1" applyFill="1" applyBorder="1" applyAlignment="1">
      <alignment horizontal="center" vertical="center" wrapText="1"/>
    </xf>
    <xf numFmtId="0" fontId="14" fillId="13" borderId="23" xfId="0" applyFont="1" applyFill="1" applyBorder="1" applyAlignment="1">
      <alignment horizontal="center" vertical="center" wrapText="1"/>
    </xf>
    <xf numFmtId="0" fontId="14" fillId="13" borderId="54" xfId="0" applyFont="1" applyFill="1" applyBorder="1" applyAlignment="1">
      <alignment horizontal="center" vertical="center" wrapText="1"/>
    </xf>
    <xf numFmtId="0" fontId="14" fillId="13" borderId="43" xfId="0" applyFont="1" applyFill="1" applyBorder="1" applyAlignment="1">
      <alignment horizontal="center" vertical="center" wrapText="1"/>
    </xf>
    <xf numFmtId="0" fontId="14" fillId="13" borderId="12" xfId="0" applyFont="1" applyFill="1" applyBorder="1" applyAlignment="1">
      <alignment horizontal="center" vertical="center" wrapText="1"/>
    </xf>
    <xf numFmtId="0" fontId="14" fillId="13" borderId="66" xfId="0" applyFont="1" applyFill="1" applyBorder="1" applyAlignment="1">
      <alignment horizontal="center" vertical="center" wrapText="1"/>
    </xf>
    <xf numFmtId="0" fontId="14" fillId="13" borderId="51" xfId="0" applyFont="1" applyFill="1" applyBorder="1" applyAlignment="1">
      <alignment horizontal="center" vertical="center" wrapText="1"/>
    </xf>
    <xf numFmtId="0" fontId="0" fillId="0" borderId="1" xfId="0" applyBorder="1" applyAlignment="1">
      <alignment horizontal="center" vertical="center"/>
    </xf>
    <xf numFmtId="0" fontId="11" fillId="0" borderId="0" xfId="0" applyFont="1" applyAlignment="1">
      <alignment horizontal="center" vertical="center"/>
    </xf>
    <xf numFmtId="0" fontId="11" fillId="0" borderId="1" xfId="0" applyFont="1" applyBorder="1" applyAlignment="1">
      <alignment horizontal="center" vertical="center"/>
    </xf>
    <xf numFmtId="0" fontId="11" fillId="0" borderId="64" xfId="0" applyFont="1" applyBorder="1" applyAlignment="1">
      <alignment horizontal="center" vertical="center"/>
    </xf>
    <xf numFmtId="0" fontId="11" fillId="0" borderId="10" xfId="0" applyFont="1" applyBorder="1" applyAlignment="1">
      <alignment horizontal="center" vertical="center"/>
    </xf>
    <xf numFmtId="0" fontId="16" fillId="0" borderId="0" xfId="0" applyFont="1" applyFill="1" applyBorder="1" applyAlignment="1">
      <alignment horizontal="center" vertical="center" wrapText="1"/>
    </xf>
    <xf numFmtId="0" fontId="17" fillId="0" borderId="0" xfId="0" applyFont="1" applyFill="1" applyBorder="1"/>
    <xf numFmtId="0" fontId="18" fillId="0" borderId="0" xfId="0" applyFont="1" applyAlignment="1">
      <alignment horizontal="center" vertical="center"/>
    </xf>
    <xf numFmtId="0" fontId="18" fillId="0" borderId="1" xfId="0" applyFont="1" applyBorder="1" applyAlignment="1">
      <alignment horizontal="center" vertical="center" wrapText="1"/>
    </xf>
    <xf numFmtId="0" fontId="5" fillId="0" borderId="0" xfId="0" applyFont="1" applyAlignment="1">
      <alignment horizontal="center" vertical="center"/>
    </xf>
    <xf numFmtId="0" fontId="3" fillId="0" borderId="22" xfId="0" applyFont="1" applyFill="1" applyBorder="1" applyAlignment="1">
      <alignment horizontal="center" vertical="center" wrapText="1"/>
    </xf>
    <xf numFmtId="0" fontId="11" fillId="0" borderId="0" xfId="0" applyFont="1"/>
    <xf numFmtId="0" fontId="20" fillId="12" borderId="4" xfId="0" applyFont="1" applyFill="1" applyBorder="1" applyAlignment="1">
      <alignment vertical="center" wrapText="1"/>
    </xf>
    <xf numFmtId="0" fontId="10" fillId="12" borderId="4" xfId="0" applyFont="1" applyFill="1" applyBorder="1" applyAlignment="1">
      <alignment horizontal="center" vertical="center"/>
    </xf>
    <xf numFmtId="0" fontId="19" fillId="0" borderId="6" xfId="0" applyFont="1" applyBorder="1" applyAlignment="1">
      <alignment horizontal="justify" vertical="center" wrapText="1"/>
    </xf>
    <xf numFmtId="2" fontId="0" fillId="0" borderId="8" xfId="1" applyNumberFormat="1" applyFont="1" applyBorder="1" applyAlignment="1">
      <alignment horizontal="center" vertical="center"/>
    </xf>
    <xf numFmtId="0" fontId="19" fillId="0" borderId="15" xfId="0" applyFont="1" applyBorder="1" applyAlignment="1">
      <alignment horizontal="justify" vertical="center" wrapText="1"/>
    </xf>
    <xf numFmtId="2" fontId="0" fillId="0" borderId="16" xfId="1" applyNumberFormat="1" applyFont="1" applyBorder="1" applyAlignment="1">
      <alignment horizontal="center" vertical="center"/>
    </xf>
    <xf numFmtId="0" fontId="22" fillId="0" borderId="9" xfId="0" applyFont="1" applyFill="1" applyBorder="1" applyAlignment="1">
      <alignment horizontal="justify" vertical="center" wrapText="1"/>
    </xf>
    <xf numFmtId="2" fontId="11" fillId="0" borderId="11" xfId="0" applyNumberFormat="1" applyFont="1" applyBorder="1" applyAlignment="1">
      <alignment horizontal="center" vertical="center"/>
    </xf>
    <xf numFmtId="0" fontId="11" fillId="0" borderId="4" xfId="0" applyFont="1" applyBorder="1" applyAlignment="1">
      <alignment horizontal="center" vertical="center"/>
    </xf>
    <xf numFmtId="0" fontId="11" fillId="0" borderId="48" xfId="0" applyFont="1" applyBorder="1" applyAlignment="1">
      <alignment horizontal="center" vertical="center"/>
    </xf>
    <xf numFmtId="0" fontId="11" fillId="0" borderId="5" xfId="0" applyFont="1" applyBorder="1" applyAlignment="1">
      <alignment horizontal="center" vertical="center"/>
    </xf>
    <xf numFmtId="0" fontId="3" fillId="3" borderId="43" xfId="0" applyFont="1" applyFill="1" applyBorder="1" applyAlignment="1">
      <alignment horizontal="left" vertical="center" wrapText="1"/>
    </xf>
    <xf numFmtId="0" fontId="0" fillId="0" borderId="1" xfId="0" applyBorder="1" applyAlignment="1">
      <alignment horizontal="center" vertical="center"/>
    </xf>
    <xf numFmtId="0" fontId="0" fillId="0" borderId="4" xfId="0" applyBorder="1" applyAlignment="1">
      <alignment horizontal="center" vertical="center"/>
    </xf>
    <xf numFmtId="0" fontId="0" fillId="0" borderId="48" xfId="0" applyBorder="1" applyAlignment="1">
      <alignment horizontal="center" vertical="center"/>
    </xf>
    <xf numFmtId="0" fontId="0" fillId="0" borderId="5" xfId="0" applyBorder="1" applyAlignment="1">
      <alignment horizontal="center" vertical="center"/>
    </xf>
    <xf numFmtId="0" fontId="11" fillId="0" borderId="29" xfId="0" applyFont="1" applyBorder="1" applyAlignment="1">
      <alignment horizontal="center" vertical="center"/>
    </xf>
    <xf numFmtId="0" fontId="11" fillId="0" borderId="61" xfId="0" applyFont="1" applyBorder="1" applyAlignment="1">
      <alignment horizontal="center" vertical="center"/>
    </xf>
    <xf numFmtId="0" fontId="11" fillId="0" borderId="60" xfId="0" applyFont="1" applyBorder="1" applyAlignment="1">
      <alignment horizontal="center" vertical="center"/>
    </xf>
    <xf numFmtId="0" fontId="11" fillId="0" borderId="47" xfId="0" applyFont="1" applyBorder="1" applyAlignment="1">
      <alignment horizontal="center" vertical="center"/>
    </xf>
    <xf numFmtId="0" fontId="4" fillId="0" borderId="40" xfId="0" applyFont="1" applyBorder="1" applyAlignment="1">
      <alignment vertical="center" wrapText="1"/>
    </xf>
    <xf numFmtId="0" fontId="4" fillId="0" borderId="45" xfId="0" applyFont="1" applyBorder="1" applyAlignment="1">
      <alignment wrapText="1"/>
    </xf>
    <xf numFmtId="0" fontId="3" fillId="0" borderId="17" xfId="0" applyFont="1" applyFill="1" applyBorder="1" applyAlignment="1">
      <alignment horizontal="left" wrapText="1"/>
    </xf>
    <xf numFmtId="0" fontId="4" fillId="0" borderId="59" xfId="0" applyFont="1" applyBorder="1" applyAlignment="1">
      <alignment vertical="center"/>
    </xf>
    <xf numFmtId="0" fontId="4" fillId="0" borderId="40" xfId="0" applyFont="1" applyBorder="1" applyAlignment="1">
      <alignment vertical="center"/>
    </xf>
    <xf numFmtId="0" fontId="4" fillId="0" borderId="47" xfId="0" applyFont="1" applyBorder="1" applyAlignment="1">
      <alignment vertical="center"/>
    </xf>
    <xf numFmtId="0" fontId="5" fillId="12" borderId="21" xfId="0" applyFont="1" applyFill="1" applyBorder="1" applyAlignment="1">
      <alignment horizontal="center" vertical="center"/>
    </xf>
    <xf numFmtId="0" fontId="0" fillId="10" borderId="1" xfId="0" applyFill="1" applyBorder="1"/>
    <xf numFmtId="0" fontId="0" fillId="10" borderId="1" xfId="0" applyFill="1" applyBorder="1" applyAlignment="1">
      <alignment horizontal="center" vertical="center"/>
    </xf>
    <xf numFmtId="0" fontId="14" fillId="13" borderId="23" xfId="0" applyFont="1" applyFill="1" applyBorder="1" applyAlignment="1">
      <alignment horizontal="left" vertical="center" wrapText="1"/>
    </xf>
    <xf numFmtId="0" fontId="0" fillId="0" borderId="62" xfId="0" applyBorder="1"/>
    <xf numFmtId="0" fontId="0" fillId="0" borderId="63" xfId="0" applyBorder="1"/>
    <xf numFmtId="0" fontId="0" fillId="0" borderId="40" xfId="0" applyBorder="1"/>
    <xf numFmtId="0" fontId="0" fillId="0" borderId="47" xfId="0" applyBorder="1"/>
    <xf numFmtId="0" fontId="4" fillId="0" borderId="62" xfId="0" applyFont="1" applyBorder="1" applyAlignment="1">
      <alignment horizontal="left"/>
    </xf>
    <xf numFmtId="0" fontId="4" fillId="0" borderId="64" xfId="0" applyFont="1" applyBorder="1" applyAlignment="1">
      <alignment horizontal="left"/>
    </xf>
    <xf numFmtId="0" fontId="4" fillId="0" borderId="63" xfId="0" applyFont="1" applyBorder="1" applyAlignment="1">
      <alignment horizontal="left"/>
    </xf>
    <xf numFmtId="0" fontId="4" fillId="0" borderId="62" xfId="0" applyFont="1" applyBorder="1" applyAlignment="1">
      <alignment horizontal="left" vertical="center" wrapText="1"/>
    </xf>
    <xf numFmtId="0" fontId="4" fillId="0" borderId="61" xfId="0" applyFont="1" applyBorder="1" applyAlignment="1">
      <alignment horizontal="left" vertical="center" wrapText="1"/>
    </xf>
    <xf numFmtId="0" fontId="4" fillId="0" borderId="40" xfId="0" applyFont="1" applyBorder="1" applyAlignment="1">
      <alignment horizontal="left" vertical="center" wrapText="1"/>
    </xf>
    <xf numFmtId="0" fontId="4" fillId="0" borderId="47" xfId="0" applyFont="1" applyBorder="1" applyAlignment="1">
      <alignment horizontal="left" vertical="center" wrapText="1"/>
    </xf>
    <xf numFmtId="0" fontId="4" fillId="0" borderId="64" xfId="0" applyFont="1" applyBorder="1" applyAlignment="1">
      <alignment horizontal="left" wrapText="1"/>
    </xf>
    <xf numFmtId="0" fontId="4" fillId="0" borderId="63" xfId="0" applyFont="1" applyBorder="1" applyAlignment="1">
      <alignment horizontal="left" wrapText="1"/>
    </xf>
    <xf numFmtId="0" fontId="3" fillId="0" borderId="23" xfId="0" applyFont="1" applyFill="1" applyBorder="1" applyAlignment="1">
      <alignment horizontal="center" vertical="center" wrapText="1"/>
    </xf>
    <xf numFmtId="0" fontId="3" fillId="0" borderId="24" xfId="0" applyFont="1" applyFill="1" applyBorder="1" applyAlignment="1">
      <alignment horizontal="left" vertical="top" wrapText="1"/>
    </xf>
    <xf numFmtId="0" fontId="3" fillId="0" borderId="43" xfId="0" applyFont="1" applyFill="1" applyBorder="1" applyAlignment="1">
      <alignment horizontal="left" vertical="top" wrapText="1"/>
    </xf>
    <xf numFmtId="0" fontId="4" fillId="0" borderId="40" xfId="0" applyFont="1" applyBorder="1" applyAlignment="1">
      <alignment horizontal="center" vertical="center"/>
    </xf>
    <xf numFmtId="0" fontId="4" fillId="9" borderId="41" xfId="0" applyFont="1" applyFill="1" applyBorder="1" applyAlignment="1">
      <alignment horizontal="center" vertical="center"/>
    </xf>
    <xf numFmtId="0" fontId="4" fillId="9" borderId="40" xfId="0" applyFont="1" applyFill="1" applyBorder="1" applyAlignment="1">
      <alignment horizontal="center" vertical="center"/>
    </xf>
    <xf numFmtId="0" fontId="4" fillId="9" borderId="13" xfId="0" applyFont="1" applyFill="1" applyBorder="1" applyAlignment="1">
      <alignment horizontal="center" vertical="center"/>
    </xf>
    <xf numFmtId="0" fontId="0" fillId="9" borderId="0" xfId="0" applyFill="1" applyAlignment="1">
      <alignment horizontal="center" vertical="center"/>
    </xf>
    <xf numFmtId="0" fontId="4" fillId="9" borderId="1"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4" xfId="0" applyFont="1" applyFill="1" applyBorder="1" applyAlignment="1">
      <alignment horizontal="center" vertical="center"/>
    </xf>
    <xf numFmtId="0" fontId="4" fillId="9" borderId="48" xfId="0" applyFont="1" applyFill="1" applyBorder="1" applyAlignment="1">
      <alignment horizontal="center" vertical="center"/>
    </xf>
    <xf numFmtId="0" fontId="4" fillId="9" borderId="26" xfId="0" applyFont="1" applyFill="1" applyBorder="1" applyAlignment="1">
      <alignment horizontal="center" vertical="center"/>
    </xf>
    <xf numFmtId="0" fontId="4" fillId="0" borderId="62" xfId="0" applyFont="1" applyBorder="1" applyAlignment="1">
      <alignment vertical="center" wrapText="1"/>
    </xf>
    <xf numFmtId="0" fontId="4" fillId="0" borderId="64" xfId="0" applyFont="1" applyBorder="1" applyAlignment="1">
      <alignment vertical="center" wrapText="1"/>
    </xf>
    <xf numFmtId="0" fontId="4" fillId="0" borderId="61" xfId="0" applyFont="1" applyBorder="1" applyAlignment="1">
      <alignment vertical="center" wrapText="1"/>
    </xf>
    <xf numFmtId="0" fontId="4" fillId="0" borderId="47" xfId="0" applyFont="1" applyBorder="1" applyAlignment="1">
      <alignment vertical="center" wrapText="1"/>
    </xf>
    <xf numFmtId="0" fontId="4" fillId="0" borderId="53" xfId="0" applyFont="1" applyBorder="1" applyAlignment="1">
      <alignment vertical="center" wrapText="1"/>
    </xf>
    <xf numFmtId="0" fontId="4" fillId="0" borderId="59" xfId="0" applyFont="1" applyBorder="1" applyAlignment="1">
      <alignment vertical="center" wrapText="1"/>
    </xf>
    <xf numFmtId="0" fontId="4" fillId="0" borderId="60" xfId="0" applyFont="1" applyBorder="1" applyAlignment="1">
      <alignment vertical="center" wrapText="1"/>
    </xf>
    <xf numFmtId="0" fontId="4" fillId="0" borderId="63" xfId="0" applyFont="1" applyBorder="1" applyAlignment="1">
      <alignment vertical="center" wrapText="1"/>
    </xf>
    <xf numFmtId="0" fontId="4" fillId="9" borderId="17" xfId="0" applyFont="1" applyFill="1" applyBorder="1" applyAlignment="1">
      <alignment horizontal="center" vertical="center"/>
    </xf>
    <xf numFmtId="0" fontId="4" fillId="0" borderId="0" xfId="0" applyFont="1" applyBorder="1" applyAlignment="1">
      <alignment wrapText="1"/>
    </xf>
    <xf numFmtId="0" fontId="4" fillId="0" borderId="41" xfId="0" applyFont="1" applyBorder="1" applyAlignment="1">
      <alignment wrapText="1"/>
    </xf>
    <xf numFmtId="0" fontId="4" fillId="0" borderId="55" xfId="0" applyFont="1" applyBorder="1" applyAlignment="1">
      <alignment wrapText="1"/>
    </xf>
    <xf numFmtId="0" fontId="4" fillId="0" borderId="58" xfId="0" applyFont="1" applyBorder="1" applyAlignment="1">
      <alignment wrapText="1"/>
    </xf>
    <xf numFmtId="0" fontId="8" fillId="0" borderId="1" xfId="0" applyFont="1" applyBorder="1" applyAlignment="1">
      <alignment horizontal="left" vertical="center" wrapText="1"/>
    </xf>
    <xf numFmtId="0" fontId="3" fillId="9" borderId="1" xfId="0" applyFont="1" applyFill="1" applyBorder="1" applyAlignment="1">
      <alignment horizontal="left" wrapText="1"/>
    </xf>
    <xf numFmtId="0" fontId="3" fillId="9" borderId="1" xfId="0" applyFont="1" applyFill="1" applyBorder="1" applyAlignment="1">
      <alignment horizontal="left" vertical="center" wrapText="1"/>
    </xf>
    <xf numFmtId="0" fontId="4" fillId="0" borderId="5" xfId="0" applyFont="1" applyBorder="1" applyAlignment="1">
      <alignment horizontal="center"/>
    </xf>
    <xf numFmtId="0" fontId="4" fillId="9" borderId="10" xfId="0" applyFont="1" applyFill="1" applyBorder="1" applyAlignment="1">
      <alignment horizontal="center" vertical="center"/>
    </xf>
    <xf numFmtId="0" fontId="0" fillId="0" borderId="4" xfId="0" applyBorder="1" applyAlignment="1">
      <alignment wrapText="1"/>
    </xf>
    <xf numFmtId="0" fontId="0" fillId="0" borderId="5" xfId="0" applyBorder="1" applyAlignment="1">
      <alignment wrapText="1"/>
    </xf>
    <xf numFmtId="0" fontId="5" fillId="0" borderId="1" xfId="0" applyFont="1" applyBorder="1"/>
    <xf numFmtId="0" fontId="4" fillId="0" borderId="1" xfId="0" applyFont="1" applyBorder="1" applyAlignment="1">
      <alignment vertical="center"/>
    </xf>
    <xf numFmtId="0" fontId="4" fillId="0" borderId="48" xfId="0" applyFont="1" applyBorder="1" applyAlignment="1">
      <alignment horizontal="center" wrapText="1"/>
    </xf>
    <xf numFmtId="0" fontId="4" fillId="0" borderId="17" xfId="0" applyFont="1" applyBorder="1" applyAlignment="1">
      <alignment horizontal="center" vertical="center" wrapText="1"/>
    </xf>
    <xf numFmtId="0" fontId="25" fillId="0" borderId="0" xfId="0" applyFont="1" applyAlignment="1">
      <alignment vertical="center" wrapText="1"/>
    </xf>
    <xf numFmtId="0" fontId="25" fillId="0" borderId="0" xfId="0" applyFont="1" applyAlignment="1">
      <alignment horizontal="center" vertical="center" wrapText="1"/>
    </xf>
    <xf numFmtId="0" fontId="25" fillId="0" borderId="0" xfId="0" applyFont="1" applyAlignment="1">
      <alignment wrapText="1"/>
    </xf>
    <xf numFmtId="0" fontId="24" fillId="0" borderId="0" xfId="0" applyFont="1" applyAlignment="1">
      <alignment horizontal="left" vertical="center" wrapText="1"/>
    </xf>
    <xf numFmtId="0" fontId="24" fillId="0" borderId="0" xfId="0" applyFont="1" applyAlignment="1">
      <alignment horizontal="center" vertical="center" wrapText="1"/>
    </xf>
    <xf numFmtId="0" fontId="1" fillId="0" borderId="0" xfId="0" applyFont="1" applyBorder="1" applyAlignment="1">
      <alignment horizontal="center" vertical="center" wrapText="1"/>
    </xf>
    <xf numFmtId="0" fontId="28" fillId="12" borderId="43" xfId="0" applyFont="1" applyFill="1" applyBorder="1" applyAlignment="1">
      <alignment horizontal="center" vertical="center" wrapText="1"/>
    </xf>
    <xf numFmtId="0" fontId="28" fillId="12" borderId="41" xfId="0" applyFont="1" applyFill="1" applyBorder="1" applyAlignment="1">
      <alignment horizontal="center" vertical="center" wrapText="1"/>
    </xf>
    <xf numFmtId="0" fontId="28" fillId="12" borderId="3" xfId="0" applyFont="1" applyFill="1" applyBorder="1" applyAlignment="1">
      <alignment horizontal="center" vertical="center" wrapText="1"/>
    </xf>
    <xf numFmtId="0" fontId="25" fillId="0" borderId="33" xfId="0" applyFont="1" applyBorder="1" applyAlignment="1">
      <alignment horizontal="left" vertical="center" wrapText="1"/>
    </xf>
    <xf numFmtId="0" fontId="25" fillId="0" borderId="33" xfId="0" applyFont="1" applyBorder="1" applyAlignment="1">
      <alignment vertical="center" wrapText="1"/>
    </xf>
    <xf numFmtId="0" fontId="25" fillId="0" borderId="69" xfId="0" applyFont="1" applyBorder="1" applyAlignment="1">
      <alignment vertical="center" wrapText="1"/>
    </xf>
    <xf numFmtId="0" fontId="25" fillId="16" borderId="33" xfId="0" applyFont="1" applyFill="1" applyBorder="1" applyAlignment="1">
      <alignment vertical="center" wrapText="1"/>
    </xf>
    <xf numFmtId="0" fontId="25" fillId="16" borderId="35" xfId="0" applyFont="1" applyFill="1" applyBorder="1" applyAlignment="1">
      <alignment horizontal="center" vertical="center" wrapText="1"/>
    </xf>
    <xf numFmtId="0" fontId="25" fillId="15" borderId="6" xfId="0" applyFont="1" applyFill="1" applyBorder="1" applyAlignment="1">
      <alignment vertical="center" wrapText="1"/>
    </xf>
    <xf numFmtId="0" fontId="25" fillId="17" borderId="15" xfId="0" applyFont="1" applyFill="1" applyBorder="1" applyAlignment="1">
      <alignment vertical="center" wrapText="1"/>
    </xf>
    <xf numFmtId="0" fontId="25" fillId="6" borderId="15" xfId="0" applyFont="1" applyFill="1" applyBorder="1" applyAlignment="1">
      <alignment vertical="center" wrapText="1"/>
    </xf>
    <xf numFmtId="0" fontId="25" fillId="16" borderId="9" xfId="0" applyFont="1" applyFill="1" applyBorder="1" applyAlignment="1">
      <alignment vertical="center" wrapText="1"/>
    </xf>
    <xf numFmtId="0" fontId="1" fillId="0" borderId="8" xfId="0" applyFont="1" applyBorder="1" applyAlignment="1">
      <alignment vertical="center" wrapText="1"/>
    </xf>
    <xf numFmtId="0" fontId="1" fillId="0" borderId="16" xfId="0" applyFont="1" applyBorder="1" applyAlignment="1">
      <alignment vertical="center" wrapText="1"/>
    </xf>
    <xf numFmtId="0" fontId="25" fillId="0" borderId="16" xfId="0" applyFont="1" applyBorder="1" applyAlignment="1">
      <alignment vertical="center" wrapText="1"/>
    </xf>
    <xf numFmtId="0" fontId="25" fillId="0" borderId="11" xfId="0" applyFont="1" applyBorder="1" applyAlignment="1">
      <alignment vertical="center" wrapText="1"/>
    </xf>
    <xf numFmtId="0" fontId="25" fillId="18" borderId="33" xfId="0" applyFont="1" applyFill="1" applyBorder="1" applyAlignment="1">
      <alignment vertical="center" wrapText="1"/>
    </xf>
    <xf numFmtId="0" fontId="25" fillId="18" borderId="35" xfId="0" applyFont="1" applyFill="1" applyBorder="1" applyAlignment="1">
      <alignment horizontal="left" vertical="center" wrapText="1"/>
    </xf>
    <xf numFmtId="0" fontId="25" fillId="18" borderId="33" xfId="0" applyFont="1" applyFill="1" applyBorder="1" applyAlignment="1">
      <alignment wrapText="1"/>
    </xf>
    <xf numFmtId="0" fontId="25" fillId="18" borderId="36" xfId="0" applyFont="1" applyFill="1" applyBorder="1" applyAlignment="1">
      <alignment wrapText="1"/>
    </xf>
    <xf numFmtId="0" fontId="25" fillId="18" borderId="35" xfId="0" applyFont="1" applyFill="1" applyBorder="1" applyAlignment="1">
      <alignment horizontal="center" vertical="center" wrapText="1"/>
    </xf>
    <xf numFmtId="0" fontId="25" fillId="18" borderId="33" xfId="0" applyFont="1" applyFill="1" applyBorder="1" applyAlignment="1">
      <alignment vertical="center" wrapText="1"/>
    </xf>
    <xf numFmtId="0" fontId="25" fillId="18" borderId="69" xfId="0" applyFont="1" applyFill="1" applyBorder="1" applyAlignment="1">
      <alignment vertical="center" wrapText="1"/>
    </xf>
    <xf numFmtId="0" fontId="25" fillId="18" borderId="35" xfId="0" applyFont="1" applyFill="1" applyBorder="1" applyAlignment="1">
      <alignment wrapText="1"/>
    </xf>
    <xf numFmtId="0" fontId="25" fillId="18" borderId="35" xfId="0" applyFont="1" applyFill="1" applyBorder="1" applyAlignment="1">
      <alignment vertical="center" wrapText="1"/>
    </xf>
    <xf numFmtId="0" fontId="25" fillId="18" borderId="73" xfId="0" applyFont="1" applyFill="1" applyBorder="1" applyAlignment="1">
      <alignment vertical="center" wrapText="1"/>
    </xf>
    <xf numFmtId="0" fontId="25" fillId="18" borderId="33" xfId="0" applyFont="1" applyFill="1" applyBorder="1" applyAlignment="1">
      <alignment horizontal="left" vertical="center" wrapText="1"/>
    </xf>
    <xf numFmtId="0" fontId="29" fillId="19" borderId="69" xfId="0" applyFont="1" applyFill="1" applyBorder="1" applyAlignment="1">
      <alignment vertical="center" wrapText="1"/>
    </xf>
    <xf numFmtId="0" fontId="25" fillId="16" borderId="69" xfId="0" applyFont="1" applyFill="1" applyBorder="1" applyAlignment="1">
      <alignment vertical="center" wrapText="1"/>
    </xf>
    <xf numFmtId="0" fontId="25" fillId="7" borderId="33" xfId="0" applyFont="1" applyFill="1" applyBorder="1" applyAlignment="1">
      <alignment vertical="center" wrapText="1"/>
    </xf>
    <xf numFmtId="0" fontId="25" fillId="7" borderId="34" xfId="0" applyFont="1" applyFill="1" applyBorder="1" applyAlignment="1">
      <alignment vertical="center" wrapText="1"/>
    </xf>
    <xf numFmtId="0" fontId="25" fillId="7" borderId="35" xfId="0" applyFont="1" applyFill="1" applyBorder="1" applyAlignment="1">
      <alignment horizontal="center" vertical="center" wrapText="1"/>
    </xf>
    <xf numFmtId="0" fontId="25" fillId="7" borderId="33" xfId="0" applyFont="1" applyFill="1" applyBorder="1" applyAlignment="1">
      <alignment wrapText="1"/>
    </xf>
    <xf numFmtId="0" fontId="25" fillId="7" borderId="35" xfId="0" applyFont="1" applyFill="1" applyBorder="1" applyAlignment="1">
      <alignment wrapText="1"/>
    </xf>
    <xf numFmtId="0" fontId="25" fillId="7" borderId="58" xfId="0" applyFont="1" applyFill="1" applyBorder="1" applyAlignment="1">
      <alignment horizontal="center" vertical="center" wrapText="1"/>
    </xf>
    <xf numFmtId="0" fontId="25" fillId="7" borderId="58" xfId="0" applyFont="1" applyFill="1" applyBorder="1" applyAlignment="1">
      <alignment wrapText="1"/>
    </xf>
    <xf numFmtId="0" fontId="25" fillId="16" borderId="35" xfId="0" applyFont="1" applyFill="1" applyBorder="1" applyAlignment="1">
      <alignment wrapText="1"/>
    </xf>
    <xf numFmtId="0" fontId="25" fillId="16" borderId="67" xfId="0" applyFont="1" applyFill="1" applyBorder="1" applyAlignment="1">
      <alignment horizontal="center" vertical="center" wrapText="1"/>
    </xf>
    <xf numFmtId="0" fontId="25" fillId="18" borderId="73" xfId="0" applyFont="1" applyFill="1" applyBorder="1" applyAlignment="1">
      <alignment horizontal="center" vertical="center" wrapText="1"/>
    </xf>
    <xf numFmtId="0" fontId="25" fillId="18" borderId="46" xfId="0" applyFont="1" applyFill="1" applyBorder="1" applyAlignment="1">
      <alignment wrapText="1"/>
    </xf>
    <xf numFmtId="0" fontId="0" fillId="0" borderId="0" xfId="0" applyAlignment="1">
      <alignment horizontal="left" vertical="top"/>
    </xf>
    <xf numFmtId="0" fontId="25" fillId="7" borderId="69" xfId="0" applyFont="1" applyFill="1" applyBorder="1" applyAlignment="1">
      <alignment vertical="center" wrapText="1"/>
    </xf>
    <xf numFmtId="0" fontId="27" fillId="16" borderId="36" xfId="0" applyFont="1" applyFill="1" applyBorder="1" applyAlignment="1">
      <alignment horizontal="left" vertical="center" wrapText="1"/>
    </xf>
    <xf numFmtId="0" fontId="0" fillId="0" borderId="0" xfId="0" applyAlignment="1">
      <alignment vertical="top"/>
    </xf>
    <xf numFmtId="0" fontId="0" fillId="18" borderId="57" xfId="0" applyFill="1" applyBorder="1" applyAlignment="1">
      <alignment vertical="top"/>
    </xf>
    <xf numFmtId="0" fontId="0" fillId="16" borderId="57" xfId="0" applyFill="1" applyBorder="1" applyAlignment="1">
      <alignment vertical="top"/>
    </xf>
    <xf numFmtId="0" fontId="0" fillId="7" borderId="57" xfId="0" applyFill="1" applyBorder="1" applyAlignment="1">
      <alignment vertical="top"/>
    </xf>
    <xf numFmtId="0" fontId="23" fillId="18" borderId="57" xfId="0" applyFont="1" applyFill="1" applyBorder="1" applyAlignment="1">
      <alignment vertical="top"/>
    </xf>
    <xf numFmtId="0" fontId="0" fillId="18" borderId="24" xfId="0" applyFill="1" applyBorder="1" applyAlignment="1">
      <alignment vertical="top"/>
    </xf>
    <xf numFmtId="0" fontId="0" fillId="7" borderId="74" xfId="0" applyFill="1" applyBorder="1" applyAlignment="1">
      <alignment vertical="top"/>
    </xf>
    <xf numFmtId="0" fontId="28" fillId="12" borderId="3" xfId="0" applyFont="1" applyFill="1" applyBorder="1" applyAlignment="1">
      <alignment horizontal="left" vertical="top" wrapText="1"/>
    </xf>
    <xf numFmtId="0" fontId="0" fillId="18" borderId="33" xfId="0" applyFill="1" applyBorder="1" applyAlignment="1">
      <alignment horizontal="left" vertical="top"/>
    </xf>
    <xf numFmtId="0" fontId="0" fillId="16" borderId="33" xfId="0" applyFill="1" applyBorder="1" applyAlignment="1">
      <alignment horizontal="left" vertical="top"/>
    </xf>
    <xf numFmtId="0" fontId="0" fillId="7" borderId="33" xfId="0" applyFill="1" applyBorder="1" applyAlignment="1">
      <alignment horizontal="left" vertical="top"/>
    </xf>
    <xf numFmtId="0" fontId="0" fillId="7" borderId="34" xfId="0" applyFill="1" applyBorder="1" applyAlignment="1">
      <alignment horizontal="left" vertical="top"/>
    </xf>
    <xf numFmtId="0" fontId="3" fillId="0" borderId="54" xfId="0" applyFont="1" applyBorder="1" applyAlignment="1">
      <alignment horizontal="left" wrapText="1"/>
    </xf>
    <xf numFmtId="0" fontId="3" fillId="0" borderId="17" xfId="0" applyFont="1" applyBorder="1" applyAlignment="1">
      <alignment horizontal="left" wrapText="1"/>
    </xf>
    <xf numFmtId="0" fontId="3" fillId="0" borderId="13" xfId="0" applyFont="1" applyBorder="1" applyAlignment="1">
      <alignment horizontal="left" wrapText="1"/>
    </xf>
    <xf numFmtId="0" fontId="3" fillId="0" borderId="48" xfId="0" applyFont="1" applyBorder="1" applyAlignment="1">
      <alignment horizontal="left" wrapText="1"/>
    </xf>
    <xf numFmtId="0" fontId="3" fillId="0" borderId="39" xfId="0" applyFont="1" applyBorder="1" applyAlignment="1">
      <alignment horizontal="left" wrapText="1"/>
    </xf>
    <xf numFmtId="0" fontId="3" fillId="0" borderId="26" xfId="0" applyFont="1" applyBorder="1" applyAlignment="1">
      <alignment horizontal="left" wrapText="1"/>
    </xf>
    <xf numFmtId="0" fontId="11" fillId="0" borderId="63" xfId="0" applyFont="1" applyBorder="1" applyAlignment="1">
      <alignment horizontal="center" vertical="center"/>
    </xf>
    <xf numFmtId="0" fontId="0" fillId="0" borderId="11" xfId="0" applyBorder="1" applyAlignment="1">
      <alignment horizontal="center" vertical="center"/>
    </xf>
    <xf numFmtId="0" fontId="0" fillId="18" borderId="22" xfId="0" applyFill="1" applyBorder="1" applyAlignment="1">
      <alignment horizontal="left" vertical="top"/>
    </xf>
    <xf numFmtId="0" fontId="0" fillId="18" borderId="73" xfId="0" applyFill="1" applyBorder="1" applyAlignment="1">
      <alignment horizontal="left" vertical="top"/>
    </xf>
    <xf numFmtId="0" fontId="0" fillId="18" borderId="69" xfId="0" applyFill="1" applyBorder="1" applyAlignment="1">
      <alignment vertical="top"/>
    </xf>
    <xf numFmtId="0" fontId="0" fillId="18" borderId="73" xfId="0" applyFill="1" applyBorder="1" applyAlignment="1">
      <alignment vertical="top"/>
    </xf>
    <xf numFmtId="0" fontId="0" fillId="18" borderId="69" xfId="0" applyFill="1" applyBorder="1" applyAlignment="1">
      <alignment horizontal="left" vertical="top"/>
    </xf>
    <xf numFmtId="0" fontId="0" fillId="18" borderId="36" xfId="0" applyFill="1" applyBorder="1" applyAlignment="1">
      <alignment vertical="top"/>
    </xf>
    <xf numFmtId="0" fontId="0" fillId="18" borderId="36" xfId="0" applyFill="1" applyBorder="1" applyAlignment="1">
      <alignment horizontal="left" vertical="top"/>
    </xf>
    <xf numFmtId="0" fontId="23" fillId="18" borderId="57" xfId="0" applyFont="1" applyFill="1" applyBorder="1" applyAlignment="1">
      <alignment vertical="top" wrapText="1"/>
    </xf>
    <xf numFmtId="0" fontId="0" fillId="18" borderId="66" xfId="0" applyFill="1" applyBorder="1" applyAlignment="1">
      <alignment vertical="top"/>
    </xf>
    <xf numFmtId="0" fontId="0" fillId="18" borderId="71" xfId="0" applyFill="1" applyBorder="1" applyAlignment="1">
      <alignment vertical="top"/>
    </xf>
    <xf numFmtId="0" fontId="0" fillId="18" borderId="66" xfId="0" applyFill="1" applyBorder="1" applyAlignment="1">
      <alignment vertical="top" wrapText="1"/>
    </xf>
    <xf numFmtId="0" fontId="0" fillId="18" borderId="24" xfId="0" applyFill="1" applyBorder="1" applyAlignment="1">
      <alignment vertical="top" wrapText="1"/>
    </xf>
    <xf numFmtId="0" fontId="0" fillId="18" borderId="71" xfId="0" applyFill="1" applyBorder="1" applyAlignment="1">
      <alignment vertical="top" wrapText="1"/>
    </xf>
    <xf numFmtId="0" fontId="24" fillId="0" borderId="0" xfId="0" applyFont="1" applyAlignment="1">
      <alignment horizontal="left" vertical="center" wrapText="1"/>
    </xf>
    <xf numFmtId="0" fontId="25" fillId="18" borderId="36" xfId="0" applyFont="1" applyFill="1" applyBorder="1" applyAlignment="1">
      <alignment vertical="center" wrapText="1"/>
    </xf>
    <xf numFmtId="0" fontId="25" fillId="18" borderId="73" xfId="0" applyFont="1" applyFill="1" applyBorder="1" applyAlignment="1">
      <alignment vertical="center" wrapText="1"/>
    </xf>
    <xf numFmtId="0" fontId="25" fillId="0" borderId="69" xfId="0" applyFont="1" applyBorder="1" applyAlignment="1">
      <alignment vertical="center" wrapText="1"/>
    </xf>
    <xf numFmtId="0" fontId="25" fillId="0" borderId="36" xfId="0" applyFont="1" applyBorder="1" applyAlignment="1">
      <alignment vertical="center" wrapText="1"/>
    </xf>
    <xf numFmtId="0" fontId="25" fillId="18" borderId="69" xfId="0" applyFont="1" applyFill="1" applyBorder="1" applyAlignment="1">
      <alignment vertical="center" wrapText="1"/>
    </xf>
    <xf numFmtId="0" fontId="23" fillId="18" borderId="57" xfId="0" applyFont="1" applyFill="1" applyBorder="1" applyAlignment="1">
      <alignment vertical="top"/>
    </xf>
    <xf numFmtId="0" fontId="0" fillId="18" borderId="57" xfId="0" applyFill="1" applyBorder="1" applyAlignment="1">
      <alignment vertical="top"/>
    </xf>
    <xf numFmtId="0" fontId="25" fillId="0" borderId="69" xfId="0" applyFont="1" applyBorder="1" applyAlignment="1">
      <alignment horizontal="left" vertical="center" wrapText="1"/>
    </xf>
    <xf numFmtId="0" fontId="25" fillId="0" borderId="36" xfId="0" applyFont="1" applyBorder="1" applyAlignment="1">
      <alignment horizontal="left" vertical="center" wrapText="1"/>
    </xf>
    <xf numFmtId="0" fontId="25" fillId="0" borderId="73" xfId="0" applyFont="1" applyBorder="1" applyAlignment="1">
      <alignment horizontal="left" vertical="center" wrapText="1"/>
    </xf>
    <xf numFmtId="0" fontId="25" fillId="18" borderId="33" xfId="0" applyFont="1" applyFill="1" applyBorder="1" applyAlignment="1">
      <alignment horizontal="left" vertical="center" wrapText="1"/>
    </xf>
    <xf numFmtId="0" fontId="25" fillId="0" borderId="73" xfId="0" applyFont="1" applyBorder="1" applyAlignment="1">
      <alignment vertical="center" wrapText="1"/>
    </xf>
    <xf numFmtId="0" fontId="25" fillId="18" borderId="33" xfId="0" applyFont="1" applyFill="1" applyBorder="1" applyAlignment="1">
      <alignment vertical="center" wrapText="1"/>
    </xf>
    <xf numFmtId="0" fontId="25" fillId="0" borderId="33" xfId="0" applyFont="1" applyBorder="1" applyAlignment="1">
      <alignment horizontal="left" vertical="center" wrapText="1"/>
    </xf>
    <xf numFmtId="0" fontId="25" fillId="0" borderId="34" xfId="0" applyFont="1" applyBorder="1" applyAlignment="1">
      <alignment horizontal="left" vertical="center" wrapText="1"/>
    </xf>
    <xf numFmtId="0" fontId="26" fillId="18" borderId="69" xfId="0" applyFont="1" applyFill="1" applyBorder="1" applyAlignment="1">
      <alignment horizontal="left" vertical="center" wrapText="1"/>
    </xf>
    <xf numFmtId="0" fontId="26" fillId="18" borderId="36" xfId="0" applyFont="1" applyFill="1" applyBorder="1" applyAlignment="1">
      <alignment horizontal="left" vertical="center" wrapText="1"/>
    </xf>
    <xf numFmtId="0" fontId="26" fillId="18" borderId="73" xfId="0" applyFont="1" applyFill="1" applyBorder="1" applyAlignment="1">
      <alignment horizontal="left" vertical="center" wrapText="1"/>
    </xf>
    <xf numFmtId="0" fontId="0" fillId="18" borderId="24" xfId="0" applyFill="1" applyBorder="1" applyAlignment="1">
      <alignment vertical="top"/>
    </xf>
    <xf numFmtId="0" fontId="13" fillId="3" borderId="66" xfId="0" applyFont="1" applyFill="1" applyBorder="1" applyAlignment="1">
      <alignment horizontal="left" vertical="center" wrapText="1"/>
    </xf>
    <xf numFmtId="0" fontId="13" fillId="3" borderId="67" xfId="0" applyFont="1" applyFill="1" applyBorder="1" applyAlignment="1">
      <alignment horizontal="left" vertical="center" wrapText="1"/>
    </xf>
    <xf numFmtId="0" fontId="13" fillId="3" borderId="24" xfId="0" applyFont="1" applyFill="1" applyBorder="1" applyAlignment="1">
      <alignment horizontal="left" vertical="center"/>
    </xf>
    <xf numFmtId="0" fontId="13" fillId="3" borderId="0" xfId="0" applyFont="1" applyFill="1" applyBorder="1" applyAlignment="1">
      <alignment horizontal="left" vertical="center"/>
    </xf>
    <xf numFmtId="0" fontId="3" fillId="3" borderId="66" xfId="0" applyFont="1" applyFill="1" applyBorder="1" applyAlignment="1">
      <alignment horizontal="left" vertical="center" wrapText="1"/>
    </xf>
    <xf numFmtId="0" fontId="3" fillId="3" borderId="67" xfId="0" applyFont="1" applyFill="1" applyBorder="1" applyAlignment="1">
      <alignment horizontal="left" vertical="center" wrapText="1"/>
    </xf>
    <xf numFmtId="0" fontId="3" fillId="12" borderId="23" xfId="0" applyFont="1" applyFill="1" applyBorder="1" applyAlignment="1">
      <alignment horizontal="center" vertical="center" wrapText="1"/>
    </xf>
    <xf numFmtId="0" fontId="3" fillId="12" borderId="24" xfId="0" applyFont="1" applyFill="1" applyBorder="1" applyAlignment="1">
      <alignment horizontal="center" vertical="center" wrapText="1"/>
    </xf>
    <xf numFmtId="0" fontId="3" fillId="12" borderId="25" xfId="0" applyFont="1" applyFill="1" applyBorder="1" applyAlignment="1">
      <alignment horizontal="center" vertical="center" wrapText="1"/>
    </xf>
    <xf numFmtId="0" fontId="3" fillId="12" borderId="32" xfId="0" applyFont="1" applyFill="1" applyBorder="1" applyAlignment="1">
      <alignment horizontal="center" vertical="center" wrapText="1"/>
    </xf>
    <xf numFmtId="0" fontId="3" fillId="12" borderId="33" xfId="0" applyFont="1" applyFill="1" applyBorder="1" applyAlignment="1">
      <alignment horizontal="center" vertical="center" wrapText="1"/>
    </xf>
    <xf numFmtId="0" fontId="3" fillId="12" borderId="34" xfId="0" applyFont="1" applyFill="1" applyBorder="1" applyAlignment="1">
      <alignment horizontal="center" vertical="center" wrapText="1"/>
    </xf>
    <xf numFmtId="0" fontId="13" fillId="3" borderId="24" xfId="0" applyFont="1" applyFill="1" applyBorder="1" applyAlignment="1">
      <alignment horizontal="left" vertical="center" wrapText="1"/>
    </xf>
    <xf numFmtId="0" fontId="13" fillId="3" borderId="0" xfId="0" applyFont="1" applyFill="1" applyBorder="1" applyAlignment="1">
      <alignment horizontal="left" vertical="center" wrapText="1"/>
    </xf>
    <xf numFmtId="0" fontId="3" fillId="3" borderId="0" xfId="0" applyFont="1" applyFill="1" applyBorder="1" applyAlignment="1">
      <alignment horizontal="left" vertical="center" wrapText="1"/>
    </xf>
    <xf numFmtId="0" fontId="18" fillId="0" borderId="1" xfId="0" applyFont="1" applyBorder="1" applyAlignment="1">
      <alignment horizontal="center" vertical="center" wrapText="1"/>
    </xf>
    <xf numFmtId="0" fontId="18" fillId="0" borderId="4" xfId="0" applyFont="1" applyBorder="1" applyAlignment="1">
      <alignment horizontal="center" vertical="center" wrapText="1"/>
    </xf>
    <xf numFmtId="0" fontId="18" fillId="0" borderId="48" xfId="0" applyFont="1" applyBorder="1" applyAlignment="1">
      <alignment horizontal="center" vertical="center" wrapText="1"/>
    </xf>
    <xf numFmtId="0" fontId="18" fillId="0" borderId="5" xfId="0" applyFont="1" applyBorder="1" applyAlignment="1">
      <alignment horizontal="center" vertical="center" wrapText="1"/>
    </xf>
    <xf numFmtId="0" fontId="3" fillId="0" borderId="28" xfId="0" applyFont="1" applyFill="1" applyBorder="1" applyAlignment="1">
      <alignment horizontal="left" vertical="top" wrapText="1"/>
    </xf>
    <xf numFmtId="0" fontId="3" fillId="0" borderId="29" xfId="0" applyFont="1" applyFill="1" applyBorder="1" applyAlignment="1">
      <alignment horizontal="left" vertical="top" wrapText="1"/>
    </xf>
    <xf numFmtId="0" fontId="3" fillId="0" borderId="30" xfId="0" applyFont="1" applyFill="1" applyBorder="1" applyAlignment="1">
      <alignment horizontal="left" vertical="top" wrapText="1"/>
    </xf>
    <xf numFmtId="0" fontId="3" fillId="0" borderId="44" xfId="0" applyFont="1" applyFill="1" applyBorder="1" applyAlignment="1">
      <alignment horizontal="left" vertical="top" wrapText="1"/>
    </xf>
    <xf numFmtId="0" fontId="3" fillId="0" borderId="6" xfId="0" applyFont="1" applyBorder="1" applyAlignment="1">
      <alignment horizontal="left" vertical="top" wrapText="1"/>
    </xf>
    <xf numFmtId="0" fontId="3" fillId="0" borderId="9" xfId="0" applyFont="1" applyBorder="1" applyAlignment="1">
      <alignment horizontal="left" vertical="top" wrapText="1"/>
    </xf>
    <xf numFmtId="0" fontId="4" fillId="0" borderId="6" xfId="0" applyFont="1" applyBorder="1" applyAlignment="1">
      <alignment horizontal="left" vertical="top" wrapText="1"/>
    </xf>
    <xf numFmtId="0" fontId="4" fillId="0" borderId="9" xfId="0" applyFont="1" applyBorder="1" applyAlignment="1">
      <alignment horizontal="left" vertical="top" wrapText="1"/>
    </xf>
    <xf numFmtId="0" fontId="3" fillId="0" borderId="15" xfId="0" applyFont="1" applyBorder="1" applyAlignment="1">
      <alignment horizontal="left" vertical="top" wrapText="1"/>
    </xf>
    <xf numFmtId="0" fontId="3" fillId="4" borderId="66" xfId="0" applyFont="1" applyFill="1" applyBorder="1" applyAlignment="1">
      <alignment horizontal="left" vertical="top" wrapText="1"/>
    </xf>
    <xf numFmtId="0" fontId="3" fillId="4" borderId="67" xfId="0" applyFont="1" applyFill="1" applyBorder="1" applyAlignment="1">
      <alignment horizontal="left" vertical="top" wrapText="1"/>
    </xf>
    <xf numFmtId="0" fontId="11" fillId="0" borderId="4" xfId="0" applyFont="1" applyBorder="1" applyAlignment="1">
      <alignment horizontal="center" vertical="center"/>
    </xf>
    <xf numFmtId="0" fontId="11" fillId="0" borderId="48" xfId="0" applyFont="1" applyBorder="1" applyAlignment="1">
      <alignment horizontal="center" vertical="center"/>
    </xf>
    <xf numFmtId="0" fontId="11" fillId="0" borderId="5" xfId="0" applyFont="1" applyBorder="1" applyAlignment="1">
      <alignment horizontal="center" vertical="center"/>
    </xf>
    <xf numFmtId="0" fontId="5" fillId="0" borderId="4" xfId="0" applyFont="1" applyBorder="1" applyAlignment="1">
      <alignment horizontal="center" vertical="center"/>
    </xf>
    <xf numFmtId="0" fontId="5" fillId="0" borderId="48" xfId="0" applyFont="1" applyBorder="1" applyAlignment="1">
      <alignment horizontal="center" vertical="center"/>
    </xf>
    <xf numFmtId="0" fontId="5" fillId="0" borderId="5" xfId="0" applyFont="1" applyBorder="1" applyAlignment="1">
      <alignment horizontal="center" vertical="center"/>
    </xf>
    <xf numFmtId="0" fontId="13" fillId="5" borderId="57" xfId="0" applyFont="1" applyFill="1" applyBorder="1" applyAlignment="1">
      <alignment horizontal="left" vertical="center" wrapText="1"/>
    </xf>
    <xf numFmtId="0" fontId="13" fillId="5" borderId="35" xfId="0" applyFont="1" applyFill="1" applyBorder="1" applyAlignment="1">
      <alignment horizontal="left" vertical="center" wrapText="1"/>
    </xf>
    <xf numFmtId="0" fontId="3" fillId="4" borderId="24" xfId="0" applyFont="1" applyFill="1" applyBorder="1" applyAlignment="1">
      <alignment horizontal="left" vertical="center" wrapText="1"/>
    </xf>
    <xf numFmtId="0" fontId="3" fillId="4" borderId="0" xfId="0" applyFont="1" applyFill="1" applyBorder="1" applyAlignment="1">
      <alignment horizontal="left" vertical="center" wrapText="1"/>
    </xf>
    <xf numFmtId="0" fontId="13" fillId="8" borderId="24" xfId="0" applyFont="1" applyFill="1" applyBorder="1" applyAlignment="1">
      <alignment horizontal="left" vertical="center" wrapText="1"/>
    </xf>
    <xf numFmtId="0" fontId="13" fillId="8" borderId="0" xfId="0" applyFont="1" applyFill="1" applyBorder="1" applyAlignment="1">
      <alignment horizontal="left" vertical="center" wrapText="1"/>
    </xf>
    <xf numFmtId="0" fontId="13" fillId="8" borderId="66" xfId="0" applyFont="1" applyFill="1" applyBorder="1" applyAlignment="1">
      <alignment horizontal="left" vertical="center" wrapText="1"/>
    </xf>
    <xf numFmtId="0" fontId="13" fillId="8" borderId="67" xfId="0" applyFont="1" applyFill="1" applyBorder="1" applyAlignment="1">
      <alignment horizontal="left" vertical="center" wrapText="1"/>
    </xf>
    <xf numFmtId="0" fontId="0" fillId="6" borderId="24" xfId="0" applyFill="1" applyBorder="1" applyAlignment="1">
      <alignment horizontal="left" wrapText="1"/>
    </xf>
    <xf numFmtId="0" fontId="0" fillId="6" borderId="0" xfId="0" applyFill="1" applyBorder="1" applyAlignment="1">
      <alignment horizontal="left" wrapText="1"/>
    </xf>
    <xf numFmtId="0" fontId="0" fillId="3" borderId="24" xfId="0" applyFill="1" applyBorder="1" applyAlignment="1">
      <alignment horizontal="left" wrapText="1"/>
    </xf>
    <xf numFmtId="0" fontId="0" fillId="3" borderId="0" xfId="0" applyFill="1" applyAlignment="1">
      <alignment horizontal="left" wrapText="1"/>
    </xf>
    <xf numFmtId="0" fontId="2" fillId="12" borderId="6" xfId="0" applyFont="1" applyFill="1" applyBorder="1" applyAlignment="1">
      <alignment horizontal="center" vertical="center" wrapText="1"/>
    </xf>
    <xf numFmtId="0" fontId="2" fillId="12" borderId="57" xfId="0" applyFont="1" applyFill="1" applyBorder="1" applyAlignment="1">
      <alignment horizontal="center" vertical="center" wrapText="1"/>
    </xf>
    <xf numFmtId="0" fontId="2" fillId="12" borderId="9" xfId="0" applyFont="1" applyFill="1" applyBorder="1" applyAlignment="1">
      <alignment horizontal="center" vertical="center" wrapText="1"/>
    </xf>
    <xf numFmtId="0" fontId="4" fillId="12" borderId="22" xfId="0" applyFont="1" applyFill="1" applyBorder="1" applyAlignment="1">
      <alignment horizontal="center" vertical="center" wrapText="1"/>
    </xf>
    <xf numFmtId="0" fontId="4" fillId="12" borderId="24"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4" fillId="0" borderId="6" xfId="0" applyFont="1" applyBorder="1" applyAlignment="1">
      <alignment horizontal="left" vertical="center" wrapText="1"/>
    </xf>
    <xf numFmtId="0" fontId="4" fillId="0" borderId="15" xfId="0" applyFont="1" applyBorder="1" applyAlignment="1">
      <alignment horizontal="left" vertical="center" wrapText="1"/>
    </xf>
    <xf numFmtId="0" fontId="4" fillId="0" borderId="9" xfId="0" applyFont="1" applyBorder="1" applyAlignment="1">
      <alignment horizontal="left" vertical="center" wrapText="1"/>
    </xf>
    <xf numFmtId="0" fontId="8" fillId="0" borderId="6" xfId="0" applyFont="1" applyBorder="1" applyAlignment="1">
      <alignment horizontal="left" vertical="center" wrapText="1"/>
    </xf>
    <xf numFmtId="0" fontId="8" fillId="0" borderId="51" xfId="0" applyFont="1" applyBorder="1" applyAlignment="1">
      <alignment horizontal="left" vertical="center" wrapText="1"/>
    </xf>
    <xf numFmtId="0" fontId="0" fillId="12" borderId="22" xfId="0" applyFill="1" applyBorder="1" applyAlignment="1">
      <alignment horizontal="center" vertical="center" wrapText="1"/>
    </xf>
    <xf numFmtId="0" fontId="0" fillId="12" borderId="36" xfId="0" applyFill="1" applyBorder="1" applyAlignment="1">
      <alignment horizontal="center" vertical="center" wrapText="1"/>
    </xf>
    <xf numFmtId="0" fontId="0" fillId="12" borderId="37" xfId="0" applyFill="1" applyBorder="1" applyAlignment="1">
      <alignment horizontal="center" vertical="center" wrapText="1"/>
    </xf>
    <xf numFmtId="0" fontId="2" fillId="12" borderId="22" xfId="0" applyFont="1" applyFill="1" applyBorder="1" applyAlignment="1">
      <alignment horizontal="center" vertical="center" wrapText="1"/>
    </xf>
    <xf numFmtId="0" fontId="2" fillId="12" borderId="24" xfId="0" applyFont="1" applyFill="1" applyBorder="1" applyAlignment="1">
      <alignment horizontal="center" vertical="center" wrapText="1"/>
    </xf>
    <xf numFmtId="0" fontId="2" fillId="12" borderId="25"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0" borderId="15" xfId="0" applyFont="1" applyFill="1" applyBorder="1" applyAlignment="1">
      <alignment horizontal="left" vertical="center" wrapText="1"/>
    </xf>
    <xf numFmtId="0" fontId="4" fillId="0" borderId="9" xfId="0" applyFont="1" applyFill="1" applyBorder="1" applyAlignment="1">
      <alignment horizontal="left" vertical="center" wrapText="1"/>
    </xf>
    <xf numFmtId="0" fontId="3" fillId="0" borderId="28" xfId="0" applyFont="1" applyFill="1" applyBorder="1" applyAlignment="1">
      <alignment horizontal="left" vertical="center" wrapText="1"/>
    </xf>
    <xf numFmtId="0" fontId="3" fillId="0" borderId="29" xfId="0" applyFont="1" applyFill="1" applyBorder="1" applyAlignment="1">
      <alignment horizontal="left" vertical="center" wrapText="1"/>
    </xf>
    <xf numFmtId="0" fontId="3" fillId="12" borderId="22" xfId="0" applyFont="1" applyFill="1" applyBorder="1" applyAlignment="1">
      <alignment horizontal="center" vertical="center" wrapText="1"/>
    </xf>
    <xf numFmtId="0" fontId="3" fillId="12" borderId="36" xfId="0" applyFont="1" applyFill="1" applyBorder="1" applyAlignment="1">
      <alignment horizontal="center" vertical="center" wrapText="1"/>
    </xf>
    <xf numFmtId="0" fontId="3" fillId="12" borderId="37" xfId="0" applyFont="1" applyFill="1" applyBorder="1" applyAlignment="1">
      <alignment horizontal="center" vertical="center" wrapText="1"/>
    </xf>
    <xf numFmtId="0" fontId="3" fillId="0" borderId="6" xfId="0" applyFont="1" applyFill="1" applyBorder="1" applyAlignment="1">
      <alignment horizontal="left" vertical="center" wrapText="1"/>
    </xf>
    <xf numFmtId="0" fontId="3" fillId="0" borderId="9" xfId="0" applyFont="1" applyFill="1" applyBorder="1" applyAlignment="1">
      <alignment horizontal="left" vertical="center" wrapText="1"/>
    </xf>
    <xf numFmtId="0" fontId="3" fillId="4" borderId="24" xfId="0" applyFont="1" applyFill="1" applyBorder="1" applyAlignment="1">
      <alignment horizontal="left" vertical="center"/>
    </xf>
    <xf numFmtId="0" fontId="3" fillId="4" borderId="0" xfId="0" applyFont="1" applyFill="1" applyBorder="1" applyAlignment="1">
      <alignment horizontal="left" vertical="center"/>
    </xf>
    <xf numFmtId="0" fontId="13" fillId="5" borderId="24" xfId="0" applyFont="1" applyFill="1" applyBorder="1" applyAlignment="1">
      <alignment horizontal="left" vertical="center" wrapText="1"/>
    </xf>
    <xf numFmtId="0" fontId="13" fillId="5" borderId="0" xfId="0" applyFont="1" applyFill="1" applyBorder="1" applyAlignment="1">
      <alignment horizontal="left" vertical="center" wrapText="1"/>
    </xf>
    <xf numFmtId="0" fontId="15" fillId="8" borderId="66" xfId="0" applyFont="1" applyFill="1" applyBorder="1" applyAlignment="1">
      <alignment horizontal="left" vertical="center" wrapText="1"/>
    </xf>
    <xf numFmtId="0" fontId="15" fillId="8" borderId="67" xfId="0" applyFont="1" applyFill="1" applyBorder="1" applyAlignment="1">
      <alignment horizontal="left" vertical="center" wrapText="1"/>
    </xf>
    <xf numFmtId="0" fontId="15" fillId="8" borderId="24" xfId="0" applyFont="1" applyFill="1" applyBorder="1" applyAlignment="1">
      <alignment horizontal="left" vertical="center" wrapText="1"/>
    </xf>
    <xf numFmtId="0" fontId="15" fillId="8" borderId="0" xfId="0" applyFont="1" applyFill="1" applyBorder="1" applyAlignment="1">
      <alignment horizontal="left" vertical="center" wrapText="1"/>
    </xf>
    <xf numFmtId="0" fontId="3" fillId="4" borderId="1" xfId="0" applyFont="1" applyFill="1" applyBorder="1" applyAlignment="1">
      <alignment horizontal="left" vertical="center" wrapText="1"/>
    </xf>
    <xf numFmtId="0" fontId="13" fillId="5" borderId="24" xfId="0" applyFont="1" applyFill="1" applyBorder="1" applyAlignment="1">
      <alignment horizontal="left" vertical="center"/>
    </xf>
    <xf numFmtId="0" fontId="13" fillId="5" borderId="0" xfId="0" applyFont="1" applyFill="1" applyBorder="1" applyAlignment="1">
      <alignment horizontal="left" vertical="center"/>
    </xf>
    <xf numFmtId="0" fontId="0" fillId="0" borderId="1" xfId="0" applyBorder="1" applyAlignment="1">
      <alignment horizontal="center" vertical="center"/>
    </xf>
    <xf numFmtId="0" fontId="0" fillId="0" borderId="5" xfId="0" applyBorder="1" applyAlignment="1">
      <alignment horizontal="center" vertical="center"/>
    </xf>
    <xf numFmtId="0" fontId="13" fillId="8" borderId="24" xfId="0" applyFont="1" applyFill="1" applyBorder="1" applyAlignment="1">
      <alignment horizontal="left" wrapText="1"/>
    </xf>
    <xf numFmtId="0" fontId="13" fillId="8" borderId="0" xfId="0" applyFont="1" applyFill="1" applyBorder="1" applyAlignment="1">
      <alignment horizontal="left" wrapText="1"/>
    </xf>
    <xf numFmtId="0" fontId="13" fillId="8" borderId="24" xfId="0" applyFont="1" applyFill="1" applyBorder="1" applyAlignment="1">
      <alignment horizontal="left" vertical="top" wrapText="1"/>
    </xf>
    <xf numFmtId="0" fontId="13" fillId="8" borderId="0" xfId="0" applyFont="1" applyFill="1" applyBorder="1" applyAlignment="1">
      <alignment horizontal="left" vertical="top" wrapText="1"/>
    </xf>
    <xf numFmtId="0" fontId="13" fillId="8" borderId="1" xfId="0" applyFont="1" applyFill="1" applyBorder="1" applyAlignment="1">
      <alignment horizontal="left" vertical="center" wrapText="1"/>
    </xf>
    <xf numFmtId="0" fontId="13" fillId="8" borderId="57" xfId="0" applyFont="1" applyFill="1" applyBorder="1" applyAlignment="1">
      <alignment horizontal="left" vertical="center" wrapText="1"/>
    </xf>
    <xf numFmtId="0" fontId="13" fillId="8" borderId="35" xfId="0" applyFont="1" applyFill="1" applyBorder="1" applyAlignment="1">
      <alignment horizontal="left" vertical="center" wrapText="1"/>
    </xf>
    <xf numFmtId="0" fontId="4" fillId="7" borderId="66" xfId="0" applyFont="1" applyFill="1" applyBorder="1" applyAlignment="1">
      <alignment horizontal="left" vertical="center" wrapText="1"/>
    </xf>
    <xf numFmtId="0" fontId="4" fillId="7" borderId="67" xfId="0" applyFont="1" applyFill="1" applyBorder="1" applyAlignment="1">
      <alignment horizontal="left" vertical="center" wrapText="1"/>
    </xf>
    <xf numFmtId="0" fontId="3" fillId="4" borderId="24" xfId="0" applyFont="1" applyFill="1" applyBorder="1" applyAlignment="1">
      <alignment horizontal="left" vertical="top" wrapText="1"/>
    </xf>
    <xf numFmtId="0" fontId="3" fillId="4" borderId="0" xfId="0" applyFont="1" applyFill="1" applyBorder="1" applyAlignment="1">
      <alignment horizontal="left" vertical="top" wrapText="1"/>
    </xf>
    <xf numFmtId="0" fontId="13" fillId="8" borderId="66" xfId="0" applyFont="1" applyFill="1" applyBorder="1" applyAlignment="1">
      <alignment horizontal="left" vertical="top" wrapText="1"/>
    </xf>
    <xf numFmtId="0" fontId="13" fillId="8" borderId="67" xfId="0" applyFont="1" applyFill="1" applyBorder="1" applyAlignment="1">
      <alignment horizontal="left" vertical="top" wrapText="1"/>
    </xf>
    <xf numFmtId="0" fontId="3" fillId="0" borderId="6" xfId="0" applyFont="1" applyBorder="1" applyAlignment="1">
      <alignment horizontal="left" vertical="center" wrapText="1"/>
    </xf>
    <xf numFmtId="0" fontId="3" fillId="0" borderId="9" xfId="0" applyFont="1" applyBorder="1" applyAlignment="1">
      <alignment horizontal="left" vertical="center" wrapText="1"/>
    </xf>
    <xf numFmtId="0" fontId="0" fillId="0" borderId="4" xfId="0" applyBorder="1" applyAlignment="1">
      <alignment horizontal="center" vertical="center"/>
    </xf>
    <xf numFmtId="0" fontId="4" fillId="12" borderId="36" xfId="0" applyFont="1" applyFill="1" applyBorder="1" applyAlignment="1">
      <alignment horizontal="center" vertical="center" wrapText="1"/>
    </xf>
    <xf numFmtId="0" fontId="4" fillId="12" borderId="37" xfId="0" applyFont="1" applyFill="1" applyBorder="1" applyAlignment="1">
      <alignment horizontal="center" vertical="center" wrapText="1"/>
    </xf>
    <xf numFmtId="0" fontId="13" fillId="5" borderId="1" xfId="0" applyFont="1" applyFill="1" applyBorder="1" applyAlignment="1">
      <alignment horizontal="left" vertical="center" wrapText="1"/>
    </xf>
    <xf numFmtId="0" fontId="13" fillId="5" borderId="1" xfId="0" applyFont="1" applyFill="1" applyBorder="1" applyAlignment="1">
      <alignment horizontal="left" vertical="top" wrapText="1"/>
    </xf>
    <xf numFmtId="0" fontId="4" fillId="12" borderId="32" xfId="0" applyFont="1" applyFill="1" applyBorder="1" applyAlignment="1">
      <alignment horizontal="center" vertical="center" wrapText="1"/>
    </xf>
    <xf numFmtId="0" fontId="4" fillId="12" borderId="33" xfId="0" applyFont="1" applyFill="1" applyBorder="1" applyAlignment="1">
      <alignment horizontal="center" vertical="center" wrapText="1"/>
    </xf>
    <xf numFmtId="0" fontId="4" fillId="12" borderId="34" xfId="0" applyFont="1" applyFill="1" applyBorder="1" applyAlignment="1">
      <alignment horizontal="center" vertical="center" wrapText="1"/>
    </xf>
    <xf numFmtId="0" fontId="8" fillId="0" borderId="49" xfId="0" applyFont="1" applyBorder="1" applyAlignment="1">
      <alignment horizontal="left" vertical="center" wrapText="1"/>
    </xf>
    <xf numFmtId="0" fontId="8" fillId="0" borderId="38" xfId="0" applyFont="1" applyBorder="1" applyAlignment="1">
      <alignment horizontal="left" vertical="center" wrapText="1"/>
    </xf>
    <xf numFmtId="0" fontId="13" fillId="5" borderId="24" xfId="0" applyFont="1" applyFill="1" applyBorder="1" applyAlignment="1">
      <alignment horizontal="left" wrapText="1"/>
    </xf>
    <xf numFmtId="0" fontId="13" fillId="5" borderId="0" xfId="0" applyFont="1" applyFill="1" applyBorder="1" applyAlignment="1">
      <alignment horizontal="left" wrapText="1"/>
    </xf>
    <xf numFmtId="0" fontId="3" fillId="4" borderId="24" xfId="0" applyFont="1" applyFill="1" applyBorder="1" applyAlignment="1">
      <alignment horizontal="left" wrapText="1"/>
    </xf>
    <xf numFmtId="0" fontId="3" fillId="4" borderId="0" xfId="0" applyFont="1" applyFill="1" applyBorder="1" applyAlignment="1">
      <alignment horizontal="left" wrapText="1"/>
    </xf>
    <xf numFmtId="0" fontId="0" fillId="0" borderId="48" xfId="0" applyBorder="1" applyAlignment="1">
      <alignment horizontal="center" vertical="center"/>
    </xf>
    <xf numFmtId="0" fontId="13" fillId="5" borderId="2" xfId="0" applyFont="1" applyFill="1" applyBorder="1" applyAlignment="1">
      <alignment horizontal="left" vertical="center"/>
    </xf>
    <xf numFmtId="0" fontId="3" fillId="4" borderId="1" xfId="0" applyFont="1" applyFill="1" applyBorder="1" applyAlignment="1">
      <alignment horizontal="left" vertical="top" wrapText="1"/>
    </xf>
    <xf numFmtId="0" fontId="3" fillId="0" borderId="54" xfId="0" applyFont="1" applyBorder="1" applyAlignment="1">
      <alignment vertical="center" wrapText="1"/>
    </xf>
    <xf numFmtId="0" fontId="3" fillId="0" borderId="49" xfId="0" applyFont="1" applyBorder="1" applyAlignment="1">
      <alignment vertical="center" wrapText="1"/>
    </xf>
    <xf numFmtId="0" fontId="3" fillId="0" borderId="39" xfId="0" applyFont="1" applyBorder="1" applyAlignment="1">
      <alignment vertical="center" wrapText="1"/>
    </xf>
    <xf numFmtId="0" fontId="3" fillId="0" borderId="6" xfId="0" applyFont="1" applyBorder="1" applyAlignment="1">
      <alignment vertical="center" wrapText="1"/>
    </xf>
    <xf numFmtId="0" fontId="3" fillId="0" borderId="9" xfId="0" applyFont="1" applyBorder="1" applyAlignment="1">
      <alignment vertical="center" wrapText="1"/>
    </xf>
    <xf numFmtId="0" fontId="3" fillId="0" borderId="6" xfId="0" applyFont="1" applyFill="1" applyBorder="1" applyAlignment="1">
      <alignment vertical="top" wrapText="1"/>
    </xf>
    <xf numFmtId="0" fontId="3" fillId="0" borderId="9" xfId="0" applyFont="1" applyFill="1" applyBorder="1" applyAlignment="1">
      <alignment vertical="top" wrapText="1"/>
    </xf>
    <xf numFmtId="0" fontId="3" fillId="0" borderId="38" xfId="0" applyFont="1" applyBorder="1" applyAlignment="1">
      <alignment wrapText="1"/>
    </xf>
    <xf numFmtId="0" fontId="3" fillId="0" borderId="15" xfId="0" applyFont="1" applyBorder="1" applyAlignment="1">
      <alignment wrapText="1"/>
    </xf>
    <xf numFmtId="0" fontId="3" fillId="0" borderId="51" xfId="0" applyFont="1" applyBorder="1" applyAlignment="1">
      <alignment wrapText="1"/>
    </xf>
    <xf numFmtId="0" fontId="3" fillId="0" borderId="51" xfId="0" applyFont="1" applyBorder="1" applyAlignment="1">
      <alignment vertical="center" wrapText="1"/>
    </xf>
    <xf numFmtId="0" fontId="4" fillId="0" borderId="15" xfId="0" applyFont="1" applyBorder="1" applyAlignment="1">
      <alignment horizontal="left" vertical="top" wrapText="1"/>
    </xf>
    <xf numFmtId="0" fontId="4" fillId="0" borderId="38" xfId="0" applyFont="1" applyFill="1" applyBorder="1" applyAlignment="1">
      <alignment vertical="top" wrapText="1"/>
    </xf>
    <xf numFmtId="0" fontId="4" fillId="0" borderId="51" xfId="0" applyFont="1" applyFill="1" applyBorder="1" applyAlignment="1">
      <alignment vertical="top" wrapText="1"/>
    </xf>
    <xf numFmtId="0" fontId="3" fillId="0" borderId="6" xfId="0" applyFont="1" applyBorder="1" applyAlignment="1">
      <alignment wrapText="1"/>
    </xf>
    <xf numFmtId="0" fontId="3" fillId="0" borderId="9" xfId="0" applyFont="1" applyBorder="1" applyAlignment="1">
      <alignment wrapText="1"/>
    </xf>
    <xf numFmtId="0" fontId="13" fillId="5" borderId="24" xfId="0" applyFont="1" applyFill="1" applyBorder="1" applyAlignment="1">
      <alignment horizontal="left" vertical="top" wrapText="1"/>
    </xf>
    <xf numFmtId="0" fontId="13" fillId="5" borderId="0" xfId="0" applyFont="1" applyFill="1" applyBorder="1" applyAlignment="1">
      <alignment horizontal="left" vertical="top" wrapText="1"/>
    </xf>
    <xf numFmtId="0" fontId="3" fillId="0" borderId="6" xfId="0" applyFont="1" applyBorder="1" applyAlignment="1">
      <alignment vertical="top" wrapText="1"/>
    </xf>
    <xf numFmtId="0" fontId="3" fillId="0" borderId="51" xfId="0" applyFont="1" applyBorder="1" applyAlignment="1">
      <alignment vertical="top" wrapText="1"/>
    </xf>
    <xf numFmtId="0" fontId="3" fillId="11" borderId="22" xfId="0" applyFont="1" applyFill="1" applyBorder="1" applyAlignment="1">
      <alignment horizontal="center" vertical="center" wrapText="1"/>
    </xf>
    <xf numFmtId="0" fontId="3" fillId="11" borderId="24" xfId="0" applyFont="1" applyFill="1" applyBorder="1" applyAlignment="1">
      <alignment horizontal="center" vertical="center" wrapText="1"/>
    </xf>
    <xf numFmtId="0" fontId="3" fillId="11" borderId="25" xfId="0" applyFont="1" applyFill="1" applyBorder="1" applyAlignment="1">
      <alignment horizontal="center" vertical="center" wrapText="1"/>
    </xf>
    <xf numFmtId="0" fontId="3" fillId="4" borderId="43" xfId="0" applyFont="1" applyFill="1" applyBorder="1" applyAlignment="1">
      <alignment horizontal="left"/>
    </xf>
    <xf numFmtId="0" fontId="3" fillId="4" borderId="41" xfId="0" applyFont="1" applyFill="1" applyBorder="1" applyAlignment="1">
      <alignment horizontal="left"/>
    </xf>
    <xf numFmtId="0" fontId="3" fillId="4" borderId="42" xfId="0" applyFont="1" applyFill="1" applyBorder="1" applyAlignment="1">
      <alignment horizontal="left"/>
    </xf>
    <xf numFmtId="0" fontId="13" fillId="8" borderId="1" xfId="0" applyFont="1" applyFill="1" applyBorder="1" applyAlignment="1">
      <alignment horizontal="left" vertical="top" wrapText="1"/>
    </xf>
    <xf numFmtId="0" fontId="0" fillId="0" borderId="33" xfId="0" applyBorder="1" applyAlignment="1">
      <alignment horizontal="center" vertical="center"/>
    </xf>
    <xf numFmtId="0" fontId="0" fillId="0" borderId="34" xfId="0" applyBorder="1" applyAlignment="1">
      <alignment horizontal="center" vertical="center"/>
    </xf>
    <xf numFmtId="0" fontId="3" fillId="0" borderId="6" xfId="0" applyFont="1" applyFill="1" applyBorder="1" applyAlignment="1">
      <alignment horizontal="left" wrapText="1"/>
    </xf>
    <xf numFmtId="0" fontId="3" fillId="0" borderId="51" xfId="0" applyFont="1" applyFill="1" applyBorder="1" applyAlignment="1">
      <alignment horizontal="left" wrapText="1"/>
    </xf>
    <xf numFmtId="0" fontId="13" fillId="5" borderId="5" xfId="0" applyFont="1" applyFill="1" applyBorder="1" applyAlignment="1">
      <alignment horizontal="left" vertical="center" wrapText="1"/>
    </xf>
    <xf numFmtId="0" fontId="13" fillId="5" borderId="1" xfId="0" applyFont="1" applyFill="1" applyBorder="1" applyAlignment="1">
      <alignment horizontal="left" wrapText="1"/>
    </xf>
    <xf numFmtId="0" fontId="3" fillId="4" borderId="1" xfId="0" applyFont="1" applyFill="1" applyBorder="1" applyAlignment="1">
      <alignment horizontal="left" wrapText="1"/>
    </xf>
    <xf numFmtId="0" fontId="13" fillId="5" borderId="24" xfId="0" applyFont="1" applyFill="1" applyBorder="1" applyAlignment="1">
      <alignment horizontal="left"/>
    </xf>
    <xf numFmtId="0" fontId="13" fillId="5" borderId="0" xfId="0" applyFont="1" applyFill="1" applyBorder="1" applyAlignment="1">
      <alignment horizontal="left"/>
    </xf>
    <xf numFmtId="0" fontId="13" fillId="5" borderId="76" xfId="0" applyFont="1" applyFill="1" applyBorder="1" applyAlignment="1">
      <alignment horizontal="left"/>
    </xf>
    <xf numFmtId="0" fontId="0" fillId="0" borderId="52" xfId="0" applyBorder="1" applyAlignment="1">
      <alignment horizontal="center" vertical="center"/>
    </xf>
    <xf numFmtId="0" fontId="0" fillId="0" borderId="50" xfId="0" applyBorder="1" applyAlignment="1">
      <alignment horizontal="center" vertical="center"/>
    </xf>
    <xf numFmtId="0" fontId="0" fillId="0" borderId="75" xfId="0" applyBorder="1" applyAlignment="1">
      <alignment horizontal="center" vertical="center"/>
    </xf>
    <xf numFmtId="0" fontId="3" fillId="5" borderId="24" xfId="0" applyFont="1" applyFill="1" applyBorder="1" applyAlignment="1">
      <alignment horizontal="left" vertical="center"/>
    </xf>
    <xf numFmtId="0" fontId="3" fillId="5" borderId="0" xfId="0" applyFont="1" applyFill="1" applyBorder="1" applyAlignment="1">
      <alignment horizontal="left" vertical="center"/>
    </xf>
    <xf numFmtId="0" fontId="4" fillId="0" borderId="51" xfId="0" applyFont="1" applyBorder="1" applyAlignment="1">
      <alignment horizontal="left" vertical="top" wrapText="1"/>
    </xf>
    <xf numFmtId="0" fontId="4" fillId="0" borderId="38" xfId="0" applyFont="1" applyBorder="1" applyAlignment="1">
      <alignment horizontal="left" vertical="center" wrapText="1"/>
    </xf>
    <xf numFmtId="0" fontId="4" fillId="0" borderId="51" xfId="0" applyFont="1" applyBorder="1" applyAlignment="1">
      <alignment horizontal="left" vertical="center" wrapText="1"/>
    </xf>
    <xf numFmtId="0" fontId="3" fillId="4" borderId="1" xfId="0" applyFont="1" applyFill="1" applyBorder="1" applyAlignment="1">
      <alignment horizontal="left" vertical="center"/>
    </xf>
    <xf numFmtId="0" fontId="3" fillId="5" borderId="24" xfId="0" applyFont="1" applyFill="1" applyBorder="1" applyAlignment="1">
      <alignment horizontal="center" vertical="center"/>
    </xf>
    <xf numFmtId="0" fontId="3" fillId="5" borderId="0"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1" xfId="0" applyFont="1" applyFill="1" applyBorder="1" applyAlignment="1">
      <alignment horizontal="center" vertical="top"/>
    </xf>
    <xf numFmtId="0" fontId="3" fillId="5" borderId="24" xfId="0" applyFont="1" applyFill="1" applyBorder="1" applyAlignment="1">
      <alignment horizontal="center" vertical="center" wrapText="1"/>
    </xf>
    <xf numFmtId="0" fontId="3" fillId="5" borderId="0"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1" xfId="0" applyFont="1" applyFill="1" applyBorder="1" applyAlignment="1">
      <alignment horizontal="center" vertical="center"/>
    </xf>
    <xf numFmtId="0" fontId="3" fillId="0" borderId="28" xfId="0" applyFont="1" applyBorder="1" applyAlignment="1">
      <alignment horizontal="left" vertical="center" wrapText="1"/>
    </xf>
    <xf numFmtId="0" fontId="3" fillId="0" borderId="44" xfId="0" applyFont="1" applyBorder="1" applyAlignment="1">
      <alignment horizontal="left" vertical="center" wrapText="1"/>
    </xf>
    <xf numFmtId="0" fontId="3" fillId="0" borderId="38" xfId="0" applyFont="1" applyBorder="1" applyAlignment="1">
      <alignment horizontal="left" vertical="center" wrapText="1"/>
    </xf>
    <xf numFmtId="0" fontId="3" fillId="0" borderId="51" xfId="0" applyFont="1" applyBorder="1" applyAlignment="1">
      <alignment horizontal="left" vertical="center" wrapText="1"/>
    </xf>
    <xf numFmtId="0" fontId="1" fillId="12" borderId="24" xfId="0" applyFont="1" applyFill="1" applyBorder="1" applyAlignment="1">
      <alignment horizontal="center" vertical="center" wrapText="1"/>
    </xf>
    <xf numFmtId="0" fontId="1" fillId="12" borderId="25" xfId="0" applyFont="1" applyFill="1" applyBorder="1" applyAlignment="1">
      <alignment horizontal="center" vertical="center" wrapText="1"/>
    </xf>
    <xf numFmtId="0" fontId="3" fillId="5" borderId="1" xfId="0" applyFont="1" applyFill="1" applyBorder="1" applyAlignment="1">
      <alignment horizontal="left" vertical="center"/>
    </xf>
    <xf numFmtId="0" fontId="3" fillId="5" borderId="1" xfId="0" applyFont="1" applyFill="1" applyBorder="1" applyAlignment="1">
      <alignment horizontal="left" vertical="center" wrapText="1"/>
    </xf>
    <xf numFmtId="0" fontId="4" fillId="0" borderId="6" xfId="0" applyFont="1" applyBorder="1" applyAlignment="1">
      <alignment vertical="center" wrapText="1"/>
    </xf>
    <xf numFmtId="0" fontId="4" fillId="0" borderId="51" xfId="0" applyFont="1" applyBorder="1" applyAlignment="1">
      <alignment vertical="center" wrapText="1"/>
    </xf>
    <xf numFmtId="0" fontId="3" fillId="4" borderId="66" xfId="0" applyFont="1" applyFill="1" applyBorder="1" applyAlignment="1">
      <alignment horizontal="left" vertical="top"/>
    </xf>
    <xf numFmtId="0" fontId="3" fillId="4" borderId="67" xfId="0" applyFont="1" applyFill="1" applyBorder="1" applyAlignment="1">
      <alignment horizontal="left" vertical="top"/>
    </xf>
    <xf numFmtId="0" fontId="3" fillId="5"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3" fillId="4" borderId="47" xfId="0" applyFont="1" applyFill="1" applyBorder="1" applyAlignment="1">
      <alignment horizontal="left" vertical="center"/>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48" xfId="0" applyFont="1" applyBorder="1" applyAlignment="1">
      <alignment horizontal="center" vertical="center" wrapText="1"/>
    </xf>
    <xf numFmtId="0" fontId="3" fillId="0" borderId="28" xfId="0" applyFont="1" applyBorder="1" applyAlignment="1">
      <alignment vertical="top" wrapText="1"/>
    </xf>
    <xf numFmtId="0" fontId="3" fillId="0" borderId="44" xfId="0" applyFont="1" applyBorder="1" applyAlignment="1">
      <alignment vertical="top" wrapText="1"/>
    </xf>
    <xf numFmtId="0" fontId="3" fillId="0" borderId="54" xfId="0" applyFont="1" applyBorder="1" applyAlignment="1">
      <alignment horizontal="left" vertical="top" wrapText="1"/>
    </xf>
    <xf numFmtId="0" fontId="3" fillId="0" borderId="49" xfId="0" applyFont="1" applyBorder="1" applyAlignment="1">
      <alignment horizontal="left" vertical="top" wrapText="1"/>
    </xf>
    <xf numFmtId="0" fontId="3" fillId="0" borderId="39" xfId="0" applyFont="1" applyBorder="1" applyAlignment="1">
      <alignment horizontal="left" vertical="top" wrapText="1"/>
    </xf>
    <xf numFmtId="0" fontId="13" fillId="5" borderId="1" xfId="0" applyFont="1" applyFill="1" applyBorder="1" applyAlignment="1">
      <alignment horizontal="center" wrapText="1"/>
    </xf>
    <xf numFmtId="0" fontId="3" fillId="0" borderId="71" xfId="0" applyFont="1" applyBorder="1" applyAlignment="1">
      <alignment horizontal="left" vertical="center" wrapText="1"/>
    </xf>
    <xf numFmtId="0" fontId="3" fillId="4" borderId="61" xfId="0" applyFont="1" applyFill="1" applyBorder="1" applyAlignment="1">
      <alignment horizontal="center" vertical="top" wrapText="1"/>
    </xf>
    <xf numFmtId="0" fontId="3" fillId="4" borderId="67" xfId="0" applyFont="1" applyFill="1" applyBorder="1" applyAlignment="1">
      <alignment horizontal="center" vertical="top" wrapText="1"/>
    </xf>
    <xf numFmtId="0" fontId="3" fillId="0" borderId="15" xfId="0" applyFont="1" applyBorder="1" applyAlignment="1">
      <alignment horizontal="left" vertical="center" wrapText="1"/>
    </xf>
    <xf numFmtId="0" fontId="4" fillId="6" borderId="1" xfId="0" applyFont="1" applyFill="1" applyBorder="1" applyAlignment="1">
      <alignment horizontal="left" vertical="center"/>
    </xf>
    <xf numFmtId="0" fontId="3" fillId="14" borderId="71" xfId="0" applyFont="1" applyFill="1" applyBorder="1" applyAlignment="1">
      <alignment horizontal="left" vertical="center" wrapText="1"/>
    </xf>
    <xf numFmtId="0" fontId="3" fillId="14" borderId="46" xfId="0" applyFont="1" applyFill="1" applyBorder="1" applyAlignment="1">
      <alignment horizontal="left" vertical="center" wrapText="1"/>
    </xf>
    <xf numFmtId="0" fontId="3" fillId="14" borderId="45" xfId="0" applyFont="1" applyFill="1" applyBorder="1" applyAlignment="1">
      <alignment horizontal="left" vertical="center" wrapText="1"/>
    </xf>
    <xf numFmtId="0" fontId="3" fillId="14" borderId="24" xfId="0" applyFont="1" applyFill="1" applyBorder="1" applyAlignment="1">
      <alignment horizontal="left" vertical="center" wrapText="1"/>
    </xf>
    <xf numFmtId="0" fontId="3" fillId="14" borderId="0" xfId="0" applyFont="1" applyFill="1" applyBorder="1" applyAlignment="1">
      <alignment horizontal="left" vertical="center" wrapText="1"/>
    </xf>
    <xf numFmtId="0" fontId="3" fillId="14" borderId="2" xfId="0" applyFont="1" applyFill="1" applyBorder="1" applyAlignment="1">
      <alignment horizontal="left" vertical="center" wrapText="1"/>
    </xf>
    <xf numFmtId="0" fontId="3" fillId="0" borderId="51" xfId="0" applyFont="1" applyFill="1" applyBorder="1" applyAlignment="1">
      <alignment horizontal="left" vertical="center" wrapText="1"/>
    </xf>
    <xf numFmtId="0" fontId="3" fillId="14" borderId="64" xfId="0" applyFont="1" applyFill="1" applyBorder="1" applyAlignment="1">
      <alignment horizontal="left" vertical="center"/>
    </xf>
    <xf numFmtId="0" fontId="3" fillId="14" borderId="35" xfId="0" applyFont="1" applyFill="1" applyBorder="1" applyAlignment="1">
      <alignment horizontal="left" vertical="center"/>
    </xf>
    <xf numFmtId="0" fontId="3" fillId="14" borderId="29" xfId="0" applyFont="1" applyFill="1" applyBorder="1" applyAlignment="1">
      <alignment horizontal="left" vertical="center"/>
    </xf>
    <xf numFmtId="0" fontId="3" fillId="4" borderId="24" xfId="0" applyFont="1" applyFill="1" applyBorder="1" applyAlignment="1">
      <alignment horizontal="center" wrapText="1"/>
    </xf>
    <xf numFmtId="0" fontId="3" fillId="4" borderId="0" xfId="0" applyFont="1" applyFill="1" applyBorder="1" applyAlignment="1">
      <alignment horizontal="center" wrapText="1"/>
    </xf>
    <xf numFmtId="0" fontId="8" fillId="0" borderId="1" xfId="0" applyFont="1" applyBorder="1" applyAlignment="1">
      <alignment horizontal="left" wrapText="1"/>
    </xf>
    <xf numFmtId="0" fontId="3" fillId="14" borderId="64" xfId="0" applyFont="1" applyFill="1" applyBorder="1" applyAlignment="1">
      <alignment horizontal="left" vertical="center" wrapText="1"/>
    </xf>
    <xf numFmtId="0" fontId="3" fillId="14" borderId="35" xfId="0" applyFont="1" applyFill="1" applyBorder="1" applyAlignment="1">
      <alignment horizontal="left" vertical="center" wrapText="1"/>
    </xf>
    <xf numFmtId="0" fontId="3" fillId="14" borderId="29" xfId="0" applyFont="1" applyFill="1" applyBorder="1" applyAlignment="1">
      <alignment horizontal="left" vertical="center" wrapText="1"/>
    </xf>
    <xf numFmtId="0" fontId="3" fillId="14" borderId="47" xfId="0" applyFont="1" applyFill="1" applyBorder="1" applyAlignment="1">
      <alignment horizontal="left" vertical="center" wrapText="1"/>
    </xf>
    <xf numFmtId="0" fontId="4" fillId="0" borderId="15" xfId="0" applyFont="1" applyBorder="1" applyAlignment="1">
      <alignment vertical="center" wrapText="1"/>
    </xf>
    <xf numFmtId="0" fontId="3" fillId="4" borderId="43" xfId="0" applyFont="1" applyFill="1" applyBorder="1" applyAlignment="1">
      <alignment horizontal="left" vertical="top" wrapText="1"/>
    </xf>
    <xf numFmtId="0" fontId="3" fillId="4" borderId="41" xfId="0" applyFont="1" applyFill="1" applyBorder="1" applyAlignment="1">
      <alignment horizontal="left" vertical="top"/>
    </xf>
    <xf numFmtId="0" fontId="13" fillId="3" borderId="24" xfId="0" applyFont="1" applyFill="1" applyBorder="1" applyAlignment="1">
      <alignment horizontal="left" wrapText="1"/>
    </xf>
    <xf numFmtId="0" fontId="13" fillId="3" borderId="0" xfId="0" applyFont="1" applyFill="1" applyBorder="1" applyAlignment="1">
      <alignment horizontal="left" wrapText="1"/>
    </xf>
    <xf numFmtId="0" fontId="4" fillId="6" borderId="24" xfId="0" applyFont="1" applyFill="1" applyBorder="1" applyAlignment="1">
      <alignment horizontal="left" vertical="center" wrapText="1"/>
    </xf>
    <xf numFmtId="0" fontId="4" fillId="6" borderId="0" xfId="0" applyFont="1" applyFill="1" applyBorder="1" applyAlignment="1">
      <alignment horizontal="left" vertical="center" wrapText="1"/>
    </xf>
    <xf numFmtId="0" fontId="4" fillId="6" borderId="24" xfId="0" applyFont="1" applyFill="1" applyBorder="1" applyAlignment="1">
      <alignment horizontal="left" wrapText="1"/>
    </xf>
    <xf numFmtId="0" fontId="4" fillId="6" borderId="0" xfId="0" applyFont="1" applyFill="1" applyBorder="1" applyAlignment="1">
      <alignment horizontal="left" wrapText="1"/>
    </xf>
    <xf numFmtId="0" fontId="13" fillId="3" borderId="24" xfId="0" applyFont="1" applyFill="1" applyBorder="1" applyAlignment="1">
      <alignment horizontal="left" vertical="top" wrapText="1"/>
    </xf>
    <xf numFmtId="0" fontId="13" fillId="3" borderId="0" xfId="0" applyFont="1" applyFill="1" applyBorder="1" applyAlignment="1">
      <alignment horizontal="left" vertical="top" wrapText="1"/>
    </xf>
    <xf numFmtId="0" fontId="13" fillId="3" borderId="1" xfId="0" applyFont="1" applyFill="1" applyBorder="1" applyAlignment="1">
      <alignment horizontal="left" wrapText="1"/>
    </xf>
    <xf numFmtId="0" fontId="4" fillId="0" borderId="49" xfId="0" applyFont="1" applyBorder="1" applyAlignment="1">
      <alignment horizontal="left" vertical="center" wrapText="1"/>
    </xf>
    <xf numFmtId="0" fontId="4" fillId="0" borderId="39" xfId="0" applyFont="1" applyBorder="1" applyAlignment="1">
      <alignment horizontal="left" vertical="center" wrapText="1"/>
    </xf>
    <xf numFmtId="0" fontId="0" fillId="3" borderId="0" xfId="0" applyFill="1" applyBorder="1" applyAlignment="1">
      <alignment horizontal="left" wrapText="1"/>
    </xf>
    <xf numFmtId="0" fontId="4" fillId="0" borderId="6" xfId="0" applyFont="1" applyBorder="1" applyAlignment="1">
      <alignment horizontal="left" wrapText="1"/>
    </xf>
    <xf numFmtId="0" fontId="4" fillId="0" borderId="9" xfId="0" applyFont="1" applyBorder="1" applyAlignment="1">
      <alignment horizontal="left" wrapText="1"/>
    </xf>
    <xf numFmtId="0" fontId="4" fillId="0" borderId="38" xfId="0" applyFont="1" applyBorder="1" applyAlignment="1">
      <alignment horizontal="left" wrapText="1"/>
    </xf>
    <xf numFmtId="0" fontId="4" fillId="0" borderId="51" xfId="0" applyFont="1" applyBorder="1" applyAlignment="1">
      <alignment horizontal="left" wrapText="1"/>
    </xf>
    <xf numFmtId="0" fontId="4" fillId="0" borderId="38" xfId="0" applyFont="1" applyBorder="1" applyAlignment="1">
      <alignment horizontal="center" vertical="top" wrapText="1"/>
    </xf>
    <xf numFmtId="0" fontId="4" fillId="0" borderId="51" xfId="0" applyFont="1" applyBorder="1" applyAlignment="1">
      <alignment horizontal="center" vertical="top" wrapText="1"/>
    </xf>
    <xf numFmtId="0" fontId="3" fillId="4" borderId="24"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13" fillId="3" borderId="1" xfId="0" applyFont="1" applyFill="1" applyBorder="1" applyAlignment="1">
      <alignment horizontal="left" vertical="center" wrapText="1"/>
    </xf>
    <xf numFmtId="0" fontId="4" fillId="3" borderId="24" xfId="0" applyFont="1" applyFill="1" applyBorder="1" applyAlignment="1">
      <alignment horizontal="left" wrapText="1"/>
    </xf>
    <xf numFmtId="0" fontId="4" fillId="3" borderId="0" xfId="0" applyFont="1" applyFill="1" applyBorder="1" applyAlignment="1">
      <alignment horizontal="left" wrapText="1"/>
    </xf>
    <xf numFmtId="0" fontId="8" fillId="0" borderId="9" xfId="0" applyFont="1" applyBorder="1" applyAlignment="1">
      <alignment horizontal="left" vertical="center" wrapText="1"/>
    </xf>
    <xf numFmtId="0" fontId="4" fillId="12" borderId="22" xfId="0" applyFont="1" applyFill="1" applyBorder="1" applyAlignment="1">
      <alignment horizontal="center" wrapText="1"/>
    </xf>
    <xf numFmtId="0" fontId="4" fillId="12" borderId="24" xfId="0" applyFont="1" applyFill="1" applyBorder="1" applyAlignment="1">
      <alignment horizontal="center" wrapText="1"/>
    </xf>
    <xf numFmtId="0" fontId="4" fillId="12" borderId="25" xfId="0" applyFont="1" applyFill="1" applyBorder="1" applyAlignment="1">
      <alignment horizontal="center" wrapText="1"/>
    </xf>
    <xf numFmtId="0" fontId="2" fillId="0" borderId="6" xfId="0" applyFont="1" applyBorder="1" applyAlignment="1">
      <alignment horizontal="left" vertical="center" wrapText="1"/>
    </xf>
    <xf numFmtId="0" fontId="2" fillId="0" borderId="9" xfId="0" applyFont="1" applyBorder="1" applyAlignment="1">
      <alignment horizontal="left" vertical="center" wrapText="1"/>
    </xf>
    <xf numFmtId="0" fontId="4" fillId="0" borderId="59" xfId="0" applyFont="1" applyBorder="1" applyAlignment="1">
      <alignment horizontal="center" wrapText="1"/>
    </xf>
    <xf numFmtId="0" fontId="4" fillId="0" borderId="19" xfId="0" applyFont="1" applyBorder="1" applyAlignment="1">
      <alignment horizontal="center" wrapText="1"/>
    </xf>
    <xf numFmtId="0" fontId="4" fillId="0" borderId="1" xfId="0" applyFont="1" applyBorder="1" applyAlignment="1">
      <alignment horizontal="center" vertical="center" wrapText="1"/>
    </xf>
    <xf numFmtId="0" fontId="12" fillId="3" borderId="24" xfId="0" applyFont="1" applyFill="1" applyBorder="1" applyAlignment="1">
      <alignment horizontal="left" vertical="top" wrapText="1"/>
    </xf>
    <xf numFmtId="0" fontId="12" fillId="3" borderId="0" xfId="0" applyFont="1" applyFill="1" applyBorder="1" applyAlignment="1">
      <alignment horizontal="left" vertical="top" wrapText="1"/>
    </xf>
    <xf numFmtId="0" fontId="3" fillId="12" borderId="22" xfId="0" applyFont="1" applyFill="1" applyBorder="1" applyAlignment="1">
      <alignment horizontal="center" wrapText="1"/>
    </xf>
    <xf numFmtId="0" fontId="3" fillId="12" borderId="36" xfId="0" applyFont="1" applyFill="1" applyBorder="1" applyAlignment="1">
      <alignment horizontal="center" wrapText="1"/>
    </xf>
    <xf numFmtId="0" fontId="3" fillId="12" borderId="37" xfId="0" applyFont="1" applyFill="1" applyBorder="1" applyAlignment="1">
      <alignment horizontal="center" wrapText="1"/>
    </xf>
    <xf numFmtId="0" fontId="12" fillId="3" borderId="24" xfId="0" applyFont="1" applyFill="1" applyBorder="1" applyAlignment="1">
      <alignment horizontal="left" wrapText="1"/>
    </xf>
    <xf numFmtId="0" fontId="12" fillId="3" borderId="0" xfId="0" applyFont="1" applyFill="1" applyBorder="1" applyAlignment="1">
      <alignment horizontal="left" wrapText="1"/>
    </xf>
    <xf numFmtId="0" fontId="13" fillId="3" borderId="24" xfId="0" applyFont="1" applyFill="1" applyBorder="1" applyAlignment="1">
      <alignment horizontal="left"/>
    </xf>
    <xf numFmtId="0" fontId="13" fillId="3" borderId="0" xfId="0" applyFont="1" applyFill="1" applyBorder="1" applyAlignment="1">
      <alignment horizontal="left"/>
    </xf>
  </cellXfs>
  <cellStyles count="2">
    <cellStyle name="Normal" xfId="0" builtinId="0"/>
    <cellStyle name="Percent" xfId="1" builtinId="5"/>
  </cellStyles>
  <dxfs count="0"/>
  <tableStyles count="0" defaultTableStyle="TableStyleMedium2" defaultPivotStyle="PivotStyleLight16"/>
  <colors>
    <mruColors>
      <color rgb="FFFE730A"/>
      <color rgb="FFFFFF99"/>
      <color rgb="FFEDC9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ESTADO GENERAL DE CUMPLIMIENTO</a:t>
            </a:r>
          </a:p>
        </c:rich>
      </c:tx>
      <c:layout>
        <c:manualLayout>
          <c:xMode val="edge"/>
          <c:yMode val="edge"/>
          <c:x val="1.5342375189184125E-2"/>
          <c:y val="1.91551160939550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MX"/>
        </a:p>
      </c:txPr>
    </c:title>
    <c:autoTitleDeleted val="0"/>
    <c:plotArea>
      <c:layout/>
      <c:pieChart>
        <c:varyColors val="1"/>
        <c:ser>
          <c:idx val="0"/>
          <c:order val="0"/>
          <c:tx>
            <c:strRef>
              <c:f>DashboardDeCumplimiento!$B$15:$C$15</c:f>
              <c:strCache>
                <c:ptCount val="2"/>
                <c:pt idx="0">
                  <c:v>TOTAL</c:v>
                </c:pt>
              </c:strCache>
            </c:strRef>
          </c:tx>
          <c:explosion val="13"/>
          <c:dPt>
            <c:idx val="0"/>
            <c:bubble3D val="0"/>
            <c:explosion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C85-4263-9F3C-59AEBB33121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374-4522-A18E-A69B9F2D729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DashboardDeCumplimiento!$D$2:$E$2</c:f>
              <c:strCache>
                <c:ptCount val="2"/>
                <c:pt idx="0">
                  <c:v>Promedio obtenido</c:v>
                </c:pt>
                <c:pt idx="1">
                  <c:v>Promedio deseable</c:v>
                </c:pt>
              </c:strCache>
            </c:strRef>
          </c:cat>
          <c:val>
            <c:numRef>
              <c:f>DashboardDeCumplimiento!$D$15:$E$15</c:f>
              <c:numCache>
                <c:formatCode>0.00</c:formatCode>
                <c:ptCount val="2"/>
                <c:pt idx="0" formatCode="General">
                  <c:v>21.970023793061166</c:v>
                </c:pt>
                <c:pt idx="1">
                  <c:v>120</c:v>
                </c:pt>
              </c:numCache>
            </c:numRef>
          </c:val>
          <c:extLst>
            <c:ext xmlns:c16="http://schemas.microsoft.com/office/drawing/2014/chart" uri="{C3380CC4-5D6E-409C-BE32-E72D297353CC}">
              <c16:uniqueId val="{00000000-FC85-4263-9F3C-59AEBB33121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165316534069944"/>
          <c:y val="0.37296035034058495"/>
          <c:w val="0.26803560455738501"/>
          <c:h val="0.3060451347287956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n-MX"/>
        </a:p>
      </c:txPr>
    </c:legend>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MX"/>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DashboardDeCumplimiento!$B$11</c:f>
              <c:strCache>
                <c:ptCount val="1"/>
                <c:pt idx="0">
                  <c:v>Relaciones con Proveedores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Pt>
            <c:idx val="1"/>
            <c:invertIfNegative val="0"/>
            <c:bubble3D val="0"/>
            <c:spPr>
              <a:solidFill>
                <a:srgbClr val="92D050"/>
              </a:solidFill>
              <a:ln>
                <a:noFill/>
              </a:ln>
              <a:effectLst/>
              <a:sp3d/>
            </c:spPr>
            <c:extLst>
              <c:ext xmlns:c16="http://schemas.microsoft.com/office/drawing/2014/chart" uri="{C3380CC4-5D6E-409C-BE32-E72D297353CC}">
                <c16:uniqueId val="{00000000-6533-4244-8EB6-D114FF57FFBF}"/>
              </c:ext>
            </c:extLst>
          </c:dPt>
          <c:cat>
            <c:strRef>
              <c:f>DashboardDeCumplimiento!$D$2:$E$2</c:f>
              <c:strCache>
                <c:ptCount val="2"/>
                <c:pt idx="0">
                  <c:v>Promedio obtenido</c:v>
                </c:pt>
                <c:pt idx="1">
                  <c:v>Promedio deseable</c:v>
                </c:pt>
              </c:strCache>
            </c:strRef>
          </c:cat>
          <c:val>
            <c:numRef>
              <c:f>DashboardDeCumplimiento!$D$11:$E$11</c:f>
              <c:numCache>
                <c:formatCode>0.00</c:formatCode>
                <c:ptCount val="2"/>
                <c:pt idx="0" formatCode="General">
                  <c:v>1.984126984126984E-2</c:v>
                </c:pt>
                <c:pt idx="1">
                  <c:v>10</c:v>
                </c:pt>
              </c:numCache>
            </c:numRef>
          </c:val>
          <c:extLst>
            <c:ext xmlns:c16="http://schemas.microsoft.com/office/drawing/2014/chart" uri="{C3380CC4-5D6E-409C-BE32-E72D297353CC}">
              <c16:uniqueId val="{00000000-06FC-4DE9-B209-343D80966FE5}"/>
            </c:ext>
          </c:extLst>
        </c:ser>
        <c:dLbls>
          <c:showLegendKey val="0"/>
          <c:showVal val="0"/>
          <c:showCatName val="0"/>
          <c:showSerName val="0"/>
          <c:showPercent val="0"/>
          <c:showBubbleSize val="0"/>
        </c:dLbls>
        <c:gapWidth val="150"/>
        <c:shape val="box"/>
        <c:axId val="203568896"/>
        <c:axId val="76691856"/>
        <c:axId val="0"/>
      </c:bar3DChart>
      <c:catAx>
        <c:axId val="2035688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X"/>
          </a:p>
        </c:txPr>
        <c:crossAx val="76691856"/>
        <c:crosses val="autoZero"/>
        <c:auto val="1"/>
        <c:lblAlgn val="ctr"/>
        <c:lblOffset val="100"/>
        <c:noMultiLvlLbl val="0"/>
      </c:catAx>
      <c:valAx>
        <c:axId val="766918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X"/>
          </a:p>
        </c:txPr>
        <c:crossAx val="20356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MX"/>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DashboardDeCumplimiento!$B$12</c:f>
              <c:strCache>
                <c:ptCount val="1"/>
                <c:pt idx="0">
                  <c:v>Gestión de Incidentes de Seguridad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Pt>
            <c:idx val="1"/>
            <c:invertIfNegative val="0"/>
            <c:bubble3D val="0"/>
            <c:spPr>
              <a:solidFill>
                <a:srgbClr val="92D050"/>
              </a:solidFill>
              <a:ln>
                <a:noFill/>
              </a:ln>
              <a:effectLst/>
              <a:sp3d/>
            </c:spPr>
            <c:extLst>
              <c:ext xmlns:c16="http://schemas.microsoft.com/office/drawing/2014/chart" uri="{C3380CC4-5D6E-409C-BE32-E72D297353CC}">
                <c16:uniqueId val="{00000000-F7DC-4DFF-A2B9-D8B85CA67D46}"/>
              </c:ext>
            </c:extLst>
          </c:dPt>
          <c:cat>
            <c:strRef>
              <c:f>DashboardDeCumplimiento!$D$2:$E$2</c:f>
              <c:strCache>
                <c:ptCount val="2"/>
                <c:pt idx="0">
                  <c:v>Promedio obtenido</c:v>
                </c:pt>
                <c:pt idx="1">
                  <c:v>Promedio deseable</c:v>
                </c:pt>
              </c:strCache>
            </c:strRef>
          </c:cat>
          <c:val>
            <c:numRef>
              <c:f>DashboardDeCumplimiento!$D$12:$E$12</c:f>
              <c:numCache>
                <c:formatCode>0.00</c:formatCode>
                <c:ptCount val="2"/>
                <c:pt idx="0" formatCode="General">
                  <c:v>0.14285714285714285</c:v>
                </c:pt>
                <c:pt idx="1">
                  <c:v>10</c:v>
                </c:pt>
              </c:numCache>
            </c:numRef>
          </c:val>
          <c:extLst>
            <c:ext xmlns:c16="http://schemas.microsoft.com/office/drawing/2014/chart" uri="{C3380CC4-5D6E-409C-BE32-E72D297353CC}">
              <c16:uniqueId val="{00000000-81F9-4468-9E7F-7641785F0B5B}"/>
            </c:ext>
          </c:extLst>
        </c:ser>
        <c:dLbls>
          <c:showLegendKey val="0"/>
          <c:showVal val="0"/>
          <c:showCatName val="0"/>
          <c:showSerName val="0"/>
          <c:showPercent val="0"/>
          <c:showBubbleSize val="0"/>
        </c:dLbls>
        <c:gapWidth val="150"/>
        <c:shape val="box"/>
        <c:axId val="203568896"/>
        <c:axId val="76691856"/>
        <c:axId val="0"/>
      </c:bar3DChart>
      <c:catAx>
        <c:axId val="2035688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X"/>
          </a:p>
        </c:txPr>
        <c:crossAx val="76691856"/>
        <c:crosses val="autoZero"/>
        <c:auto val="1"/>
        <c:lblAlgn val="ctr"/>
        <c:lblOffset val="100"/>
        <c:noMultiLvlLbl val="0"/>
      </c:catAx>
      <c:valAx>
        <c:axId val="766918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X"/>
          </a:p>
        </c:txPr>
        <c:crossAx val="20356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MX"/>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DashboardDeCumplimiento!$B$13</c:f>
              <c:strCache>
                <c:ptCount val="1"/>
                <c:pt idx="0">
                  <c:v>Seguridad en la Gestión de la Continuidad del Negocio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Pt>
            <c:idx val="1"/>
            <c:invertIfNegative val="0"/>
            <c:bubble3D val="0"/>
            <c:spPr>
              <a:solidFill>
                <a:srgbClr val="92D050"/>
              </a:solidFill>
              <a:ln>
                <a:noFill/>
              </a:ln>
              <a:effectLst/>
              <a:sp3d/>
            </c:spPr>
            <c:extLst>
              <c:ext xmlns:c16="http://schemas.microsoft.com/office/drawing/2014/chart" uri="{C3380CC4-5D6E-409C-BE32-E72D297353CC}">
                <c16:uniqueId val="{00000000-B77E-4CD7-8556-86C77125CD02}"/>
              </c:ext>
            </c:extLst>
          </c:dPt>
          <c:cat>
            <c:strRef>
              <c:f>DashboardDeCumplimiento!$D$2:$E$2</c:f>
              <c:strCache>
                <c:ptCount val="2"/>
                <c:pt idx="0">
                  <c:v>Promedio obtenido</c:v>
                </c:pt>
                <c:pt idx="1">
                  <c:v>Promedio deseable</c:v>
                </c:pt>
              </c:strCache>
            </c:strRef>
          </c:cat>
          <c:val>
            <c:numRef>
              <c:f>DashboardDeCumplimiento!$D$13:$E$13</c:f>
              <c:numCache>
                <c:formatCode>0.00</c:formatCode>
                <c:ptCount val="2"/>
                <c:pt idx="0" formatCode="General">
                  <c:v>0.25</c:v>
                </c:pt>
                <c:pt idx="1">
                  <c:v>10</c:v>
                </c:pt>
              </c:numCache>
            </c:numRef>
          </c:val>
          <c:extLst>
            <c:ext xmlns:c16="http://schemas.microsoft.com/office/drawing/2014/chart" uri="{C3380CC4-5D6E-409C-BE32-E72D297353CC}">
              <c16:uniqueId val="{00000000-1D5D-4F5F-B225-490A2704775C}"/>
            </c:ext>
          </c:extLst>
        </c:ser>
        <c:dLbls>
          <c:showLegendKey val="0"/>
          <c:showVal val="0"/>
          <c:showCatName val="0"/>
          <c:showSerName val="0"/>
          <c:showPercent val="0"/>
          <c:showBubbleSize val="0"/>
        </c:dLbls>
        <c:gapWidth val="150"/>
        <c:shape val="box"/>
        <c:axId val="203568896"/>
        <c:axId val="76691856"/>
        <c:axId val="0"/>
      </c:bar3DChart>
      <c:catAx>
        <c:axId val="2035688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X"/>
          </a:p>
        </c:txPr>
        <c:crossAx val="76691856"/>
        <c:crosses val="autoZero"/>
        <c:auto val="1"/>
        <c:lblAlgn val="ctr"/>
        <c:lblOffset val="100"/>
        <c:noMultiLvlLbl val="0"/>
      </c:catAx>
      <c:valAx>
        <c:axId val="766918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X"/>
          </a:p>
        </c:txPr>
        <c:crossAx val="20356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MX"/>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DashboardDeCumplimiento!$B$14</c:f>
              <c:strCache>
                <c:ptCount val="1"/>
                <c:pt idx="0">
                  <c:v>Cumplimiento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Pt>
            <c:idx val="1"/>
            <c:invertIfNegative val="0"/>
            <c:bubble3D val="0"/>
            <c:spPr>
              <a:solidFill>
                <a:srgbClr val="92D050"/>
              </a:solidFill>
              <a:ln>
                <a:noFill/>
              </a:ln>
              <a:effectLst/>
              <a:sp3d/>
            </c:spPr>
            <c:extLst>
              <c:ext xmlns:c16="http://schemas.microsoft.com/office/drawing/2014/chart" uri="{C3380CC4-5D6E-409C-BE32-E72D297353CC}">
                <c16:uniqueId val="{00000000-7A27-46A9-9D01-989C5496DD12}"/>
              </c:ext>
            </c:extLst>
          </c:dPt>
          <c:cat>
            <c:strRef>
              <c:f>DashboardDeCumplimiento!$D$2:$E$2</c:f>
              <c:strCache>
                <c:ptCount val="2"/>
                <c:pt idx="0">
                  <c:v>Promedio obtenido</c:v>
                </c:pt>
                <c:pt idx="1">
                  <c:v>Promedio deseable</c:v>
                </c:pt>
              </c:strCache>
            </c:strRef>
          </c:cat>
          <c:val>
            <c:numRef>
              <c:f>DashboardDeCumplimiento!$D$14:$E$14</c:f>
              <c:numCache>
                <c:formatCode>0.00</c:formatCode>
                <c:ptCount val="2"/>
                <c:pt idx="0" formatCode="General">
                  <c:v>8.8657407407407405</c:v>
                </c:pt>
                <c:pt idx="1">
                  <c:v>10</c:v>
                </c:pt>
              </c:numCache>
            </c:numRef>
          </c:val>
          <c:extLst>
            <c:ext xmlns:c16="http://schemas.microsoft.com/office/drawing/2014/chart" uri="{C3380CC4-5D6E-409C-BE32-E72D297353CC}">
              <c16:uniqueId val="{00000000-C274-4340-B01C-3F9D3E02F805}"/>
            </c:ext>
          </c:extLst>
        </c:ser>
        <c:dLbls>
          <c:showLegendKey val="0"/>
          <c:showVal val="0"/>
          <c:showCatName val="0"/>
          <c:showSerName val="0"/>
          <c:showPercent val="0"/>
          <c:showBubbleSize val="0"/>
        </c:dLbls>
        <c:gapWidth val="150"/>
        <c:shape val="box"/>
        <c:axId val="203568896"/>
        <c:axId val="76691856"/>
        <c:axId val="0"/>
      </c:bar3DChart>
      <c:catAx>
        <c:axId val="2035688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X"/>
          </a:p>
        </c:txPr>
        <c:crossAx val="76691856"/>
        <c:crosses val="autoZero"/>
        <c:auto val="1"/>
        <c:lblAlgn val="ctr"/>
        <c:lblOffset val="100"/>
        <c:noMultiLvlLbl val="0"/>
      </c:catAx>
      <c:valAx>
        <c:axId val="766918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X"/>
          </a:p>
        </c:txPr>
        <c:crossAx val="20356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MX"/>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DashboardDeCumplimiento!$B$3</c:f>
              <c:strCache>
                <c:ptCount val="1"/>
                <c:pt idx="0">
                  <c:v>Políticas de Seguridad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Pt>
            <c:idx val="1"/>
            <c:invertIfNegative val="0"/>
            <c:bubble3D val="0"/>
            <c:spPr>
              <a:solidFill>
                <a:srgbClr val="92D050"/>
              </a:solidFill>
              <a:ln>
                <a:noFill/>
              </a:ln>
              <a:effectLst/>
              <a:sp3d/>
            </c:spPr>
            <c:extLst>
              <c:ext xmlns:c16="http://schemas.microsoft.com/office/drawing/2014/chart" uri="{C3380CC4-5D6E-409C-BE32-E72D297353CC}">
                <c16:uniqueId val="{00000000-8BF7-4AD2-ADCB-44466CA41E38}"/>
              </c:ext>
            </c:extLst>
          </c:dPt>
          <c:cat>
            <c:strRef>
              <c:f>DashboardDeCumplimiento!$D$2:$E$2</c:f>
              <c:strCache>
                <c:ptCount val="2"/>
                <c:pt idx="0">
                  <c:v>Promedio obtenido</c:v>
                </c:pt>
                <c:pt idx="1">
                  <c:v>Promedio deseable</c:v>
                </c:pt>
              </c:strCache>
            </c:strRef>
          </c:cat>
          <c:val>
            <c:numRef>
              <c:f>DashboardDeCumplimiento!$D$3:$E$3</c:f>
              <c:numCache>
                <c:formatCode>0.00</c:formatCode>
                <c:ptCount val="2"/>
                <c:pt idx="0" formatCode="General">
                  <c:v>1.3095238095238095</c:v>
                </c:pt>
                <c:pt idx="1">
                  <c:v>10</c:v>
                </c:pt>
              </c:numCache>
            </c:numRef>
          </c:val>
          <c:extLst>
            <c:ext xmlns:c16="http://schemas.microsoft.com/office/drawing/2014/chart" uri="{C3380CC4-5D6E-409C-BE32-E72D297353CC}">
              <c16:uniqueId val="{00000000-45D0-4FED-A3FA-C3B3DC0923E7}"/>
            </c:ext>
          </c:extLst>
        </c:ser>
        <c:dLbls>
          <c:showLegendKey val="0"/>
          <c:showVal val="0"/>
          <c:showCatName val="0"/>
          <c:showSerName val="0"/>
          <c:showPercent val="0"/>
          <c:showBubbleSize val="0"/>
        </c:dLbls>
        <c:gapWidth val="150"/>
        <c:shape val="box"/>
        <c:axId val="203568896"/>
        <c:axId val="76691856"/>
        <c:axId val="0"/>
      </c:bar3DChart>
      <c:catAx>
        <c:axId val="2035688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X"/>
          </a:p>
        </c:txPr>
        <c:crossAx val="76691856"/>
        <c:crosses val="autoZero"/>
        <c:auto val="1"/>
        <c:lblAlgn val="ctr"/>
        <c:lblOffset val="100"/>
        <c:noMultiLvlLbl val="0"/>
      </c:catAx>
      <c:valAx>
        <c:axId val="766918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X"/>
          </a:p>
        </c:txPr>
        <c:crossAx val="20356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MX"/>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DashboardDeCumplimiento!$B$4</c:f>
              <c:strCache>
                <c:ptCount val="1"/>
                <c:pt idx="0">
                  <c:v>Organización de la Seguridad de la Información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Pt>
            <c:idx val="1"/>
            <c:invertIfNegative val="0"/>
            <c:bubble3D val="0"/>
            <c:spPr>
              <a:solidFill>
                <a:srgbClr val="92D050"/>
              </a:solidFill>
              <a:ln>
                <a:noFill/>
              </a:ln>
              <a:effectLst/>
              <a:sp3d/>
            </c:spPr>
            <c:extLst>
              <c:ext xmlns:c16="http://schemas.microsoft.com/office/drawing/2014/chart" uri="{C3380CC4-5D6E-409C-BE32-E72D297353CC}">
                <c16:uniqueId val="{00000000-339E-4FB2-B841-D81DDFB58105}"/>
              </c:ext>
            </c:extLst>
          </c:dPt>
          <c:cat>
            <c:strRef>
              <c:f>DashboardDeCumplimiento!$D$2:$E$2</c:f>
              <c:strCache>
                <c:ptCount val="2"/>
                <c:pt idx="0">
                  <c:v>Promedio obtenido</c:v>
                </c:pt>
                <c:pt idx="1">
                  <c:v>Promedio deseable</c:v>
                </c:pt>
              </c:strCache>
            </c:strRef>
          </c:cat>
          <c:val>
            <c:numRef>
              <c:f>DashboardDeCumplimiento!$D$4:$E$4</c:f>
              <c:numCache>
                <c:formatCode>0.00</c:formatCode>
                <c:ptCount val="2"/>
                <c:pt idx="0" formatCode="General">
                  <c:v>0.15625</c:v>
                </c:pt>
                <c:pt idx="1">
                  <c:v>10</c:v>
                </c:pt>
              </c:numCache>
            </c:numRef>
          </c:val>
          <c:extLst>
            <c:ext xmlns:c16="http://schemas.microsoft.com/office/drawing/2014/chart" uri="{C3380CC4-5D6E-409C-BE32-E72D297353CC}">
              <c16:uniqueId val="{00000000-84D5-4AAE-9AD8-677EB83C8369}"/>
            </c:ext>
          </c:extLst>
        </c:ser>
        <c:dLbls>
          <c:showLegendKey val="0"/>
          <c:showVal val="0"/>
          <c:showCatName val="0"/>
          <c:showSerName val="0"/>
          <c:showPercent val="0"/>
          <c:showBubbleSize val="0"/>
        </c:dLbls>
        <c:gapWidth val="150"/>
        <c:shape val="box"/>
        <c:axId val="203568896"/>
        <c:axId val="76691856"/>
        <c:axId val="0"/>
      </c:bar3DChart>
      <c:catAx>
        <c:axId val="2035688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X"/>
          </a:p>
        </c:txPr>
        <c:crossAx val="76691856"/>
        <c:crosses val="autoZero"/>
        <c:auto val="1"/>
        <c:lblAlgn val="ctr"/>
        <c:lblOffset val="100"/>
        <c:noMultiLvlLbl val="0"/>
      </c:catAx>
      <c:valAx>
        <c:axId val="766918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X"/>
          </a:p>
        </c:txPr>
        <c:crossAx val="20356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MX"/>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DashboardDeCumplimiento!$B$5</c:f>
              <c:strCache>
                <c:ptCount val="1"/>
                <c:pt idx="0">
                  <c:v>Gestión de Activos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Pt>
            <c:idx val="1"/>
            <c:invertIfNegative val="0"/>
            <c:bubble3D val="0"/>
            <c:spPr>
              <a:solidFill>
                <a:srgbClr val="92D050"/>
              </a:solidFill>
              <a:ln>
                <a:noFill/>
              </a:ln>
              <a:effectLst/>
              <a:sp3d/>
            </c:spPr>
            <c:extLst>
              <c:ext xmlns:c16="http://schemas.microsoft.com/office/drawing/2014/chart" uri="{C3380CC4-5D6E-409C-BE32-E72D297353CC}">
                <c16:uniqueId val="{00000000-3DE7-4697-AAC4-456817D0BA71}"/>
              </c:ext>
            </c:extLst>
          </c:dPt>
          <c:cat>
            <c:strRef>
              <c:f>DashboardDeCumplimiento!$D$2:$E$2</c:f>
              <c:strCache>
                <c:ptCount val="2"/>
                <c:pt idx="0">
                  <c:v>Promedio obtenido</c:v>
                </c:pt>
                <c:pt idx="1">
                  <c:v>Promedio deseable</c:v>
                </c:pt>
              </c:strCache>
            </c:strRef>
          </c:cat>
          <c:val>
            <c:numRef>
              <c:f>DashboardDeCumplimiento!$D$5:$E$5</c:f>
              <c:numCache>
                <c:formatCode>0.00</c:formatCode>
                <c:ptCount val="2"/>
                <c:pt idx="0" formatCode="General">
                  <c:v>6.614583333333333</c:v>
                </c:pt>
                <c:pt idx="1">
                  <c:v>10</c:v>
                </c:pt>
              </c:numCache>
            </c:numRef>
          </c:val>
          <c:extLst>
            <c:ext xmlns:c16="http://schemas.microsoft.com/office/drawing/2014/chart" uri="{C3380CC4-5D6E-409C-BE32-E72D297353CC}">
              <c16:uniqueId val="{00000000-9D68-42D1-B422-FDE5D06CEE34}"/>
            </c:ext>
          </c:extLst>
        </c:ser>
        <c:dLbls>
          <c:showLegendKey val="0"/>
          <c:showVal val="0"/>
          <c:showCatName val="0"/>
          <c:showSerName val="0"/>
          <c:showPercent val="0"/>
          <c:showBubbleSize val="0"/>
        </c:dLbls>
        <c:gapWidth val="150"/>
        <c:shape val="box"/>
        <c:axId val="203568896"/>
        <c:axId val="76691856"/>
        <c:axId val="0"/>
      </c:bar3DChart>
      <c:catAx>
        <c:axId val="2035688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X"/>
          </a:p>
        </c:txPr>
        <c:crossAx val="76691856"/>
        <c:crosses val="autoZero"/>
        <c:auto val="1"/>
        <c:lblAlgn val="ctr"/>
        <c:lblOffset val="100"/>
        <c:noMultiLvlLbl val="0"/>
      </c:catAx>
      <c:valAx>
        <c:axId val="766918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X"/>
          </a:p>
        </c:txPr>
        <c:crossAx val="20356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MX"/>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DashboardDeCumplimiento!$B$6</c:f>
              <c:strCache>
                <c:ptCount val="1"/>
                <c:pt idx="0">
                  <c:v>Control de Acceso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Pt>
            <c:idx val="1"/>
            <c:invertIfNegative val="0"/>
            <c:bubble3D val="0"/>
            <c:spPr>
              <a:solidFill>
                <a:srgbClr val="92D050"/>
              </a:solidFill>
              <a:ln>
                <a:noFill/>
              </a:ln>
              <a:effectLst/>
              <a:sp3d/>
            </c:spPr>
            <c:extLst>
              <c:ext xmlns:c16="http://schemas.microsoft.com/office/drawing/2014/chart" uri="{C3380CC4-5D6E-409C-BE32-E72D297353CC}">
                <c16:uniqueId val="{00000000-4FB2-49A0-9DF7-1D40E6A441C4}"/>
              </c:ext>
            </c:extLst>
          </c:dPt>
          <c:cat>
            <c:strRef>
              <c:f>DashboardDeCumplimiento!$D$2:$E$2</c:f>
              <c:strCache>
                <c:ptCount val="2"/>
                <c:pt idx="0">
                  <c:v>Promedio obtenido</c:v>
                </c:pt>
                <c:pt idx="1">
                  <c:v>Promedio deseable</c:v>
                </c:pt>
              </c:strCache>
            </c:strRef>
          </c:cat>
          <c:val>
            <c:numRef>
              <c:f>DashboardDeCumplimiento!$D$6:$E$6</c:f>
              <c:numCache>
                <c:formatCode>0.00</c:formatCode>
                <c:ptCount val="2"/>
                <c:pt idx="0" formatCode="General">
                  <c:v>0.13157894736842105</c:v>
                </c:pt>
                <c:pt idx="1">
                  <c:v>10</c:v>
                </c:pt>
              </c:numCache>
            </c:numRef>
          </c:val>
          <c:extLst>
            <c:ext xmlns:c16="http://schemas.microsoft.com/office/drawing/2014/chart" uri="{C3380CC4-5D6E-409C-BE32-E72D297353CC}">
              <c16:uniqueId val="{00000000-F9B1-46E9-A398-A085FA0DC473}"/>
            </c:ext>
          </c:extLst>
        </c:ser>
        <c:dLbls>
          <c:showLegendKey val="0"/>
          <c:showVal val="0"/>
          <c:showCatName val="0"/>
          <c:showSerName val="0"/>
          <c:showPercent val="0"/>
          <c:showBubbleSize val="0"/>
        </c:dLbls>
        <c:gapWidth val="150"/>
        <c:shape val="box"/>
        <c:axId val="203568896"/>
        <c:axId val="76691856"/>
        <c:axId val="0"/>
      </c:bar3DChart>
      <c:catAx>
        <c:axId val="2035688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X"/>
          </a:p>
        </c:txPr>
        <c:crossAx val="76691856"/>
        <c:crosses val="autoZero"/>
        <c:auto val="1"/>
        <c:lblAlgn val="ctr"/>
        <c:lblOffset val="100"/>
        <c:noMultiLvlLbl val="0"/>
      </c:catAx>
      <c:valAx>
        <c:axId val="766918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X"/>
          </a:p>
        </c:txPr>
        <c:crossAx val="20356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MX"/>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DashboardDeCumplimiento!$B$7</c:f>
              <c:strCache>
                <c:ptCount val="1"/>
                <c:pt idx="0">
                  <c:v>Criptografía</c:v>
                </c:pt>
              </c:strCache>
            </c:strRef>
          </c:tx>
          <c:spPr>
            <a:solidFill>
              <a:srgbClr val="92D050"/>
            </a:solidFill>
            <a:ln>
              <a:noFill/>
            </a:ln>
            <a:effectLst/>
            <a:sp3d/>
          </c:spPr>
          <c:invertIfNegative val="0"/>
          <c:dPt>
            <c:idx val="0"/>
            <c:invertIfNegative val="0"/>
            <c:bubble3D val="0"/>
            <c:spPr>
              <a:solidFill>
                <a:schemeClr val="accent2"/>
              </a:solidFill>
              <a:ln>
                <a:noFill/>
              </a:ln>
              <a:effectLst/>
              <a:sp3d/>
            </c:spPr>
            <c:extLst>
              <c:ext xmlns:c16="http://schemas.microsoft.com/office/drawing/2014/chart" uri="{C3380CC4-5D6E-409C-BE32-E72D297353CC}">
                <c16:uniqueId val="{00000000-6B67-4B8F-A40B-46E1366C354A}"/>
              </c:ext>
            </c:extLst>
          </c:dPt>
          <c:cat>
            <c:strRef>
              <c:f>DashboardDeCumplimiento!$D$2:$E$2</c:f>
              <c:strCache>
                <c:ptCount val="2"/>
                <c:pt idx="0">
                  <c:v>Promedio obtenido</c:v>
                </c:pt>
                <c:pt idx="1">
                  <c:v>Promedio deseable</c:v>
                </c:pt>
              </c:strCache>
            </c:strRef>
          </c:cat>
          <c:val>
            <c:numRef>
              <c:f>DashboardDeCumplimiento!$D$7:$E$7</c:f>
              <c:numCache>
                <c:formatCode>0.00</c:formatCode>
                <c:ptCount val="2"/>
                <c:pt idx="0" formatCode="General">
                  <c:v>3.3333333333333335</c:v>
                </c:pt>
                <c:pt idx="1">
                  <c:v>10</c:v>
                </c:pt>
              </c:numCache>
            </c:numRef>
          </c:val>
          <c:extLst>
            <c:ext xmlns:c16="http://schemas.microsoft.com/office/drawing/2014/chart" uri="{C3380CC4-5D6E-409C-BE32-E72D297353CC}">
              <c16:uniqueId val="{00000000-A80F-4C6C-B0AF-82DDE39B4EB9}"/>
            </c:ext>
          </c:extLst>
        </c:ser>
        <c:dLbls>
          <c:showLegendKey val="0"/>
          <c:showVal val="0"/>
          <c:showCatName val="0"/>
          <c:showSerName val="0"/>
          <c:showPercent val="0"/>
          <c:showBubbleSize val="0"/>
        </c:dLbls>
        <c:gapWidth val="150"/>
        <c:shape val="box"/>
        <c:axId val="203568896"/>
        <c:axId val="76691856"/>
        <c:axId val="0"/>
      </c:bar3DChart>
      <c:catAx>
        <c:axId val="2035688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X"/>
          </a:p>
        </c:txPr>
        <c:crossAx val="76691856"/>
        <c:crosses val="autoZero"/>
        <c:auto val="1"/>
        <c:lblAlgn val="ctr"/>
        <c:lblOffset val="100"/>
        <c:noMultiLvlLbl val="0"/>
      </c:catAx>
      <c:valAx>
        <c:axId val="766918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X"/>
          </a:p>
        </c:txPr>
        <c:crossAx val="20356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MX"/>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DashboardDeCumplimiento!$B$8</c:f>
              <c:strCache>
                <c:ptCount val="1"/>
                <c:pt idx="0">
                  <c:v>Seguridad en Operaciones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Pt>
            <c:idx val="1"/>
            <c:invertIfNegative val="0"/>
            <c:bubble3D val="0"/>
            <c:spPr>
              <a:solidFill>
                <a:srgbClr val="92D050"/>
              </a:solidFill>
              <a:ln>
                <a:noFill/>
              </a:ln>
              <a:effectLst/>
              <a:sp3d/>
            </c:spPr>
            <c:extLst>
              <c:ext xmlns:c16="http://schemas.microsoft.com/office/drawing/2014/chart" uri="{C3380CC4-5D6E-409C-BE32-E72D297353CC}">
                <c16:uniqueId val="{00000000-ED00-4466-8DF7-2735D576A4B8}"/>
              </c:ext>
            </c:extLst>
          </c:dPt>
          <c:cat>
            <c:strRef>
              <c:f>DashboardDeCumplimiento!$D$2:$E$2</c:f>
              <c:strCache>
                <c:ptCount val="2"/>
                <c:pt idx="0">
                  <c:v>Promedio obtenido</c:v>
                </c:pt>
                <c:pt idx="1">
                  <c:v>Promedio deseable</c:v>
                </c:pt>
              </c:strCache>
            </c:strRef>
          </c:cat>
          <c:val>
            <c:numRef>
              <c:f>DashboardDeCumplimiento!$D$8:$E$8</c:f>
              <c:numCache>
                <c:formatCode>0.00</c:formatCode>
                <c:ptCount val="2"/>
                <c:pt idx="0" formatCode="General">
                  <c:v>0.43591269841269842</c:v>
                </c:pt>
                <c:pt idx="1">
                  <c:v>10</c:v>
                </c:pt>
              </c:numCache>
            </c:numRef>
          </c:val>
          <c:extLst>
            <c:ext xmlns:c16="http://schemas.microsoft.com/office/drawing/2014/chart" uri="{C3380CC4-5D6E-409C-BE32-E72D297353CC}">
              <c16:uniqueId val="{00000000-FF50-4023-A0E0-89BBBFFD30E4}"/>
            </c:ext>
          </c:extLst>
        </c:ser>
        <c:dLbls>
          <c:showLegendKey val="0"/>
          <c:showVal val="0"/>
          <c:showCatName val="0"/>
          <c:showSerName val="0"/>
          <c:showPercent val="0"/>
          <c:showBubbleSize val="0"/>
        </c:dLbls>
        <c:gapWidth val="150"/>
        <c:shape val="box"/>
        <c:axId val="203568896"/>
        <c:axId val="76691856"/>
        <c:axId val="0"/>
      </c:bar3DChart>
      <c:catAx>
        <c:axId val="2035688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X"/>
          </a:p>
        </c:txPr>
        <c:crossAx val="76691856"/>
        <c:crosses val="autoZero"/>
        <c:auto val="1"/>
        <c:lblAlgn val="ctr"/>
        <c:lblOffset val="100"/>
        <c:noMultiLvlLbl val="0"/>
      </c:catAx>
      <c:valAx>
        <c:axId val="766918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X"/>
          </a:p>
        </c:txPr>
        <c:crossAx val="20356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MX"/>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DashboardDeCumplimiento!$B$9</c:f>
              <c:strCache>
                <c:ptCount val="1"/>
                <c:pt idx="0">
                  <c:v>Seguridad en Telecomunicaciones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Pt>
            <c:idx val="1"/>
            <c:invertIfNegative val="0"/>
            <c:bubble3D val="0"/>
            <c:spPr>
              <a:solidFill>
                <a:srgbClr val="92D050"/>
              </a:solidFill>
              <a:ln>
                <a:noFill/>
              </a:ln>
              <a:effectLst/>
              <a:sp3d/>
            </c:spPr>
            <c:extLst>
              <c:ext xmlns:c16="http://schemas.microsoft.com/office/drawing/2014/chart" uri="{C3380CC4-5D6E-409C-BE32-E72D297353CC}">
                <c16:uniqueId val="{00000000-2C23-40D2-9D57-A40C43C782D3}"/>
              </c:ext>
            </c:extLst>
          </c:dPt>
          <c:cat>
            <c:strRef>
              <c:f>DashboardDeCumplimiento!$D$2:$E$2</c:f>
              <c:strCache>
                <c:ptCount val="2"/>
                <c:pt idx="0">
                  <c:v>Promedio obtenido</c:v>
                </c:pt>
                <c:pt idx="1">
                  <c:v>Promedio deseable</c:v>
                </c:pt>
              </c:strCache>
            </c:strRef>
          </c:cat>
          <c:val>
            <c:numRef>
              <c:f>DashboardDeCumplimiento!$D$9:$E$9</c:f>
              <c:numCache>
                <c:formatCode>0.00</c:formatCode>
                <c:ptCount val="2"/>
                <c:pt idx="0" formatCode="General">
                  <c:v>0.38461538461538464</c:v>
                </c:pt>
                <c:pt idx="1">
                  <c:v>10</c:v>
                </c:pt>
              </c:numCache>
            </c:numRef>
          </c:val>
          <c:extLst>
            <c:ext xmlns:c16="http://schemas.microsoft.com/office/drawing/2014/chart" uri="{C3380CC4-5D6E-409C-BE32-E72D297353CC}">
              <c16:uniqueId val="{00000000-BAE7-4EF2-9DB5-5E24745A8D7E}"/>
            </c:ext>
          </c:extLst>
        </c:ser>
        <c:dLbls>
          <c:showLegendKey val="0"/>
          <c:showVal val="0"/>
          <c:showCatName val="0"/>
          <c:showSerName val="0"/>
          <c:showPercent val="0"/>
          <c:showBubbleSize val="0"/>
        </c:dLbls>
        <c:gapWidth val="150"/>
        <c:shape val="box"/>
        <c:axId val="203568896"/>
        <c:axId val="76691856"/>
        <c:axId val="0"/>
      </c:bar3DChart>
      <c:catAx>
        <c:axId val="2035688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X"/>
          </a:p>
        </c:txPr>
        <c:crossAx val="76691856"/>
        <c:crosses val="autoZero"/>
        <c:auto val="1"/>
        <c:lblAlgn val="ctr"/>
        <c:lblOffset val="100"/>
        <c:noMultiLvlLbl val="0"/>
      </c:catAx>
      <c:valAx>
        <c:axId val="766918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X"/>
          </a:p>
        </c:txPr>
        <c:crossAx val="20356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MX"/>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DashboardDeCumplimiento!$B$10</c:f>
              <c:strCache>
                <c:ptCount val="1"/>
                <c:pt idx="0">
                  <c:v>Adquisición, Desarrollo y Mantenimiento de Sistemas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Pt>
            <c:idx val="1"/>
            <c:invertIfNegative val="0"/>
            <c:bubble3D val="0"/>
            <c:spPr>
              <a:solidFill>
                <a:srgbClr val="92D050"/>
              </a:solidFill>
              <a:ln>
                <a:noFill/>
              </a:ln>
              <a:effectLst/>
              <a:sp3d/>
            </c:spPr>
            <c:extLst>
              <c:ext xmlns:c16="http://schemas.microsoft.com/office/drawing/2014/chart" uri="{C3380CC4-5D6E-409C-BE32-E72D297353CC}">
                <c16:uniqueId val="{00000000-8533-45E3-935F-633D13198146}"/>
              </c:ext>
            </c:extLst>
          </c:dPt>
          <c:cat>
            <c:strRef>
              <c:f>DashboardDeCumplimiento!$D$2:$E$2</c:f>
              <c:strCache>
                <c:ptCount val="2"/>
                <c:pt idx="0">
                  <c:v>Promedio obtenido</c:v>
                </c:pt>
                <c:pt idx="1">
                  <c:v>Promedio deseable</c:v>
                </c:pt>
              </c:strCache>
            </c:strRef>
          </c:cat>
          <c:val>
            <c:numRef>
              <c:f>DashboardDeCumplimiento!$D$10:$E$10</c:f>
              <c:numCache>
                <c:formatCode>0.00</c:formatCode>
                <c:ptCount val="2"/>
                <c:pt idx="0" formatCode="General">
                  <c:v>0.32578713303503221</c:v>
                </c:pt>
                <c:pt idx="1">
                  <c:v>10</c:v>
                </c:pt>
              </c:numCache>
            </c:numRef>
          </c:val>
          <c:extLst>
            <c:ext xmlns:c16="http://schemas.microsoft.com/office/drawing/2014/chart" uri="{C3380CC4-5D6E-409C-BE32-E72D297353CC}">
              <c16:uniqueId val="{00000000-B66A-477B-96C0-B3EFB1C61245}"/>
            </c:ext>
          </c:extLst>
        </c:ser>
        <c:dLbls>
          <c:showLegendKey val="0"/>
          <c:showVal val="0"/>
          <c:showCatName val="0"/>
          <c:showSerName val="0"/>
          <c:showPercent val="0"/>
          <c:showBubbleSize val="0"/>
        </c:dLbls>
        <c:gapWidth val="150"/>
        <c:shape val="box"/>
        <c:axId val="203568896"/>
        <c:axId val="76691856"/>
        <c:axId val="0"/>
      </c:bar3DChart>
      <c:catAx>
        <c:axId val="2035688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X"/>
          </a:p>
        </c:txPr>
        <c:crossAx val="76691856"/>
        <c:crosses val="autoZero"/>
        <c:auto val="1"/>
        <c:lblAlgn val="ctr"/>
        <c:lblOffset val="100"/>
        <c:noMultiLvlLbl val="0"/>
      </c:catAx>
      <c:valAx>
        <c:axId val="766918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MX"/>
          </a:p>
        </c:txPr>
        <c:crossAx val="20356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707570</xdr:colOff>
      <xdr:row>1</xdr:row>
      <xdr:rowOff>2720</xdr:rowOff>
    </xdr:from>
    <xdr:to>
      <xdr:col>19</xdr:col>
      <xdr:colOff>95249</xdr:colOff>
      <xdr:row>26</xdr:row>
      <xdr:rowOff>149679</xdr:rowOff>
    </xdr:to>
    <xdr:graphicFrame macro="">
      <xdr:nvGraphicFramePr>
        <xdr:cNvPr id="5" name="Gráfico 4">
          <a:extLst>
            <a:ext uri="{FF2B5EF4-FFF2-40B4-BE49-F238E27FC236}">
              <a16:creationId xmlns:a16="http://schemas.microsoft.com/office/drawing/2014/main" id="{615CBD54-2900-40DA-BA96-88E5ED317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761999</xdr:colOff>
      <xdr:row>32</xdr:row>
      <xdr:rowOff>16329</xdr:rowOff>
    </xdr:from>
    <xdr:to>
      <xdr:col>1</xdr:col>
      <xdr:colOff>4544786</xdr:colOff>
      <xdr:row>45</xdr:row>
      <xdr:rowOff>163286</xdr:rowOff>
    </xdr:to>
    <xdr:graphicFrame macro="">
      <xdr:nvGraphicFramePr>
        <xdr:cNvPr id="3" name="Gráfico 2">
          <a:extLst>
            <a:ext uri="{FF2B5EF4-FFF2-40B4-BE49-F238E27FC236}">
              <a16:creationId xmlns:a16="http://schemas.microsoft.com/office/drawing/2014/main" id="{8AE7C1B0-F383-46C3-9B78-73C4F290A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171450</xdr:colOff>
      <xdr:row>32</xdr:row>
      <xdr:rowOff>28575</xdr:rowOff>
    </xdr:from>
    <xdr:to>
      <xdr:col>5</xdr:col>
      <xdr:colOff>249012</xdr:colOff>
      <xdr:row>45</xdr:row>
      <xdr:rowOff>175532</xdr:rowOff>
    </xdr:to>
    <xdr:graphicFrame macro="">
      <xdr:nvGraphicFramePr>
        <xdr:cNvPr id="4" name="Gráfico 3">
          <a:extLst>
            <a:ext uri="{FF2B5EF4-FFF2-40B4-BE49-F238E27FC236}">
              <a16:creationId xmlns:a16="http://schemas.microsoft.com/office/drawing/2014/main" id="{18BE8646-13B6-4C53-9617-0EBA0C0BF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533400</xdr:colOff>
      <xdr:row>31</xdr:row>
      <xdr:rowOff>180975</xdr:rowOff>
    </xdr:from>
    <xdr:to>
      <xdr:col>11</xdr:col>
      <xdr:colOff>506187</xdr:colOff>
      <xdr:row>45</xdr:row>
      <xdr:rowOff>137432</xdr:rowOff>
    </xdr:to>
    <xdr:graphicFrame macro="">
      <xdr:nvGraphicFramePr>
        <xdr:cNvPr id="7" name="Gráfico 6">
          <a:extLst>
            <a:ext uri="{FF2B5EF4-FFF2-40B4-BE49-F238E27FC236}">
              <a16:creationId xmlns:a16="http://schemas.microsoft.com/office/drawing/2014/main" id="{F5CD2058-86DA-47DB-9D76-D645180E3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38100</xdr:colOff>
      <xdr:row>47</xdr:row>
      <xdr:rowOff>57150</xdr:rowOff>
    </xdr:from>
    <xdr:to>
      <xdr:col>2</xdr:col>
      <xdr:colOff>20412</xdr:colOff>
      <xdr:row>61</xdr:row>
      <xdr:rowOff>13607</xdr:rowOff>
    </xdr:to>
    <xdr:graphicFrame macro="">
      <xdr:nvGraphicFramePr>
        <xdr:cNvPr id="8" name="Gráfico 7">
          <a:extLst>
            <a:ext uri="{FF2B5EF4-FFF2-40B4-BE49-F238E27FC236}">
              <a16:creationId xmlns:a16="http://schemas.microsoft.com/office/drawing/2014/main" id="{BDCF2CD0-74A3-430B-9919-2A51DDA22E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161925</xdr:colOff>
      <xdr:row>47</xdr:row>
      <xdr:rowOff>57150</xdr:rowOff>
    </xdr:from>
    <xdr:to>
      <xdr:col>5</xdr:col>
      <xdr:colOff>239487</xdr:colOff>
      <xdr:row>61</xdr:row>
      <xdr:rowOff>13607</xdr:rowOff>
    </xdr:to>
    <xdr:graphicFrame macro="">
      <xdr:nvGraphicFramePr>
        <xdr:cNvPr id="9" name="Gráfico 8">
          <a:extLst>
            <a:ext uri="{FF2B5EF4-FFF2-40B4-BE49-F238E27FC236}">
              <a16:creationId xmlns:a16="http://schemas.microsoft.com/office/drawing/2014/main" id="{234B19C8-8095-425F-8E9D-41C59A56A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514350</xdr:colOff>
      <xdr:row>47</xdr:row>
      <xdr:rowOff>85725</xdr:rowOff>
    </xdr:from>
    <xdr:to>
      <xdr:col>11</xdr:col>
      <xdr:colOff>487137</xdr:colOff>
      <xdr:row>61</xdr:row>
      <xdr:rowOff>42182</xdr:rowOff>
    </xdr:to>
    <xdr:graphicFrame macro="">
      <xdr:nvGraphicFramePr>
        <xdr:cNvPr id="11" name="Gráfico 10">
          <a:extLst>
            <a:ext uri="{FF2B5EF4-FFF2-40B4-BE49-F238E27FC236}">
              <a16:creationId xmlns:a16="http://schemas.microsoft.com/office/drawing/2014/main" id="{60EA3F42-C3F5-40A3-AF61-4669ACFA7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57150</xdr:colOff>
      <xdr:row>62</xdr:row>
      <xdr:rowOff>76200</xdr:rowOff>
    </xdr:from>
    <xdr:to>
      <xdr:col>2</xdr:col>
      <xdr:colOff>39462</xdr:colOff>
      <xdr:row>76</xdr:row>
      <xdr:rowOff>32657</xdr:rowOff>
    </xdr:to>
    <xdr:graphicFrame macro="">
      <xdr:nvGraphicFramePr>
        <xdr:cNvPr id="12" name="Gráfico 11">
          <a:extLst>
            <a:ext uri="{FF2B5EF4-FFF2-40B4-BE49-F238E27FC236}">
              <a16:creationId xmlns:a16="http://schemas.microsoft.com/office/drawing/2014/main" id="{9E3B0836-04F9-47E5-AC8B-43FC0EE6B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200025</xdr:colOff>
      <xdr:row>62</xdr:row>
      <xdr:rowOff>95250</xdr:rowOff>
    </xdr:from>
    <xdr:to>
      <xdr:col>5</xdr:col>
      <xdr:colOff>277587</xdr:colOff>
      <xdr:row>76</xdr:row>
      <xdr:rowOff>51707</xdr:rowOff>
    </xdr:to>
    <xdr:graphicFrame macro="">
      <xdr:nvGraphicFramePr>
        <xdr:cNvPr id="13" name="Gráfico 12">
          <a:extLst>
            <a:ext uri="{FF2B5EF4-FFF2-40B4-BE49-F238E27FC236}">
              <a16:creationId xmlns:a16="http://schemas.microsoft.com/office/drawing/2014/main" id="{CAD9EA64-C532-447F-BF46-0A4CE368C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476250</xdr:colOff>
      <xdr:row>62</xdr:row>
      <xdr:rowOff>95250</xdr:rowOff>
    </xdr:from>
    <xdr:to>
      <xdr:col>11</xdr:col>
      <xdr:colOff>449037</xdr:colOff>
      <xdr:row>76</xdr:row>
      <xdr:rowOff>51707</xdr:rowOff>
    </xdr:to>
    <xdr:graphicFrame macro="">
      <xdr:nvGraphicFramePr>
        <xdr:cNvPr id="14" name="Gráfico 13">
          <a:extLst>
            <a:ext uri="{FF2B5EF4-FFF2-40B4-BE49-F238E27FC236}">
              <a16:creationId xmlns:a16="http://schemas.microsoft.com/office/drawing/2014/main" id="{1839DEC9-A712-4B0D-B70D-70D6FDCEE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76200</xdr:colOff>
      <xdr:row>77</xdr:row>
      <xdr:rowOff>114300</xdr:rowOff>
    </xdr:from>
    <xdr:to>
      <xdr:col>2</xdr:col>
      <xdr:colOff>58512</xdr:colOff>
      <xdr:row>91</xdr:row>
      <xdr:rowOff>70757</xdr:rowOff>
    </xdr:to>
    <xdr:graphicFrame macro="">
      <xdr:nvGraphicFramePr>
        <xdr:cNvPr id="15" name="Gráfico 14">
          <a:extLst>
            <a:ext uri="{FF2B5EF4-FFF2-40B4-BE49-F238E27FC236}">
              <a16:creationId xmlns:a16="http://schemas.microsoft.com/office/drawing/2014/main" id="{E9843A96-5CC7-4799-BB85-110BD2F48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200025</xdr:colOff>
      <xdr:row>77</xdr:row>
      <xdr:rowOff>133350</xdr:rowOff>
    </xdr:from>
    <xdr:to>
      <xdr:col>5</xdr:col>
      <xdr:colOff>277587</xdr:colOff>
      <xdr:row>91</xdr:row>
      <xdr:rowOff>89807</xdr:rowOff>
    </xdr:to>
    <xdr:graphicFrame macro="">
      <xdr:nvGraphicFramePr>
        <xdr:cNvPr id="16" name="Gráfico 15">
          <a:extLst>
            <a:ext uri="{FF2B5EF4-FFF2-40B4-BE49-F238E27FC236}">
              <a16:creationId xmlns:a16="http://schemas.microsoft.com/office/drawing/2014/main" id="{D8167A1F-5E66-44BF-A042-D26EC8102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559079</xdr:colOff>
      <xdr:row>77</xdr:row>
      <xdr:rowOff>60214</xdr:rowOff>
    </xdr:from>
    <xdr:to>
      <xdr:col>11</xdr:col>
      <xdr:colOff>531866</xdr:colOff>
      <xdr:row>91</xdr:row>
      <xdr:rowOff>16671</xdr:rowOff>
    </xdr:to>
    <xdr:graphicFrame macro="">
      <xdr:nvGraphicFramePr>
        <xdr:cNvPr id="17" name="Gráfico 16">
          <a:extLst>
            <a:ext uri="{FF2B5EF4-FFF2-40B4-BE49-F238E27FC236}">
              <a16:creationId xmlns:a16="http://schemas.microsoft.com/office/drawing/2014/main" id="{02CFCE19-BF85-40C9-A05E-8AE0255E3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387A2-4E8C-4E88-BF51-E241983AA816}">
  <dimension ref="A2:E15"/>
  <sheetViews>
    <sheetView tabSelected="1" zoomScale="57" zoomScaleNormal="70" workbookViewId="0">
      <selection activeCell="R42" sqref="R42"/>
    </sheetView>
  </sheetViews>
  <sheetFormatPr baseColWidth="10" defaultRowHeight="15"/>
  <cols>
    <col min="2" max="2" width="68.5" customWidth="1"/>
    <col min="3" max="3" width="18.5" style="107" bestFit="1" customWidth="1"/>
    <col min="4" max="4" width="23.1640625" style="107" bestFit="1" customWidth="1"/>
    <col min="5" max="5" width="25.5" style="107" customWidth="1"/>
  </cols>
  <sheetData>
    <row r="2" spans="1:5" s="408" customFormat="1" ht="18" thickBot="1">
      <c r="B2" s="409" t="s">
        <v>303</v>
      </c>
      <c r="C2" s="410" t="s">
        <v>1507</v>
      </c>
      <c r="D2" s="410" t="s">
        <v>1506</v>
      </c>
      <c r="E2" s="410" t="s">
        <v>1578</v>
      </c>
    </row>
    <row r="3" spans="1:5" ht="17">
      <c r="A3" t="s">
        <v>1508</v>
      </c>
      <c r="B3" s="411" t="s">
        <v>1495</v>
      </c>
      <c r="C3" s="276" t="s">
        <v>1467</v>
      </c>
      <c r="D3" s="276">
        <f>AVERAGE('A5'!S7:S20,'A5'!S26:S30,'A5'!S32:S33,'A5'!S36,'A5'!S38,'A5'!S43:S44)</f>
        <v>1.3095238095238095</v>
      </c>
      <c r="E3" s="412">
        <v>10</v>
      </c>
    </row>
    <row r="4" spans="1:5" ht="17">
      <c r="A4" t="s">
        <v>1509</v>
      </c>
      <c r="B4" s="413" t="s">
        <v>1496</v>
      </c>
      <c r="C4" s="397" t="s">
        <v>1467</v>
      </c>
      <c r="D4" s="397">
        <f>AVERAGE('A6'!S6,'A6'!S8:S10,'A6'!S15:S16,'A6'!S23:S24,'A6'!S26,'A6'!S31:S36,'A6'!S42:S44,'A6'!S53:S60,'A6'!S62:S63,'A6'!S71:S81)</f>
        <v>0.15625</v>
      </c>
      <c r="E4" s="414">
        <v>10</v>
      </c>
    </row>
    <row r="5" spans="1:5" ht="17">
      <c r="A5" t="s">
        <v>1510</v>
      </c>
      <c r="B5" s="413" t="s">
        <v>1497</v>
      </c>
      <c r="C5" s="397" t="s">
        <v>1467</v>
      </c>
      <c r="D5" s="397">
        <f>AVERAGE('A8'!S7:S9,'A8'!S11,'A8'!S19:S21,'A8'!S28:S29,'A8'!S35:S38,'A8'!S46:S51,'A8'!S57:S60,'A8'!S66:S69,'A8'!S79:S85,'A8'!S92:S93,'A8'!S95:S96,'A8'!S102:S106)</f>
        <v>6.614583333333333</v>
      </c>
      <c r="E5" s="414">
        <v>10</v>
      </c>
    </row>
    <row r="6" spans="1:5" ht="17">
      <c r="A6" t="s">
        <v>1511</v>
      </c>
      <c r="B6" s="413" t="s">
        <v>1498</v>
      </c>
      <c r="C6" s="397" t="s">
        <v>1467</v>
      </c>
      <c r="D6" s="397">
        <f>AVERAGE('A9'!S8:S19,'A9'!S25:S29,'A9'!S32:S33,'A9'!S35:S36,'A9'!S38,'A9'!S40:S43,'A9'!S45,'A9'!S47,'A9'!S58:S68,'A9'!S74:S79,'A9'!S84:S90,'A9'!S96:S104,'A9'!S122,'A9'!S131:S140,'A9'!S149:S156,'A9'!S158:S159,'A9'!S165:S172,'A9'!S178:S187,'A9'!S194:S202)</f>
        <v>0.13157894736842105</v>
      </c>
      <c r="E6" s="414">
        <v>10</v>
      </c>
    </row>
    <row r="7" spans="1:5" ht="17">
      <c r="A7" t="s">
        <v>1512</v>
      </c>
      <c r="B7" s="413" t="s">
        <v>1499</v>
      </c>
      <c r="C7" s="397" t="s">
        <v>1467</v>
      </c>
      <c r="D7" s="397">
        <f>AVERAGE('A10'!S23:S35,'A10'!S16,'A10'!S9:S14)</f>
        <v>3.3333333333333335</v>
      </c>
      <c r="E7" s="414">
        <v>10</v>
      </c>
    </row>
    <row r="8" spans="1:5" ht="17">
      <c r="A8" t="s">
        <v>1513</v>
      </c>
      <c r="B8" s="413" t="s">
        <v>1500</v>
      </c>
      <c r="C8" s="397" t="s">
        <v>1467</v>
      </c>
      <c r="D8" s="397">
        <f>AVERAGE('A12'!S7:S8,'A12'!S12:S13,'A12'!S15,'A12'!S17,'A12'!S22:S30,'A12'!S37:S39,'A12'!S44:S49,'A12'!S51,'A12'!S62:S70,'A12'!S81:S89,'A12'!S91,'A12'!S100:S107,'A12'!S114:S118,'A12'!S124:S130,'A12'!S136:S137,'A12'!S146:S155,'A12'!S167:S169,'A12'!S171:S175,'A12'!S181:S187,'A12'!S195:S203)</f>
        <v>0.43591269841269842</v>
      </c>
      <c r="E8" s="414">
        <v>10</v>
      </c>
    </row>
    <row r="9" spans="1:5" ht="17">
      <c r="A9" t="s">
        <v>1514</v>
      </c>
      <c r="B9" s="413" t="s">
        <v>1501</v>
      </c>
      <c r="C9" s="397" t="s">
        <v>1467</v>
      </c>
      <c r="D9" s="397">
        <f>AVERAGE('A13'!S8:S9,'A13'!S11:S12,'A13'!S19:S20,'A13'!S27:S30,'A13'!S33:S34,'A13'!S43:S52,'A13'!S54:S56,'A13'!S68:S72,'A13'!S74:S76,'A13'!S78,'A13'!S87:S89,'A13'!S92:S93,'A13'!S99:S111)</f>
        <v>0.38461538461538464</v>
      </c>
      <c r="E9" s="414">
        <v>10</v>
      </c>
    </row>
    <row r="10" spans="1:5" ht="17">
      <c r="A10" t="s">
        <v>1515</v>
      </c>
      <c r="B10" s="413" t="s">
        <v>1502</v>
      </c>
      <c r="C10" s="397" t="s">
        <v>1467</v>
      </c>
      <c r="D10" s="397">
        <f>AVERAGE('A14'!S9:S17,'A14'!S21:S39,'A14'!S44:S51,'A14'!S60:S70,'A14'!S76:S88,'A14'!S94:S99,'A14'!S104:S110,'A14'!S115:S118,'A14'!S123:S137,'A14'!S142:S150,'A14'!S155:S159,'A14'!S164:S167,'A14'!S175:S176,)</f>
        <v>0.32578713303503221</v>
      </c>
      <c r="E10" s="414">
        <v>10</v>
      </c>
    </row>
    <row r="11" spans="1:5" ht="17">
      <c r="A11" t="s">
        <v>1516</v>
      </c>
      <c r="B11" s="413" t="s">
        <v>1503</v>
      </c>
      <c r="C11" s="397" t="s">
        <v>1467</v>
      </c>
      <c r="D11" s="397">
        <f>AVERAGE('A15'!S9:S17,'A15'!S23:S24,'A15'!S26:S46,'A15'!S54:S62,'A15'!S74:S88,'A15'!S94:S97)</f>
        <v>1.984126984126984E-2</v>
      </c>
      <c r="E11" s="414">
        <v>10</v>
      </c>
    </row>
    <row r="12" spans="1:5" ht="17">
      <c r="A12" t="s">
        <v>1517</v>
      </c>
      <c r="B12" s="413" t="s">
        <v>1504</v>
      </c>
      <c r="C12" s="397" t="s">
        <v>1467</v>
      </c>
      <c r="D12" s="397">
        <f>AVERAGE('A16'!S9:S13,'A16'!S19:S26,'A16'!S33,'A16'!S40:S43,'A16'!S50:S56,'A16'!S63:S67,'A16'!S75:S77)</f>
        <v>0.14285714285714285</v>
      </c>
      <c r="E12" s="414">
        <v>10</v>
      </c>
    </row>
    <row r="13" spans="1:5" ht="17">
      <c r="A13" t="s">
        <v>1518</v>
      </c>
      <c r="B13" s="413" t="s">
        <v>1505</v>
      </c>
      <c r="C13" s="397" t="s">
        <v>1467</v>
      </c>
      <c r="D13" s="397">
        <f>AVERAGE('A17'!S10:S11,'A17'!S17:S21,'A17'!S23:S25,'A17'!S32:S37,'A17'!S46:S47)</f>
        <v>0.25</v>
      </c>
      <c r="E13" s="414">
        <v>10</v>
      </c>
    </row>
    <row r="14" spans="1:5" ht="17">
      <c r="A14" t="s">
        <v>1519</v>
      </c>
      <c r="B14" s="413" t="s">
        <v>1368</v>
      </c>
      <c r="C14" s="397" t="s">
        <v>1467</v>
      </c>
      <c r="D14" s="397">
        <f>AVERAGE('A18'!S9,'A18'!S15:S26,'A18'!S33:S37,'A18'!S39:S42,'A18'!S48:S49,'A18'!S55:S59,'A18'!S68:S70,'A18'!S76:S81,'A18'!S87:S89)</f>
        <v>8.8657407407407405</v>
      </c>
      <c r="E14" s="414">
        <v>10</v>
      </c>
    </row>
    <row r="15" spans="1:5" ht="18" thickBot="1">
      <c r="B15" s="415" t="s">
        <v>1520</v>
      </c>
      <c r="C15" s="401"/>
      <c r="D15" s="401">
        <f>SUM(D3:D14)</f>
        <v>21.970023793061166</v>
      </c>
      <c r="E15" s="416">
        <f>SUM(E3:E14)</f>
        <v>120</v>
      </c>
    </row>
  </sheetData>
  <phoneticPr fontId="21" type="noConversion"/>
  <dataValidations count="1">
    <dataValidation type="list" allowBlank="1" showInputMessage="1" showErrorMessage="1" sqref="C3:C14" xr:uid="{72F2BD1C-2619-4CE9-8E9A-E8B3C5F5C2DC}">
      <formula1>"SI,NO"</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B3:S177"/>
  <sheetViews>
    <sheetView zoomScale="55" zoomScaleNormal="55" workbookViewId="0">
      <selection activeCell="C21" sqref="C21:R21"/>
    </sheetView>
  </sheetViews>
  <sheetFormatPr baseColWidth="10" defaultRowHeight="15"/>
  <cols>
    <col min="1" max="1" width="4.6640625" customWidth="1"/>
    <col min="3" max="3" width="47.83203125" style="49" customWidth="1"/>
    <col min="4" max="4" width="63" customWidth="1"/>
    <col min="5" max="5" width="11.5" style="107"/>
    <col min="6" max="6" width="22.5" style="49" customWidth="1"/>
    <col min="7" max="7" width="20.5" style="49" customWidth="1"/>
    <col min="8" max="8" width="13.1640625" customWidth="1"/>
    <col min="9" max="9" width="15.5" customWidth="1"/>
    <col min="10" max="10" width="7.1640625" hidden="1" customWidth="1"/>
    <col min="11" max="11" width="27" customWidth="1"/>
    <col min="12" max="12" width="9" hidden="1" customWidth="1"/>
    <col min="13" max="13" width="27" customWidth="1"/>
    <col min="14" max="14" width="9.5" hidden="1" customWidth="1"/>
    <col min="15" max="15" width="36.5" customWidth="1"/>
    <col min="16" max="16" width="10.5" hidden="1" customWidth="1"/>
    <col min="17" max="17" width="29.1640625" customWidth="1"/>
    <col min="18" max="18" width="17.1640625" customWidth="1"/>
    <col min="19" max="19" width="16.33203125" style="107" customWidth="1"/>
  </cols>
  <sheetData>
    <row r="3" spans="2:19" ht="20">
      <c r="B3" s="17" t="s">
        <v>1389</v>
      </c>
    </row>
    <row r="4" spans="2:19" ht="20">
      <c r="B4" s="17" t="s">
        <v>1390</v>
      </c>
    </row>
    <row r="7" spans="2:19" ht="16" thickBot="1"/>
    <row r="8" spans="2:19" ht="32" customHeight="1" thickBot="1">
      <c r="B8" s="661" t="s">
        <v>1473</v>
      </c>
      <c r="C8" s="383" t="s">
        <v>8</v>
      </c>
      <c r="D8" s="384" t="s">
        <v>1</v>
      </c>
      <c r="E8" s="383" t="s">
        <v>3</v>
      </c>
      <c r="F8" s="383" t="s">
        <v>4</v>
      </c>
      <c r="G8" s="385" t="s">
        <v>5</v>
      </c>
      <c r="H8" s="375" t="s">
        <v>1411</v>
      </c>
      <c r="I8" s="391" t="s">
        <v>1412</v>
      </c>
      <c r="J8" s="391"/>
      <c r="K8" s="391" t="s">
        <v>1490</v>
      </c>
      <c r="L8" s="391"/>
      <c r="M8" s="391" t="s">
        <v>1491</v>
      </c>
      <c r="N8" s="391"/>
      <c r="O8" s="391" t="s">
        <v>1492</v>
      </c>
      <c r="P8" s="391"/>
      <c r="Q8" s="392" t="s">
        <v>1413</v>
      </c>
      <c r="R8" s="376" t="s">
        <v>1422</v>
      </c>
      <c r="S8" s="390" t="s">
        <v>1493</v>
      </c>
    </row>
    <row r="9" spans="2:19" ht="30">
      <c r="B9" s="662"/>
      <c r="C9" s="645" t="s">
        <v>766</v>
      </c>
      <c r="D9" s="9" t="s">
        <v>763</v>
      </c>
      <c r="E9" s="222" t="s">
        <v>1260</v>
      </c>
      <c r="F9" s="9"/>
      <c r="G9" s="305"/>
      <c r="H9" s="314"/>
      <c r="I9" s="399" t="s">
        <v>1465</v>
      </c>
      <c r="J9" s="399" t="str">
        <f t="shared" ref="J9:J17" si="0">IF(I9="SI","2.5","0")</f>
        <v>0</v>
      </c>
      <c r="K9" s="399" t="s">
        <v>1465</v>
      </c>
      <c r="L9" s="399" t="str">
        <f t="shared" ref="L9:L17" si="1">IF(K9="SI","2.5","0")</f>
        <v>0</v>
      </c>
      <c r="M9" s="399" t="s">
        <v>1465</v>
      </c>
      <c r="N9" s="399" t="str">
        <f t="shared" ref="N9:N17" si="2">IF(M9="SI","2.5","0")</f>
        <v>0</v>
      </c>
      <c r="O9" s="399" t="s">
        <v>1465</v>
      </c>
      <c r="P9" s="399" t="str">
        <f t="shared" ref="P9:P17" si="3">IF(O9="SI","2.5","0")</f>
        <v>0</v>
      </c>
      <c r="Q9" s="399" t="s">
        <v>1494</v>
      </c>
      <c r="R9" s="400">
        <f t="shared" ref="R9:R17" si="4">J9+L9+N9+P9</f>
        <v>0</v>
      </c>
      <c r="S9" s="677">
        <f>AVERAGE(R9:R17)</f>
        <v>0</v>
      </c>
    </row>
    <row r="10" spans="2:19" ht="39" customHeight="1">
      <c r="B10" s="662"/>
      <c r="C10" s="646"/>
      <c r="D10" s="3" t="s">
        <v>764</v>
      </c>
      <c r="E10" s="225" t="s">
        <v>1260</v>
      </c>
      <c r="F10" s="3"/>
      <c r="G10" s="307"/>
      <c r="H10" s="314"/>
      <c r="I10" s="399" t="s">
        <v>1465</v>
      </c>
      <c r="J10" s="399" t="str">
        <f t="shared" si="0"/>
        <v>0</v>
      </c>
      <c r="K10" s="399" t="s">
        <v>1465</v>
      </c>
      <c r="L10" s="399" t="str">
        <f t="shared" si="1"/>
        <v>0</v>
      </c>
      <c r="M10" s="399" t="s">
        <v>1465</v>
      </c>
      <c r="N10" s="399" t="str">
        <f t="shared" si="2"/>
        <v>0</v>
      </c>
      <c r="O10" s="399" t="s">
        <v>1465</v>
      </c>
      <c r="P10" s="399" t="str">
        <f t="shared" si="3"/>
        <v>0</v>
      </c>
      <c r="Q10" s="399" t="s">
        <v>1494</v>
      </c>
      <c r="R10" s="400">
        <f t="shared" si="4"/>
        <v>0</v>
      </c>
      <c r="S10" s="677"/>
    </row>
    <row r="11" spans="2:19" ht="27" customHeight="1" thickBot="1">
      <c r="B11" s="662"/>
      <c r="C11" s="755"/>
      <c r="D11" s="23" t="s">
        <v>765</v>
      </c>
      <c r="E11" s="237" t="s">
        <v>1260</v>
      </c>
      <c r="F11" s="23"/>
      <c r="G11" s="294"/>
      <c r="H11" s="314"/>
      <c r="I11" s="399" t="s">
        <v>1465</v>
      </c>
      <c r="J11" s="399" t="str">
        <f t="shared" si="0"/>
        <v>0</v>
      </c>
      <c r="K11" s="399" t="s">
        <v>1465</v>
      </c>
      <c r="L11" s="399" t="str">
        <f t="shared" si="1"/>
        <v>0</v>
      </c>
      <c r="M11" s="399" t="s">
        <v>1465</v>
      </c>
      <c r="N11" s="399" t="str">
        <f t="shared" si="2"/>
        <v>0</v>
      </c>
      <c r="O11" s="399" t="s">
        <v>1465</v>
      </c>
      <c r="P11" s="399" t="str">
        <f t="shared" si="3"/>
        <v>0</v>
      </c>
      <c r="Q11" s="399" t="s">
        <v>1494</v>
      </c>
      <c r="R11" s="400">
        <f t="shared" si="4"/>
        <v>0</v>
      </c>
      <c r="S11" s="677"/>
    </row>
    <row r="12" spans="2:19" ht="61" thickBot="1">
      <c r="B12" s="662"/>
      <c r="C12" s="146" t="s">
        <v>767</v>
      </c>
      <c r="D12" s="13" t="s">
        <v>1302</v>
      </c>
      <c r="E12" s="224" t="s">
        <v>1434</v>
      </c>
      <c r="F12" s="13"/>
      <c r="G12" s="291"/>
      <c r="H12" s="314"/>
      <c r="I12" s="399" t="s">
        <v>1465</v>
      </c>
      <c r="J12" s="399" t="str">
        <f t="shared" si="0"/>
        <v>0</v>
      </c>
      <c r="K12" s="399" t="s">
        <v>1465</v>
      </c>
      <c r="L12" s="399" t="str">
        <f t="shared" si="1"/>
        <v>0</v>
      </c>
      <c r="M12" s="399" t="s">
        <v>1465</v>
      </c>
      <c r="N12" s="399" t="str">
        <f t="shared" si="2"/>
        <v>0</v>
      </c>
      <c r="O12" s="399" t="s">
        <v>1465</v>
      </c>
      <c r="P12" s="399" t="str">
        <f t="shared" si="3"/>
        <v>0</v>
      </c>
      <c r="Q12" s="399" t="s">
        <v>1494</v>
      </c>
      <c r="R12" s="400">
        <f t="shared" si="4"/>
        <v>0</v>
      </c>
      <c r="S12" s="677"/>
    </row>
    <row r="13" spans="2:19" ht="30">
      <c r="B13" s="662"/>
      <c r="C13" s="754" t="s">
        <v>771</v>
      </c>
      <c r="D13" s="4" t="s">
        <v>768</v>
      </c>
      <c r="E13" s="240" t="s">
        <v>1434</v>
      </c>
      <c r="F13" s="4"/>
      <c r="G13" s="293"/>
      <c r="H13" s="314"/>
      <c r="I13" s="399" t="s">
        <v>1465</v>
      </c>
      <c r="J13" s="399" t="str">
        <f t="shared" si="0"/>
        <v>0</v>
      </c>
      <c r="K13" s="399" t="s">
        <v>1465</v>
      </c>
      <c r="L13" s="399" t="str">
        <f t="shared" si="1"/>
        <v>0</v>
      </c>
      <c r="M13" s="399" t="s">
        <v>1465</v>
      </c>
      <c r="N13" s="399" t="str">
        <f t="shared" si="2"/>
        <v>0</v>
      </c>
      <c r="O13" s="399" t="s">
        <v>1465</v>
      </c>
      <c r="P13" s="399" t="str">
        <f t="shared" si="3"/>
        <v>0</v>
      </c>
      <c r="Q13" s="399" t="s">
        <v>1494</v>
      </c>
      <c r="R13" s="400">
        <f t="shared" si="4"/>
        <v>0</v>
      </c>
      <c r="S13" s="677"/>
    </row>
    <row r="14" spans="2:19" ht="31" thickBot="1">
      <c r="B14" s="662"/>
      <c r="C14" s="755"/>
      <c r="D14" s="23" t="s">
        <v>769</v>
      </c>
      <c r="E14" s="237" t="s">
        <v>1434</v>
      </c>
      <c r="F14" s="23"/>
      <c r="G14" s="294"/>
      <c r="H14" s="314"/>
      <c r="I14" s="399" t="s">
        <v>1465</v>
      </c>
      <c r="J14" s="399" t="str">
        <f t="shared" si="0"/>
        <v>0</v>
      </c>
      <c r="K14" s="399" t="s">
        <v>1465</v>
      </c>
      <c r="L14" s="399" t="str">
        <f t="shared" si="1"/>
        <v>0</v>
      </c>
      <c r="M14" s="399" t="s">
        <v>1465</v>
      </c>
      <c r="N14" s="399" t="str">
        <f t="shared" si="2"/>
        <v>0</v>
      </c>
      <c r="O14" s="399" t="s">
        <v>1465</v>
      </c>
      <c r="P14" s="399" t="str">
        <f t="shared" si="3"/>
        <v>0</v>
      </c>
      <c r="Q14" s="399" t="s">
        <v>1494</v>
      </c>
      <c r="R14" s="400">
        <f t="shared" si="4"/>
        <v>0</v>
      </c>
      <c r="S14" s="677"/>
    </row>
    <row r="15" spans="2:19" ht="30">
      <c r="B15" s="662"/>
      <c r="C15" s="645" t="s">
        <v>772</v>
      </c>
      <c r="D15" s="9" t="s">
        <v>770</v>
      </c>
      <c r="E15" s="222" t="s">
        <v>1434</v>
      </c>
      <c r="F15" s="9"/>
      <c r="G15" s="305"/>
      <c r="H15" s="314"/>
      <c r="I15" s="399" t="s">
        <v>1465</v>
      </c>
      <c r="J15" s="399" t="str">
        <f t="shared" si="0"/>
        <v>0</v>
      </c>
      <c r="K15" s="399" t="s">
        <v>1465</v>
      </c>
      <c r="L15" s="399" t="str">
        <f t="shared" si="1"/>
        <v>0</v>
      </c>
      <c r="M15" s="399" t="s">
        <v>1465</v>
      </c>
      <c r="N15" s="399" t="str">
        <f t="shared" si="2"/>
        <v>0</v>
      </c>
      <c r="O15" s="399" t="s">
        <v>1465</v>
      </c>
      <c r="P15" s="399" t="str">
        <f t="shared" si="3"/>
        <v>0</v>
      </c>
      <c r="Q15" s="399" t="s">
        <v>1494</v>
      </c>
      <c r="R15" s="400">
        <f t="shared" si="4"/>
        <v>0</v>
      </c>
      <c r="S15" s="677"/>
    </row>
    <row r="16" spans="2:19" ht="31" thickBot="1">
      <c r="B16" s="662"/>
      <c r="C16" s="647"/>
      <c r="D16" s="7" t="s">
        <v>1303</v>
      </c>
      <c r="E16" s="223" t="s">
        <v>1434</v>
      </c>
      <c r="F16" s="7"/>
      <c r="G16" s="306"/>
      <c r="H16" s="314"/>
      <c r="I16" s="399" t="s">
        <v>1465</v>
      </c>
      <c r="J16" s="399" t="str">
        <f t="shared" si="0"/>
        <v>0</v>
      </c>
      <c r="K16" s="399" t="s">
        <v>1465</v>
      </c>
      <c r="L16" s="399" t="str">
        <f t="shared" si="1"/>
        <v>0</v>
      </c>
      <c r="M16" s="399" t="s">
        <v>1465</v>
      </c>
      <c r="N16" s="399" t="str">
        <f t="shared" si="2"/>
        <v>0</v>
      </c>
      <c r="O16" s="399" t="s">
        <v>1465</v>
      </c>
      <c r="P16" s="399" t="str">
        <f t="shared" si="3"/>
        <v>0</v>
      </c>
      <c r="Q16" s="399" t="s">
        <v>1494</v>
      </c>
      <c r="R16" s="400">
        <f t="shared" si="4"/>
        <v>0</v>
      </c>
      <c r="S16" s="677"/>
    </row>
    <row r="17" spans="2:19" ht="16" thickBot="1">
      <c r="B17" s="663"/>
      <c r="C17" s="812" t="s">
        <v>773</v>
      </c>
      <c r="D17" s="813"/>
      <c r="E17" s="813"/>
      <c r="F17" s="813"/>
      <c r="G17" s="813"/>
      <c r="H17" s="314"/>
      <c r="I17" s="399" t="s">
        <v>1465</v>
      </c>
      <c r="J17" s="399" t="str">
        <f t="shared" si="0"/>
        <v>0</v>
      </c>
      <c r="K17" s="399" t="s">
        <v>1465</v>
      </c>
      <c r="L17" s="399" t="str">
        <f t="shared" si="1"/>
        <v>0</v>
      </c>
      <c r="M17" s="399" t="s">
        <v>1465</v>
      </c>
      <c r="N17" s="399" t="str">
        <f t="shared" si="2"/>
        <v>0</v>
      </c>
      <c r="O17" s="399" t="s">
        <v>1465</v>
      </c>
      <c r="P17" s="399" t="str">
        <f t="shared" si="3"/>
        <v>0</v>
      </c>
      <c r="Q17" s="399" t="s">
        <v>1494</v>
      </c>
      <c r="R17" s="400">
        <f t="shared" si="4"/>
        <v>0</v>
      </c>
      <c r="S17" s="677"/>
    </row>
    <row r="19" spans="2:19" ht="16" thickBot="1"/>
    <row r="20" spans="2:19" ht="29" customHeight="1">
      <c r="B20" s="661" t="s">
        <v>1474</v>
      </c>
      <c r="C20" s="383" t="s">
        <v>8</v>
      </c>
      <c r="D20" s="384" t="s">
        <v>1</v>
      </c>
      <c r="E20" s="383" t="s">
        <v>3</v>
      </c>
      <c r="F20" s="383" t="s">
        <v>4</v>
      </c>
      <c r="G20" s="385" t="s">
        <v>5</v>
      </c>
      <c r="H20" s="375" t="s">
        <v>1411</v>
      </c>
      <c r="I20" s="391" t="s">
        <v>1412</v>
      </c>
      <c r="J20" s="391"/>
      <c r="K20" s="391" t="s">
        <v>1490</v>
      </c>
      <c r="L20" s="391"/>
      <c r="M20" s="391" t="s">
        <v>1491</v>
      </c>
      <c r="N20" s="391"/>
      <c r="O20" s="391" t="s">
        <v>1492</v>
      </c>
      <c r="P20" s="391"/>
      <c r="Q20" s="392" t="s">
        <v>1413</v>
      </c>
      <c r="R20" s="376" t="s">
        <v>1422</v>
      </c>
      <c r="S20" s="390" t="s">
        <v>1493</v>
      </c>
    </row>
    <row r="21" spans="2:19" ht="36" customHeight="1" thickBot="1">
      <c r="B21" s="662"/>
      <c r="C21" s="797" t="s">
        <v>774</v>
      </c>
      <c r="D21" s="798"/>
      <c r="E21" s="798"/>
      <c r="F21" s="798"/>
      <c r="G21" s="798"/>
      <c r="H21" s="798"/>
      <c r="I21" s="798"/>
      <c r="J21" s="798"/>
      <c r="K21" s="798"/>
      <c r="L21" s="798"/>
      <c r="M21" s="798"/>
      <c r="N21" s="798"/>
      <c r="O21" s="798"/>
      <c r="P21" s="798"/>
      <c r="Q21" s="798"/>
      <c r="R21" s="799"/>
      <c r="S21" s="677">
        <f>AVERAGE(R21:R39)</f>
        <v>0.14705882352941177</v>
      </c>
    </row>
    <row r="22" spans="2:19" ht="76" thickBot="1">
      <c r="B22" s="662"/>
      <c r="C22" s="453" t="s">
        <v>274</v>
      </c>
      <c r="D22" s="3" t="s">
        <v>777</v>
      </c>
      <c r="E22" s="456" t="s">
        <v>1244</v>
      </c>
      <c r="F22" s="3"/>
      <c r="G22" s="3"/>
      <c r="H22" s="314"/>
      <c r="I22" s="399" t="s">
        <v>1467</v>
      </c>
      <c r="J22" s="399" t="str">
        <f t="shared" ref="J22:J39" si="5">IF(I22="SI","2.5","0")</f>
        <v>2.5</v>
      </c>
      <c r="K22" s="399" t="s">
        <v>1465</v>
      </c>
      <c r="L22" s="399" t="str">
        <f t="shared" ref="L22:L39" si="6">IF(K22="SI","2.5","0")</f>
        <v>0</v>
      </c>
      <c r="M22" s="399" t="s">
        <v>1465</v>
      </c>
      <c r="N22" s="399" t="str">
        <f t="shared" ref="N22:N39" si="7">IF(M22="SI","2.5","0")</f>
        <v>0</v>
      </c>
      <c r="O22" s="399" t="s">
        <v>1465</v>
      </c>
      <c r="P22" s="399" t="str">
        <f t="shared" ref="P22:P39" si="8">IF(O22="SI","2.5","0")</f>
        <v>0</v>
      </c>
      <c r="Q22" s="399" t="s">
        <v>1494</v>
      </c>
      <c r="R22" s="400">
        <f t="shared" ref="R22:R34" si="9">J22+L22+N22+P22</f>
        <v>2.5</v>
      </c>
      <c r="S22" s="677"/>
    </row>
    <row r="23" spans="2:19" ht="46" thickBot="1">
      <c r="B23" s="662"/>
      <c r="C23" s="454" t="s">
        <v>275</v>
      </c>
      <c r="D23" s="3" t="s">
        <v>778</v>
      </c>
      <c r="E23" s="456" t="s">
        <v>1434</v>
      </c>
      <c r="F23" s="3"/>
      <c r="G23" s="3"/>
      <c r="H23" s="314"/>
      <c r="I23" s="399" t="s">
        <v>1465</v>
      </c>
      <c r="J23" s="399" t="str">
        <f t="shared" si="5"/>
        <v>0</v>
      </c>
      <c r="K23" s="399" t="s">
        <v>1465</v>
      </c>
      <c r="L23" s="399" t="str">
        <f t="shared" si="6"/>
        <v>0</v>
      </c>
      <c r="M23" s="399" t="s">
        <v>1465</v>
      </c>
      <c r="N23" s="399" t="str">
        <f t="shared" si="7"/>
        <v>0</v>
      </c>
      <c r="O23" s="399" t="s">
        <v>1465</v>
      </c>
      <c r="P23" s="399" t="str">
        <f t="shared" si="8"/>
        <v>0</v>
      </c>
      <c r="Q23" s="399" t="s">
        <v>1494</v>
      </c>
      <c r="R23" s="400">
        <f t="shared" si="9"/>
        <v>0</v>
      </c>
      <c r="S23" s="677"/>
    </row>
    <row r="24" spans="2:19" ht="31" thickBot="1">
      <c r="B24" s="662"/>
      <c r="C24" s="135" t="s">
        <v>276</v>
      </c>
      <c r="D24" s="58" t="s">
        <v>779</v>
      </c>
      <c r="E24" s="457" t="s">
        <v>1434</v>
      </c>
      <c r="F24" s="3"/>
      <c r="G24" s="3"/>
      <c r="H24" s="314"/>
      <c r="I24" s="399" t="s">
        <v>1465</v>
      </c>
      <c r="J24" s="399" t="str">
        <f t="shared" si="5"/>
        <v>0</v>
      </c>
      <c r="K24" s="399" t="s">
        <v>1465</v>
      </c>
      <c r="L24" s="399" t="str">
        <f t="shared" si="6"/>
        <v>0</v>
      </c>
      <c r="M24" s="399" t="s">
        <v>1465</v>
      </c>
      <c r="N24" s="399" t="str">
        <f t="shared" si="7"/>
        <v>0</v>
      </c>
      <c r="O24" s="399" t="s">
        <v>1465</v>
      </c>
      <c r="P24" s="399" t="str">
        <f t="shared" si="8"/>
        <v>0</v>
      </c>
      <c r="Q24" s="399" t="s">
        <v>1494</v>
      </c>
      <c r="R24" s="400">
        <f t="shared" si="9"/>
        <v>0</v>
      </c>
      <c r="S24" s="677"/>
    </row>
    <row r="25" spans="2:19" ht="61" thickBot="1">
      <c r="B25" s="662"/>
      <c r="C25" s="116" t="s">
        <v>277</v>
      </c>
      <c r="D25" s="13" t="s">
        <v>780</v>
      </c>
      <c r="E25" s="457" t="s">
        <v>1434</v>
      </c>
      <c r="F25" s="3"/>
      <c r="G25" s="3"/>
      <c r="H25" s="314"/>
      <c r="I25" s="399" t="s">
        <v>1465</v>
      </c>
      <c r="J25" s="399" t="str">
        <f t="shared" si="5"/>
        <v>0</v>
      </c>
      <c r="K25" s="399" t="s">
        <v>1465</v>
      </c>
      <c r="L25" s="399" t="str">
        <f t="shared" si="6"/>
        <v>0</v>
      </c>
      <c r="M25" s="399" t="s">
        <v>1465</v>
      </c>
      <c r="N25" s="399" t="str">
        <f t="shared" si="7"/>
        <v>0</v>
      </c>
      <c r="O25" s="399" t="s">
        <v>1465</v>
      </c>
      <c r="P25" s="399" t="str">
        <f t="shared" si="8"/>
        <v>0</v>
      </c>
      <c r="Q25" s="399" t="s">
        <v>1494</v>
      </c>
      <c r="R25" s="400">
        <f t="shared" si="9"/>
        <v>0</v>
      </c>
      <c r="S25" s="677"/>
    </row>
    <row r="26" spans="2:19" ht="31" thickBot="1">
      <c r="B26" s="662"/>
      <c r="C26" s="116" t="s">
        <v>278</v>
      </c>
      <c r="D26" s="13" t="s">
        <v>1304</v>
      </c>
      <c r="E26" s="457" t="s">
        <v>1260</v>
      </c>
      <c r="F26" s="3"/>
      <c r="G26" s="3"/>
      <c r="H26" s="314"/>
      <c r="I26" s="399" t="s">
        <v>1465</v>
      </c>
      <c r="J26" s="399" t="str">
        <f t="shared" si="5"/>
        <v>0</v>
      </c>
      <c r="K26" s="399" t="s">
        <v>1465</v>
      </c>
      <c r="L26" s="399" t="str">
        <f t="shared" si="6"/>
        <v>0</v>
      </c>
      <c r="M26" s="399" t="s">
        <v>1465</v>
      </c>
      <c r="N26" s="399" t="str">
        <f t="shared" si="7"/>
        <v>0</v>
      </c>
      <c r="O26" s="399" t="s">
        <v>1465</v>
      </c>
      <c r="P26" s="399" t="str">
        <f t="shared" si="8"/>
        <v>0</v>
      </c>
      <c r="Q26" s="399" t="s">
        <v>1494</v>
      </c>
      <c r="R26" s="400">
        <f t="shared" si="9"/>
        <v>0</v>
      </c>
      <c r="S26" s="677"/>
    </row>
    <row r="27" spans="2:19" ht="16" thickBot="1">
      <c r="B27" s="662"/>
      <c r="C27" s="135" t="s">
        <v>279</v>
      </c>
      <c r="D27" s="58" t="s">
        <v>1305</v>
      </c>
      <c r="E27" s="457" t="s">
        <v>1434</v>
      </c>
      <c r="F27" s="3"/>
      <c r="G27" s="3"/>
      <c r="H27" s="314"/>
      <c r="I27" s="399" t="s">
        <v>1465</v>
      </c>
      <c r="J27" s="399" t="str">
        <f t="shared" si="5"/>
        <v>0</v>
      </c>
      <c r="K27" s="399" t="s">
        <v>1465</v>
      </c>
      <c r="L27" s="399" t="str">
        <f t="shared" si="6"/>
        <v>0</v>
      </c>
      <c r="M27" s="399" t="s">
        <v>1465</v>
      </c>
      <c r="N27" s="399" t="str">
        <f t="shared" si="7"/>
        <v>0</v>
      </c>
      <c r="O27" s="399" t="s">
        <v>1465</v>
      </c>
      <c r="P27" s="399" t="str">
        <f t="shared" si="8"/>
        <v>0</v>
      </c>
      <c r="Q27" s="399" t="s">
        <v>1494</v>
      </c>
      <c r="R27" s="400">
        <f t="shared" si="9"/>
        <v>0</v>
      </c>
      <c r="S27" s="677"/>
    </row>
    <row r="28" spans="2:19" ht="46" thickBot="1">
      <c r="B28" s="662"/>
      <c r="C28" s="116" t="s">
        <v>280</v>
      </c>
      <c r="D28" s="13" t="s">
        <v>781</v>
      </c>
      <c r="E28" s="457" t="s">
        <v>1434</v>
      </c>
      <c r="F28" s="3"/>
      <c r="G28" s="3"/>
      <c r="H28" s="314"/>
      <c r="I28" s="399" t="s">
        <v>1465</v>
      </c>
      <c r="J28" s="399" t="str">
        <f t="shared" si="5"/>
        <v>0</v>
      </c>
      <c r="K28" s="399" t="s">
        <v>1465</v>
      </c>
      <c r="L28" s="399" t="str">
        <f t="shared" si="6"/>
        <v>0</v>
      </c>
      <c r="M28" s="399" t="s">
        <v>1465</v>
      </c>
      <c r="N28" s="399" t="str">
        <f t="shared" si="7"/>
        <v>0</v>
      </c>
      <c r="O28" s="399" t="s">
        <v>1465</v>
      </c>
      <c r="P28" s="399" t="str">
        <f t="shared" si="8"/>
        <v>0</v>
      </c>
      <c r="Q28" s="399" t="s">
        <v>1494</v>
      </c>
      <c r="R28" s="400">
        <f t="shared" si="9"/>
        <v>0</v>
      </c>
      <c r="S28" s="677"/>
    </row>
    <row r="29" spans="2:19" ht="31" thickBot="1">
      <c r="B29" s="662"/>
      <c r="C29" s="135" t="s">
        <v>281</v>
      </c>
      <c r="D29" s="58" t="s">
        <v>782</v>
      </c>
      <c r="E29" s="457" t="s">
        <v>1260</v>
      </c>
      <c r="F29" s="3"/>
      <c r="G29" s="3"/>
      <c r="H29" s="314"/>
      <c r="I29" s="399" t="s">
        <v>1465</v>
      </c>
      <c r="J29" s="399" t="str">
        <f t="shared" si="5"/>
        <v>0</v>
      </c>
      <c r="K29" s="399" t="s">
        <v>1465</v>
      </c>
      <c r="L29" s="399" t="str">
        <f t="shared" si="6"/>
        <v>0</v>
      </c>
      <c r="M29" s="399" t="s">
        <v>1465</v>
      </c>
      <c r="N29" s="399" t="str">
        <f t="shared" si="7"/>
        <v>0</v>
      </c>
      <c r="O29" s="399" t="s">
        <v>1465</v>
      </c>
      <c r="P29" s="399" t="str">
        <f t="shared" si="8"/>
        <v>0</v>
      </c>
      <c r="Q29" s="399" t="s">
        <v>1494</v>
      </c>
      <c r="R29" s="400">
        <f t="shared" si="9"/>
        <v>0</v>
      </c>
      <c r="S29" s="677"/>
    </row>
    <row r="30" spans="2:19" ht="31" thickBot="1">
      <c r="B30" s="662"/>
      <c r="C30" s="116" t="s">
        <v>282</v>
      </c>
      <c r="D30" s="13" t="s">
        <v>1306</v>
      </c>
      <c r="E30" s="457" t="s">
        <v>1260</v>
      </c>
      <c r="F30" s="3"/>
      <c r="G30" s="3"/>
      <c r="H30" s="314"/>
      <c r="I30" s="399" t="s">
        <v>1465</v>
      </c>
      <c r="J30" s="399" t="str">
        <f t="shared" si="5"/>
        <v>0</v>
      </c>
      <c r="K30" s="399" t="s">
        <v>1465</v>
      </c>
      <c r="L30" s="399" t="str">
        <f t="shared" si="6"/>
        <v>0</v>
      </c>
      <c r="M30" s="399" t="s">
        <v>1465</v>
      </c>
      <c r="N30" s="399" t="str">
        <f t="shared" si="7"/>
        <v>0</v>
      </c>
      <c r="O30" s="399" t="s">
        <v>1465</v>
      </c>
      <c r="P30" s="399" t="str">
        <f t="shared" si="8"/>
        <v>0</v>
      </c>
      <c r="Q30" s="399" t="s">
        <v>1494</v>
      </c>
      <c r="R30" s="400">
        <f t="shared" si="9"/>
        <v>0</v>
      </c>
      <c r="S30" s="677"/>
    </row>
    <row r="31" spans="2:19" ht="31" thickBot="1">
      <c r="B31" s="662"/>
      <c r="C31" s="135" t="s">
        <v>283</v>
      </c>
      <c r="D31" s="58" t="s">
        <v>1307</v>
      </c>
      <c r="E31" s="457" t="s">
        <v>1260</v>
      </c>
      <c r="F31" s="3"/>
      <c r="G31" s="3"/>
      <c r="H31" s="314"/>
      <c r="I31" s="399" t="s">
        <v>1465</v>
      </c>
      <c r="J31" s="399" t="str">
        <f t="shared" si="5"/>
        <v>0</v>
      </c>
      <c r="K31" s="399" t="s">
        <v>1465</v>
      </c>
      <c r="L31" s="399" t="str">
        <f t="shared" si="6"/>
        <v>0</v>
      </c>
      <c r="M31" s="399" t="s">
        <v>1465</v>
      </c>
      <c r="N31" s="399" t="str">
        <f t="shared" si="7"/>
        <v>0</v>
      </c>
      <c r="O31" s="399" t="s">
        <v>1465</v>
      </c>
      <c r="P31" s="399" t="str">
        <f t="shared" si="8"/>
        <v>0</v>
      </c>
      <c r="Q31" s="399" t="s">
        <v>1494</v>
      </c>
      <c r="R31" s="400">
        <f t="shared" si="9"/>
        <v>0</v>
      </c>
      <c r="S31" s="677"/>
    </row>
    <row r="32" spans="2:19" ht="31" thickBot="1">
      <c r="B32" s="662"/>
      <c r="C32" s="116" t="s">
        <v>284</v>
      </c>
      <c r="D32" s="13" t="s">
        <v>783</v>
      </c>
      <c r="E32" s="457" t="s">
        <v>1260</v>
      </c>
      <c r="F32" s="3"/>
      <c r="G32" s="3"/>
      <c r="H32" s="314"/>
      <c r="I32" s="399" t="s">
        <v>1465</v>
      </c>
      <c r="J32" s="399" t="str">
        <f t="shared" si="5"/>
        <v>0</v>
      </c>
      <c r="K32" s="399" t="s">
        <v>1465</v>
      </c>
      <c r="L32" s="399" t="str">
        <f t="shared" si="6"/>
        <v>0</v>
      </c>
      <c r="M32" s="399" t="s">
        <v>1465</v>
      </c>
      <c r="N32" s="399" t="str">
        <f t="shared" si="7"/>
        <v>0</v>
      </c>
      <c r="O32" s="399" t="s">
        <v>1465</v>
      </c>
      <c r="P32" s="399" t="str">
        <f t="shared" si="8"/>
        <v>0</v>
      </c>
      <c r="Q32" s="399" t="s">
        <v>1494</v>
      </c>
      <c r="R32" s="400">
        <f t="shared" si="9"/>
        <v>0</v>
      </c>
      <c r="S32" s="677"/>
    </row>
    <row r="33" spans="2:19" ht="31" thickBot="1">
      <c r="B33" s="662"/>
      <c r="C33" s="135" t="s">
        <v>285</v>
      </c>
      <c r="D33" s="58" t="s">
        <v>784</v>
      </c>
      <c r="E33" s="455" t="s">
        <v>1244</v>
      </c>
      <c r="F33" s="3"/>
      <c r="G33" s="3"/>
      <c r="H33" s="314"/>
      <c r="I33" s="399" t="s">
        <v>1465</v>
      </c>
      <c r="J33" s="399" t="str">
        <f t="shared" si="5"/>
        <v>0</v>
      </c>
      <c r="K33" s="399" t="s">
        <v>1465</v>
      </c>
      <c r="L33" s="399" t="str">
        <f t="shared" si="6"/>
        <v>0</v>
      </c>
      <c r="M33" s="399" t="s">
        <v>1465</v>
      </c>
      <c r="N33" s="399" t="str">
        <f t="shared" si="7"/>
        <v>0</v>
      </c>
      <c r="O33" s="399" t="s">
        <v>1465</v>
      </c>
      <c r="P33" s="399" t="str">
        <f t="shared" si="8"/>
        <v>0</v>
      </c>
      <c r="Q33" s="399" t="s">
        <v>1494</v>
      </c>
      <c r="R33" s="400">
        <f t="shared" si="9"/>
        <v>0</v>
      </c>
      <c r="S33" s="677"/>
    </row>
    <row r="34" spans="2:19" ht="31" thickBot="1">
      <c r="B34" s="662"/>
      <c r="C34" s="116" t="s">
        <v>286</v>
      </c>
      <c r="D34" s="92" t="s">
        <v>1308</v>
      </c>
      <c r="E34" s="239" t="s">
        <v>1434</v>
      </c>
      <c r="F34" s="58"/>
      <c r="G34" s="292"/>
      <c r="H34" s="314"/>
      <c r="I34" s="399" t="s">
        <v>1465</v>
      </c>
      <c r="J34" s="399" t="str">
        <f t="shared" si="5"/>
        <v>0</v>
      </c>
      <c r="K34" s="399" t="s">
        <v>1465</v>
      </c>
      <c r="L34" s="399" t="str">
        <f t="shared" si="6"/>
        <v>0</v>
      </c>
      <c r="M34" s="399" t="s">
        <v>1465</v>
      </c>
      <c r="N34" s="399" t="str">
        <f t="shared" si="7"/>
        <v>0</v>
      </c>
      <c r="O34" s="399" t="s">
        <v>1465</v>
      </c>
      <c r="P34" s="399" t="str">
        <f t="shared" si="8"/>
        <v>0</v>
      </c>
      <c r="Q34" s="399" t="s">
        <v>1494</v>
      </c>
      <c r="R34" s="400">
        <f t="shared" si="9"/>
        <v>0</v>
      </c>
      <c r="S34" s="677"/>
    </row>
    <row r="35" spans="2:19" ht="30.5" customHeight="1">
      <c r="B35" s="662"/>
      <c r="C35" s="797" t="s">
        <v>775</v>
      </c>
      <c r="D35" s="798"/>
      <c r="E35" s="798"/>
      <c r="F35" s="798"/>
      <c r="G35" s="798"/>
      <c r="H35" s="798"/>
      <c r="I35" s="798"/>
      <c r="J35" s="798"/>
      <c r="K35" s="798"/>
      <c r="L35" s="798"/>
      <c r="M35" s="798"/>
      <c r="N35" s="798"/>
      <c r="O35" s="798"/>
      <c r="P35" s="798"/>
      <c r="Q35" s="798"/>
      <c r="R35" s="799"/>
      <c r="S35" s="677"/>
    </row>
    <row r="36" spans="2:19" ht="91" thickBot="1">
      <c r="B36" s="662"/>
      <c r="C36" s="453" t="s">
        <v>287</v>
      </c>
      <c r="D36" s="247" t="s">
        <v>1487</v>
      </c>
      <c r="E36" s="460" t="s">
        <v>1260</v>
      </c>
      <c r="F36" s="3"/>
      <c r="G36" s="3"/>
      <c r="H36" s="314"/>
      <c r="I36" s="399" t="s">
        <v>1465</v>
      </c>
      <c r="J36" s="399" t="str">
        <f t="shared" si="5"/>
        <v>0</v>
      </c>
      <c r="K36" s="399" t="s">
        <v>1465</v>
      </c>
      <c r="L36" s="399" t="str">
        <f t="shared" si="6"/>
        <v>0</v>
      </c>
      <c r="M36" s="399" t="s">
        <v>1465</v>
      </c>
      <c r="N36" s="399" t="str">
        <f t="shared" si="7"/>
        <v>0</v>
      </c>
      <c r="O36" s="399" t="s">
        <v>1465</v>
      </c>
      <c r="P36" s="399" t="str">
        <f t="shared" si="8"/>
        <v>0</v>
      </c>
      <c r="Q36" s="399" t="s">
        <v>1494</v>
      </c>
      <c r="R36" s="400">
        <f t="shared" ref="R36:R39" si="10">J36+L36+N36+P36</f>
        <v>0</v>
      </c>
      <c r="S36" s="677"/>
    </row>
    <row r="37" spans="2:19" ht="31" thickBot="1">
      <c r="B37" s="662"/>
      <c r="C37" s="454" t="s">
        <v>288</v>
      </c>
      <c r="D37" s="3" t="s">
        <v>1309</v>
      </c>
      <c r="E37" s="460" t="s">
        <v>1260</v>
      </c>
      <c r="F37" s="3"/>
      <c r="G37" s="3"/>
      <c r="H37" s="314"/>
      <c r="I37" s="399" t="s">
        <v>1465</v>
      </c>
      <c r="J37" s="399" t="str">
        <f t="shared" si="5"/>
        <v>0</v>
      </c>
      <c r="K37" s="399" t="s">
        <v>1465</v>
      </c>
      <c r="L37" s="399" t="str">
        <f t="shared" si="6"/>
        <v>0</v>
      </c>
      <c r="M37" s="399" t="s">
        <v>1465</v>
      </c>
      <c r="N37" s="399" t="str">
        <f t="shared" si="7"/>
        <v>0</v>
      </c>
      <c r="O37" s="399" t="s">
        <v>1465</v>
      </c>
      <c r="P37" s="399" t="str">
        <f t="shared" si="8"/>
        <v>0</v>
      </c>
      <c r="Q37" s="399" t="s">
        <v>1494</v>
      </c>
      <c r="R37" s="400">
        <f t="shared" si="10"/>
        <v>0</v>
      </c>
      <c r="S37" s="677"/>
    </row>
    <row r="38" spans="2:19" ht="46" thickBot="1">
      <c r="B38" s="662"/>
      <c r="C38" s="453" t="s">
        <v>289</v>
      </c>
      <c r="D38" s="3" t="s">
        <v>1310</v>
      </c>
      <c r="E38" s="460" t="s">
        <v>1260</v>
      </c>
      <c r="F38" s="3"/>
      <c r="G38" s="3"/>
      <c r="H38" s="314"/>
      <c r="I38" s="399" t="s">
        <v>1465</v>
      </c>
      <c r="J38" s="399" t="str">
        <f t="shared" si="5"/>
        <v>0</v>
      </c>
      <c r="K38" s="399" t="s">
        <v>1465</v>
      </c>
      <c r="L38" s="399" t="str">
        <f t="shared" si="6"/>
        <v>0</v>
      </c>
      <c r="M38" s="399" t="s">
        <v>1465</v>
      </c>
      <c r="N38" s="399" t="str">
        <f t="shared" si="7"/>
        <v>0</v>
      </c>
      <c r="O38" s="399" t="s">
        <v>1465</v>
      </c>
      <c r="P38" s="399" t="str">
        <f t="shared" si="8"/>
        <v>0</v>
      </c>
      <c r="Q38" s="399" t="s">
        <v>1494</v>
      </c>
      <c r="R38" s="400">
        <f t="shared" si="10"/>
        <v>0</v>
      </c>
      <c r="S38" s="677"/>
    </row>
    <row r="39" spans="2:19" ht="91" thickBot="1">
      <c r="B39" s="663"/>
      <c r="C39" s="454" t="s">
        <v>776</v>
      </c>
      <c r="D39" s="3" t="s">
        <v>1311</v>
      </c>
      <c r="E39" s="460" t="s">
        <v>1260</v>
      </c>
      <c r="F39" s="3"/>
      <c r="G39" s="3"/>
      <c r="H39" s="314"/>
      <c r="I39" s="399" t="s">
        <v>1465</v>
      </c>
      <c r="J39" s="399" t="str">
        <f t="shared" si="5"/>
        <v>0</v>
      </c>
      <c r="K39" s="399" t="s">
        <v>1465</v>
      </c>
      <c r="L39" s="399" t="str">
        <f t="shared" si="6"/>
        <v>0</v>
      </c>
      <c r="M39" s="399" t="s">
        <v>1465</v>
      </c>
      <c r="N39" s="399" t="str">
        <f t="shared" si="7"/>
        <v>0</v>
      </c>
      <c r="O39" s="399" t="s">
        <v>1465</v>
      </c>
      <c r="P39" s="399" t="str">
        <f t="shared" si="8"/>
        <v>0</v>
      </c>
      <c r="Q39" s="399" t="s">
        <v>1494</v>
      </c>
      <c r="R39" s="400">
        <f t="shared" si="10"/>
        <v>0</v>
      </c>
      <c r="S39" s="677"/>
    </row>
    <row r="40" spans="2:19">
      <c r="E40" s="459"/>
    </row>
    <row r="41" spans="2:19">
      <c r="E41" s="459"/>
    </row>
    <row r="42" spans="2:19" ht="16" thickBot="1"/>
    <row r="43" spans="2:19" ht="25.25" customHeight="1" thickBot="1">
      <c r="B43" s="661" t="s">
        <v>1475</v>
      </c>
      <c r="C43" s="383" t="s">
        <v>8</v>
      </c>
      <c r="D43" s="384" t="s">
        <v>1</v>
      </c>
      <c r="E43" s="383" t="s">
        <v>3</v>
      </c>
      <c r="F43" s="383" t="s">
        <v>4</v>
      </c>
      <c r="G43" s="385" t="s">
        <v>5</v>
      </c>
      <c r="H43" s="375" t="s">
        <v>1411</v>
      </c>
      <c r="I43" s="391" t="s">
        <v>1412</v>
      </c>
      <c r="J43" s="391"/>
      <c r="K43" s="391" t="s">
        <v>1490</v>
      </c>
      <c r="L43" s="391"/>
      <c r="M43" s="391" t="s">
        <v>1491</v>
      </c>
      <c r="N43" s="391"/>
      <c r="O43" s="391" t="s">
        <v>1492</v>
      </c>
      <c r="P43" s="391"/>
      <c r="Q43" s="392" t="s">
        <v>1413</v>
      </c>
      <c r="R43" s="376" t="s">
        <v>1422</v>
      </c>
      <c r="S43" s="390" t="s">
        <v>1493</v>
      </c>
    </row>
    <row r="44" spans="2:19" ht="16" thickBot="1">
      <c r="B44" s="598"/>
      <c r="C44" s="645" t="s">
        <v>293</v>
      </c>
      <c r="D44" s="9" t="s">
        <v>290</v>
      </c>
      <c r="E44" s="224" t="s">
        <v>1434</v>
      </c>
      <c r="F44" s="9"/>
      <c r="G44" s="305"/>
      <c r="H44" s="314"/>
      <c r="I44" s="399" t="s">
        <v>1465</v>
      </c>
      <c r="J44" s="399" t="str">
        <f t="shared" ref="J44:J49" si="11">IF(I44="SI","2.5","0")</f>
        <v>0</v>
      </c>
      <c r="K44" s="399" t="s">
        <v>1465</v>
      </c>
      <c r="L44" s="399" t="str">
        <f t="shared" ref="L44:L49" si="12">IF(K44="SI","2.5","0")</f>
        <v>0</v>
      </c>
      <c r="M44" s="399" t="s">
        <v>1465</v>
      </c>
      <c r="N44" s="399" t="str">
        <f t="shared" ref="N44:N49" si="13">IF(M44="SI","2.5","0")</f>
        <v>0</v>
      </c>
      <c r="O44" s="399" t="s">
        <v>1465</v>
      </c>
      <c r="P44" s="399" t="str">
        <f t="shared" ref="P44:P49" si="14">IF(O44="SI","2.5","0")</f>
        <v>0</v>
      </c>
      <c r="Q44" s="399" t="s">
        <v>1494</v>
      </c>
      <c r="R44" s="400">
        <f t="shared" ref="R44:R49" si="15">J44+L44+N44+P44</f>
        <v>0</v>
      </c>
      <c r="S44" s="677">
        <f>AVERAGE(R44:R51)</f>
        <v>0</v>
      </c>
    </row>
    <row r="45" spans="2:19" ht="16" thickBot="1">
      <c r="B45" s="598"/>
      <c r="C45" s="646"/>
      <c r="D45" s="3" t="s">
        <v>291</v>
      </c>
      <c r="E45" s="224" t="s">
        <v>1260</v>
      </c>
      <c r="F45" s="3"/>
      <c r="G45" s="307"/>
      <c r="H45" s="314"/>
      <c r="I45" s="399" t="s">
        <v>1465</v>
      </c>
      <c r="J45" s="399" t="str">
        <f t="shared" si="11"/>
        <v>0</v>
      </c>
      <c r="K45" s="399" t="s">
        <v>1465</v>
      </c>
      <c r="L45" s="399" t="str">
        <f t="shared" si="12"/>
        <v>0</v>
      </c>
      <c r="M45" s="399" t="s">
        <v>1465</v>
      </c>
      <c r="N45" s="399" t="str">
        <f t="shared" si="13"/>
        <v>0</v>
      </c>
      <c r="O45" s="399" t="s">
        <v>1465</v>
      </c>
      <c r="P45" s="399" t="str">
        <f t="shared" si="14"/>
        <v>0</v>
      </c>
      <c r="Q45" s="399" t="s">
        <v>1494</v>
      </c>
      <c r="R45" s="400">
        <f t="shared" si="15"/>
        <v>0</v>
      </c>
      <c r="S45" s="677"/>
    </row>
    <row r="46" spans="2:19" ht="31" thickBot="1">
      <c r="B46" s="598"/>
      <c r="C46" s="647"/>
      <c r="D46" s="7" t="s">
        <v>292</v>
      </c>
      <c r="E46" s="224" t="s">
        <v>1260</v>
      </c>
      <c r="F46" s="7"/>
      <c r="G46" s="306"/>
      <c r="H46" s="314"/>
      <c r="I46" s="399" t="s">
        <v>1465</v>
      </c>
      <c r="J46" s="399" t="str">
        <f t="shared" si="11"/>
        <v>0</v>
      </c>
      <c r="K46" s="399" t="s">
        <v>1465</v>
      </c>
      <c r="L46" s="399" t="str">
        <f t="shared" si="12"/>
        <v>0</v>
      </c>
      <c r="M46" s="399" t="s">
        <v>1465</v>
      </c>
      <c r="N46" s="399" t="str">
        <f t="shared" si="13"/>
        <v>0</v>
      </c>
      <c r="O46" s="399" t="s">
        <v>1465</v>
      </c>
      <c r="P46" s="399" t="str">
        <f t="shared" si="14"/>
        <v>0</v>
      </c>
      <c r="Q46" s="399" t="s">
        <v>1494</v>
      </c>
      <c r="R46" s="400">
        <f t="shared" si="15"/>
        <v>0</v>
      </c>
      <c r="S46" s="677"/>
    </row>
    <row r="47" spans="2:19" ht="76" thickBot="1">
      <c r="B47" s="598"/>
      <c r="C47" s="110" t="s">
        <v>295</v>
      </c>
      <c r="D47" s="14" t="s">
        <v>294</v>
      </c>
      <c r="E47" s="224" t="s">
        <v>1260</v>
      </c>
      <c r="F47" s="13"/>
      <c r="G47" s="291"/>
      <c r="H47" s="314"/>
      <c r="I47" s="399" t="s">
        <v>1465</v>
      </c>
      <c r="J47" s="399" t="str">
        <f t="shared" si="11"/>
        <v>0</v>
      </c>
      <c r="K47" s="399" t="s">
        <v>1465</v>
      </c>
      <c r="L47" s="399" t="str">
        <f t="shared" si="12"/>
        <v>0</v>
      </c>
      <c r="M47" s="399" t="s">
        <v>1465</v>
      </c>
      <c r="N47" s="399" t="str">
        <f t="shared" si="13"/>
        <v>0</v>
      </c>
      <c r="O47" s="399" t="s">
        <v>1465</v>
      </c>
      <c r="P47" s="399" t="str">
        <f t="shared" si="14"/>
        <v>0</v>
      </c>
      <c r="Q47" s="399" t="s">
        <v>1494</v>
      </c>
      <c r="R47" s="400">
        <f t="shared" si="15"/>
        <v>0</v>
      </c>
      <c r="S47" s="677"/>
    </row>
    <row r="48" spans="2:19" ht="31" thickBot="1">
      <c r="B48" s="598"/>
      <c r="C48" s="159" t="s">
        <v>296</v>
      </c>
      <c r="D48" s="22" t="s">
        <v>297</v>
      </c>
      <c r="E48" s="224" t="s">
        <v>1260</v>
      </c>
      <c r="F48" s="58"/>
      <c r="G48" s="292"/>
      <c r="H48" s="314"/>
      <c r="I48" s="399" t="s">
        <v>1465</v>
      </c>
      <c r="J48" s="399" t="str">
        <f t="shared" si="11"/>
        <v>0</v>
      </c>
      <c r="K48" s="399" t="s">
        <v>1465</v>
      </c>
      <c r="L48" s="399" t="str">
        <f t="shared" si="12"/>
        <v>0</v>
      </c>
      <c r="M48" s="399" t="s">
        <v>1465</v>
      </c>
      <c r="N48" s="399" t="str">
        <f t="shared" si="13"/>
        <v>0</v>
      </c>
      <c r="O48" s="399" t="s">
        <v>1465</v>
      </c>
      <c r="P48" s="399" t="str">
        <f t="shared" si="14"/>
        <v>0</v>
      </c>
      <c r="Q48" s="399" t="s">
        <v>1494</v>
      </c>
      <c r="R48" s="400">
        <f t="shared" si="15"/>
        <v>0</v>
      </c>
      <c r="S48" s="677"/>
    </row>
    <row r="49" spans="2:19" ht="31" thickBot="1">
      <c r="B49" s="598"/>
      <c r="C49" s="110" t="s">
        <v>298</v>
      </c>
      <c r="D49" s="14" t="s">
        <v>299</v>
      </c>
      <c r="E49" s="224" t="s">
        <v>1260</v>
      </c>
      <c r="F49" s="13"/>
      <c r="G49" s="291"/>
      <c r="H49" s="314"/>
      <c r="I49" s="399" t="s">
        <v>1465</v>
      </c>
      <c r="J49" s="399" t="str">
        <f t="shared" si="11"/>
        <v>0</v>
      </c>
      <c r="K49" s="399" t="s">
        <v>1465</v>
      </c>
      <c r="L49" s="399" t="str">
        <f t="shared" si="12"/>
        <v>0</v>
      </c>
      <c r="M49" s="399" t="s">
        <v>1465</v>
      </c>
      <c r="N49" s="399" t="str">
        <f t="shared" si="13"/>
        <v>0</v>
      </c>
      <c r="O49" s="399" t="s">
        <v>1465</v>
      </c>
      <c r="P49" s="399" t="str">
        <f t="shared" si="14"/>
        <v>0</v>
      </c>
      <c r="Q49" s="399" t="s">
        <v>1494</v>
      </c>
      <c r="R49" s="400">
        <f t="shared" si="15"/>
        <v>0</v>
      </c>
      <c r="S49" s="677"/>
    </row>
    <row r="50" spans="2:19" ht="14.5" customHeight="1">
      <c r="B50" s="598"/>
      <c r="C50" s="797" t="s">
        <v>300</v>
      </c>
      <c r="D50" s="798"/>
      <c r="E50" s="798"/>
      <c r="F50" s="798"/>
      <c r="G50" s="798"/>
      <c r="H50" s="798"/>
      <c r="I50" s="798"/>
      <c r="J50" s="798"/>
      <c r="K50" s="798"/>
      <c r="L50" s="798"/>
      <c r="M50" s="798"/>
      <c r="N50" s="798"/>
      <c r="O50" s="798"/>
      <c r="P50" s="798"/>
      <c r="Q50" s="798"/>
      <c r="R50" s="799"/>
      <c r="S50" s="677"/>
    </row>
    <row r="51" spans="2:19" ht="14.5" customHeight="1">
      <c r="B51" s="598"/>
      <c r="C51" s="794" t="s">
        <v>301</v>
      </c>
      <c r="D51" s="795"/>
      <c r="E51" s="795"/>
      <c r="F51" s="795"/>
      <c r="G51" s="795"/>
      <c r="H51" s="795"/>
      <c r="I51" s="795"/>
      <c r="J51" s="795"/>
      <c r="K51" s="795"/>
      <c r="L51" s="795"/>
      <c r="M51" s="795"/>
      <c r="N51" s="795"/>
      <c r="O51" s="795"/>
      <c r="P51" s="795"/>
      <c r="Q51" s="795"/>
      <c r="R51" s="796"/>
      <c r="S51" s="677"/>
    </row>
    <row r="52" spans="2:19" ht="15" customHeight="1" thickBot="1">
      <c r="B52" s="599"/>
      <c r="C52" s="619" t="s">
        <v>302</v>
      </c>
      <c r="D52" s="620"/>
      <c r="E52" s="620"/>
      <c r="F52" s="620"/>
      <c r="G52" s="620"/>
      <c r="H52" s="620"/>
      <c r="I52" s="620"/>
      <c r="J52" s="620"/>
      <c r="K52" s="620"/>
      <c r="L52" s="620"/>
      <c r="M52" s="620"/>
      <c r="N52" s="620"/>
      <c r="O52" s="620"/>
      <c r="P52" s="620"/>
      <c r="Q52" s="620"/>
      <c r="R52" s="620"/>
      <c r="S52" s="620"/>
    </row>
    <row r="56" spans="2:19" ht="20">
      <c r="B56" s="17" t="s">
        <v>341</v>
      </c>
    </row>
    <row r="58" spans="2:19" ht="16" thickBot="1"/>
    <row r="59" spans="2:19" ht="21" customHeight="1" thickBot="1">
      <c r="B59" s="661" t="s">
        <v>1476</v>
      </c>
      <c r="C59" s="383" t="s">
        <v>8</v>
      </c>
      <c r="D59" s="384" t="s">
        <v>1</v>
      </c>
      <c r="E59" s="383" t="s">
        <v>3</v>
      </c>
      <c r="F59" s="383" t="s">
        <v>4</v>
      </c>
      <c r="G59" s="385" t="s">
        <v>5</v>
      </c>
      <c r="H59" s="375" t="s">
        <v>1411</v>
      </c>
      <c r="I59" s="391" t="s">
        <v>1412</v>
      </c>
      <c r="J59" s="391"/>
      <c r="K59" s="391" t="s">
        <v>1490</v>
      </c>
      <c r="L59" s="391"/>
      <c r="M59" s="391" t="s">
        <v>1491</v>
      </c>
      <c r="N59" s="391"/>
      <c r="O59" s="391" t="s">
        <v>1492</v>
      </c>
      <c r="P59" s="391"/>
      <c r="Q59" s="392" t="s">
        <v>1413</v>
      </c>
      <c r="R59" s="376" t="s">
        <v>1422</v>
      </c>
      <c r="S59" s="390" t="s">
        <v>1493</v>
      </c>
    </row>
    <row r="60" spans="2:19" ht="15" customHeight="1">
      <c r="B60" s="598"/>
      <c r="C60" s="407" t="s">
        <v>785</v>
      </c>
      <c r="D60" s="407"/>
      <c r="E60" s="407"/>
      <c r="F60" s="407"/>
      <c r="G60" s="452"/>
      <c r="H60" s="314"/>
      <c r="I60" s="399" t="s">
        <v>1465</v>
      </c>
      <c r="J60" s="399" t="str">
        <f t="shared" ref="J60:J69" si="16">IF(I60="SI","2.5","0")</f>
        <v>0</v>
      </c>
      <c r="K60" s="399" t="s">
        <v>1465</v>
      </c>
      <c r="L60" s="399" t="str">
        <f t="shared" ref="L60:L69" si="17">IF(K60="SI","2.5","0")</f>
        <v>0</v>
      </c>
      <c r="M60" s="399" t="s">
        <v>1465</v>
      </c>
      <c r="N60" s="399" t="str">
        <f t="shared" ref="N60:N69" si="18">IF(M60="SI","2.5","0")</f>
        <v>0</v>
      </c>
      <c r="O60" s="399" t="s">
        <v>1465</v>
      </c>
      <c r="P60" s="399" t="str">
        <f t="shared" ref="P60:P69" si="19">IF(O60="SI","2.5","0")</f>
        <v>0</v>
      </c>
      <c r="Q60" s="399" t="s">
        <v>1494</v>
      </c>
      <c r="R60" s="400">
        <f t="shared" ref="R60:R69" si="20">J60+L60+N60+P60</f>
        <v>0</v>
      </c>
      <c r="S60" s="677">
        <f>AVERAGE(R60:R70)</f>
        <v>0.25</v>
      </c>
    </row>
    <row r="61" spans="2:19" ht="16" thickBot="1">
      <c r="B61" s="598"/>
      <c r="C61" s="176" t="s">
        <v>786</v>
      </c>
      <c r="D61" s="23" t="s">
        <v>794</v>
      </c>
      <c r="E61" s="237" t="s">
        <v>1434</v>
      </c>
      <c r="F61" s="23"/>
      <c r="G61" s="294"/>
      <c r="H61" s="314"/>
      <c r="I61" s="399" t="s">
        <v>1465</v>
      </c>
      <c r="J61" s="399" t="str">
        <f t="shared" si="16"/>
        <v>0</v>
      </c>
      <c r="K61" s="399" t="s">
        <v>1465</v>
      </c>
      <c r="L61" s="399" t="str">
        <f t="shared" si="17"/>
        <v>0</v>
      </c>
      <c r="M61" s="399" t="s">
        <v>1465</v>
      </c>
      <c r="N61" s="399" t="str">
        <f t="shared" si="18"/>
        <v>0</v>
      </c>
      <c r="O61" s="399" t="s">
        <v>1465</v>
      </c>
      <c r="P61" s="399" t="str">
        <f t="shared" si="19"/>
        <v>0</v>
      </c>
      <c r="Q61" s="399" t="s">
        <v>1494</v>
      </c>
      <c r="R61" s="400">
        <f t="shared" si="20"/>
        <v>0</v>
      </c>
      <c r="S61" s="677"/>
    </row>
    <row r="62" spans="2:19" ht="30">
      <c r="B62" s="598"/>
      <c r="C62" s="645" t="s">
        <v>787</v>
      </c>
      <c r="D62" s="9" t="s">
        <v>795</v>
      </c>
      <c r="E62" s="222" t="s">
        <v>1434</v>
      </c>
      <c r="F62" s="9"/>
      <c r="G62" s="305"/>
      <c r="H62" s="314"/>
      <c r="I62" s="399" t="s">
        <v>1465</v>
      </c>
      <c r="J62" s="399" t="str">
        <f t="shared" si="16"/>
        <v>0</v>
      </c>
      <c r="K62" s="399" t="s">
        <v>1465</v>
      </c>
      <c r="L62" s="399" t="str">
        <f t="shared" si="17"/>
        <v>0</v>
      </c>
      <c r="M62" s="399" t="s">
        <v>1465</v>
      </c>
      <c r="N62" s="399" t="str">
        <f t="shared" si="18"/>
        <v>0</v>
      </c>
      <c r="O62" s="399" t="s">
        <v>1465</v>
      </c>
      <c r="P62" s="399" t="str">
        <f t="shared" si="19"/>
        <v>0</v>
      </c>
      <c r="Q62" s="399" t="s">
        <v>1494</v>
      </c>
      <c r="R62" s="400">
        <f t="shared" si="20"/>
        <v>0</v>
      </c>
      <c r="S62" s="677"/>
    </row>
    <row r="63" spans="2:19" ht="31" thickBot="1">
      <c r="B63" s="598"/>
      <c r="C63" s="647"/>
      <c r="D63" s="7" t="s">
        <v>796</v>
      </c>
      <c r="E63" s="223" t="s">
        <v>1434</v>
      </c>
      <c r="F63" s="7"/>
      <c r="G63" s="306"/>
      <c r="H63" s="314"/>
      <c r="I63" s="399" t="s">
        <v>1465</v>
      </c>
      <c r="J63" s="399" t="str">
        <f t="shared" si="16"/>
        <v>0</v>
      </c>
      <c r="K63" s="399" t="s">
        <v>1465</v>
      </c>
      <c r="L63" s="399" t="str">
        <f t="shared" si="17"/>
        <v>0</v>
      </c>
      <c r="M63" s="399" t="s">
        <v>1465</v>
      </c>
      <c r="N63" s="399" t="str">
        <f t="shared" si="18"/>
        <v>0</v>
      </c>
      <c r="O63" s="399" t="s">
        <v>1465</v>
      </c>
      <c r="P63" s="399" t="str">
        <f t="shared" si="19"/>
        <v>0</v>
      </c>
      <c r="Q63" s="399" t="s">
        <v>1494</v>
      </c>
      <c r="R63" s="400">
        <f t="shared" si="20"/>
        <v>0</v>
      </c>
      <c r="S63" s="677"/>
    </row>
    <row r="64" spans="2:19" ht="16" thickBot="1">
      <c r="B64" s="598"/>
      <c r="C64" s="130" t="s">
        <v>788</v>
      </c>
      <c r="D64" s="58" t="s">
        <v>797</v>
      </c>
      <c r="E64" s="236" t="s">
        <v>1434</v>
      </c>
      <c r="F64" s="58"/>
      <c r="G64" s="292"/>
      <c r="H64" s="314"/>
      <c r="I64" s="399" t="s">
        <v>1465</v>
      </c>
      <c r="J64" s="399" t="str">
        <f t="shared" si="16"/>
        <v>0</v>
      </c>
      <c r="K64" s="399" t="s">
        <v>1465</v>
      </c>
      <c r="L64" s="399" t="str">
        <f t="shared" si="17"/>
        <v>0</v>
      </c>
      <c r="M64" s="399" t="s">
        <v>1465</v>
      </c>
      <c r="N64" s="399" t="str">
        <f t="shared" si="18"/>
        <v>0</v>
      </c>
      <c r="O64" s="399" t="s">
        <v>1465</v>
      </c>
      <c r="P64" s="399" t="str">
        <f t="shared" si="19"/>
        <v>0</v>
      </c>
      <c r="Q64" s="399" t="s">
        <v>1494</v>
      </c>
      <c r="R64" s="400">
        <f t="shared" si="20"/>
        <v>0</v>
      </c>
      <c r="S64" s="677"/>
    </row>
    <row r="65" spans="2:19" ht="16" thickBot="1">
      <c r="B65" s="598"/>
      <c r="C65" s="177" t="s">
        <v>789</v>
      </c>
      <c r="D65" s="13" t="s">
        <v>798</v>
      </c>
      <c r="E65" s="224" t="s">
        <v>1434</v>
      </c>
      <c r="F65" s="13"/>
      <c r="G65" s="291"/>
      <c r="H65" s="314"/>
      <c r="I65" s="399" t="s">
        <v>1465</v>
      </c>
      <c r="J65" s="399" t="str">
        <f t="shared" si="16"/>
        <v>0</v>
      </c>
      <c r="K65" s="399" t="s">
        <v>1465</v>
      </c>
      <c r="L65" s="399" t="str">
        <f t="shared" si="17"/>
        <v>0</v>
      </c>
      <c r="M65" s="399" t="s">
        <v>1465</v>
      </c>
      <c r="N65" s="399" t="str">
        <f t="shared" si="18"/>
        <v>0</v>
      </c>
      <c r="O65" s="399" t="s">
        <v>1465</v>
      </c>
      <c r="P65" s="399" t="str">
        <f t="shared" si="19"/>
        <v>0</v>
      </c>
      <c r="Q65" s="399" t="s">
        <v>1494</v>
      </c>
      <c r="R65" s="400">
        <f t="shared" si="20"/>
        <v>0</v>
      </c>
      <c r="S65" s="677"/>
    </row>
    <row r="66" spans="2:19" ht="16" thickBot="1">
      <c r="B66" s="598"/>
      <c r="C66" s="130" t="s">
        <v>790</v>
      </c>
      <c r="D66" s="58" t="s">
        <v>799</v>
      </c>
      <c r="E66" s="236" t="s">
        <v>1244</v>
      </c>
      <c r="F66" s="58"/>
      <c r="G66" s="292"/>
      <c r="H66" s="314"/>
      <c r="I66" s="399" t="s">
        <v>1467</v>
      </c>
      <c r="J66" s="399" t="str">
        <f t="shared" si="16"/>
        <v>2.5</v>
      </c>
      <c r="K66" s="399" t="s">
        <v>1465</v>
      </c>
      <c r="L66" s="399" t="str">
        <f t="shared" si="17"/>
        <v>0</v>
      </c>
      <c r="M66" s="399" t="s">
        <v>1465</v>
      </c>
      <c r="N66" s="399" t="str">
        <f t="shared" si="18"/>
        <v>0</v>
      </c>
      <c r="O66" s="399" t="s">
        <v>1465</v>
      </c>
      <c r="P66" s="399" t="str">
        <f t="shared" si="19"/>
        <v>0</v>
      </c>
      <c r="Q66" s="399" t="s">
        <v>1494</v>
      </c>
      <c r="R66" s="400">
        <f t="shared" si="20"/>
        <v>2.5</v>
      </c>
      <c r="S66" s="677"/>
    </row>
    <row r="67" spans="2:19" ht="16" thickBot="1">
      <c r="B67" s="598"/>
      <c r="C67" s="177" t="s">
        <v>791</v>
      </c>
      <c r="D67" s="13" t="s">
        <v>800</v>
      </c>
      <c r="E67" s="224" t="s">
        <v>1434</v>
      </c>
      <c r="F67" s="13"/>
      <c r="G67" s="291"/>
      <c r="H67" s="314"/>
      <c r="I67" s="399" t="s">
        <v>1465</v>
      </c>
      <c r="J67" s="399" t="str">
        <f t="shared" si="16"/>
        <v>0</v>
      </c>
      <c r="K67" s="399" t="s">
        <v>1465</v>
      </c>
      <c r="L67" s="399" t="str">
        <f t="shared" si="17"/>
        <v>0</v>
      </c>
      <c r="M67" s="399" t="s">
        <v>1465</v>
      </c>
      <c r="N67" s="399" t="str">
        <f t="shared" si="18"/>
        <v>0</v>
      </c>
      <c r="O67" s="399" t="s">
        <v>1465</v>
      </c>
      <c r="P67" s="399" t="str">
        <f t="shared" si="19"/>
        <v>0</v>
      </c>
      <c r="Q67" s="399" t="s">
        <v>1494</v>
      </c>
      <c r="R67" s="400">
        <f t="shared" si="20"/>
        <v>0</v>
      </c>
      <c r="S67" s="677"/>
    </row>
    <row r="68" spans="2:19" ht="16" thickBot="1">
      <c r="B68" s="598"/>
      <c r="C68" s="130" t="s">
        <v>792</v>
      </c>
      <c r="D68" s="58" t="s">
        <v>801</v>
      </c>
      <c r="E68" s="236" t="s">
        <v>1244</v>
      </c>
      <c r="F68" s="58"/>
      <c r="G68" s="292"/>
      <c r="H68" s="314"/>
      <c r="I68" s="399" t="s">
        <v>1465</v>
      </c>
      <c r="J68" s="399" t="str">
        <f t="shared" si="16"/>
        <v>0</v>
      </c>
      <c r="K68" s="399" t="s">
        <v>1465</v>
      </c>
      <c r="L68" s="399" t="str">
        <f t="shared" si="17"/>
        <v>0</v>
      </c>
      <c r="M68" s="399" t="s">
        <v>1465</v>
      </c>
      <c r="N68" s="399" t="str">
        <f t="shared" si="18"/>
        <v>0</v>
      </c>
      <c r="O68" s="399" t="s">
        <v>1465</v>
      </c>
      <c r="P68" s="399" t="str">
        <f t="shared" si="19"/>
        <v>0</v>
      </c>
      <c r="Q68" s="399" t="s">
        <v>1494</v>
      </c>
      <c r="R68" s="400">
        <f t="shared" si="20"/>
        <v>0</v>
      </c>
      <c r="S68" s="677"/>
    </row>
    <row r="69" spans="2:19" ht="31" thickBot="1">
      <c r="B69" s="598"/>
      <c r="C69" s="177" t="s">
        <v>793</v>
      </c>
      <c r="D69" s="13" t="s">
        <v>802</v>
      </c>
      <c r="E69" s="224" t="s">
        <v>1434</v>
      </c>
      <c r="F69" s="13"/>
      <c r="G69" s="291"/>
      <c r="H69" s="314"/>
      <c r="I69" s="399" t="s">
        <v>1465</v>
      </c>
      <c r="J69" s="399" t="str">
        <f t="shared" si="16"/>
        <v>0</v>
      </c>
      <c r="K69" s="399" t="s">
        <v>1465</v>
      </c>
      <c r="L69" s="399" t="str">
        <f t="shared" si="17"/>
        <v>0</v>
      </c>
      <c r="M69" s="399" t="s">
        <v>1465</v>
      </c>
      <c r="N69" s="399" t="str">
        <f t="shared" si="18"/>
        <v>0</v>
      </c>
      <c r="O69" s="399" t="s">
        <v>1465</v>
      </c>
      <c r="P69" s="399" t="str">
        <f t="shared" si="19"/>
        <v>0</v>
      </c>
      <c r="Q69" s="399" t="s">
        <v>1494</v>
      </c>
      <c r="R69" s="400">
        <f t="shared" si="20"/>
        <v>0</v>
      </c>
      <c r="S69" s="677"/>
    </row>
    <row r="70" spans="2:19" ht="41.5" customHeight="1">
      <c r="B70" s="598"/>
      <c r="C70" s="794" t="s">
        <v>803</v>
      </c>
      <c r="D70" s="795"/>
      <c r="E70" s="795"/>
      <c r="F70" s="795"/>
      <c r="G70" s="795"/>
      <c r="H70" s="795"/>
      <c r="I70" s="795"/>
      <c r="J70" s="795"/>
      <c r="K70" s="795"/>
      <c r="L70" s="795"/>
      <c r="M70" s="795"/>
      <c r="N70" s="795"/>
      <c r="O70" s="795"/>
      <c r="P70" s="795"/>
      <c r="Q70" s="795"/>
      <c r="R70" s="796"/>
      <c r="S70" s="694"/>
    </row>
    <row r="71" spans="2:19" ht="25.25" customHeight="1" thickBot="1">
      <c r="B71" s="599"/>
      <c r="C71" s="793" t="s">
        <v>804</v>
      </c>
      <c r="D71" s="793"/>
      <c r="E71" s="793"/>
      <c r="F71" s="793"/>
      <c r="G71" s="793"/>
      <c r="H71" s="793"/>
      <c r="I71" s="793"/>
      <c r="J71" s="793"/>
      <c r="K71" s="793"/>
      <c r="L71" s="793"/>
      <c r="M71" s="793"/>
      <c r="N71" s="793"/>
      <c r="O71" s="793"/>
      <c r="P71" s="793"/>
      <c r="Q71" s="793"/>
      <c r="R71" s="793"/>
      <c r="S71" s="793"/>
    </row>
    <row r="74" spans="2:19" ht="16" thickBot="1"/>
    <row r="75" spans="2:19" ht="26" customHeight="1" thickBot="1">
      <c r="B75" s="661" t="s">
        <v>1477</v>
      </c>
      <c r="C75" s="383" t="s">
        <v>8</v>
      </c>
      <c r="D75" s="384" t="s">
        <v>1</v>
      </c>
      <c r="E75" s="383" t="s">
        <v>3</v>
      </c>
      <c r="F75" s="383" t="s">
        <v>4</v>
      </c>
      <c r="G75" s="385" t="s">
        <v>5</v>
      </c>
      <c r="H75" s="375" t="s">
        <v>1411</v>
      </c>
      <c r="I75" s="391" t="s">
        <v>1412</v>
      </c>
      <c r="J75" s="391"/>
      <c r="K75" s="391" t="s">
        <v>1490</v>
      </c>
      <c r="L75" s="391"/>
      <c r="M75" s="391" t="s">
        <v>1491</v>
      </c>
      <c r="N75" s="391"/>
      <c r="O75" s="391" t="s">
        <v>1492</v>
      </c>
      <c r="P75" s="391"/>
      <c r="Q75" s="392" t="s">
        <v>1413</v>
      </c>
      <c r="R75" s="376" t="s">
        <v>1422</v>
      </c>
      <c r="S75" s="390" t="s">
        <v>1493</v>
      </c>
    </row>
    <row r="76" spans="2:19" ht="91" thickBot="1">
      <c r="B76" s="598"/>
      <c r="C76" s="160" t="s">
        <v>805</v>
      </c>
      <c r="D76" s="93" t="s">
        <v>113</v>
      </c>
      <c r="E76" s="239" t="s">
        <v>1434</v>
      </c>
      <c r="F76" s="92"/>
      <c r="G76" s="290"/>
      <c r="H76" s="314"/>
      <c r="I76" s="399" t="s">
        <v>1465</v>
      </c>
      <c r="J76" s="399" t="str">
        <f t="shared" ref="J76:J88" si="21">IF(I76="SI","2.5","0")</f>
        <v>0</v>
      </c>
      <c r="K76" s="399" t="s">
        <v>1465</v>
      </c>
      <c r="L76" s="399" t="str">
        <f t="shared" ref="L76:L88" si="22">IF(K76="SI","2.5","0")</f>
        <v>0</v>
      </c>
      <c r="M76" s="399" t="s">
        <v>1465</v>
      </c>
      <c r="N76" s="399" t="str">
        <f t="shared" ref="N76:N88" si="23">IF(M76="SI","2.5","0")</f>
        <v>0</v>
      </c>
      <c r="O76" s="399" t="s">
        <v>1465</v>
      </c>
      <c r="P76" s="399" t="str">
        <f t="shared" ref="P76:P88" si="24">IF(O76="SI","2.5","0")</f>
        <v>0</v>
      </c>
      <c r="Q76" s="399" t="s">
        <v>1494</v>
      </c>
      <c r="R76" s="400">
        <f t="shared" ref="R76:R88" si="25">J76+L76+N76+P76</f>
        <v>0</v>
      </c>
      <c r="S76" s="677">
        <f>AVERAGE(R76:R88)</f>
        <v>0</v>
      </c>
    </row>
    <row r="77" spans="2:19" ht="76" thickBot="1">
      <c r="B77" s="598"/>
      <c r="C77" s="110" t="s">
        <v>806</v>
      </c>
      <c r="D77" s="77" t="s">
        <v>807</v>
      </c>
      <c r="E77" s="224" t="s">
        <v>1434</v>
      </c>
      <c r="F77" s="13"/>
      <c r="G77" s="291"/>
      <c r="H77" s="314"/>
      <c r="I77" s="399" t="s">
        <v>1465</v>
      </c>
      <c r="J77" s="399" t="str">
        <f t="shared" si="21"/>
        <v>0</v>
      </c>
      <c r="K77" s="399" t="s">
        <v>1465</v>
      </c>
      <c r="L77" s="399" t="str">
        <f t="shared" si="22"/>
        <v>0</v>
      </c>
      <c r="M77" s="399" t="s">
        <v>1465</v>
      </c>
      <c r="N77" s="399" t="str">
        <f t="shared" si="23"/>
        <v>0</v>
      </c>
      <c r="O77" s="399" t="s">
        <v>1465</v>
      </c>
      <c r="P77" s="399" t="str">
        <f t="shared" si="24"/>
        <v>0</v>
      </c>
      <c r="Q77" s="399" t="s">
        <v>1494</v>
      </c>
      <c r="R77" s="400">
        <f t="shared" si="25"/>
        <v>0</v>
      </c>
      <c r="S77" s="677"/>
    </row>
    <row r="78" spans="2:19" ht="61" thickBot="1">
      <c r="B78" s="598"/>
      <c r="C78" s="159" t="s">
        <v>825</v>
      </c>
      <c r="D78" s="76" t="s">
        <v>808</v>
      </c>
      <c r="E78" s="236" t="s">
        <v>1434</v>
      </c>
      <c r="F78" s="58"/>
      <c r="G78" s="292"/>
      <c r="H78" s="314"/>
      <c r="I78" s="399" t="s">
        <v>1465</v>
      </c>
      <c r="J78" s="399" t="str">
        <f t="shared" si="21"/>
        <v>0</v>
      </c>
      <c r="K78" s="399" t="s">
        <v>1465</v>
      </c>
      <c r="L78" s="399" t="str">
        <f t="shared" si="22"/>
        <v>0</v>
      </c>
      <c r="M78" s="399" t="s">
        <v>1465</v>
      </c>
      <c r="N78" s="399" t="str">
        <f t="shared" si="23"/>
        <v>0</v>
      </c>
      <c r="O78" s="399" t="s">
        <v>1465</v>
      </c>
      <c r="P78" s="399" t="str">
        <f t="shared" si="24"/>
        <v>0</v>
      </c>
      <c r="Q78" s="399" t="s">
        <v>1494</v>
      </c>
      <c r="R78" s="400">
        <f t="shared" si="25"/>
        <v>0</v>
      </c>
      <c r="S78" s="677"/>
    </row>
    <row r="79" spans="2:19" ht="31" thickBot="1">
      <c r="B79" s="598"/>
      <c r="C79" s="110" t="s">
        <v>827</v>
      </c>
      <c r="D79" s="77" t="s">
        <v>809</v>
      </c>
      <c r="E79" s="224" t="s">
        <v>1434</v>
      </c>
      <c r="F79" s="13"/>
      <c r="G79" s="291"/>
      <c r="H79" s="314"/>
      <c r="I79" s="399" t="s">
        <v>1465</v>
      </c>
      <c r="J79" s="399" t="str">
        <f t="shared" si="21"/>
        <v>0</v>
      </c>
      <c r="K79" s="399" t="s">
        <v>1465</v>
      </c>
      <c r="L79" s="399" t="str">
        <f t="shared" si="22"/>
        <v>0</v>
      </c>
      <c r="M79" s="399" t="s">
        <v>1465</v>
      </c>
      <c r="N79" s="399" t="str">
        <f t="shared" si="23"/>
        <v>0</v>
      </c>
      <c r="O79" s="399" t="s">
        <v>1465</v>
      </c>
      <c r="P79" s="399" t="str">
        <f t="shared" si="24"/>
        <v>0</v>
      </c>
      <c r="Q79" s="399" t="s">
        <v>1494</v>
      </c>
      <c r="R79" s="400">
        <f t="shared" si="25"/>
        <v>0</v>
      </c>
      <c r="S79" s="677"/>
    </row>
    <row r="80" spans="2:19" ht="31" thickBot="1">
      <c r="B80" s="598"/>
      <c r="C80" s="159" t="s">
        <v>810</v>
      </c>
      <c r="D80" s="76" t="s">
        <v>811</v>
      </c>
      <c r="E80" s="236" t="s">
        <v>1434</v>
      </c>
      <c r="F80" s="58"/>
      <c r="G80" s="292"/>
      <c r="H80" s="314"/>
      <c r="I80" s="399" t="s">
        <v>1465</v>
      </c>
      <c r="J80" s="399" t="str">
        <f t="shared" si="21"/>
        <v>0</v>
      </c>
      <c r="K80" s="399" t="s">
        <v>1465</v>
      </c>
      <c r="L80" s="399" t="str">
        <f t="shared" si="22"/>
        <v>0</v>
      </c>
      <c r="M80" s="399" t="s">
        <v>1465</v>
      </c>
      <c r="N80" s="399" t="str">
        <f t="shared" si="23"/>
        <v>0</v>
      </c>
      <c r="O80" s="399" t="s">
        <v>1465</v>
      </c>
      <c r="P80" s="399" t="str">
        <f t="shared" si="24"/>
        <v>0</v>
      </c>
      <c r="Q80" s="399" t="s">
        <v>1494</v>
      </c>
      <c r="R80" s="400">
        <f t="shared" si="25"/>
        <v>0</v>
      </c>
      <c r="S80" s="677"/>
    </row>
    <row r="81" spans="2:19" ht="31" thickBot="1">
      <c r="B81" s="598"/>
      <c r="C81" s="110" t="s">
        <v>812</v>
      </c>
      <c r="D81" s="77" t="s">
        <v>813</v>
      </c>
      <c r="E81" s="224" t="s">
        <v>1434</v>
      </c>
      <c r="F81" s="13"/>
      <c r="G81" s="291"/>
      <c r="H81" s="314"/>
      <c r="I81" s="399" t="s">
        <v>1465</v>
      </c>
      <c r="J81" s="399" t="str">
        <f t="shared" si="21"/>
        <v>0</v>
      </c>
      <c r="K81" s="399" t="s">
        <v>1465</v>
      </c>
      <c r="L81" s="399" t="str">
        <f t="shared" si="22"/>
        <v>0</v>
      </c>
      <c r="M81" s="399" t="s">
        <v>1465</v>
      </c>
      <c r="N81" s="399" t="str">
        <f t="shared" si="23"/>
        <v>0</v>
      </c>
      <c r="O81" s="399" t="s">
        <v>1465</v>
      </c>
      <c r="P81" s="399" t="str">
        <f t="shared" si="24"/>
        <v>0</v>
      </c>
      <c r="Q81" s="399" t="s">
        <v>1494</v>
      </c>
      <c r="R81" s="400">
        <f t="shared" si="25"/>
        <v>0</v>
      </c>
      <c r="S81" s="677"/>
    </row>
    <row r="82" spans="2:19" ht="31" thickBot="1">
      <c r="B82" s="598"/>
      <c r="C82" s="159" t="s">
        <v>814</v>
      </c>
      <c r="D82" s="76" t="s">
        <v>815</v>
      </c>
      <c r="E82" s="236" t="s">
        <v>1434</v>
      </c>
      <c r="F82" s="58"/>
      <c r="G82" s="292"/>
      <c r="H82" s="314"/>
      <c r="I82" s="399" t="s">
        <v>1465</v>
      </c>
      <c r="J82" s="399" t="str">
        <f t="shared" si="21"/>
        <v>0</v>
      </c>
      <c r="K82" s="399" t="s">
        <v>1465</v>
      </c>
      <c r="L82" s="399" t="str">
        <f t="shared" si="22"/>
        <v>0</v>
      </c>
      <c r="M82" s="399" t="s">
        <v>1465</v>
      </c>
      <c r="N82" s="399" t="str">
        <f t="shared" si="23"/>
        <v>0</v>
      </c>
      <c r="O82" s="399" t="s">
        <v>1465</v>
      </c>
      <c r="P82" s="399" t="str">
        <f t="shared" si="24"/>
        <v>0</v>
      </c>
      <c r="Q82" s="399" t="s">
        <v>1494</v>
      </c>
      <c r="R82" s="400">
        <f t="shared" si="25"/>
        <v>0</v>
      </c>
      <c r="S82" s="677"/>
    </row>
    <row r="83" spans="2:19" ht="31" thickBot="1">
      <c r="B83" s="598"/>
      <c r="C83" s="110" t="s">
        <v>816</v>
      </c>
      <c r="D83" s="77" t="s">
        <v>817</v>
      </c>
      <c r="E83" s="224" t="s">
        <v>1434</v>
      </c>
      <c r="F83" s="13"/>
      <c r="G83" s="291"/>
      <c r="H83" s="314"/>
      <c r="I83" s="399" t="s">
        <v>1465</v>
      </c>
      <c r="J83" s="399" t="str">
        <f t="shared" si="21"/>
        <v>0</v>
      </c>
      <c r="K83" s="399" t="s">
        <v>1465</v>
      </c>
      <c r="L83" s="399" t="str">
        <f t="shared" si="22"/>
        <v>0</v>
      </c>
      <c r="M83" s="399" t="s">
        <v>1465</v>
      </c>
      <c r="N83" s="399" t="str">
        <f t="shared" si="23"/>
        <v>0</v>
      </c>
      <c r="O83" s="399" t="s">
        <v>1465</v>
      </c>
      <c r="P83" s="399" t="str">
        <f t="shared" si="24"/>
        <v>0</v>
      </c>
      <c r="Q83" s="399" t="s">
        <v>1494</v>
      </c>
      <c r="R83" s="400">
        <f t="shared" si="25"/>
        <v>0</v>
      </c>
      <c r="S83" s="677"/>
    </row>
    <row r="84" spans="2:19" ht="46" thickBot="1">
      <c r="B84" s="598"/>
      <c r="C84" s="159" t="s">
        <v>1312</v>
      </c>
      <c r="D84" s="76" t="s">
        <v>1313</v>
      </c>
      <c r="E84" s="236" t="s">
        <v>1434</v>
      </c>
      <c r="F84" s="58"/>
      <c r="G84" s="292"/>
      <c r="H84" s="314"/>
      <c r="I84" s="399" t="s">
        <v>1465</v>
      </c>
      <c r="J84" s="399" t="str">
        <f t="shared" si="21"/>
        <v>0</v>
      </c>
      <c r="K84" s="399" t="s">
        <v>1465</v>
      </c>
      <c r="L84" s="399" t="str">
        <f t="shared" si="22"/>
        <v>0</v>
      </c>
      <c r="M84" s="399" t="s">
        <v>1465</v>
      </c>
      <c r="N84" s="399" t="str">
        <f t="shared" si="23"/>
        <v>0</v>
      </c>
      <c r="O84" s="399" t="s">
        <v>1465</v>
      </c>
      <c r="P84" s="399" t="str">
        <f t="shared" si="24"/>
        <v>0</v>
      </c>
      <c r="Q84" s="399" t="s">
        <v>1494</v>
      </c>
      <c r="R84" s="400">
        <f t="shared" si="25"/>
        <v>0</v>
      </c>
      <c r="S84" s="677"/>
    </row>
    <row r="85" spans="2:19" ht="31" thickBot="1">
      <c r="B85" s="598"/>
      <c r="C85" s="110" t="s">
        <v>818</v>
      </c>
      <c r="D85" s="77" t="s">
        <v>819</v>
      </c>
      <c r="E85" s="224" t="s">
        <v>1434</v>
      </c>
      <c r="F85" s="13"/>
      <c r="G85" s="291"/>
      <c r="H85" s="314"/>
      <c r="I85" s="399" t="s">
        <v>1465</v>
      </c>
      <c r="J85" s="399" t="str">
        <f t="shared" si="21"/>
        <v>0</v>
      </c>
      <c r="K85" s="399" t="s">
        <v>1465</v>
      </c>
      <c r="L85" s="399" t="str">
        <f t="shared" si="22"/>
        <v>0</v>
      </c>
      <c r="M85" s="399" t="s">
        <v>1465</v>
      </c>
      <c r="N85" s="399" t="str">
        <f t="shared" si="23"/>
        <v>0</v>
      </c>
      <c r="O85" s="399" t="s">
        <v>1465</v>
      </c>
      <c r="P85" s="399" t="str">
        <f t="shared" si="24"/>
        <v>0</v>
      </c>
      <c r="Q85" s="399" t="s">
        <v>1494</v>
      </c>
      <c r="R85" s="400">
        <f t="shared" si="25"/>
        <v>0</v>
      </c>
      <c r="S85" s="677"/>
    </row>
    <row r="86" spans="2:19" ht="31" thickBot="1">
      <c r="B86" s="598"/>
      <c r="C86" s="159" t="s">
        <v>820</v>
      </c>
      <c r="D86" s="76" t="s">
        <v>821</v>
      </c>
      <c r="E86" s="236" t="s">
        <v>1434</v>
      </c>
      <c r="F86" s="58"/>
      <c r="G86" s="292"/>
      <c r="H86" s="314"/>
      <c r="I86" s="399" t="s">
        <v>1465</v>
      </c>
      <c r="J86" s="399" t="str">
        <f t="shared" si="21"/>
        <v>0</v>
      </c>
      <c r="K86" s="399" t="s">
        <v>1465</v>
      </c>
      <c r="L86" s="399" t="str">
        <f t="shared" si="22"/>
        <v>0</v>
      </c>
      <c r="M86" s="399" t="s">
        <v>1465</v>
      </c>
      <c r="N86" s="399" t="str">
        <f t="shared" si="23"/>
        <v>0</v>
      </c>
      <c r="O86" s="399" t="s">
        <v>1465</v>
      </c>
      <c r="P86" s="399" t="str">
        <f t="shared" si="24"/>
        <v>0</v>
      </c>
      <c r="Q86" s="399" t="s">
        <v>1494</v>
      </c>
      <c r="R86" s="400">
        <f t="shared" si="25"/>
        <v>0</v>
      </c>
      <c r="S86" s="677"/>
    </row>
    <row r="87" spans="2:19" ht="46" thickBot="1">
      <c r="B87" s="598"/>
      <c r="C87" s="110" t="s">
        <v>826</v>
      </c>
      <c r="D87" s="77" t="s">
        <v>822</v>
      </c>
      <c r="E87" s="224" t="s">
        <v>1434</v>
      </c>
      <c r="F87" s="13"/>
      <c r="G87" s="291"/>
      <c r="H87" s="314"/>
      <c r="I87" s="399" t="s">
        <v>1465</v>
      </c>
      <c r="J87" s="399" t="str">
        <f t="shared" si="21"/>
        <v>0</v>
      </c>
      <c r="K87" s="399" t="s">
        <v>1465</v>
      </c>
      <c r="L87" s="399" t="str">
        <f t="shared" si="22"/>
        <v>0</v>
      </c>
      <c r="M87" s="399" t="s">
        <v>1465</v>
      </c>
      <c r="N87" s="399" t="str">
        <f t="shared" si="23"/>
        <v>0</v>
      </c>
      <c r="O87" s="399" t="s">
        <v>1465</v>
      </c>
      <c r="P87" s="399" t="str">
        <f t="shared" si="24"/>
        <v>0</v>
      </c>
      <c r="Q87" s="399" t="s">
        <v>1494</v>
      </c>
      <c r="R87" s="400">
        <f t="shared" si="25"/>
        <v>0</v>
      </c>
      <c r="S87" s="677"/>
    </row>
    <row r="88" spans="2:19" ht="45">
      <c r="B88" s="598"/>
      <c r="C88" s="159" t="s">
        <v>823</v>
      </c>
      <c r="D88" s="76" t="s">
        <v>824</v>
      </c>
      <c r="E88" s="236" t="s">
        <v>1434</v>
      </c>
      <c r="F88" s="58"/>
      <c r="G88" s="292"/>
      <c r="H88" s="314"/>
      <c r="I88" s="399" t="s">
        <v>1465</v>
      </c>
      <c r="J88" s="399" t="str">
        <f t="shared" si="21"/>
        <v>0</v>
      </c>
      <c r="K88" s="399" t="s">
        <v>1465</v>
      </c>
      <c r="L88" s="399" t="str">
        <f t="shared" si="22"/>
        <v>0</v>
      </c>
      <c r="M88" s="399" t="s">
        <v>1465</v>
      </c>
      <c r="N88" s="399" t="str">
        <f t="shared" si="23"/>
        <v>0</v>
      </c>
      <c r="O88" s="399" t="s">
        <v>1465</v>
      </c>
      <c r="P88" s="399" t="str">
        <f t="shared" si="24"/>
        <v>0</v>
      </c>
      <c r="Q88" s="399" t="s">
        <v>1494</v>
      </c>
      <c r="R88" s="400">
        <f t="shared" si="25"/>
        <v>0</v>
      </c>
      <c r="S88" s="677"/>
    </row>
    <row r="89" spans="2:19" ht="32.5" customHeight="1" thickBot="1">
      <c r="B89" s="599"/>
      <c r="C89" s="688" t="s">
        <v>828</v>
      </c>
      <c r="D89" s="689"/>
      <c r="E89" s="689"/>
      <c r="F89" s="689"/>
      <c r="G89" s="689"/>
      <c r="H89" s="689"/>
      <c r="I89" s="689"/>
      <c r="J89" s="689"/>
      <c r="K89" s="689"/>
      <c r="L89" s="689"/>
      <c r="M89" s="689"/>
      <c r="N89" s="689"/>
      <c r="O89" s="689"/>
      <c r="P89" s="689"/>
      <c r="Q89" s="689"/>
      <c r="R89" s="689"/>
      <c r="S89" s="689"/>
    </row>
    <row r="92" spans="2:19" ht="16" thickBot="1"/>
    <row r="93" spans="2:19" ht="26" customHeight="1" thickBot="1">
      <c r="B93" s="661" t="s">
        <v>1478</v>
      </c>
      <c r="C93" s="383" t="s">
        <v>8</v>
      </c>
      <c r="D93" s="384" t="s">
        <v>1</v>
      </c>
      <c r="E93" s="383" t="s">
        <v>3</v>
      </c>
      <c r="F93" s="383" t="s">
        <v>4</v>
      </c>
      <c r="G93" s="385" t="s">
        <v>5</v>
      </c>
      <c r="H93" s="375" t="s">
        <v>1411</v>
      </c>
      <c r="I93" s="391" t="s">
        <v>1412</v>
      </c>
      <c r="J93" s="391"/>
      <c r="K93" s="391" t="s">
        <v>1490</v>
      </c>
      <c r="L93" s="391"/>
      <c r="M93" s="391" t="s">
        <v>1491</v>
      </c>
      <c r="N93" s="391"/>
      <c r="O93" s="391" t="s">
        <v>1492</v>
      </c>
      <c r="P93" s="391"/>
      <c r="Q93" s="392" t="s">
        <v>1413</v>
      </c>
      <c r="R93" s="376" t="s">
        <v>1422</v>
      </c>
      <c r="S93" s="390" t="s">
        <v>1493</v>
      </c>
    </row>
    <row r="94" spans="2:19" ht="30">
      <c r="B94" s="598"/>
      <c r="C94" s="645" t="s">
        <v>835</v>
      </c>
      <c r="D94" s="9" t="s">
        <v>829</v>
      </c>
      <c r="E94" s="222" t="s">
        <v>1434</v>
      </c>
      <c r="F94" s="9"/>
      <c r="G94" s="305"/>
      <c r="H94" s="314"/>
      <c r="I94" s="399" t="s">
        <v>1467</v>
      </c>
      <c r="J94" s="399" t="str">
        <f t="shared" ref="J94:J99" si="26">IF(I94="SI","2.5","0")</f>
        <v>2.5</v>
      </c>
      <c r="K94" s="399" t="s">
        <v>1465</v>
      </c>
      <c r="L94" s="399" t="str">
        <f t="shared" ref="L94:L99" si="27">IF(K94="SI","2.5","0")</f>
        <v>0</v>
      </c>
      <c r="M94" s="399" t="s">
        <v>1465</v>
      </c>
      <c r="N94" s="399" t="str">
        <f t="shared" ref="N94:N99" si="28">IF(M94="SI","2.5","0")</f>
        <v>0</v>
      </c>
      <c r="O94" s="399" t="s">
        <v>1465</v>
      </c>
      <c r="P94" s="399" t="str">
        <f t="shared" ref="P94:P99" si="29">IF(O94="SI","2.5","0")</f>
        <v>0</v>
      </c>
      <c r="Q94" s="399" t="s">
        <v>1494</v>
      </c>
      <c r="R94" s="400">
        <f t="shared" ref="R94:R99" si="30">J94+L94+N94+P94</f>
        <v>2.5</v>
      </c>
      <c r="S94" s="677">
        <f>AVERAGE(R94:R99)</f>
        <v>2.5</v>
      </c>
    </row>
    <row r="95" spans="2:19" ht="46" thickBot="1">
      <c r="B95" s="598"/>
      <c r="C95" s="755"/>
      <c r="D95" s="23" t="s">
        <v>830</v>
      </c>
      <c r="E95" s="237" t="s">
        <v>1434</v>
      </c>
      <c r="F95" s="23"/>
      <c r="G95" s="294"/>
      <c r="H95" s="314"/>
      <c r="I95" s="399" t="s">
        <v>1467</v>
      </c>
      <c r="J95" s="399" t="str">
        <f t="shared" si="26"/>
        <v>2.5</v>
      </c>
      <c r="K95" s="399" t="s">
        <v>1465</v>
      </c>
      <c r="L95" s="399" t="str">
        <f t="shared" si="27"/>
        <v>0</v>
      </c>
      <c r="M95" s="399" t="s">
        <v>1465</v>
      </c>
      <c r="N95" s="399" t="str">
        <f t="shared" si="28"/>
        <v>0</v>
      </c>
      <c r="O95" s="399" t="s">
        <v>1465</v>
      </c>
      <c r="P95" s="399" t="str">
        <f t="shared" si="29"/>
        <v>0</v>
      </c>
      <c r="Q95" s="399" t="s">
        <v>1494</v>
      </c>
      <c r="R95" s="400">
        <f t="shared" si="30"/>
        <v>2.5</v>
      </c>
      <c r="S95" s="677"/>
    </row>
    <row r="96" spans="2:19" ht="46" thickBot="1">
      <c r="B96" s="598"/>
      <c r="C96" s="110" t="s">
        <v>836</v>
      </c>
      <c r="D96" s="77" t="s">
        <v>831</v>
      </c>
      <c r="E96" s="224" t="s">
        <v>1434</v>
      </c>
      <c r="F96" s="13"/>
      <c r="G96" s="291"/>
      <c r="H96" s="314"/>
      <c r="I96" s="399" t="s">
        <v>1467</v>
      </c>
      <c r="J96" s="399" t="str">
        <f t="shared" si="26"/>
        <v>2.5</v>
      </c>
      <c r="K96" s="399" t="s">
        <v>1465</v>
      </c>
      <c r="L96" s="399" t="str">
        <f t="shared" si="27"/>
        <v>0</v>
      </c>
      <c r="M96" s="399" t="s">
        <v>1465</v>
      </c>
      <c r="N96" s="399" t="str">
        <f t="shared" si="28"/>
        <v>0</v>
      </c>
      <c r="O96" s="399" t="s">
        <v>1465</v>
      </c>
      <c r="P96" s="399" t="str">
        <f t="shared" si="29"/>
        <v>0</v>
      </c>
      <c r="Q96" s="399" t="s">
        <v>1494</v>
      </c>
      <c r="R96" s="400">
        <f t="shared" si="30"/>
        <v>2.5</v>
      </c>
      <c r="S96" s="677"/>
    </row>
    <row r="97" spans="2:19" ht="46" thickBot="1">
      <c r="B97" s="598"/>
      <c r="C97" s="159" t="s">
        <v>837</v>
      </c>
      <c r="D97" s="76" t="s">
        <v>832</v>
      </c>
      <c r="E97" s="236" t="s">
        <v>1434</v>
      </c>
      <c r="F97" s="58"/>
      <c r="G97" s="292"/>
      <c r="H97" s="314"/>
      <c r="I97" s="399" t="s">
        <v>1467</v>
      </c>
      <c r="J97" s="399" t="str">
        <f t="shared" si="26"/>
        <v>2.5</v>
      </c>
      <c r="K97" s="399" t="s">
        <v>1465</v>
      </c>
      <c r="L97" s="399" t="str">
        <f t="shared" si="27"/>
        <v>0</v>
      </c>
      <c r="M97" s="399" t="s">
        <v>1465</v>
      </c>
      <c r="N97" s="399" t="str">
        <f t="shared" si="28"/>
        <v>0</v>
      </c>
      <c r="O97" s="399" t="s">
        <v>1465</v>
      </c>
      <c r="P97" s="399" t="str">
        <f t="shared" si="29"/>
        <v>0</v>
      </c>
      <c r="Q97" s="399" t="s">
        <v>1494</v>
      </c>
      <c r="R97" s="400">
        <f t="shared" si="30"/>
        <v>2.5</v>
      </c>
      <c r="S97" s="677"/>
    </row>
    <row r="98" spans="2:19" ht="31" thickBot="1">
      <c r="B98" s="598"/>
      <c r="C98" s="110" t="s">
        <v>838</v>
      </c>
      <c r="D98" s="77" t="s">
        <v>833</v>
      </c>
      <c r="E98" s="224" t="s">
        <v>1434</v>
      </c>
      <c r="F98" s="13"/>
      <c r="G98" s="291"/>
      <c r="H98" s="314"/>
      <c r="I98" s="399" t="s">
        <v>1467</v>
      </c>
      <c r="J98" s="399" t="str">
        <f t="shared" si="26"/>
        <v>2.5</v>
      </c>
      <c r="K98" s="399" t="s">
        <v>1465</v>
      </c>
      <c r="L98" s="399" t="str">
        <f t="shared" si="27"/>
        <v>0</v>
      </c>
      <c r="M98" s="399" t="s">
        <v>1465</v>
      </c>
      <c r="N98" s="399" t="str">
        <f t="shared" si="28"/>
        <v>0</v>
      </c>
      <c r="O98" s="399" t="s">
        <v>1465</v>
      </c>
      <c r="P98" s="399" t="str">
        <f t="shared" si="29"/>
        <v>0</v>
      </c>
      <c r="Q98" s="399" t="s">
        <v>1494</v>
      </c>
      <c r="R98" s="400">
        <f t="shared" si="30"/>
        <v>2.5</v>
      </c>
      <c r="S98" s="677"/>
    </row>
    <row r="99" spans="2:19" ht="46" thickBot="1">
      <c r="B99" s="599"/>
      <c r="C99" s="161" t="s">
        <v>839</v>
      </c>
      <c r="D99" s="91" t="s">
        <v>834</v>
      </c>
      <c r="E99" s="238" t="s">
        <v>1434</v>
      </c>
      <c r="F99" s="66"/>
      <c r="G99" s="309"/>
      <c r="H99" s="314"/>
      <c r="I99" s="399" t="s">
        <v>1467</v>
      </c>
      <c r="J99" s="399" t="str">
        <f t="shared" si="26"/>
        <v>2.5</v>
      </c>
      <c r="K99" s="399" t="s">
        <v>1465</v>
      </c>
      <c r="L99" s="399" t="str">
        <f t="shared" si="27"/>
        <v>0</v>
      </c>
      <c r="M99" s="399" t="s">
        <v>1465</v>
      </c>
      <c r="N99" s="399" t="str">
        <f t="shared" si="28"/>
        <v>0</v>
      </c>
      <c r="O99" s="399" t="s">
        <v>1465</v>
      </c>
      <c r="P99" s="399" t="str">
        <f t="shared" si="29"/>
        <v>0</v>
      </c>
      <c r="Q99" s="399" t="s">
        <v>1494</v>
      </c>
      <c r="R99" s="400">
        <f t="shared" si="30"/>
        <v>2.5</v>
      </c>
      <c r="S99" s="677"/>
    </row>
    <row r="102" spans="2:19" ht="16" thickBot="1"/>
    <row r="103" spans="2:19" ht="24" customHeight="1" thickBot="1">
      <c r="B103" s="661" t="s">
        <v>1479</v>
      </c>
      <c r="C103" s="383" t="s">
        <v>8</v>
      </c>
      <c r="D103" s="384" t="s">
        <v>1</v>
      </c>
      <c r="E103" s="383" t="s">
        <v>3</v>
      </c>
      <c r="F103" s="383" t="s">
        <v>4</v>
      </c>
      <c r="G103" s="385" t="s">
        <v>5</v>
      </c>
      <c r="H103" s="375" t="s">
        <v>1411</v>
      </c>
      <c r="I103" s="391" t="s">
        <v>1412</v>
      </c>
      <c r="J103" s="391"/>
      <c r="K103" s="391" t="s">
        <v>1490</v>
      </c>
      <c r="L103" s="391"/>
      <c r="M103" s="391" t="s">
        <v>1491</v>
      </c>
      <c r="N103" s="391"/>
      <c r="O103" s="391" t="s">
        <v>1492</v>
      </c>
      <c r="P103" s="391"/>
      <c r="Q103" s="392" t="s">
        <v>1413</v>
      </c>
      <c r="R103" s="376" t="s">
        <v>1422</v>
      </c>
      <c r="S103" s="390" t="s">
        <v>1493</v>
      </c>
    </row>
    <row r="104" spans="2:19">
      <c r="B104" s="598"/>
      <c r="C104" s="773" t="s">
        <v>747</v>
      </c>
      <c r="D104" s="45" t="s">
        <v>740</v>
      </c>
      <c r="E104" s="461" t="s">
        <v>1244</v>
      </c>
      <c r="F104" s="45"/>
      <c r="G104" s="465"/>
      <c r="H104" s="314"/>
      <c r="I104" s="399" t="s">
        <v>1467</v>
      </c>
      <c r="J104" s="399" t="str">
        <f t="shared" ref="J104:J110" si="31">IF(I104="SI","2.5","0")</f>
        <v>2.5</v>
      </c>
      <c r="K104" s="399" t="s">
        <v>1465</v>
      </c>
      <c r="L104" s="399" t="str">
        <f t="shared" ref="L104:L110" si="32">IF(K104="SI","2.5","0")</f>
        <v>0</v>
      </c>
      <c r="M104" s="399" t="s">
        <v>1465</v>
      </c>
      <c r="N104" s="399" t="str">
        <f t="shared" ref="N104:N110" si="33">IF(M104="SI","2.5","0")</f>
        <v>0</v>
      </c>
      <c r="O104" s="399" t="s">
        <v>1465</v>
      </c>
      <c r="P104" s="399" t="str">
        <f t="shared" ref="P104:P110" si="34">IF(O104="SI","2.5","0")</f>
        <v>0</v>
      </c>
      <c r="Q104" s="399" t="s">
        <v>1494</v>
      </c>
      <c r="R104" s="400">
        <f t="shared" ref="R104:R110" si="35">J104+L104+N104+P104</f>
        <v>2.5</v>
      </c>
      <c r="S104" s="677">
        <f>AVERAGE(R104:R110)</f>
        <v>0.35714285714285715</v>
      </c>
    </row>
    <row r="105" spans="2:19">
      <c r="B105" s="598"/>
      <c r="C105" s="811"/>
      <c r="D105" s="40" t="s">
        <v>741</v>
      </c>
      <c r="E105" s="460" t="s">
        <v>1434</v>
      </c>
      <c r="F105" s="40"/>
      <c r="G105" s="466"/>
      <c r="H105" s="314"/>
      <c r="I105" s="399" t="s">
        <v>1465</v>
      </c>
      <c r="J105" s="399" t="str">
        <f t="shared" si="31"/>
        <v>0</v>
      </c>
      <c r="K105" s="399" t="s">
        <v>1465</v>
      </c>
      <c r="L105" s="399" t="str">
        <f t="shared" si="32"/>
        <v>0</v>
      </c>
      <c r="M105" s="399" t="s">
        <v>1465</v>
      </c>
      <c r="N105" s="399" t="str">
        <f t="shared" si="33"/>
        <v>0</v>
      </c>
      <c r="O105" s="399" t="s">
        <v>1465</v>
      </c>
      <c r="P105" s="399" t="str">
        <f t="shared" si="34"/>
        <v>0</v>
      </c>
      <c r="Q105" s="399" t="s">
        <v>1494</v>
      </c>
      <c r="R105" s="400">
        <f t="shared" si="35"/>
        <v>0</v>
      </c>
      <c r="S105" s="677"/>
    </row>
    <row r="106" spans="2:19" ht="31" thickBot="1">
      <c r="B106" s="598"/>
      <c r="C106" s="774"/>
      <c r="D106" s="88" t="s">
        <v>742</v>
      </c>
      <c r="E106" s="462" t="s">
        <v>1434</v>
      </c>
      <c r="F106" s="88"/>
      <c r="G106" s="467"/>
      <c r="H106" s="314"/>
      <c r="I106" s="399" t="s">
        <v>1465</v>
      </c>
      <c r="J106" s="399" t="str">
        <f t="shared" si="31"/>
        <v>0</v>
      </c>
      <c r="K106" s="399" t="s">
        <v>1465</v>
      </c>
      <c r="L106" s="399" t="str">
        <f t="shared" si="32"/>
        <v>0</v>
      </c>
      <c r="M106" s="399" t="s">
        <v>1465</v>
      </c>
      <c r="N106" s="399" t="str">
        <f t="shared" si="33"/>
        <v>0</v>
      </c>
      <c r="O106" s="399" t="s">
        <v>1465</v>
      </c>
      <c r="P106" s="399" t="str">
        <f t="shared" si="34"/>
        <v>0</v>
      </c>
      <c r="Q106" s="399" t="s">
        <v>1494</v>
      </c>
      <c r="R106" s="400">
        <f t="shared" si="35"/>
        <v>0</v>
      </c>
      <c r="S106" s="677"/>
    </row>
    <row r="107" spans="2:19" ht="16" thickBot="1">
      <c r="B107" s="598"/>
      <c r="C107" s="170" t="s">
        <v>748</v>
      </c>
      <c r="D107" s="89" t="s">
        <v>743</v>
      </c>
      <c r="E107" s="458" t="s">
        <v>1434</v>
      </c>
      <c r="F107" s="97"/>
      <c r="G107" s="429"/>
      <c r="H107" s="314"/>
      <c r="I107" s="399" t="s">
        <v>1465</v>
      </c>
      <c r="J107" s="399" t="str">
        <f t="shared" si="31"/>
        <v>0</v>
      </c>
      <c r="K107" s="399" t="s">
        <v>1465</v>
      </c>
      <c r="L107" s="399" t="str">
        <f t="shared" si="32"/>
        <v>0</v>
      </c>
      <c r="M107" s="399" t="s">
        <v>1465</v>
      </c>
      <c r="N107" s="399" t="str">
        <f t="shared" si="33"/>
        <v>0</v>
      </c>
      <c r="O107" s="399" t="s">
        <v>1465</v>
      </c>
      <c r="P107" s="399" t="str">
        <f t="shared" si="34"/>
        <v>0</v>
      </c>
      <c r="Q107" s="399" t="s">
        <v>1494</v>
      </c>
      <c r="R107" s="400">
        <f t="shared" si="35"/>
        <v>0</v>
      </c>
      <c r="S107" s="677"/>
    </row>
    <row r="108" spans="2:19" ht="31" thickBot="1">
      <c r="B108" s="598"/>
      <c r="C108" s="171" t="s">
        <v>749</v>
      </c>
      <c r="D108" s="90" t="s">
        <v>744</v>
      </c>
      <c r="E108" s="463" t="s">
        <v>1434</v>
      </c>
      <c r="F108" s="242"/>
      <c r="G108" s="468"/>
      <c r="H108" s="314"/>
      <c r="I108" s="399" t="s">
        <v>1465</v>
      </c>
      <c r="J108" s="399" t="str">
        <f t="shared" si="31"/>
        <v>0</v>
      </c>
      <c r="K108" s="399" t="s">
        <v>1465</v>
      </c>
      <c r="L108" s="399" t="str">
        <f t="shared" si="32"/>
        <v>0</v>
      </c>
      <c r="M108" s="399" t="s">
        <v>1465</v>
      </c>
      <c r="N108" s="399" t="str">
        <f t="shared" si="33"/>
        <v>0</v>
      </c>
      <c r="O108" s="399" t="s">
        <v>1465</v>
      </c>
      <c r="P108" s="399" t="str">
        <f t="shared" si="34"/>
        <v>0</v>
      </c>
      <c r="Q108" s="399" t="s">
        <v>1494</v>
      </c>
      <c r="R108" s="400">
        <f t="shared" si="35"/>
        <v>0</v>
      </c>
      <c r="S108" s="677"/>
    </row>
    <row r="109" spans="2:19" ht="31" thickBot="1">
      <c r="B109" s="598"/>
      <c r="C109" s="170" t="s">
        <v>750</v>
      </c>
      <c r="D109" s="89" t="s">
        <v>745</v>
      </c>
      <c r="E109" s="458" t="s">
        <v>1434</v>
      </c>
      <c r="F109" s="97"/>
      <c r="G109" s="429"/>
      <c r="H109" s="314"/>
      <c r="I109" s="399" t="s">
        <v>1465</v>
      </c>
      <c r="J109" s="399" t="str">
        <f t="shared" si="31"/>
        <v>0</v>
      </c>
      <c r="K109" s="399" t="s">
        <v>1465</v>
      </c>
      <c r="L109" s="399" t="str">
        <f t="shared" si="32"/>
        <v>0</v>
      </c>
      <c r="M109" s="399" t="s">
        <v>1465</v>
      </c>
      <c r="N109" s="399" t="str">
        <f t="shared" si="33"/>
        <v>0</v>
      </c>
      <c r="O109" s="399" t="s">
        <v>1465</v>
      </c>
      <c r="P109" s="399" t="str">
        <f t="shared" si="34"/>
        <v>0</v>
      </c>
      <c r="Q109" s="399" t="s">
        <v>1494</v>
      </c>
      <c r="R109" s="400">
        <f t="shared" si="35"/>
        <v>0</v>
      </c>
      <c r="S109" s="677"/>
    </row>
    <row r="110" spans="2:19" ht="136" thickBot="1">
      <c r="B110" s="599"/>
      <c r="C110" s="178" t="s">
        <v>840</v>
      </c>
      <c r="D110" s="94" t="s">
        <v>746</v>
      </c>
      <c r="E110" s="464" t="s">
        <v>1434</v>
      </c>
      <c r="F110" s="189"/>
      <c r="G110" s="469"/>
      <c r="H110" s="314"/>
      <c r="I110" s="399" t="s">
        <v>1465</v>
      </c>
      <c r="J110" s="399" t="str">
        <f t="shared" si="31"/>
        <v>0</v>
      </c>
      <c r="K110" s="399" t="s">
        <v>1465</v>
      </c>
      <c r="L110" s="399" t="str">
        <f t="shared" si="32"/>
        <v>0</v>
      </c>
      <c r="M110" s="399" t="s">
        <v>1465</v>
      </c>
      <c r="N110" s="399" t="str">
        <f t="shared" si="33"/>
        <v>0</v>
      </c>
      <c r="O110" s="399" t="s">
        <v>1465</v>
      </c>
      <c r="P110" s="399" t="str">
        <f t="shared" si="34"/>
        <v>0</v>
      </c>
      <c r="Q110" s="399" t="s">
        <v>1494</v>
      </c>
      <c r="R110" s="400">
        <f t="shared" si="35"/>
        <v>0</v>
      </c>
      <c r="S110" s="677"/>
    </row>
    <row r="113" spans="2:19" ht="16" thickBot="1"/>
    <row r="114" spans="2:19" ht="22.25" customHeight="1" thickBot="1">
      <c r="B114" s="661" t="s">
        <v>1480</v>
      </c>
      <c r="C114" s="383" t="s">
        <v>8</v>
      </c>
      <c r="D114" s="384" t="s">
        <v>1</v>
      </c>
      <c r="E114" s="383" t="s">
        <v>3</v>
      </c>
      <c r="F114" s="383" t="s">
        <v>4</v>
      </c>
      <c r="G114" s="385" t="s">
        <v>5</v>
      </c>
      <c r="H114" s="375" t="s">
        <v>1411</v>
      </c>
      <c r="I114" s="391" t="s">
        <v>1412</v>
      </c>
      <c r="J114" s="391"/>
      <c r="K114" s="391" t="s">
        <v>1490</v>
      </c>
      <c r="L114" s="391"/>
      <c r="M114" s="391" t="s">
        <v>1491</v>
      </c>
      <c r="N114" s="391"/>
      <c r="O114" s="391" t="s">
        <v>1492</v>
      </c>
      <c r="P114" s="391"/>
      <c r="Q114" s="392" t="s">
        <v>1413</v>
      </c>
      <c r="R114" s="376" t="s">
        <v>1422</v>
      </c>
      <c r="S114" s="390" t="s">
        <v>1493</v>
      </c>
    </row>
    <row r="115" spans="2:19" ht="46" thickBot="1">
      <c r="B115" s="598"/>
      <c r="C115" s="179" t="s">
        <v>841</v>
      </c>
      <c r="D115" s="95" t="s">
        <v>1314</v>
      </c>
      <c r="E115" s="473" t="s">
        <v>1244</v>
      </c>
      <c r="F115" s="95"/>
      <c r="G115" s="470"/>
      <c r="H115" s="314"/>
      <c r="I115" s="399" t="s">
        <v>1467</v>
      </c>
      <c r="J115" s="399" t="str">
        <f t="shared" ref="J115" si="36">IF(I115="SI","2.5","0")</f>
        <v>2.5</v>
      </c>
      <c r="K115" s="399" t="s">
        <v>1465</v>
      </c>
      <c r="L115" s="399" t="str">
        <f t="shared" ref="L115" si="37">IF(K115="SI","2.5","0")</f>
        <v>0</v>
      </c>
      <c r="M115" s="399" t="s">
        <v>1465</v>
      </c>
      <c r="N115" s="399" t="str">
        <f t="shared" ref="N115" si="38">IF(M115="SI","2.5","0")</f>
        <v>0</v>
      </c>
      <c r="O115" s="399" t="s">
        <v>1465</v>
      </c>
      <c r="P115" s="399" t="str">
        <f t="shared" ref="P115" si="39">IF(O115="SI","2.5","0")</f>
        <v>0</v>
      </c>
      <c r="Q115" s="399" t="s">
        <v>1494</v>
      </c>
      <c r="R115" s="400">
        <f t="shared" ref="R115" si="40">J115+L115+N115+P115</f>
        <v>2.5</v>
      </c>
      <c r="S115" s="677">
        <f>AVERAGE(R115:R118)</f>
        <v>0.625</v>
      </c>
    </row>
    <row r="116" spans="2:19" ht="46" thickBot="1">
      <c r="B116" s="598"/>
      <c r="C116" s="177" t="s">
        <v>842</v>
      </c>
      <c r="D116" s="97" t="s">
        <v>843</v>
      </c>
      <c r="E116" s="458" t="s">
        <v>1434</v>
      </c>
      <c r="F116" s="97"/>
      <c r="G116" s="429"/>
      <c r="H116" s="314"/>
      <c r="I116" s="399" t="s">
        <v>1465</v>
      </c>
      <c r="J116" s="399" t="str">
        <f t="shared" ref="J116:J118" si="41">IF(I116="SI","2.5","0")</f>
        <v>0</v>
      </c>
      <c r="K116" s="399" t="s">
        <v>1465</v>
      </c>
      <c r="L116" s="399" t="str">
        <f t="shared" ref="L116:L118" si="42">IF(K116="SI","2.5","0")</f>
        <v>0</v>
      </c>
      <c r="M116" s="399" t="s">
        <v>1465</v>
      </c>
      <c r="N116" s="399" t="str">
        <f t="shared" ref="N116:N118" si="43">IF(M116="SI","2.5","0")</f>
        <v>0</v>
      </c>
      <c r="O116" s="399" t="s">
        <v>1465</v>
      </c>
      <c r="P116" s="399" t="str">
        <f t="shared" ref="P116:P118" si="44">IF(O116="SI","2.5","0")</f>
        <v>0</v>
      </c>
      <c r="Q116" s="399" t="s">
        <v>1494</v>
      </c>
      <c r="R116" s="400">
        <f t="shared" ref="R116:R118" si="45">J116+L116+N116+P116</f>
        <v>0</v>
      </c>
      <c r="S116" s="677"/>
    </row>
    <row r="117" spans="2:19">
      <c r="B117" s="598"/>
      <c r="C117" s="754" t="s">
        <v>844</v>
      </c>
      <c r="D117" s="96" t="s">
        <v>845</v>
      </c>
      <c r="E117" s="240" t="s">
        <v>1434</v>
      </c>
      <c r="F117" s="96"/>
      <c r="G117" s="471"/>
      <c r="H117" s="314"/>
      <c r="I117" s="399" t="s">
        <v>1465</v>
      </c>
      <c r="J117" s="399" t="str">
        <f t="shared" si="41"/>
        <v>0</v>
      </c>
      <c r="K117" s="399" t="s">
        <v>1465</v>
      </c>
      <c r="L117" s="399" t="str">
        <f t="shared" si="42"/>
        <v>0</v>
      </c>
      <c r="M117" s="399" t="s">
        <v>1465</v>
      </c>
      <c r="N117" s="399" t="str">
        <f t="shared" si="43"/>
        <v>0</v>
      </c>
      <c r="O117" s="399" t="s">
        <v>1465</v>
      </c>
      <c r="P117" s="399" t="str">
        <f t="shared" si="44"/>
        <v>0</v>
      </c>
      <c r="Q117" s="399" t="s">
        <v>1494</v>
      </c>
      <c r="R117" s="400">
        <f t="shared" si="45"/>
        <v>0</v>
      </c>
      <c r="S117" s="677"/>
    </row>
    <row r="118" spans="2:19" ht="16" thickBot="1">
      <c r="B118" s="599"/>
      <c r="C118" s="647"/>
      <c r="D118" s="46" t="s">
        <v>1315</v>
      </c>
      <c r="E118" s="223" t="s">
        <v>1434</v>
      </c>
      <c r="F118" s="46"/>
      <c r="G118" s="472"/>
      <c r="H118" s="314"/>
      <c r="I118" s="399" t="s">
        <v>1465</v>
      </c>
      <c r="J118" s="399" t="str">
        <f t="shared" si="41"/>
        <v>0</v>
      </c>
      <c r="K118" s="399" t="s">
        <v>1465</v>
      </c>
      <c r="L118" s="399" t="str">
        <f t="shared" si="42"/>
        <v>0</v>
      </c>
      <c r="M118" s="399" t="s">
        <v>1465</v>
      </c>
      <c r="N118" s="399" t="str">
        <f t="shared" si="43"/>
        <v>0</v>
      </c>
      <c r="O118" s="399" t="s">
        <v>1465</v>
      </c>
      <c r="P118" s="399" t="str">
        <f t="shared" si="44"/>
        <v>0</v>
      </c>
      <c r="Q118" s="399" t="s">
        <v>1494</v>
      </c>
      <c r="R118" s="400">
        <f t="shared" si="45"/>
        <v>0</v>
      </c>
      <c r="S118" s="677"/>
    </row>
    <row r="121" spans="2:19" ht="16" thickBot="1"/>
    <row r="122" spans="2:19" ht="42" customHeight="1">
      <c r="B122" s="661" t="s">
        <v>1481</v>
      </c>
      <c r="C122" s="383" t="s">
        <v>8</v>
      </c>
      <c r="D122" s="384" t="s">
        <v>1</v>
      </c>
      <c r="E122" s="383" t="s">
        <v>3</v>
      </c>
      <c r="F122" s="383" t="s">
        <v>4</v>
      </c>
      <c r="G122" s="385" t="s">
        <v>5</v>
      </c>
      <c r="H122" s="375" t="s">
        <v>1411</v>
      </c>
      <c r="I122" s="391" t="s">
        <v>1412</v>
      </c>
      <c r="J122" s="391"/>
      <c r="K122" s="391" t="s">
        <v>1490</v>
      </c>
      <c r="L122" s="391"/>
      <c r="M122" s="391" t="s">
        <v>1491</v>
      </c>
      <c r="N122" s="391"/>
      <c r="O122" s="391" t="s">
        <v>1492</v>
      </c>
      <c r="P122" s="391"/>
      <c r="Q122" s="392" t="s">
        <v>1413</v>
      </c>
      <c r="R122" s="376" t="s">
        <v>1422</v>
      </c>
      <c r="S122" s="390" t="s">
        <v>1493</v>
      </c>
    </row>
    <row r="123" spans="2:19" ht="14.5" customHeight="1">
      <c r="B123" s="598"/>
      <c r="C123" s="810" t="s">
        <v>846</v>
      </c>
      <c r="D123" s="798"/>
      <c r="E123" s="798"/>
      <c r="F123" s="798"/>
      <c r="G123" s="798"/>
      <c r="H123" s="798"/>
      <c r="I123" s="798"/>
      <c r="J123" s="798"/>
      <c r="K123" s="798"/>
      <c r="L123" s="798"/>
      <c r="M123" s="798"/>
      <c r="N123" s="798"/>
      <c r="O123" s="798"/>
      <c r="P123" s="798"/>
      <c r="Q123" s="798"/>
      <c r="R123" s="799"/>
      <c r="S123" s="677">
        <f>AVERAGE(R123:R137)</f>
        <v>0.68181818181818177</v>
      </c>
    </row>
    <row r="124" spans="2:19" ht="14.5" customHeight="1">
      <c r="B124" s="598"/>
      <c r="C124" s="810"/>
      <c r="D124" s="798"/>
      <c r="E124" s="798"/>
      <c r="F124" s="798"/>
      <c r="G124" s="798"/>
      <c r="H124" s="798"/>
      <c r="I124" s="798"/>
      <c r="J124" s="798"/>
      <c r="K124" s="798"/>
      <c r="L124" s="798"/>
      <c r="M124" s="798"/>
      <c r="N124" s="798"/>
      <c r="O124" s="798"/>
      <c r="P124" s="798"/>
      <c r="Q124" s="798"/>
      <c r="R124" s="799"/>
      <c r="S124" s="677"/>
    </row>
    <row r="125" spans="2:19" ht="3.5" customHeight="1">
      <c r="B125" s="598"/>
      <c r="C125" s="810"/>
      <c r="D125" s="798"/>
      <c r="E125" s="798"/>
      <c r="F125" s="798"/>
      <c r="G125" s="798"/>
      <c r="H125" s="798"/>
      <c r="I125" s="798"/>
      <c r="J125" s="798"/>
      <c r="K125" s="798"/>
      <c r="L125" s="798"/>
      <c r="M125" s="798"/>
      <c r="N125" s="798"/>
      <c r="O125" s="798"/>
      <c r="P125" s="798"/>
      <c r="Q125" s="798"/>
      <c r="R125" s="799"/>
      <c r="S125" s="677"/>
    </row>
    <row r="126" spans="2:19" ht="31" thickBot="1">
      <c r="B126" s="598"/>
      <c r="C126" s="3" t="s">
        <v>1316</v>
      </c>
      <c r="D126" s="3" t="s">
        <v>847</v>
      </c>
      <c r="E126" s="225" t="s">
        <v>1434</v>
      </c>
      <c r="F126" s="3"/>
      <c r="G126" s="474"/>
      <c r="H126" s="314"/>
      <c r="I126" s="399" t="s">
        <v>1465</v>
      </c>
      <c r="J126" s="399" t="str">
        <f t="shared" ref="J126:J136" si="46">IF(I126="SI","2.5","0")</f>
        <v>0</v>
      </c>
      <c r="K126" s="399" t="s">
        <v>1465</v>
      </c>
      <c r="L126" s="399" t="str">
        <f t="shared" ref="L126:L136" si="47">IF(K126="SI","2.5","0")</f>
        <v>0</v>
      </c>
      <c r="M126" s="399" t="s">
        <v>1465</v>
      </c>
      <c r="N126" s="399" t="str">
        <f t="shared" ref="N126:N136" si="48">IF(M126="SI","2.5","0")</f>
        <v>0</v>
      </c>
      <c r="O126" s="399" t="s">
        <v>1465</v>
      </c>
      <c r="P126" s="399" t="str">
        <f t="shared" ref="P126:P136" si="49">IF(O126="SI","2.5","0")</f>
        <v>0</v>
      </c>
      <c r="Q126" s="399" t="s">
        <v>1494</v>
      </c>
      <c r="R126" s="400">
        <f t="shared" ref="R126:R136" si="50">J126+L126+N126+P126</f>
        <v>0</v>
      </c>
      <c r="S126" s="677"/>
    </row>
    <row r="127" spans="2:19" ht="31" thickBot="1">
      <c r="B127" s="598"/>
      <c r="C127" s="210" t="s">
        <v>848</v>
      </c>
      <c r="D127" s="40" t="s">
        <v>1243</v>
      </c>
      <c r="E127" s="225" t="s">
        <v>1434</v>
      </c>
      <c r="F127" s="3"/>
      <c r="G127" s="475"/>
      <c r="H127" s="314"/>
      <c r="I127" s="399" t="s">
        <v>1465</v>
      </c>
      <c r="J127" s="399" t="str">
        <f t="shared" si="46"/>
        <v>0</v>
      </c>
      <c r="K127" s="399" t="s">
        <v>1465</v>
      </c>
      <c r="L127" s="399" t="str">
        <f t="shared" si="47"/>
        <v>0</v>
      </c>
      <c r="M127" s="399" t="s">
        <v>1465</v>
      </c>
      <c r="N127" s="399" t="str">
        <f t="shared" si="48"/>
        <v>0</v>
      </c>
      <c r="O127" s="399" t="s">
        <v>1465</v>
      </c>
      <c r="P127" s="399" t="str">
        <f t="shared" si="49"/>
        <v>0</v>
      </c>
      <c r="Q127" s="399" t="s">
        <v>1494</v>
      </c>
      <c r="R127" s="400">
        <f t="shared" si="50"/>
        <v>0</v>
      </c>
      <c r="S127" s="677"/>
    </row>
    <row r="128" spans="2:19" ht="31" thickBot="1">
      <c r="B128" s="598"/>
      <c r="C128" s="3" t="s">
        <v>849</v>
      </c>
      <c r="D128" s="3" t="s">
        <v>850</v>
      </c>
      <c r="E128" s="225" t="s">
        <v>1434</v>
      </c>
      <c r="F128" s="3"/>
      <c r="G128" s="474"/>
      <c r="H128" s="314"/>
      <c r="I128" s="399" t="s">
        <v>1465</v>
      </c>
      <c r="J128" s="399" t="str">
        <f t="shared" si="46"/>
        <v>0</v>
      </c>
      <c r="K128" s="399" t="s">
        <v>1465</v>
      </c>
      <c r="L128" s="399" t="str">
        <f t="shared" si="47"/>
        <v>0</v>
      </c>
      <c r="M128" s="399" t="s">
        <v>1465</v>
      </c>
      <c r="N128" s="399" t="str">
        <f t="shared" si="48"/>
        <v>0</v>
      </c>
      <c r="O128" s="399" t="s">
        <v>1465</v>
      </c>
      <c r="P128" s="399" t="str">
        <f t="shared" si="49"/>
        <v>0</v>
      </c>
      <c r="Q128" s="399" t="s">
        <v>1494</v>
      </c>
      <c r="R128" s="400">
        <f t="shared" si="50"/>
        <v>0</v>
      </c>
      <c r="S128" s="677"/>
    </row>
    <row r="129" spans="2:19" ht="31" thickBot="1">
      <c r="B129" s="598"/>
      <c r="C129" s="3" t="s">
        <v>851</v>
      </c>
      <c r="D129" s="3" t="s">
        <v>852</v>
      </c>
      <c r="E129" s="225" t="s">
        <v>1244</v>
      </c>
      <c r="F129" s="3"/>
      <c r="G129" s="475"/>
      <c r="H129" s="314"/>
      <c r="I129" s="399" t="s">
        <v>1467</v>
      </c>
      <c r="J129" s="399" t="str">
        <f t="shared" si="46"/>
        <v>2.5</v>
      </c>
      <c r="K129" s="399" t="s">
        <v>1465</v>
      </c>
      <c r="L129" s="399" t="str">
        <f t="shared" si="47"/>
        <v>0</v>
      </c>
      <c r="M129" s="399" t="s">
        <v>1465</v>
      </c>
      <c r="N129" s="399" t="str">
        <f t="shared" si="48"/>
        <v>0</v>
      </c>
      <c r="O129" s="399" t="s">
        <v>1465</v>
      </c>
      <c r="P129" s="399" t="str">
        <f t="shared" si="49"/>
        <v>0</v>
      </c>
      <c r="Q129" s="399" t="s">
        <v>1494</v>
      </c>
      <c r="R129" s="400">
        <f t="shared" si="50"/>
        <v>2.5</v>
      </c>
      <c r="S129" s="677"/>
    </row>
    <row r="130" spans="2:19" ht="16" thickBot="1">
      <c r="B130" s="598"/>
      <c r="C130" s="478" t="s">
        <v>853</v>
      </c>
      <c r="D130" s="3" t="s">
        <v>854</v>
      </c>
      <c r="E130" s="225" t="s">
        <v>1434</v>
      </c>
      <c r="F130" s="3"/>
      <c r="G130" s="475"/>
      <c r="H130" s="314"/>
      <c r="I130" s="399" t="s">
        <v>1465</v>
      </c>
      <c r="J130" s="399" t="str">
        <f t="shared" si="46"/>
        <v>0</v>
      </c>
      <c r="K130" s="399" t="s">
        <v>1465</v>
      </c>
      <c r="L130" s="399" t="str">
        <f t="shared" si="47"/>
        <v>0</v>
      </c>
      <c r="M130" s="399" t="s">
        <v>1465</v>
      </c>
      <c r="N130" s="399" t="str">
        <f t="shared" si="48"/>
        <v>0</v>
      </c>
      <c r="O130" s="399" t="s">
        <v>1465</v>
      </c>
      <c r="P130" s="399" t="str">
        <f t="shared" si="49"/>
        <v>0</v>
      </c>
      <c r="Q130" s="399" t="s">
        <v>1494</v>
      </c>
      <c r="R130" s="400">
        <f t="shared" si="50"/>
        <v>0</v>
      </c>
      <c r="S130" s="677"/>
    </row>
    <row r="131" spans="2:19" ht="31" thickBot="1">
      <c r="B131" s="598"/>
      <c r="C131" s="478" t="s">
        <v>855</v>
      </c>
      <c r="D131" s="3" t="s">
        <v>1247</v>
      </c>
      <c r="E131" s="225" t="s">
        <v>1434</v>
      </c>
      <c r="F131" s="3"/>
      <c r="G131" s="474"/>
      <c r="H131" s="314"/>
      <c r="I131" s="399" t="s">
        <v>1465</v>
      </c>
      <c r="J131" s="399" t="str">
        <f t="shared" si="46"/>
        <v>0</v>
      </c>
      <c r="K131" s="399" t="s">
        <v>1465</v>
      </c>
      <c r="L131" s="399" t="str">
        <f t="shared" si="47"/>
        <v>0</v>
      </c>
      <c r="M131" s="399" t="s">
        <v>1465</v>
      </c>
      <c r="N131" s="399" t="str">
        <f t="shared" si="48"/>
        <v>0</v>
      </c>
      <c r="O131" s="399" t="s">
        <v>1465</v>
      </c>
      <c r="P131" s="399" t="str">
        <f t="shared" si="49"/>
        <v>0</v>
      </c>
      <c r="Q131" s="399" t="s">
        <v>1494</v>
      </c>
      <c r="R131" s="400">
        <f t="shared" si="50"/>
        <v>0</v>
      </c>
      <c r="S131" s="677"/>
    </row>
    <row r="132" spans="2:19">
      <c r="B132" s="598"/>
      <c r="C132" s="806" t="s">
        <v>856</v>
      </c>
      <c r="D132" s="3" t="s">
        <v>857</v>
      </c>
      <c r="E132" s="225" t="s">
        <v>1244</v>
      </c>
      <c r="F132" s="3"/>
      <c r="G132" s="476"/>
      <c r="H132" s="314"/>
      <c r="I132" s="399" t="s">
        <v>1467</v>
      </c>
      <c r="J132" s="399" t="str">
        <f t="shared" si="46"/>
        <v>2.5</v>
      </c>
      <c r="K132" s="399" t="s">
        <v>1465</v>
      </c>
      <c r="L132" s="399" t="str">
        <f t="shared" si="47"/>
        <v>0</v>
      </c>
      <c r="M132" s="399" t="s">
        <v>1465</v>
      </c>
      <c r="N132" s="399" t="str">
        <f t="shared" si="48"/>
        <v>0</v>
      </c>
      <c r="O132" s="399" t="s">
        <v>1465</v>
      </c>
      <c r="P132" s="399" t="str">
        <f t="shared" si="49"/>
        <v>0</v>
      </c>
      <c r="Q132" s="399" t="s">
        <v>1494</v>
      </c>
      <c r="R132" s="400">
        <f t="shared" si="50"/>
        <v>2.5</v>
      </c>
      <c r="S132" s="677"/>
    </row>
    <row r="133" spans="2:19" ht="31" thickBot="1">
      <c r="B133" s="598"/>
      <c r="C133" s="806"/>
      <c r="D133" s="3" t="s">
        <v>1317</v>
      </c>
      <c r="E133" s="225" t="s">
        <v>1434</v>
      </c>
      <c r="F133" s="3"/>
      <c r="G133" s="477"/>
      <c r="H133" s="314"/>
      <c r="I133" s="399" t="s">
        <v>1465</v>
      </c>
      <c r="J133" s="399" t="str">
        <f t="shared" si="46"/>
        <v>0</v>
      </c>
      <c r="K133" s="399" t="s">
        <v>1465</v>
      </c>
      <c r="L133" s="399" t="str">
        <f t="shared" si="47"/>
        <v>0</v>
      </c>
      <c r="M133" s="399" t="s">
        <v>1465</v>
      </c>
      <c r="N133" s="399" t="str">
        <f t="shared" si="48"/>
        <v>0</v>
      </c>
      <c r="O133" s="399" t="s">
        <v>1465</v>
      </c>
      <c r="P133" s="399" t="str">
        <f t="shared" si="49"/>
        <v>0</v>
      </c>
      <c r="Q133" s="399" t="s">
        <v>1494</v>
      </c>
      <c r="R133" s="400">
        <f t="shared" si="50"/>
        <v>0</v>
      </c>
      <c r="S133" s="677"/>
    </row>
    <row r="134" spans="2:19" ht="31" thickBot="1">
      <c r="B134" s="598"/>
      <c r="C134" s="3" t="s">
        <v>858</v>
      </c>
      <c r="D134" s="3" t="s">
        <v>859</v>
      </c>
      <c r="E134" s="225" t="s">
        <v>1434</v>
      </c>
      <c r="F134" s="3"/>
      <c r="G134" s="474"/>
      <c r="H134" s="314"/>
      <c r="I134" s="399" t="s">
        <v>1465</v>
      </c>
      <c r="J134" s="399" t="str">
        <f t="shared" si="46"/>
        <v>0</v>
      </c>
      <c r="K134" s="399" t="s">
        <v>1465</v>
      </c>
      <c r="L134" s="399" t="str">
        <f t="shared" si="47"/>
        <v>0</v>
      </c>
      <c r="M134" s="399" t="s">
        <v>1465</v>
      </c>
      <c r="N134" s="399" t="str">
        <f t="shared" si="48"/>
        <v>0</v>
      </c>
      <c r="O134" s="399" t="s">
        <v>1465</v>
      </c>
      <c r="P134" s="399" t="str">
        <f t="shared" si="49"/>
        <v>0</v>
      </c>
      <c r="Q134" s="399" t="s">
        <v>1494</v>
      </c>
      <c r="R134" s="400">
        <f t="shared" si="50"/>
        <v>0</v>
      </c>
      <c r="S134" s="677"/>
    </row>
    <row r="135" spans="2:19" ht="31" thickBot="1">
      <c r="B135" s="598"/>
      <c r="C135" s="478" t="s">
        <v>860</v>
      </c>
      <c r="D135" s="3" t="s">
        <v>1318</v>
      </c>
      <c r="E135" s="225" t="s">
        <v>1244</v>
      </c>
      <c r="F135" s="3" t="s">
        <v>1488</v>
      </c>
      <c r="G135" s="475"/>
      <c r="H135" s="314"/>
      <c r="I135" s="399" t="s">
        <v>1467</v>
      </c>
      <c r="J135" s="399" t="str">
        <f t="shared" si="46"/>
        <v>2.5</v>
      </c>
      <c r="K135" s="399" t="s">
        <v>1465</v>
      </c>
      <c r="L135" s="399" t="str">
        <f t="shared" si="47"/>
        <v>0</v>
      </c>
      <c r="M135" s="399" t="s">
        <v>1465</v>
      </c>
      <c r="N135" s="399" t="str">
        <f t="shared" si="48"/>
        <v>0</v>
      </c>
      <c r="O135" s="399" t="s">
        <v>1465</v>
      </c>
      <c r="P135" s="399" t="str">
        <f t="shared" si="49"/>
        <v>0</v>
      </c>
      <c r="Q135" s="399" t="s">
        <v>1494</v>
      </c>
      <c r="R135" s="400">
        <f t="shared" si="50"/>
        <v>2.5</v>
      </c>
      <c r="S135" s="677"/>
    </row>
    <row r="136" spans="2:19" ht="30">
      <c r="B136" s="598"/>
      <c r="C136" s="478" t="s">
        <v>861</v>
      </c>
      <c r="D136" s="3" t="s">
        <v>862</v>
      </c>
      <c r="E136" s="225" t="s">
        <v>1434</v>
      </c>
      <c r="F136" s="3"/>
      <c r="G136" s="474"/>
      <c r="H136" s="314"/>
      <c r="I136" s="399" t="s">
        <v>1465</v>
      </c>
      <c r="J136" s="399" t="str">
        <f t="shared" si="46"/>
        <v>0</v>
      </c>
      <c r="K136" s="399" t="s">
        <v>1465</v>
      </c>
      <c r="L136" s="399" t="str">
        <f t="shared" si="47"/>
        <v>0</v>
      </c>
      <c r="M136" s="399" t="s">
        <v>1465</v>
      </c>
      <c r="N136" s="399" t="str">
        <f t="shared" si="48"/>
        <v>0</v>
      </c>
      <c r="O136" s="399" t="s">
        <v>1465</v>
      </c>
      <c r="P136" s="399" t="str">
        <f t="shared" si="49"/>
        <v>0</v>
      </c>
      <c r="Q136" s="399" t="s">
        <v>1494</v>
      </c>
      <c r="R136" s="400">
        <f t="shared" si="50"/>
        <v>0</v>
      </c>
      <c r="S136" s="677"/>
    </row>
    <row r="137" spans="2:19" ht="33.5" customHeight="1" thickBot="1">
      <c r="B137" s="599"/>
      <c r="C137" s="807" t="s">
        <v>863</v>
      </c>
      <c r="D137" s="808"/>
      <c r="E137" s="808"/>
      <c r="F137" s="808"/>
      <c r="G137" s="808"/>
      <c r="H137" s="808"/>
      <c r="I137" s="808"/>
      <c r="J137" s="808"/>
      <c r="K137" s="808"/>
      <c r="L137" s="808"/>
      <c r="M137" s="808"/>
      <c r="N137" s="808"/>
      <c r="O137" s="808"/>
      <c r="P137" s="808"/>
      <c r="Q137" s="808"/>
      <c r="R137" s="809"/>
      <c r="S137" s="677"/>
    </row>
    <row r="140" spans="2:19" ht="16" thickBot="1"/>
    <row r="141" spans="2:19" ht="23" customHeight="1" thickBot="1">
      <c r="B141" s="661" t="s">
        <v>1482</v>
      </c>
      <c r="C141" s="383" t="s">
        <v>8</v>
      </c>
      <c r="D141" s="384" t="s">
        <v>1</v>
      </c>
      <c r="E141" s="383" t="s">
        <v>3</v>
      </c>
      <c r="F141" s="383" t="s">
        <v>4</v>
      </c>
      <c r="G141" s="385" t="s">
        <v>5</v>
      </c>
      <c r="H141" s="375" t="s">
        <v>1411</v>
      </c>
      <c r="I141" s="391" t="s">
        <v>1412</v>
      </c>
      <c r="J141" s="391"/>
      <c r="K141" s="391" t="s">
        <v>1490</v>
      </c>
      <c r="L141" s="391"/>
      <c r="M141" s="391" t="s">
        <v>1491</v>
      </c>
      <c r="N141" s="391"/>
      <c r="O141" s="391" t="s">
        <v>1492</v>
      </c>
      <c r="P141" s="391"/>
      <c r="Q141" s="392" t="s">
        <v>1413</v>
      </c>
      <c r="R141" s="376" t="s">
        <v>1422</v>
      </c>
      <c r="S141" s="390" t="s">
        <v>1493</v>
      </c>
    </row>
    <row r="142" spans="2:19" ht="45">
      <c r="B142" s="598"/>
      <c r="C142" s="664" t="s">
        <v>866</v>
      </c>
      <c r="D142" s="98" t="s">
        <v>864</v>
      </c>
      <c r="E142" s="222" t="s">
        <v>1260</v>
      </c>
      <c r="F142" s="45" t="s">
        <v>1489</v>
      </c>
      <c r="G142" s="465"/>
      <c r="H142" s="314"/>
      <c r="I142" s="399" t="s">
        <v>1465</v>
      </c>
      <c r="J142" s="399" t="str">
        <f t="shared" ref="J142:J150" si="51">IF(I142="SI","2.5","0")</f>
        <v>0</v>
      </c>
      <c r="K142" s="399" t="s">
        <v>1465</v>
      </c>
      <c r="L142" s="399" t="str">
        <f t="shared" ref="L142:L150" si="52">IF(K142="SI","2.5","0")</f>
        <v>0</v>
      </c>
      <c r="M142" s="399" t="s">
        <v>1465</v>
      </c>
      <c r="N142" s="399" t="str">
        <f t="shared" ref="N142:N150" si="53">IF(M142="SI","2.5","0")</f>
        <v>0</v>
      </c>
      <c r="O142" s="399" t="s">
        <v>1465</v>
      </c>
      <c r="P142" s="399" t="str">
        <f t="shared" ref="P142:P150" si="54">IF(O142="SI","2.5","0")</f>
        <v>0</v>
      </c>
      <c r="Q142" s="399" t="s">
        <v>1494</v>
      </c>
      <c r="R142" s="400">
        <f t="shared" ref="R142:R150" si="55">J142+L142+N142+P142</f>
        <v>0</v>
      </c>
      <c r="S142" s="677">
        <f>AVERAGE(R142:R150)</f>
        <v>0</v>
      </c>
    </row>
    <row r="143" spans="2:19" ht="31" thickBot="1">
      <c r="B143" s="598"/>
      <c r="C143" s="800"/>
      <c r="D143" s="88" t="s">
        <v>865</v>
      </c>
      <c r="E143" s="237" t="s">
        <v>1260</v>
      </c>
      <c r="F143" s="88"/>
      <c r="G143" s="467"/>
      <c r="H143" s="112"/>
      <c r="I143" s="399" t="s">
        <v>1465</v>
      </c>
      <c r="J143" s="399" t="str">
        <f t="shared" si="51"/>
        <v>0</v>
      </c>
      <c r="K143" s="399" t="s">
        <v>1465</v>
      </c>
      <c r="L143" s="399" t="str">
        <f t="shared" si="52"/>
        <v>0</v>
      </c>
      <c r="M143" s="399" t="s">
        <v>1465</v>
      </c>
      <c r="N143" s="399" t="str">
        <f t="shared" si="53"/>
        <v>0</v>
      </c>
      <c r="O143" s="399" t="s">
        <v>1465</v>
      </c>
      <c r="P143" s="399" t="str">
        <f t="shared" si="54"/>
        <v>0</v>
      </c>
      <c r="Q143" s="399" t="s">
        <v>1494</v>
      </c>
      <c r="R143" s="400">
        <f t="shared" si="55"/>
        <v>0</v>
      </c>
      <c r="S143" s="677"/>
    </row>
    <row r="144" spans="2:19" ht="31" thickBot="1">
      <c r="B144" s="598"/>
      <c r="C144" s="181" t="s">
        <v>876</v>
      </c>
      <c r="D144" s="89" t="s">
        <v>867</v>
      </c>
      <c r="E144" s="224" t="s">
        <v>1260</v>
      </c>
      <c r="F144" s="97"/>
      <c r="G144" s="429"/>
      <c r="H144" s="314"/>
      <c r="I144" s="399" t="s">
        <v>1465</v>
      </c>
      <c r="J144" s="399" t="str">
        <f t="shared" si="51"/>
        <v>0</v>
      </c>
      <c r="K144" s="399" t="s">
        <v>1465</v>
      </c>
      <c r="L144" s="399" t="str">
        <f t="shared" si="52"/>
        <v>0</v>
      </c>
      <c r="M144" s="399" t="s">
        <v>1465</v>
      </c>
      <c r="N144" s="399" t="str">
        <f t="shared" si="53"/>
        <v>0</v>
      </c>
      <c r="O144" s="399" t="s">
        <v>1465</v>
      </c>
      <c r="P144" s="399" t="str">
        <f t="shared" si="54"/>
        <v>0</v>
      </c>
      <c r="Q144" s="399" t="s">
        <v>1494</v>
      </c>
      <c r="R144" s="400">
        <f t="shared" si="55"/>
        <v>0</v>
      </c>
      <c r="S144" s="677"/>
    </row>
    <row r="145" spans="2:19" ht="31" thickBot="1">
      <c r="B145" s="598"/>
      <c r="C145" s="171" t="s">
        <v>868</v>
      </c>
      <c r="D145" s="90" t="s">
        <v>869</v>
      </c>
      <c r="E145" s="236" t="s">
        <v>1260</v>
      </c>
      <c r="F145" s="242"/>
      <c r="G145" s="468"/>
      <c r="H145" s="314"/>
      <c r="I145" s="399" t="s">
        <v>1465</v>
      </c>
      <c r="J145" s="399" t="str">
        <f t="shared" si="51"/>
        <v>0</v>
      </c>
      <c r="K145" s="399" t="s">
        <v>1465</v>
      </c>
      <c r="L145" s="399" t="str">
        <f t="shared" si="52"/>
        <v>0</v>
      </c>
      <c r="M145" s="399" t="s">
        <v>1465</v>
      </c>
      <c r="N145" s="399" t="str">
        <f t="shared" si="53"/>
        <v>0</v>
      </c>
      <c r="O145" s="399" t="s">
        <v>1465</v>
      </c>
      <c r="P145" s="399" t="str">
        <f t="shared" si="54"/>
        <v>0</v>
      </c>
      <c r="Q145" s="399" t="s">
        <v>1494</v>
      </c>
      <c r="R145" s="400">
        <f t="shared" si="55"/>
        <v>0</v>
      </c>
      <c r="S145" s="677"/>
    </row>
    <row r="146" spans="2:19" ht="31" thickBot="1">
      <c r="B146" s="598"/>
      <c r="C146" s="170" t="s">
        <v>870</v>
      </c>
      <c r="D146" s="89" t="s">
        <v>871</v>
      </c>
      <c r="E146" s="224" t="s">
        <v>1260</v>
      </c>
      <c r="F146" s="97"/>
      <c r="G146" s="429"/>
      <c r="H146" s="314"/>
      <c r="I146" s="399" t="s">
        <v>1465</v>
      </c>
      <c r="J146" s="399" t="str">
        <f t="shared" si="51"/>
        <v>0</v>
      </c>
      <c r="K146" s="399" t="s">
        <v>1465</v>
      </c>
      <c r="L146" s="399" t="str">
        <f t="shared" si="52"/>
        <v>0</v>
      </c>
      <c r="M146" s="399" t="s">
        <v>1465</v>
      </c>
      <c r="N146" s="399" t="str">
        <f t="shared" si="53"/>
        <v>0</v>
      </c>
      <c r="O146" s="399" t="s">
        <v>1465</v>
      </c>
      <c r="P146" s="399" t="str">
        <f t="shared" si="54"/>
        <v>0</v>
      </c>
      <c r="Q146" s="399" t="s">
        <v>1494</v>
      </c>
      <c r="R146" s="400">
        <f t="shared" si="55"/>
        <v>0</v>
      </c>
      <c r="S146" s="677"/>
    </row>
    <row r="147" spans="2:19" ht="31" thickBot="1">
      <c r="B147" s="598"/>
      <c r="C147" s="171" t="s">
        <v>872</v>
      </c>
      <c r="D147" s="90" t="s">
        <v>873</v>
      </c>
      <c r="E147" s="236" t="s">
        <v>1260</v>
      </c>
      <c r="F147" s="242"/>
      <c r="G147" s="468"/>
      <c r="H147" s="314"/>
      <c r="I147" s="399" t="s">
        <v>1465</v>
      </c>
      <c r="J147" s="399" t="str">
        <f t="shared" si="51"/>
        <v>0</v>
      </c>
      <c r="K147" s="399" t="s">
        <v>1465</v>
      </c>
      <c r="L147" s="399" t="str">
        <f t="shared" si="52"/>
        <v>0</v>
      </c>
      <c r="M147" s="399" t="s">
        <v>1465</v>
      </c>
      <c r="N147" s="399" t="str">
        <f t="shared" si="53"/>
        <v>0</v>
      </c>
      <c r="O147" s="399" t="s">
        <v>1465</v>
      </c>
      <c r="P147" s="399" t="str">
        <f t="shared" si="54"/>
        <v>0</v>
      </c>
      <c r="Q147" s="399" t="s">
        <v>1494</v>
      </c>
      <c r="R147" s="400">
        <f t="shared" si="55"/>
        <v>0</v>
      </c>
      <c r="S147" s="677"/>
    </row>
    <row r="148" spans="2:19" ht="31" thickBot="1">
      <c r="B148" s="598"/>
      <c r="C148" s="170" t="s">
        <v>874</v>
      </c>
      <c r="D148" s="89" t="s">
        <v>875</v>
      </c>
      <c r="E148" s="224" t="s">
        <v>1260</v>
      </c>
      <c r="F148" s="97"/>
      <c r="G148" s="429"/>
      <c r="H148" s="314"/>
      <c r="I148" s="399" t="s">
        <v>1465</v>
      </c>
      <c r="J148" s="399" t="str">
        <f t="shared" si="51"/>
        <v>0</v>
      </c>
      <c r="K148" s="399" t="s">
        <v>1465</v>
      </c>
      <c r="L148" s="399" t="str">
        <f t="shared" si="52"/>
        <v>0</v>
      </c>
      <c r="M148" s="399" t="s">
        <v>1465</v>
      </c>
      <c r="N148" s="399" t="str">
        <f t="shared" si="53"/>
        <v>0</v>
      </c>
      <c r="O148" s="399" t="s">
        <v>1465</v>
      </c>
      <c r="P148" s="399" t="str">
        <f t="shared" si="54"/>
        <v>0</v>
      </c>
      <c r="Q148" s="399" t="s">
        <v>1494</v>
      </c>
      <c r="R148" s="400">
        <f t="shared" si="55"/>
        <v>0</v>
      </c>
      <c r="S148" s="677"/>
    </row>
    <row r="149" spans="2:19" ht="31" thickBot="1">
      <c r="B149" s="598"/>
      <c r="C149" s="171" t="s">
        <v>877</v>
      </c>
      <c r="D149" s="90" t="s">
        <v>1248</v>
      </c>
      <c r="E149" s="236" t="s">
        <v>1260</v>
      </c>
      <c r="F149" s="242"/>
      <c r="G149" s="468"/>
      <c r="H149" s="314"/>
      <c r="I149" s="399" t="s">
        <v>1465</v>
      </c>
      <c r="J149" s="399" t="str">
        <f t="shared" si="51"/>
        <v>0</v>
      </c>
      <c r="K149" s="399" t="s">
        <v>1465</v>
      </c>
      <c r="L149" s="399" t="str">
        <f t="shared" si="52"/>
        <v>0</v>
      </c>
      <c r="M149" s="399" t="s">
        <v>1465</v>
      </c>
      <c r="N149" s="399" t="str">
        <f t="shared" si="53"/>
        <v>0</v>
      </c>
      <c r="O149" s="399" t="s">
        <v>1465</v>
      </c>
      <c r="P149" s="399" t="str">
        <f t="shared" si="54"/>
        <v>0</v>
      </c>
      <c r="Q149" s="399" t="s">
        <v>1494</v>
      </c>
      <c r="R149" s="400">
        <f t="shared" si="55"/>
        <v>0</v>
      </c>
      <c r="S149" s="677"/>
    </row>
    <row r="150" spans="2:19" ht="31" thickBot="1">
      <c r="B150" s="599"/>
      <c r="C150" s="170" t="s">
        <v>878</v>
      </c>
      <c r="D150" s="89" t="s">
        <v>879</v>
      </c>
      <c r="E150" s="224" t="s">
        <v>1260</v>
      </c>
      <c r="F150" s="97"/>
      <c r="G150" s="429"/>
      <c r="H150" s="314"/>
      <c r="I150" s="399" t="s">
        <v>1465</v>
      </c>
      <c r="J150" s="399" t="str">
        <f t="shared" si="51"/>
        <v>0</v>
      </c>
      <c r="K150" s="399" t="s">
        <v>1465</v>
      </c>
      <c r="L150" s="399" t="str">
        <f t="shared" si="52"/>
        <v>0</v>
      </c>
      <c r="M150" s="399" t="s">
        <v>1465</v>
      </c>
      <c r="N150" s="399" t="str">
        <f t="shared" si="53"/>
        <v>0</v>
      </c>
      <c r="O150" s="399" t="s">
        <v>1465</v>
      </c>
      <c r="P150" s="399" t="str">
        <f t="shared" si="54"/>
        <v>0</v>
      </c>
      <c r="Q150" s="399" t="s">
        <v>1494</v>
      </c>
      <c r="R150" s="400">
        <f t="shared" si="55"/>
        <v>0</v>
      </c>
      <c r="S150" s="677"/>
    </row>
    <row r="153" spans="2:19" ht="16" thickBot="1"/>
    <row r="154" spans="2:19" ht="29" customHeight="1">
      <c r="B154" s="661" t="s">
        <v>1483</v>
      </c>
      <c r="C154" s="383" t="s">
        <v>8</v>
      </c>
      <c r="D154" s="384" t="s">
        <v>1</v>
      </c>
      <c r="E154" s="383" t="s">
        <v>3</v>
      </c>
      <c r="F154" s="383" t="s">
        <v>4</v>
      </c>
      <c r="G154" s="385" t="s">
        <v>5</v>
      </c>
      <c r="H154" s="375" t="s">
        <v>1411</v>
      </c>
      <c r="I154" s="391" t="s">
        <v>1412</v>
      </c>
      <c r="J154" s="391"/>
      <c r="K154" s="391" t="s">
        <v>1490</v>
      </c>
      <c r="L154" s="391"/>
      <c r="M154" s="391" t="s">
        <v>1491</v>
      </c>
      <c r="N154" s="391"/>
      <c r="O154" s="391" t="s">
        <v>1492</v>
      </c>
      <c r="P154" s="391"/>
      <c r="Q154" s="392" t="s">
        <v>1413</v>
      </c>
      <c r="R154" s="376" t="s">
        <v>1422</v>
      </c>
      <c r="S154" s="390" t="s">
        <v>1493</v>
      </c>
    </row>
    <row r="155" spans="2:19" ht="28.25" customHeight="1" thickBot="1">
      <c r="B155" s="662"/>
      <c r="C155" s="797" t="s">
        <v>880</v>
      </c>
      <c r="D155" s="798"/>
      <c r="E155" s="798"/>
      <c r="F155" s="798"/>
      <c r="G155" s="798"/>
      <c r="H155" s="798"/>
      <c r="I155" s="798"/>
      <c r="J155" s="798"/>
      <c r="K155" s="798"/>
      <c r="L155" s="798"/>
      <c r="M155" s="798"/>
      <c r="N155" s="798"/>
      <c r="O155" s="798"/>
      <c r="P155" s="798"/>
      <c r="Q155" s="798"/>
      <c r="R155" s="799"/>
      <c r="S155" s="677">
        <f>AVERAGE(R155:R159)</f>
        <v>0</v>
      </c>
    </row>
    <row r="156" spans="2:19">
      <c r="B156" s="598"/>
      <c r="C156" s="645" t="s">
        <v>881</v>
      </c>
      <c r="D156" s="9" t="s">
        <v>882</v>
      </c>
      <c r="E156" s="222" t="s">
        <v>1434</v>
      </c>
      <c r="F156" s="9"/>
      <c r="G156" s="305"/>
      <c r="H156" s="314"/>
      <c r="I156" s="399" t="s">
        <v>1465</v>
      </c>
      <c r="J156" s="399" t="str">
        <f t="shared" ref="J156:J159" si="56">IF(I156="SI","2.5","0")</f>
        <v>0</v>
      </c>
      <c r="K156" s="399" t="s">
        <v>1465</v>
      </c>
      <c r="L156" s="399" t="str">
        <f t="shared" ref="L156:L159" si="57">IF(K156="SI","2.5","0")</f>
        <v>0</v>
      </c>
      <c r="M156" s="399" t="s">
        <v>1465</v>
      </c>
      <c r="N156" s="399" t="str">
        <f t="shared" ref="N156:N159" si="58">IF(M156="SI","2.5","0")</f>
        <v>0</v>
      </c>
      <c r="O156" s="399" t="s">
        <v>1465</v>
      </c>
      <c r="P156" s="399" t="str">
        <f t="shared" ref="P156:P159" si="59">IF(O156="SI","2.5","0")</f>
        <v>0</v>
      </c>
      <c r="Q156" s="399" t="s">
        <v>1494</v>
      </c>
      <c r="R156" s="400">
        <f t="shared" ref="R156:R159" si="60">J156+L156+N156+P156</f>
        <v>0</v>
      </c>
      <c r="S156" s="677"/>
    </row>
    <row r="157" spans="2:19">
      <c r="B157" s="598"/>
      <c r="C157" s="646"/>
      <c r="D157" s="3" t="s">
        <v>883</v>
      </c>
      <c r="E157" s="225" t="s">
        <v>1434</v>
      </c>
      <c r="F157" s="3"/>
      <c r="G157" s="307"/>
      <c r="H157" s="314"/>
      <c r="I157" s="399" t="s">
        <v>1465</v>
      </c>
      <c r="J157" s="399" t="str">
        <f t="shared" si="56"/>
        <v>0</v>
      </c>
      <c r="K157" s="399" t="s">
        <v>1465</v>
      </c>
      <c r="L157" s="399" t="str">
        <f t="shared" si="57"/>
        <v>0</v>
      </c>
      <c r="M157" s="399" t="s">
        <v>1465</v>
      </c>
      <c r="N157" s="399" t="str">
        <f t="shared" si="58"/>
        <v>0</v>
      </c>
      <c r="O157" s="399" t="s">
        <v>1465</v>
      </c>
      <c r="P157" s="399" t="str">
        <f t="shared" si="59"/>
        <v>0</v>
      </c>
      <c r="Q157" s="399" t="s">
        <v>1494</v>
      </c>
      <c r="R157" s="400">
        <f t="shared" si="60"/>
        <v>0</v>
      </c>
      <c r="S157" s="677"/>
    </row>
    <row r="158" spans="2:19">
      <c r="B158" s="598"/>
      <c r="C158" s="646"/>
      <c r="D158" s="3" t="s">
        <v>1249</v>
      </c>
      <c r="E158" s="225" t="s">
        <v>1434</v>
      </c>
      <c r="F158" s="3"/>
      <c r="G158" s="307"/>
      <c r="H158" s="314"/>
      <c r="I158" s="399" t="s">
        <v>1465</v>
      </c>
      <c r="J158" s="399" t="str">
        <f t="shared" si="56"/>
        <v>0</v>
      </c>
      <c r="K158" s="399" t="s">
        <v>1465</v>
      </c>
      <c r="L158" s="399" t="str">
        <f t="shared" si="57"/>
        <v>0</v>
      </c>
      <c r="M158" s="399" t="s">
        <v>1465</v>
      </c>
      <c r="N158" s="399" t="str">
        <f t="shared" si="58"/>
        <v>0</v>
      </c>
      <c r="O158" s="399" t="s">
        <v>1465</v>
      </c>
      <c r="P158" s="399" t="str">
        <f t="shared" si="59"/>
        <v>0</v>
      </c>
      <c r="Q158" s="399" t="s">
        <v>1494</v>
      </c>
      <c r="R158" s="400">
        <f t="shared" si="60"/>
        <v>0</v>
      </c>
      <c r="S158" s="677"/>
    </row>
    <row r="159" spans="2:19" ht="16" thickBot="1">
      <c r="B159" s="599"/>
      <c r="C159" s="647"/>
      <c r="D159" s="7" t="s">
        <v>884</v>
      </c>
      <c r="E159" s="223" t="s">
        <v>1434</v>
      </c>
      <c r="F159" s="7"/>
      <c r="G159" s="306"/>
      <c r="H159" s="314"/>
      <c r="I159" s="399" t="s">
        <v>1465</v>
      </c>
      <c r="J159" s="399" t="str">
        <f t="shared" si="56"/>
        <v>0</v>
      </c>
      <c r="K159" s="399" t="s">
        <v>1465</v>
      </c>
      <c r="L159" s="399" t="str">
        <f t="shared" si="57"/>
        <v>0</v>
      </c>
      <c r="M159" s="399" t="s">
        <v>1465</v>
      </c>
      <c r="N159" s="399" t="str">
        <f t="shared" si="58"/>
        <v>0</v>
      </c>
      <c r="O159" s="399" t="s">
        <v>1465</v>
      </c>
      <c r="P159" s="399" t="str">
        <f t="shared" si="59"/>
        <v>0</v>
      </c>
      <c r="Q159" s="399" t="s">
        <v>1494</v>
      </c>
      <c r="R159" s="400">
        <f t="shared" si="60"/>
        <v>0</v>
      </c>
      <c r="S159" s="677"/>
    </row>
    <row r="162" spans="2:19" ht="16" thickBot="1"/>
    <row r="163" spans="2:19" ht="32" customHeight="1">
      <c r="B163" s="661" t="s">
        <v>1484</v>
      </c>
      <c r="C163" s="383" t="s">
        <v>8</v>
      </c>
      <c r="D163" s="384" t="s">
        <v>1</v>
      </c>
      <c r="E163" s="383" t="s">
        <v>3</v>
      </c>
      <c r="F163" s="383" t="s">
        <v>4</v>
      </c>
      <c r="G163" s="385" t="s">
        <v>5</v>
      </c>
      <c r="H163" s="375" t="s">
        <v>1411</v>
      </c>
      <c r="I163" s="391" t="s">
        <v>1412</v>
      </c>
      <c r="J163" s="391"/>
      <c r="K163" s="391" t="s">
        <v>1490</v>
      </c>
      <c r="L163" s="391"/>
      <c r="M163" s="391" t="s">
        <v>1491</v>
      </c>
      <c r="N163" s="391"/>
      <c r="O163" s="391" t="s">
        <v>1492</v>
      </c>
      <c r="P163" s="391"/>
      <c r="Q163" s="392" t="s">
        <v>1413</v>
      </c>
      <c r="R163" s="376" t="s">
        <v>1422</v>
      </c>
      <c r="S163" s="390" t="s">
        <v>1493</v>
      </c>
    </row>
    <row r="164" spans="2:19" ht="31.25" customHeight="1">
      <c r="B164" s="662"/>
      <c r="C164" s="797" t="s">
        <v>885</v>
      </c>
      <c r="D164" s="798"/>
      <c r="E164" s="798"/>
      <c r="F164" s="798"/>
      <c r="G164" s="798"/>
      <c r="H164" s="798"/>
      <c r="I164" s="798"/>
      <c r="J164" s="798"/>
      <c r="K164" s="798"/>
      <c r="L164" s="798"/>
      <c r="M164" s="798"/>
      <c r="N164" s="798"/>
      <c r="O164" s="798"/>
      <c r="P164" s="798"/>
      <c r="Q164" s="798"/>
      <c r="R164" s="799"/>
      <c r="S164" s="677">
        <f>AVERAGE(R164:R167)</f>
        <v>0</v>
      </c>
    </row>
    <row r="165" spans="2:19" ht="60">
      <c r="B165" s="598"/>
      <c r="C165" s="3" t="s">
        <v>886</v>
      </c>
      <c r="D165" s="3" t="s">
        <v>887</v>
      </c>
      <c r="E165" s="225" t="s">
        <v>1434</v>
      </c>
      <c r="F165" s="3"/>
      <c r="G165" s="3"/>
      <c r="H165" s="314"/>
      <c r="I165" s="399" t="s">
        <v>1465</v>
      </c>
      <c r="J165" s="399" t="str">
        <f t="shared" ref="J165:J166" si="61">IF(I165="SI","2.5","0")</f>
        <v>0</v>
      </c>
      <c r="K165" s="399" t="s">
        <v>1465</v>
      </c>
      <c r="L165" s="399" t="str">
        <f t="shared" ref="L165:L166" si="62">IF(K165="SI","2.5","0")</f>
        <v>0</v>
      </c>
      <c r="M165" s="399" t="s">
        <v>1465</v>
      </c>
      <c r="N165" s="399" t="str">
        <f t="shared" ref="N165:N166" si="63">IF(M165="SI","2.5","0")</f>
        <v>0</v>
      </c>
      <c r="O165" s="399" t="s">
        <v>1465</v>
      </c>
      <c r="P165" s="399" t="str">
        <f t="shared" ref="P165:P166" si="64">IF(O165="SI","2.5","0")</f>
        <v>0</v>
      </c>
      <c r="Q165" s="399" t="s">
        <v>1494</v>
      </c>
      <c r="R165" s="399">
        <f t="shared" ref="R165:R166" si="65">J165+L165+N165+P165</f>
        <v>0</v>
      </c>
      <c r="S165" s="677"/>
    </row>
    <row r="166" spans="2:19" ht="60">
      <c r="B166" s="598"/>
      <c r="C166" s="3" t="s">
        <v>888</v>
      </c>
      <c r="D166" s="3" t="s">
        <v>1274</v>
      </c>
      <c r="E166" s="225" t="s">
        <v>1434</v>
      </c>
      <c r="F166" s="3"/>
      <c r="G166" s="3"/>
      <c r="H166" s="314"/>
      <c r="I166" s="399" t="s">
        <v>1465</v>
      </c>
      <c r="J166" s="399" t="str">
        <f t="shared" si="61"/>
        <v>0</v>
      </c>
      <c r="K166" s="399" t="s">
        <v>1465</v>
      </c>
      <c r="L166" s="399" t="str">
        <f t="shared" si="62"/>
        <v>0</v>
      </c>
      <c r="M166" s="399" t="s">
        <v>1465</v>
      </c>
      <c r="N166" s="399" t="str">
        <f t="shared" si="63"/>
        <v>0</v>
      </c>
      <c r="O166" s="399" t="s">
        <v>1465</v>
      </c>
      <c r="P166" s="399" t="str">
        <f t="shared" si="64"/>
        <v>0</v>
      </c>
      <c r="Q166" s="399" t="s">
        <v>1494</v>
      </c>
      <c r="R166" s="399">
        <f t="shared" si="65"/>
        <v>0</v>
      </c>
      <c r="S166" s="677"/>
    </row>
    <row r="167" spans="2:19" ht="32" customHeight="1">
      <c r="B167" s="598"/>
      <c r="C167" s="801" t="s">
        <v>889</v>
      </c>
      <c r="D167" s="802"/>
      <c r="E167" s="802"/>
      <c r="F167" s="802"/>
      <c r="G167" s="802"/>
      <c r="H167" s="802"/>
      <c r="I167" s="802"/>
      <c r="J167" s="802"/>
      <c r="K167" s="802"/>
      <c r="L167" s="802"/>
      <c r="M167" s="802"/>
      <c r="N167" s="802"/>
      <c r="O167" s="802"/>
      <c r="P167" s="802"/>
      <c r="Q167" s="802"/>
      <c r="R167" s="803"/>
      <c r="S167" s="677"/>
    </row>
    <row r="171" spans="2:19" ht="20">
      <c r="B171" s="17" t="s">
        <v>1485</v>
      </c>
    </row>
    <row r="173" spans="2:19" ht="16" thickBot="1"/>
    <row r="174" spans="2:19" ht="23.5" customHeight="1" thickBot="1">
      <c r="B174" s="661" t="s">
        <v>1486</v>
      </c>
      <c r="C174" s="383" t="s">
        <v>8</v>
      </c>
      <c r="D174" s="384" t="s">
        <v>1</v>
      </c>
      <c r="E174" s="383" t="s">
        <v>3</v>
      </c>
      <c r="F174" s="383" t="s">
        <v>4</v>
      </c>
      <c r="G174" s="385" t="s">
        <v>5</v>
      </c>
      <c r="H174" s="375" t="s">
        <v>1411</v>
      </c>
      <c r="I174" s="391" t="s">
        <v>1412</v>
      </c>
      <c r="J174" s="391"/>
      <c r="K174" s="391" t="s">
        <v>1490</v>
      </c>
      <c r="L174" s="391"/>
      <c r="M174" s="391" t="s">
        <v>1491</v>
      </c>
      <c r="N174" s="391"/>
      <c r="O174" s="391" t="s">
        <v>1492</v>
      </c>
      <c r="P174" s="391"/>
      <c r="Q174" s="392" t="s">
        <v>1413</v>
      </c>
      <c r="R174" s="376" t="s">
        <v>1422</v>
      </c>
      <c r="S174" s="390" t="s">
        <v>1493</v>
      </c>
    </row>
    <row r="175" spans="2:19" ht="61" thickBot="1">
      <c r="B175" s="662"/>
      <c r="C175" s="182" t="s">
        <v>1275</v>
      </c>
      <c r="D175" s="479" t="s">
        <v>890</v>
      </c>
      <c r="E175" s="225" t="s">
        <v>1434</v>
      </c>
      <c r="F175" s="3"/>
      <c r="G175" s="3"/>
      <c r="H175" s="314"/>
      <c r="I175" s="399" t="s">
        <v>1465</v>
      </c>
      <c r="J175" s="399" t="str">
        <f t="shared" ref="J175:J176" si="66">IF(I175="SI","2.5","0")</f>
        <v>0</v>
      </c>
      <c r="K175" s="399" t="s">
        <v>1465</v>
      </c>
      <c r="L175" s="399" t="str">
        <f t="shared" ref="L175:L176" si="67">IF(K175="SI","2.5","0")</f>
        <v>0</v>
      </c>
      <c r="M175" s="399" t="s">
        <v>1465</v>
      </c>
      <c r="N175" s="399" t="str">
        <f t="shared" ref="N175:N176" si="68">IF(M175="SI","2.5","0")</f>
        <v>0</v>
      </c>
      <c r="O175" s="399" t="s">
        <v>1465</v>
      </c>
      <c r="P175" s="399" t="str">
        <f t="shared" ref="P175:P176" si="69">IF(O175="SI","2.5","0")</f>
        <v>0</v>
      </c>
      <c r="Q175" s="399" t="s">
        <v>1494</v>
      </c>
      <c r="R175" s="400">
        <f t="shared" ref="R175:R176" si="70">J175+L175+N175+P175</f>
        <v>0</v>
      </c>
      <c r="S175" s="677">
        <f>AVERAGE(R175:R176)</f>
        <v>0</v>
      </c>
    </row>
    <row r="176" spans="2:19" ht="181" thickBot="1">
      <c r="B176" s="662"/>
      <c r="C176" s="183" t="s">
        <v>1319</v>
      </c>
      <c r="D176" s="480" t="s">
        <v>891</v>
      </c>
      <c r="E176" s="225" t="s">
        <v>1434</v>
      </c>
      <c r="F176" s="40"/>
      <c r="G176" s="3"/>
      <c r="H176" s="314"/>
      <c r="I176" s="399" t="s">
        <v>1465</v>
      </c>
      <c r="J176" s="399" t="str">
        <f t="shared" si="66"/>
        <v>0</v>
      </c>
      <c r="K176" s="399" t="s">
        <v>1465</v>
      </c>
      <c r="L176" s="399" t="str">
        <f t="shared" si="67"/>
        <v>0</v>
      </c>
      <c r="M176" s="399" t="s">
        <v>1465</v>
      </c>
      <c r="N176" s="399" t="str">
        <f t="shared" si="68"/>
        <v>0</v>
      </c>
      <c r="O176" s="399" t="s">
        <v>1465</v>
      </c>
      <c r="P176" s="399" t="str">
        <f t="shared" si="69"/>
        <v>0</v>
      </c>
      <c r="Q176" s="399" t="s">
        <v>1494</v>
      </c>
      <c r="R176" s="399">
        <f t="shared" si="70"/>
        <v>0</v>
      </c>
      <c r="S176" s="677"/>
    </row>
    <row r="177" spans="2:19" ht="15" customHeight="1">
      <c r="B177" s="662"/>
      <c r="C177" s="804" t="s">
        <v>892</v>
      </c>
      <c r="D177" s="805"/>
      <c r="E177" s="805"/>
      <c r="F177" s="805"/>
      <c r="G177" s="805"/>
      <c r="H177" s="805"/>
      <c r="I177" s="805"/>
      <c r="J177" s="805"/>
      <c r="K177" s="805"/>
      <c r="L177" s="805"/>
      <c r="M177" s="805"/>
      <c r="N177" s="805"/>
      <c r="O177" s="805"/>
      <c r="P177" s="805"/>
      <c r="Q177" s="805"/>
      <c r="R177" s="805"/>
      <c r="S177" s="805"/>
    </row>
  </sheetData>
  <mergeCells count="52">
    <mergeCell ref="B8:B17"/>
    <mergeCell ref="C17:G17"/>
    <mergeCell ref="B20:B39"/>
    <mergeCell ref="C44:C46"/>
    <mergeCell ref="B43:B52"/>
    <mergeCell ref="C9:C11"/>
    <mergeCell ref="C13:C14"/>
    <mergeCell ref="C15:C16"/>
    <mergeCell ref="B75:B89"/>
    <mergeCell ref="C94:C95"/>
    <mergeCell ref="B93:B99"/>
    <mergeCell ref="C62:C63"/>
    <mergeCell ref="B59:B71"/>
    <mergeCell ref="C89:S89"/>
    <mergeCell ref="S94:S99"/>
    <mergeCell ref="C132:C133"/>
    <mergeCell ref="B122:B137"/>
    <mergeCell ref="C137:R137"/>
    <mergeCell ref="C123:R125"/>
    <mergeCell ref="C104:C106"/>
    <mergeCell ref="B103:B110"/>
    <mergeCell ref="C117:C118"/>
    <mergeCell ref="B114:B118"/>
    <mergeCell ref="B174:B177"/>
    <mergeCell ref="C142:C143"/>
    <mergeCell ref="B141:B150"/>
    <mergeCell ref="C156:C159"/>
    <mergeCell ref="B154:B159"/>
    <mergeCell ref="B163:B167"/>
    <mergeCell ref="C155:R155"/>
    <mergeCell ref="C164:R164"/>
    <mergeCell ref="C167:R167"/>
    <mergeCell ref="C177:S177"/>
    <mergeCell ref="S155:S159"/>
    <mergeCell ref="S164:S167"/>
    <mergeCell ref="S175:S176"/>
    <mergeCell ref="S104:S110"/>
    <mergeCell ref="S115:S118"/>
    <mergeCell ref="S123:S137"/>
    <mergeCell ref="S142:S150"/>
    <mergeCell ref="S9:S17"/>
    <mergeCell ref="S21:S39"/>
    <mergeCell ref="S44:S51"/>
    <mergeCell ref="S60:S70"/>
    <mergeCell ref="S76:S88"/>
    <mergeCell ref="C52:S52"/>
    <mergeCell ref="C71:S71"/>
    <mergeCell ref="C70:R70"/>
    <mergeCell ref="C50:R50"/>
    <mergeCell ref="C51:R51"/>
    <mergeCell ref="C35:R35"/>
    <mergeCell ref="C21:R21"/>
  </mergeCells>
  <conditionalFormatting sqref="Q9:Q17 Q22:Q34 Q36:Q39">
    <cfRule type="colorScale" priority="2">
      <colorScale>
        <cfvo type="min"/>
        <cfvo type="max"/>
        <color rgb="FFFF7128"/>
        <color rgb="FFFFEF9C"/>
      </colorScale>
    </cfRule>
  </conditionalFormatting>
  <conditionalFormatting sqref="Q175:Q176 Q165:Q166 Q156:Q159 Q142:Q150 Q126:Q136 Q115:Q118 Q104:Q110 Q94:Q99 Q76:Q88 Q60:Q69 Q44:Q49">
    <cfRule type="colorScale" priority="1">
      <colorScale>
        <cfvo type="min"/>
        <cfvo type="max"/>
        <color rgb="FFFF7128"/>
        <color rgb="FFFFEF9C"/>
      </colorScale>
    </cfRule>
  </conditionalFormatting>
  <dataValidations count="3">
    <dataValidation type="list" allowBlank="1" showInputMessage="1" showErrorMessage="1" sqref="I44:I49 I9:I17 I165:I166 I126:I136 I76:I88 I94:I99 I104:I110 I115:I118 I156:I159 I142:I150 I60:I69 I175:I176 I36:I39 I22:I34" xr:uid="{3F809523-E3F6-4ABF-9D06-B2E7E5284438}">
      <formula1>"SI,NO,"</formula1>
    </dataValidation>
    <dataValidation type="list" allowBlank="1" showInputMessage="1" showErrorMessage="1" promptTitle="Ingrese la importancia" sqref="Q44:Q49 Q9:Q17 Q165:Q166 Q126:Q136 Q76:Q88 Q94:Q99 Q104:Q110 Q115:Q118 Q156:Q159 Q142:Q150 Q175:Q176 Q60:Q69 Q36:Q39 Q22:Q34" xr:uid="{46F55D6B-69A9-4837-A6BC-509EC4E02D02}">
      <formula1>"Alta,Media,Baja"</formula1>
    </dataValidation>
    <dataValidation type="list" allowBlank="1" showInputMessage="1" showErrorMessage="1" sqref="M36:M39 O36:O39 O44:O49 K9:K17 M9:M17 O9:O17 M44:M49 K44:K49 M165:M166 M60:M69 O60:O69 O126:O136 K76:K88 M76:M88 O76:O88 K94:K99 M94:M99 O94:O99 K104:K110 M104:M110 O104:O110 K115:K118 M115:M118 O115:O118 K126:K136 M126:M136 K156:K159 K142:K150 M142:M150 O142:O150 M156:M159 O156:O159 O175:O176 O165:O166 K165:K166 K60:K69 K175:K176 M175:M176 M22:M34 K22:K34 K36:K39 O22:O34" xr:uid="{48B9863E-A53B-422E-B42C-BD516DF81691}">
      <formula1>"SI,NO"</formula1>
    </dataValidation>
  </dataValidation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B3:S97"/>
  <sheetViews>
    <sheetView topLeftCell="C1" zoomScale="70" zoomScaleNormal="70" workbookViewId="0">
      <selection activeCell="O24" sqref="O24"/>
    </sheetView>
  </sheetViews>
  <sheetFormatPr baseColWidth="10" defaultRowHeight="15"/>
  <cols>
    <col min="1" max="1" width="3.83203125" customWidth="1"/>
    <col min="3" max="3" width="43" style="49" customWidth="1"/>
    <col min="4" max="4" width="49.5" customWidth="1"/>
    <col min="5" max="5" width="15.6640625" customWidth="1"/>
    <col min="6" max="6" width="28.1640625" customWidth="1"/>
    <col min="7" max="7" width="34.6640625" customWidth="1"/>
    <col min="9" max="9" width="20.5" bestFit="1" customWidth="1"/>
    <col min="10" max="10" width="0" hidden="1" customWidth="1"/>
    <col min="11" max="11" width="20.5" customWidth="1"/>
    <col min="12" max="12" width="0" hidden="1" customWidth="1"/>
    <col min="13" max="13" width="13.5" bestFit="1" customWidth="1"/>
    <col min="14" max="14" width="0" hidden="1" customWidth="1"/>
    <col min="15" max="15" width="13.5" bestFit="1" customWidth="1"/>
    <col min="16" max="16" width="0" hidden="1" customWidth="1"/>
    <col min="17" max="17" width="14" bestFit="1" customWidth="1"/>
    <col min="18" max="18" width="13" bestFit="1" customWidth="1"/>
    <col min="19" max="19" width="25.33203125" style="107" bestFit="1" customWidth="1"/>
  </cols>
  <sheetData>
    <row r="3" spans="2:19" ht="20">
      <c r="B3" s="17" t="s">
        <v>1391</v>
      </c>
    </row>
    <row r="4" spans="2:19" ht="20">
      <c r="B4" s="17" t="s">
        <v>1392</v>
      </c>
    </row>
    <row r="6" spans="2:19" ht="16" thickBot="1"/>
    <row r="7" spans="2:19" ht="28.25" customHeight="1">
      <c r="B7" s="661" t="s">
        <v>1538</v>
      </c>
      <c r="C7" s="383" t="s">
        <v>8</v>
      </c>
      <c r="D7" s="384" t="s">
        <v>1</v>
      </c>
      <c r="E7" s="383" t="s">
        <v>3</v>
      </c>
      <c r="F7" s="383" t="s">
        <v>4</v>
      </c>
      <c r="G7" s="385" t="s">
        <v>5</v>
      </c>
      <c r="H7" s="375" t="s">
        <v>1411</v>
      </c>
      <c r="I7" s="391" t="s">
        <v>1412</v>
      </c>
      <c r="J7" s="391"/>
      <c r="K7" s="391" t="s">
        <v>1490</v>
      </c>
      <c r="L7" s="391"/>
      <c r="M7" s="391" t="s">
        <v>1491</v>
      </c>
      <c r="N7" s="391"/>
      <c r="O7" s="391" t="s">
        <v>1492</v>
      </c>
      <c r="P7" s="391"/>
      <c r="Q7" s="392" t="s">
        <v>1413</v>
      </c>
      <c r="R7" s="376" t="s">
        <v>1422</v>
      </c>
      <c r="S7" s="390" t="s">
        <v>1493</v>
      </c>
    </row>
    <row r="8" spans="2:19" ht="15" customHeight="1">
      <c r="B8" s="598"/>
      <c r="C8" s="814" t="s">
        <v>893</v>
      </c>
      <c r="D8" s="815"/>
      <c r="E8" s="815"/>
      <c r="F8" s="815"/>
      <c r="G8" s="815"/>
      <c r="H8" s="815"/>
      <c r="I8" s="815"/>
      <c r="J8" s="815"/>
      <c r="K8" s="815"/>
      <c r="L8" s="815"/>
      <c r="M8" s="815"/>
      <c r="N8" s="815"/>
      <c r="O8" s="815"/>
      <c r="P8" s="815"/>
      <c r="Q8" s="815"/>
      <c r="R8" s="815"/>
      <c r="S8" s="815"/>
    </row>
    <row r="9" spans="2:19" ht="61" thickBot="1">
      <c r="B9" s="598"/>
      <c r="C9" s="148" t="s">
        <v>894</v>
      </c>
      <c r="D9" s="296" t="s">
        <v>895</v>
      </c>
      <c r="E9" s="259" t="s">
        <v>1434</v>
      </c>
      <c r="F9" s="25"/>
      <c r="G9" s="303"/>
      <c r="H9" s="314"/>
      <c r="I9" s="399" t="s">
        <v>1465</v>
      </c>
      <c r="J9" s="399" t="str">
        <f t="shared" ref="J9:J17" si="0">IF(I9="SI","2.5","0")</f>
        <v>0</v>
      </c>
      <c r="K9" s="399" t="s">
        <v>1465</v>
      </c>
      <c r="L9" s="399" t="str">
        <f t="shared" ref="L9:L17" si="1">IF(K9="SI","2.5","0")</f>
        <v>0</v>
      </c>
      <c r="M9" s="399" t="s">
        <v>1465</v>
      </c>
      <c r="N9" s="399" t="str">
        <f t="shared" ref="N9:N17" si="2">IF(M9="SI","2.5","0")</f>
        <v>0</v>
      </c>
      <c r="O9" s="399" t="s">
        <v>1465</v>
      </c>
      <c r="P9" s="399" t="str">
        <f t="shared" ref="P9:P17" si="3">IF(O9="SI","2.5","0")</f>
        <v>0</v>
      </c>
      <c r="Q9" s="399" t="s">
        <v>1494</v>
      </c>
      <c r="R9" s="400">
        <f t="shared" ref="R9:R17" si="4">J9+L9+N9+P9</f>
        <v>0</v>
      </c>
      <c r="S9" s="694">
        <f>AVERAGE(R9:R17)</f>
        <v>0</v>
      </c>
    </row>
    <row r="10" spans="2:19" ht="61" thickBot="1">
      <c r="B10" s="598"/>
      <c r="C10" s="184" t="s">
        <v>896</v>
      </c>
      <c r="D10" s="13" t="s">
        <v>897</v>
      </c>
      <c r="E10" s="260" t="s">
        <v>1434</v>
      </c>
      <c r="F10" s="11"/>
      <c r="G10" s="304"/>
      <c r="H10" s="314"/>
      <c r="I10" s="399" t="s">
        <v>1465</v>
      </c>
      <c r="J10" s="399" t="str">
        <f t="shared" si="0"/>
        <v>0</v>
      </c>
      <c r="K10" s="399" t="s">
        <v>1465</v>
      </c>
      <c r="L10" s="399" t="str">
        <f t="shared" si="1"/>
        <v>0</v>
      </c>
      <c r="M10" s="399" t="s">
        <v>1465</v>
      </c>
      <c r="N10" s="399" t="str">
        <f t="shared" si="2"/>
        <v>0</v>
      </c>
      <c r="O10" s="399" t="s">
        <v>1465</v>
      </c>
      <c r="P10" s="399" t="str">
        <f t="shared" si="3"/>
        <v>0</v>
      </c>
      <c r="Q10" s="399" t="s">
        <v>1494</v>
      </c>
      <c r="R10" s="400">
        <f t="shared" si="4"/>
        <v>0</v>
      </c>
      <c r="S10" s="708"/>
    </row>
    <row r="11" spans="2:19" ht="31" thickBot="1">
      <c r="B11" s="598"/>
      <c r="C11" s="180" t="s">
        <v>1320</v>
      </c>
      <c r="D11" s="58" t="s">
        <v>898</v>
      </c>
      <c r="E11" s="259" t="s">
        <v>1434</v>
      </c>
      <c r="F11" s="25"/>
      <c r="G11" s="303"/>
      <c r="H11" s="314"/>
      <c r="I11" s="399" t="s">
        <v>1465</v>
      </c>
      <c r="J11" s="399" t="str">
        <f t="shared" si="0"/>
        <v>0</v>
      </c>
      <c r="K11" s="399" t="s">
        <v>1465</v>
      </c>
      <c r="L11" s="399" t="str">
        <f t="shared" si="1"/>
        <v>0</v>
      </c>
      <c r="M11" s="399" t="s">
        <v>1465</v>
      </c>
      <c r="N11" s="399" t="str">
        <f t="shared" si="2"/>
        <v>0</v>
      </c>
      <c r="O11" s="399" t="s">
        <v>1465</v>
      </c>
      <c r="P11" s="399" t="str">
        <f t="shared" si="3"/>
        <v>0</v>
      </c>
      <c r="Q11" s="399" t="s">
        <v>1494</v>
      </c>
      <c r="R11" s="400">
        <f t="shared" si="4"/>
        <v>0</v>
      </c>
      <c r="S11" s="708"/>
    </row>
    <row r="12" spans="2:19" ht="30">
      <c r="B12" s="598"/>
      <c r="C12" s="826" t="s">
        <v>899</v>
      </c>
      <c r="D12" s="9" t="s">
        <v>900</v>
      </c>
      <c r="E12" s="255" t="s">
        <v>1434</v>
      </c>
      <c r="F12" s="6"/>
      <c r="G12" s="343"/>
      <c r="H12" s="314"/>
      <c r="I12" s="399" t="s">
        <v>1465</v>
      </c>
      <c r="J12" s="399" t="str">
        <f t="shared" si="0"/>
        <v>0</v>
      </c>
      <c r="K12" s="399" t="s">
        <v>1465</v>
      </c>
      <c r="L12" s="399" t="str">
        <f t="shared" si="1"/>
        <v>0</v>
      </c>
      <c r="M12" s="399" t="s">
        <v>1465</v>
      </c>
      <c r="N12" s="399" t="str">
        <f t="shared" si="2"/>
        <v>0</v>
      </c>
      <c r="O12" s="399" t="s">
        <v>1465</v>
      </c>
      <c r="P12" s="399" t="str">
        <f t="shared" si="3"/>
        <v>0</v>
      </c>
      <c r="Q12" s="399" t="s">
        <v>1494</v>
      </c>
      <c r="R12" s="400">
        <f t="shared" si="4"/>
        <v>0</v>
      </c>
      <c r="S12" s="708"/>
    </row>
    <row r="13" spans="2:19" ht="16" thickBot="1">
      <c r="B13" s="598"/>
      <c r="C13" s="827"/>
      <c r="D13" s="7" t="s">
        <v>901</v>
      </c>
      <c r="E13" s="258" t="s">
        <v>1434</v>
      </c>
      <c r="F13" s="8"/>
      <c r="G13" s="344"/>
      <c r="H13" s="314"/>
      <c r="I13" s="399" t="s">
        <v>1465</v>
      </c>
      <c r="J13" s="399" t="str">
        <f t="shared" si="0"/>
        <v>0</v>
      </c>
      <c r="K13" s="399" t="s">
        <v>1465</v>
      </c>
      <c r="L13" s="399" t="str">
        <f t="shared" si="1"/>
        <v>0</v>
      </c>
      <c r="M13" s="399" t="s">
        <v>1465</v>
      </c>
      <c r="N13" s="399" t="str">
        <f t="shared" si="2"/>
        <v>0</v>
      </c>
      <c r="O13" s="399" t="s">
        <v>1465</v>
      </c>
      <c r="P13" s="399" t="str">
        <f t="shared" si="3"/>
        <v>0</v>
      </c>
      <c r="Q13" s="399" t="s">
        <v>1494</v>
      </c>
      <c r="R13" s="400">
        <f t="shared" si="4"/>
        <v>0</v>
      </c>
      <c r="S13" s="708"/>
    </row>
    <row r="14" spans="2:19" ht="30">
      <c r="B14" s="598"/>
      <c r="C14" s="828" t="s">
        <v>1321</v>
      </c>
      <c r="D14" s="4" t="s">
        <v>1322</v>
      </c>
      <c r="E14" s="481" t="s">
        <v>1434</v>
      </c>
      <c r="F14" s="5"/>
      <c r="G14" s="356"/>
      <c r="H14" s="314"/>
      <c r="I14" s="399" t="s">
        <v>1465</v>
      </c>
      <c r="J14" s="399" t="str">
        <f t="shared" si="0"/>
        <v>0</v>
      </c>
      <c r="K14" s="399" t="s">
        <v>1465</v>
      </c>
      <c r="L14" s="399" t="str">
        <f t="shared" si="1"/>
        <v>0</v>
      </c>
      <c r="M14" s="399" t="s">
        <v>1465</v>
      </c>
      <c r="N14" s="399" t="str">
        <f t="shared" si="2"/>
        <v>0</v>
      </c>
      <c r="O14" s="399" t="s">
        <v>1465</v>
      </c>
      <c r="P14" s="399" t="str">
        <f t="shared" si="3"/>
        <v>0</v>
      </c>
      <c r="Q14" s="399" t="s">
        <v>1494</v>
      </c>
      <c r="R14" s="400">
        <f t="shared" si="4"/>
        <v>0</v>
      </c>
      <c r="S14" s="708"/>
    </row>
    <row r="15" spans="2:19" ht="16" thickBot="1">
      <c r="B15" s="598"/>
      <c r="C15" s="829"/>
      <c r="D15" s="23" t="s">
        <v>902</v>
      </c>
      <c r="E15" s="257" t="s">
        <v>1434</v>
      </c>
      <c r="F15" s="24"/>
      <c r="G15" s="355"/>
      <c r="H15" s="314"/>
      <c r="I15" s="399" t="s">
        <v>1465</v>
      </c>
      <c r="J15" s="399" t="str">
        <f t="shared" si="0"/>
        <v>0</v>
      </c>
      <c r="K15" s="399" t="s">
        <v>1465</v>
      </c>
      <c r="L15" s="399" t="str">
        <f t="shared" si="1"/>
        <v>0</v>
      </c>
      <c r="M15" s="399" t="s">
        <v>1465</v>
      </c>
      <c r="N15" s="399" t="str">
        <f t="shared" si="2"/>
        <v>0</v>
      </c>
      <c r="O15" s="399" t="s">
        <v>1465</v>
      </c>
      <c r="P15" s="399" t="str">
        <f t="shared" si="3"/>
        <v>0</v>
      </c>
      <c r="Q15" s="399" t="s">
        <v>1494</v>
      </c>
      <c r="R15" s="400">
        <f t="shared" si="4"/>
        <v>0</v>
      </c>
      <c r="S15" s="708"/>
    </row>
    <row r="16" spans="2:19" ht="76" thickBot="1">
      <c r="B16" s="598"/>
      <c r="C16" s="134" t="s">
        <v>903</v>
      </c>
      <c r="D16" s="13" t="s">
        <v>904</v>
      </c>
      <c r="E16" s="260" t="s">
        <v>1434</v>
      </c>
      <c r="F16" s="11"/>
      <c r="G16" s="304"/>
      <c r="H16" s="314"/>
      <c r="I16" s="399" t="s">
        <v>1465</v>
      </c>
      <c r="J16" s="399" t="str">
        <f t="shared" si="0"/>
        <v>0</v>
      </c>
      <c r="K16" s="399" t="s">
        <v>1465</v>
      </c>
      <c r="L16" s="399" t="str">
        <f t="shared" si="1"/>
        <v>0</v>
      </c>
      <c r="M16" s="399" t="s">
        <v>1465</v>
      </c>
      <c r="N16" s="399" t="str">
        <f t="shared" si="2"/>
        <v>0</v>
      </c>
      <c r="O16" s="399" t="s">
        <v>1465</v>
      </c>
      <c r="P16" s="399" t="str">
        <f t="shared" si="3"/>
        <v>0</v>
      </c>
      <c r="Q16" s="399" t="s">
        <v>1494</v>
      </c>
      <c r="R16" s="400">
        <f t="shared" si="4"/>
        <v>0</v>
      </c>
      <c r="S16" s="708"/>
    </row>
    <row r="17" spans="2:19" ht="31" thickBot="1">
      <c r="B17" s="599"/>
      <c r="C17" s="185" t="s">
        <v>905</v>
      </c>
      <c r="D17" s="66" t="s">
        <v>906</v>
      </c>
      <c r="E17" s="261" t="s">
        <v>1434</v>
      </c>
      <c r="F17" s="21"/>
      <c r="G17" s="352"/>
      <c r="H17" s="314"/>
      <c r="I17" s="399" t="s">
        <v>1465</v>
      </c>
      <c r="J17" s="399" t="str">
        <f t="shared" si="0"/>
        <v>0</v>
      </c>
      <c r="K17" s="399" t="s">
        <v>1465</v>
      </c>
      <c r="L17" s="399" t="str">
        <f t="shared" si="1"/>
        <v>0</v>
      </c>
      <c r="M17" s="399" t="s">
        <v>1465</v>
      </c>
      <c r="N17" s="399" t="str">
        <f t="shared" si="2"/>
        <v>0</v>
      </c>
      <c r="O17" s="399" t="s">
        <v>1465</v>
      </c>
      <c r="P17" s="399" t="str">
        <f t="shared" si="3"/>
        <v>0</v>
      </c>
      <c r="Q17" s="399" t="s">
        <v>1494</v>
      </c>
      <c r="R17" s="400">
        <f t="shared" si="4"/>
        <v>0</v>
      </c>
      <c r="S17" s="678"/>
    </row>
    <row r="20" spans="2:19" ht="16" thickBot="1"/>
    <row r="21" spans="2:19" ht="27.5" customHeight="1">
      <c r="B21" s="661" t="s">
        <v>1543</v>
      </c>
      <c r="C21" s="383" t="s">
        <v>8</v>
      </c>
      <c r="D21" s="384" t="s">
        <v>1</v>
      </c>
      <c r="E21" s="383" t="s">
        <v>3</v>
      </c>
      <c r="F21" s="383" t="s">
        <v>4</v>
      </c>
      <c r="G21" s="385" t="s">
        <v>5</v>
      </c>
      <c r="H21" s="375" t="s">
        <v>1411</v>
      </c>
      <c r="I21" s="391" t="s">
        <v>1412</v>
      </c>
      <c r="J21" s="391"/>
      <c r="K21" s="391" t="s">
        <v>1490</v>
      </c>
      <c r="L21" s="391"/>
      <c r="M21" s="391" t="s">
        <v>1491</v>
      </c>
      <c r="N21" s="391"/>
      <c r="O21" s="391" t="s">
        <v>1492</v>
      </c>
      <c r="P21" s="391"/>
      <c r="Q21" s="392" t="s">
        <v>1413</v>
      </c>
      <c r="R21" s="376" t="s">
        <v>1422</v>
      </c>
      <c r="S21" s="390" t="s">
        <v>1493</v>
      </c>
    </row>
    <row r="22" spans="2:19" ht="15" customHeight="1">
      <c r="B22" s="598"/>
      <c r="C22" s="814" t="s">
        <v>1012</v>
      </c>
      <c r="D22" s="815"/>
      <c r="E22" s="815"/>
      <c r="F22" s="815"/>
      <c r="G22" s="815"/>
      <c r="H22" s="815"/>
      <c r="I22" s="815"/>
      <c r="J22" s="815"/>
      <c r="K22" s="815"/>
      <c r="L22" s="815"/>
      <c r="M22" s="815"/>
      <c r="N22" s="815"/>
      <c r="O22" s="815"/>
      <c r="P22" s="815"/>
      <c r="Q22" s="815"/>
      <c r="R22" s="815"/>
      <c r="S22" s="815"/>
    </row>
    <row r="23" spans="2:19" ht="30">
      <c r="B23" s="598"/>
      <c r="C23" s="830" t="s">
        <v>1013</v>
      </c>
      <c r="D23" s="4" t="s">
        <v>1014</v>
      </c>
      <c r="E23" s="481" t="s">
        <v>1434</v>
      </c>
      <c r="F23" s="5"/>
      <c r="G23" s="356"/>
      <c r="H23" s="314"/>
      <c r="I23" s="399" t="s">
        <v>1465</v>
      </c>
      <c r="J23" s="399" t="str">
        <f t="shared" ref="J23:J24" si="5">IF(I23="SI","2.5","0")</f>
        <v>0</v>
      </c>
      <c r="K23" s="399" t="s">
        <v>1465</v>
      </c>
      <c r="L23" s="399" t="str">
        <f t="shared" ref="L23:L24" si="6">IF(K23="SI","2.5","0")</f>
        <v>0</v>
      </c>
      <c r="M23" s="399" t="s">
        <v>1465</v>
      </c>
      <c r="N23" s="399" t="str">
        <f t="shared" ref="N23:N24" si="7">IF(M23="SI","2.5","0")</f>
        <v>0</v>
      </c>
      <c r="O23" s="399" t="s">
        <v>1465</v>
      </c>
      <c r="P23" s="399" t="str">
        <f t="shared" ref="P23:P24" si="8">IF(O23="SI","2.5","0")</f>
        <v>0</v>
      </c>
      <c r="Q23" s="399" t="s">
        <v>1494</v>
      </c>
      <c r="R23" s="400">
        <f t="shared" ref="R23:R24" si="9">J23+L23+N23+P23</f>
        <v>0</v>
      </c>
      <c r="S23" s="677">
        <f>AVERAGE(R23:R24)</f>
        <v>0</v>
      </c>
    </row>
    <row r="24" spans="2:19">
      <c r="B24" s="598"/>
      <c r="C24" s="831"/>
      <c r="D24" s="23" t="s">
        <v>1015</v>
      </c>
      <c r="E24" s="257" t="s">
        <v>1434</v>
      </c>
      <c r="F24" s="24"/>
      <c r="G24" s="355"/>
      <c r="H24" s="314"/>
      <c r="I24" s="399" t="s">
        <v>1465</v>
      </c>
      <c r="J24" s="399" t="str">
        <f t="shared" si="5"/>
        <v>0</v>
      </c>
      <c r="K24" s="399" t="s">
        <v>1465</v>
      </c>
      <c r="L24" s="399" t="str">
        <f t="shared" si="6"/>
        <v>0</v>
      </c>
      <c r="M24" s="399" t="s">
        <v>1465</v>
      </c>
      <c r="N24" s="399" t="str">
        <f t="shared" si="7"/>
        <v>0</v>
      </c>
      <c r="O24" s="399" t="s">
        <v>1465</v>
      </c>
      <c r="P24" s="399" t="str">
        <f t="shared" si="8"/>
        <v>0</v>
      </c>
      <c r="Q24" s="399" t="s">
        <v>1494</v>
      </c>
      <c r="R24" s="400">
        <f t="shared" si="9"/>
        <v>0</v>
      </c>
      <c r="S24" s="694"/>
    </row>
    <row r="25" spans="2:19" ht="26" customHeight="1">
      <c r="B25" s="598"/>
      <c r="C25" s="814" t="s">
        <v>1016</v>
      </c>
      <c r="D25" s="815"/>
      <c r="E25" s="815"/>
      <c r="F25" s="815"/>
      <c r="G25" s="815"/>
      <c r="H25" s="815"/>
      <c r="I25" s="815"/>
      <c r="J25" s="815"/>
      <c r="K25" s="815"/>
      <c r="L25" s="815"/>
      <c r="M25" s="815"/>
      <c r="N25" s="815"/>
      <c r="O25" s="815"/>
      <c r="P25" s="815"/>
      <c r="Q25" s="815"/>
      <c r="R25" s="815"/>
      <c r="S25" s="815"/>
    </row>
    <row r="26" spans="2:19" ht="46" thickBot="1">
      <c r="B26" s="598"/>
      <c r="C26" s="130" t="s">
        <v>1017</v>
      </c>
      <c r="D26" s="58" t="s">
        <v>1018</v>
      </c>
      <c r="E26" s="259" t="s">
        <v>1434</v>
      </c>
      <c r="F26" s="25"/>
      <c r="G26" s="303"/>
      <c r="H26" s="314"/>
      <c r="I26" s="399" t="s">
        <v>1465</v>
      </c>
      <c r="J26" s="399" t="str">
        <f t="shared" ref="J26:J46" si="10">IF(I26="SI","2.5","0")</f>
        <v>0</v>
      </c>
      <c r="K26" s="399" t="s">
        <v>1465</v>
      </c>
      <c r="L26" s="399" t="str">
        <f t="shared" ref="L26:L46" si="11">IF(K26="SI","2.5","0")</f>
        <v>0</v>
      </c>
      <c r="M26" s="399" t="s">
        <v>1465</v>
      </c>
      <c r="N26" s="399" t="str">
        <f t="shared" ref="N26:N46" si="12">IF(M26="SI","2.5","0")</f>
        <v>0</v>
      </c>
      <c r="O26" s="399" t="s">
        <v>1465</v>
      </c>
      <c r="P26" s="399" t="str">
        <f t="shared" ref="P26:P46" si="13">IF(O26="SI","2.5","0")</f>
        <v>0</v>
      </c>
      <c r="Q26" s="399" t="s">
        <v>1494</v>
      </c>
      <c r="R26" s="400">
        <f t="shared" ref="R26:R46" si="14">J26+L26+N26+P26</f>
        <v>0</v>
      </c>
      <c r="S26" s="678">
        <f>AVERAGE(R26:R46)</f>
        <v>0.11904761904761904</v>
      </c>
    </row>
    <row r="27" spans="2:19" ht="76" thickBot="1">
      <c r="B27" s="598"/>
      <c r="C27" s="187" t="s">
        <v>1019</v>
      </c>
      <c r="D27" s="13" t="s">
        <v>1020</v>
      </c>
      <c r="E27" s="260" t="s">
        <v>1434</v>
      </c>
      <c r="F27" s="11"/>
      <c r="G27" s="304"/>
      <c r="H27" s="314"/>
      <c r="I27" s="399" t="s">
        <v>1465</v>
      </c>
      <c r="J27" s="399" t="str">
        <f t="shared" si="10"/>
        <v>0</v>
      </c>
      <c r="K27" s="399" t="s">
        <v>1465</v>
      </c>
      <c r="L27" s="399" t="str">
        <f t="shared" si="11"/>
        <v>0</v>
      </c>
      <c r="M27" s="399" t="s">
        <v>1465</v>
      </c>
      <c r="N27" s="399" t="str">
        <f t="shared" si="12"/>
        <v>0</v>
      </c>
      <c r="O27" s="399" t="s">
        <v>1465</v>
      </c>
      <c r="P27" s="399" t="str">
        <f t="shared" si="13"/>
        <v>0</v>
      </c>
      <c r="Q27" s="399" t="s">
        <v>1494</v>
      </c>
      <c r="R27" s="400">
        <f t="shared" si="14"/>
        <v>0</v>
      </c>
      <c r="S27" s="677"/>
    </row>
    <row r="28" spans="2:19" ht="61" thickBot="1">
      <c r="B28" s="598"/>
      <c r="C28" s="180" t="s">
        <v>1021</v>
      </c>
      <c r="D28" s="58" t="s">
        <v>1022</v>
      </c>
      <c r="E28" s="259" t="s">
        <v>1244</v>
      </c>
      <c r="F28" s="25"/>
      <c r="G28" s="303"/>
      <c r="H28" s="314"/>
      <c r="I28" s="399" t="s">
        <v>1467</v>
      </c>
      <c r="J28" s="399" t="str">
        <f t="shared" si="10"/>
        <v>2.5</v>
      </c>
      <c r="K28" s="399" t="s">
        <v>1465</v>
      </c>
      <c r="L28" s="399" t="str">
        <f t="shared" si="11"/>
        <v>0</v>
      </c>
      <c r="M28" s="399" t="s">
        <v>1465</v>
      </c>
      <c r="N28" s="399" t="str">
        <f t="shared" si="12"/>
        <v>0</v>
      </c>
      <c r="O28" s="399" t="s">
        <v>1465</v>
      </c>
      <c r="P28" s="399" t="str">
        <f t="shared" si="13"/>
        <v>0</v>
      </c>
      <c r="Q28" s="399" t="s">
        <v>1494</v>
      </c>
      <c r="R28" s="400">
        <f t="shared" si="14"/>
        <v>2.5</v>
      </c>
      <c r="S28" s="677"/>
    </row>
    <row r="29" spans="2:19" ht="30">
      <c r="B29" s="598"/>
      <c r="C29" s="645" t="s">
        <v>1023</v>
      </c>
      <c r="D29" s="9" t="s">
        <v>1323</v>
      </c>
      <c r="E29" s="255" t="s">
        <v>1434</v>
      </c>
      <c r="F29" s="6"/>
      <c r="G29" s="343"/>
      <c r="H29" s="314"/>
      <c r="I29" s="399" t="s">
        <v>1465</v>
      </c>
      <c r="J29" s="399" t="str">
        <f t="shared" si="10"/>
        <v>0</v>
      </c>
      <c r="K29" s="399" t="s">
        <v>1465</v>
      </c>
      <c r="L29" s="399" t="str">
        <f t="shared" si="11"/>
        <v>0</v>
      </c>
      <c r="M29" s="399" t="s">
        <v>1465</v>
      </c>
      <c r="N29" s="399" t="str">
        <f t="shared" si="12"/>
        <v>0</v>
      </c>
      <c r="O29" s="399" t="s">
        <v>1465</v>
      </c>
      <c r="P29" s="399" t="str">
        <f t="shared" si="13"/>
        <v>0</v>
      </c>
      <c r="Q29" s="399" t="s">
        <v>1494</v>
      </c>
      <c r="R29" s="400">
        <f t="shared" si="14"/>
        <v>0</v>
      </c>
      <c r="S29" s="677"/>
    </row>
    <row r="30" spans="2:19" ht="16" thickBot="1">
      <c r="B30" s="598"/>
      <c r="C30" s="647"/>
      <c r="D30" s="7" t="s">
        <v>1024</v>
      </c>
      <c r="E30" s="258" t="s">
        <v>1434</v>
      </c>
      <c r="F30" s="8"/>
      <c r="G30" s="344"/>
      <c r="H30" s="314"/>
      <c r="I30" s="399" t="s">
        <v>1465</v>
      </c>
      <c r="J30" s="399" t="str">
        <f t="shared" si="10"/>
        <v>0</v>
      </c>
      <c r="K30" s="399" t="s">
        <v>1465</v>
      </c>
      <c r="L30" s="399" t="str">
        <f t="shared" si="11"/>
        <v>0</v>
      </c>
      <c r="M30" s="399" t="s">
        <v>1465</v>
      </c>
      <c r="N30" s="399" t="str">
        <f t="shared" si="12"/>
        <v>0</v>
      </c>
      <c r="O30" s="399" t="s">
        <v>1465</v>
      </c>
      <c r="P30" s="399" t="str">
        <f t="shared" si="13"/>
        <v>0</v>
      </c>
      <c r="Q30" s="399" t="s">
        <v>1494</v>
      </c>
      <c r="R30" s="400">
        <f t="shared" si="14"/>
        <v>0</v>
      </c>
      <c r="S30" s="677"/>
    </row>
    <row r="31" spans="2:19" ht="31" thickBot="1">
      <c r="B31" s="598"/>
      <c r="C31" s="180" t="s">
        <v>1025</v>
      </c>
      <c r="D31" s="58" t="s">
        <v>1026</v>
      </c>
      <c r="E31" s="259" t="s">
        <v>1434</v>
      </c>
      <c r="F31" s="25"/>
      <c r="G31" s="303"/>
      <c r="H31" s="314"/>
      <c r="I31" s="399" t="s">
        <v>1465</v>
      </c>
      <c r="J31" s="399" t="str">
        <f t="shared" si="10"/>
        <v>0</v>
      </c>
      <c r="K31" s="399" t="s">
        <v>1465</v>
      </c>
      <c r="L31" s="399" t="str">
        <f t="shared" si="11"/>
        <v>0</v>
      </c>
      <c r="M31" s="399" t="s">
        <v>1465</v>
      </c>
      <c r="N31" s="399" t="str">
        <f t="shared" si="12"/>
        <v>0</v>
      </c>
      <c r="O31" s="399" t="s">
        <v>1465</v>
      </c>
      <c r="P31" s="399" t="str">
        <f t="shared" si="13"/>
        <v>0</v>
      </c>
      <c r="Q31" s="399" t="s">
        <v>1494</v>
      </c>
      <c r="R31" s="400">
        <f t="shared" si="14"/>
        <v>0</v>
      </c>
      <c r="S31" s="677"/>
    </row>
    <row r="32" spans="2:19" ht="46" thickBot="1">
      <c r="B32" s="598"/>
      <c r="C32" s="134" t="s">
        <v>1324</v>
      </c>
      <c r="D32" s="13" t="s">
        <v>1027</v>
      </c>
      <c r="E32" s="260" t="s">
        <v>1434</v>
      </c>
      <c r="F32" s="11"/>
      <c r="G32" s="304"/>
      <c r="H32" s="314"/>
      <c r="I32" s="399" t="s">
        <v>1465</v>
      </c>
      <c r="J32" s="399" t="str">
        <f t="shared" si="10"/>
        <v>0</v>
      </c>
      <c r="K32" s="399" t="s">
        <v>1465</v>
      </c>
      <c r="L32" s="399" t="str">
        <f t="shared" si="11"/>
        <v>0</v>
      </c>
      <c r="M32" s="399" t="s">
        <v>1465</v>
      </c>
      <c r="N32" s="399" t="str">
        <f t="shared" si="12"/>
        <v>0</v>
      </c>
      <c r="O32" s="399" t="s">
        <v>1465</v>
      </c>
      <c r="P32" s="399" t="str">
        <f t="shared" si="13"/>
        <v>0</v>
      </c>
      <c r="Q32" s="399" t="s">
        <v>1494</v>
      </c>
      <c r="R32" s="400">
        <f t="shared" si="14"/>
        <v>0</v>
      </c>
      <c r="S32" s="677"/>
    </row>
    <row r="33" spans="2:19" ht="31" thickBot="1">
      <c r="B33" s="598"/>
      <c r="C33" s="180" t="s">
        <v>1028</v>
      </c>
      <c r="D33" s="58" t="s">
        <v>1029</v>
      </c>
      <c r="E33" s="259" t="s">
        <v>1434</v>
      </c>
      <c r="F33" s="25"/>
      <c r="G33" s="303"/>
      <c r="H33" s="314"/>
      <c r="I33" s="399" t="s">
        <v>1465</v>
      </c>
      <c r="J33" s="399" t="str">
        <f t="shared" si="10"/>
        <v>0</v>
      </c>
      <c r="K33" s="399" t="s">
        <v>1465</v>
      </c>
      <c r="L33" s="399" t="str">
        <f t="shared" si="11"/>
        <v>0</v>
      </c>
      <c r="M33" s="399" t="s">
        <v>1465</v>
      </c>
      <c r="N33" s="399" t="str">
        <f t="shared" si="12"/>
        <v>0</v>
      </c>
      <c r="O33" s="399" t="s">
        <v>1465</v>
      </c>
      <c r="P33" s="399" t="str">
        <f t="shared" si="13"/>
        <v>0</v>
      </c>
      <c r="Q33" s="399" t="s">
        <v>1494</v>
      </c>
      <c r="R33" s="400">
        <f t="shared" si="14"/>
        <v>0</v>
      </c>
      <c r="S33" s="677"/>
    </row>
    <row r="34" spans="2:19">
      <c r="B34" s="598"/>
      <c r="C34" s="645" t="s">
        <v>1030</v>
      </c>
      <c r="D34" s="9" t="s">
        <v>1031</v>
      </c>
      <c r="E34" s="255" t="s">
        <v>1434</v>
      </c>
      <c r="F34" s="6"/>
      <c r="G34" s="343"/>
      <c r="H34" s="314"/>
      <c r="I34" s="399" t="s">
        <v>1465</v>
      </c>
      <c r="J34" s="399" t="str">
        <f t="shared" si="10"/>
        <v>0</v>
      </c>
      <c r="K34" s="399" t="s">
        <v>1465</v>
      </c>
      <c r="L34" s="399" t="str">
        <f t="shared" si="11"/>
        <v>0</v>
      </c>
      <c r="M34" s="399" t="s">
        <v>1465</v>
      </c>
      <c r="N34" s="399" t="str">
        <f t="shared" si="12"/>
        <v>0</v>
      </c>
      <c r="O34" s="399" t="s">
        <v>1465</v>
      </c>
      <c r="P34" s="399" t="str">
        <f t="shared" si="13"/>
        <v>0</v>
      </c>
      <c r="Q34" s="399" t="s">
        <v>1494</v>
      </c>
      <c r="R34" s="400">
        <f t="shared" si="14"/>
        <v>0</v>
      </c>
      <c r="S34" s="677"/>
    </row>
    <row r="35" spans="2:19" ht="30">
      <c r="B35" s="598"/>
      <c r="C35" s="646"/>
      <c r="D35" s="3" t="s">
        <v>1032</v>
      </c>
      <c r="E35" s="256" t="s">
        <v>1434</v>
      </c>
      <c r="F35" s="2"/>
      <c r="G35" s="346"/>
      <c r="H35" s="314"/>
      <c r="I35" s="399" t="s">
        <v>1465</v>
      </c>
      <c r="J35" s="399" t="str">
        <f t="shared" si="10"/>
        <v>0</v>
      </c>
      <c r="K35" s="399" t="s">
        <v>1465</v>
      </c>
      <c r="L35" s="399" t="str">
        <f t="shared" si="11"/>
        <v>0</v>
      </c>
      <c r="M35" s="399" t="s">
        <v>1465</v>
      </c>
      <c r="N35" s="399" t="str">
        <f t="shared" si="12"/>
        <v>0</v>
      </c>
      <c r="O35" s="399" t="s">
        <v>1465</v>
      </c>
      <c r="P35" s="399" t="str">
        <f t="shared" si="13"/>
        <v>0</v>
      </c>
      <c r="Q35" s="399" t="s">
        <v>1494</v>
      </c>
      <c r="R35" s="400">
        <f t="shared" si="14"/>
        <v>0</v>
      </c>
      <c r="S35" s="677"/>
    </row>
    <row r="36" spans="2:19" ht="16" thickBot="1">
      <c r="B36" s="598"/>
      <c r="C36" s="647"/>
      <c r="D36" s="7" t="s">
        <v>1033</v>
      </c>
      <c r="E36" s="258" t="s">
        <v>1434</v>
      </c>
      <c r="F36" s="8"/>
      <c r="G36" s="344"/>
      <c r="H36" s="314"/>
      <c r="I36" s="399" t="s">
        <v>1465</v>
      </c>
      <c r="J36" s="399" t="str">
        <f t="shared" si="10"/>
        <v>0</v>
      </c>
      <c r="K36" s="399" t="s">
        <v>1465</v>
      </c>
      <c r="L36" s="399" t="str">
        <f t="shared" si="11"/>
        <v>0</v>
      </c>
      <c r="M36" s="399" t="s">
        <v>1465</v>
      </c>
      <c r="N36" s="399" t="str">
        <f t="shared" si="12"/>
        <v>0</v>
      </c>
      <c r="O36" s="399" t="s">
        <v>1465</v>
      </c>
      <c r="P36" s="399" t="str">
        <f t="shared" si="13"/>
        <v>0</v>
      </c>
      <c r="Q36" s="399" t="s">
        <v>1494</v>
      </c>
      <c r="R36" s="400">
        <f t="shared" si="14"/>
        <v>0</v>
      </c>
      <c r="S36" s="677"/>
    </row>
    <row r="37" spans="2:19" ht="30">
      <c r="B37" s="598"/>
      <c r="C37" s="754" t="s">
        <v>1034</v>
      </c>
      <c r="D37" s="4" t="s">
        <v>1035</v>
      </c>
      <c r="E37" s="481" t="s">
        <v>1434</v>
      </c>
      <c r="F37" s="5"/>
      <c r="G37" s="356"/>
      <c r="H37" s="314"/>
      <c r="I37" s="399" t="s">
        <v>1465</v>
      </c>
      <c r="J37" s="399" t="str">
        <f t="shared" si="10"/>
        <v>0</v>
      </c>
      <c r="K37" s="399" t="s">
        <v>1465</v>
      </c>
      <c r="L37" s="399" t="str">
        <f t="shared" si="11"/>
        <v>0</v>
      </c>
      <c r="M37" s="399" t="s">
        <v>1465</v>
      </c>
      <c r="N37" s="399" t="str">
        <f t="shared" si="12"/>
        <v>0</v>
      </c>
      <c r="O37" s="399" t="s">
        <v>1465</v>
      </c>
      <c r="P37" s="399" t="str">
        <f t="shared" si="13"/>
        <v>0</v>
      </c>
      <c r="Q37" s="399" t="s">
        <v>1494</v>
      </c>
      <c r="R37" s="400">
        <f t="shared" si="14"/>
        <v>0</v>
      </c>
      <c r="S37" s="677"/>
    </row>
    <row r="38" spans="2:19" ht="31" thickBot="1">
      <c r="B38" s="598"/>
      <c r="C38" s="755"/>
      <c r="D38" s="23" t="s">
        <v>1036</v>
      </c>
      <c r="E38" s="257" t="s">
        <v>1434</v>
      </c>
      <c r="F38" s="24"/>
      <c r="G38" s="355"/>
      <c r="H38" s="314"/>
      <c r="I38" s="399" t="s">
        <v>1465</v>
      </c>
      <c r="J38" s="399" t="str">
        <f t="shared" si="10"/>
        <v>0</v>
      </c>
      <c r="K38" s="399" t="s">
        <v>1465</v>
      </c>
      <c r="L38" s="399" t="str">
        <f t="shared" si="11"/>
        <v>0</v>
      </c>
      <c r="M38" s="399" t="s">
        <v>1465</v>
      </c>
      <c r="N38" s="399" t="str">
        <f t="shared" si="12"/>
        <v>0</v>
      </c>
      <c r="O38" s="399" t="s">
        <v>1465</v>
      </c>
      <c r="P38" s="399" t="str">
        <f t="shared" si="13"/>
        <v>0</v>
      </c>
      <c r="Q38" s="399" t="s">
        <v>1494</v>
      </c>
      <c r="R38" s="400">
        <f t="shared" si="14"/>
        <v>0</v>
      </c>
      <c r="S38" s="677"/>
    </row>
    <row r="39" spans="2:19" ht="31" thickBot="1">
      <c r="B39" s="598"/>
      <c r="C39" s="187" t="s">
        <v>1037</v>
      </c>
      <c r="D39" s="13" t="s">
        <v>1038</v>
      </c>
      <c r="E39" s="260" t="s">
        <v>1434</v>
      </c>
      <c r="F39" s="11"/>
      <c r="G39" s="304"/>
      <c r="H39" s="314"/>
      <c r="I39" s="399" t="s">
        <v>1465</v>
      </c>
      <c r="J39" s="399" t="str">
        <f t="shared" si="10"/>
        <v>0</v>
      </c>
      <c r="K39" s="399" t="s">
        <v>1465</v>
      </c>
      <c r="L39" s="399" t="str">
        <f t="shared" si="11"/>
        <v>0</v>
      </c>
      <c r="M39" s="399" t="s">
        <v>1465</v>
      </c>
      <c r="N39" s="399" t="str">
        <f t="shared" si="12"/>
        <v>0</v>
      </c>
      <c r="O39" s="399" t="s">
        <v>1465</v>
      </c>
      <c r="P39" s="399" t="str">
        <f t="shared" si="13"/>
        <v>0</v>
      </c>
      <c r="Q39" s="399" t="s">
        <v>1494</v>
      </c>
      <c r="R39" s="400">
        <f t="shared" si="14"/>
        <v>0</v>
      </c>
      <c r="S39" s="677"/>
    </row>
    <row r="40" spans="2:19" ht="46" thickBot="1">
      <c r="B40" s="598"/>
      <c r="C40" s="180" t="s">
        <v>1039</v>
      </c>
      <c r="D40" s="58" t="s">
        <v>1040</v>
      </c>
      <c r="E40" s="259" t="s">
        <v>1434</v>
      </c>
      <c r="F40" s="25"/>
      <c r="G40" s="303"/>
      <c r="H40" s="314"/>
      <c r="I40" s="399" t="s">
        <v>1465</v>
      </c>
      <c r="J40" s="399" t="str">
        <f t="shared" si="10"/>
        <v>0</v>
      </c>
      <c r="K40" s="399" t="s">
        <v>1465</v>
      </c>
      <c r="L40" s="399" t="str">
        <f t="shared" si="11"/>
        <v>0</v>
      </c>
      <c r="M40" s="399" t="s">
        <v>1465</v>
      </c>
      <c r="N40" s="399" t="str">
        <f t="shared" si="12"/>
        <v>0</v>
      </c>
      <c r="O40" s="399" t="s">
        <v>1465</v>
      </c>
      <c r="P40" s="399" t="str">
        <f t="shared" si="13"/>
        <v>0</v>
      </c>
      <c r="Q40" s="399" t="s">
        <v>1494</v>
      </c>
      <c r="R40" s="400">
        <f t="shared" si="14"/>
        <v>0</v>
      </c>
      <c r="S40" s="677"/>
    </row>
    <row r="41" spans="2:19" ht="61" thickBot="1">
      <c r="B41" s="598"/>
      <c r="C41" s="134" t="s">
        <v>1325</v>
      </c>
      <c r="D41" s="13" t="s">
        <v>1041</v>
      </c>
      <c r="E41" s="260" t="s">
        <v>1434</v>
      </c>
      <c r="F41" s="11"/>
      <c r="G41" s="304"/>
      <c r="H41" s="314"/>
      <c r="I41" s="399" t="s">
        <v>1465</v>
      </c>
      <c r="J41" s="399" t="str">
        <f t="shared" si="10"/>
        <v>0</v>
      </c>
      <c r="K41" s="399" t="s">
        <v>1465</v>
      </c>
      <c r="L41" s="399" t="str">
        <f t="shared" si="11"/>
        <v>0</v>
      </c>
      <c r="M41" s="399" t="s">
        <v>1465</v>
      </c>
      <c r="N41" s="399" t="str">
        <f t="shared" si="12"/>
        <v>0</v>
      </c>
      <c r="O41" s="399" t="s">
        <v>1465</v>
      </c>
      <c r="P41" s="399" t="str">
        <f t="shared" si="13"/>
        <v>0</v>
      </c>
      <c r="Q41" s="399" t="s">
        <v>1494</v>
      </c>
      <c r="R41" s="400">
        <f t="shared" si="14"/>
        <v>0</v>
      </c>
      <c r="S41" s="677"/>
    </row>
    <row r="42" spans="2:19" ht="31" thickBot="1">
      <c r="B42" s="598"/>
      <c r="C42" s="180" t="s">
        <v>1042</v>
      </c>
      <c r="D42" s="58" t="s">
        <v>1263</v>
      </c>
      <c r="E42" s="259" t="s">
        <v>1434</v>
      </c>
      <c r="F42" s="25"/>
      <c r="G42" s="303"/>
      <c r="H42" s="314"/>
      <c r="I42" s="399" t="s">
        <v>1465</v>
      </c>
      <c r="J42" s="399" t="str">
        <f t="shared" si="10"/>
        <v>0</v>
      </c>
      <c r="K42" s="399" t="s">
        <v>1465</v>
      </c>
      <c r="L42" s="399" t="str">
        <f t="shared" si="11"/>
        <v>0</v>
      </c>
      <c r="M42" s="399" t="s">
        <v>1465</v>
      </c>
      <c r="N42" s="399" t="str">
        <f t="shared" si="12"/>
        <v>0</v>
      </c>
      <c r="O42" s="399" t="s">
        <v>1465</v>
      </c>
      <c r="P42" s="399" t="str">
        <f t="shared" si="13"/>
        <v>0</v>
      </c>
      <c r="Q42" s="399" t="s">
        <v>1494</v>
      </c>
      <c r="R42" s="400">
        <f t="shared" si="14"/>
        <v>0</v>
      </c>
      <c r="S42" s="677"/>
    </row>
    <row r="43" spans="2:19" ht="31" thickBot="1">
      <c r="B43" s="598"/>
      <c r="C43" s="129" t="s">
        <v>1043</v>
      </c>
      <c r="D43" s="13" t="s">
        <v>1044</v>
      </c>
      <c r="E43" s="260" t="s">
        <v>1434</v>
      </c>
      <c r="F43" s="11"/>
      <c r="G43" s="304"/>
      <c r="H43" s="314"/>
      <c r="I43" s="399" t="s">
        <v>1465</v>
      </c>
      <c r="J43" s="399" t="str">
        <f t="shared" si="10"/>
        <v>0</v>
      </c>
      <c r="K43" s="399" t="s">
        <v>1465</v>
      </c>
      <c r="L43" s="399" t="str">
        <f t="shared" si="11"/>
        <v>0</v>
      </c>
      <c r="M43" s="399" t="s">
        <v>1465</v>
      </c>
      <c r="N43" s="399" t="str">
        <f t="shared" si="12"/>
        <v>0</v>
      </c>
      <c r="O43" s="399" t="s">
        <v>1465</v>
      </c>
      <c r="P43" s="399" t="str">
        <f t="shared" si="13"/>
        <v>0</v>
      </c>
      <c r="Q43" s="399" t="s">
        <v>1494</v>
      </c>
      <c r="R43" s="400">
        <f t="shared" si="14"/>
        <v>0</v>
      </c>
      <c r="S43" s="677"/>
    </row>
    <row r="44" spans="2:19" ht="30">
      <c r="B44" s="598"/>
      <c r="C44" s="754" t="s">
        <v>1045</v>
      </c>
      <c r="D44" s="4" t="s">
        <v>1046</v>
      </c>
      <c r="E44" s="481" t="s">
        <v>1434</v>
      </c>
      <c r="F44" s="5"/>
      <c r="G44" s="356"/>
      <c r="H44" s="314"/>
      <c r="I44" s="399" t="s">
        <v>1465</v>
      </c>
      <c r="J44" s="399" t="str">
        <f t="shared" si="10"/>
        <v>0</v>
      </c>
      <c r="K44" s="399" t="s">
        <v>1465</v>
      </c>
      <c r="L44" s="399" t="str">
        <f t="shared" si="11"/>
        <v>0</v>
      </c>
      <c r="M44" s="399" t="s">
        <v>1465</v>
      </c>
      <c r="N44" s="399" t="str">
        <f t="shared" si="12"/>
        <v>0</v>
      </c>
      <c r="O44" s="399" t="s">
        <v>1465</v>
      </c>
      <c r="P44" s="399" t="str">
        <f t="shared" si="13"/>
        <v>0</v>
      </c>
      <c r="Q44" s="399" t="s">
        <v>1494</v>
      </c>
      <c r="R44" s="400">
        <f t="shared" si="14"/>
        <v>0</v>
      </c>
      <c r="S44" s="677"/>
    </row>
    <row r="45" spans="2:19" ht="31" thickBot="1">
      <c r="B45" s="598"/>
      <c r="C45" s="755"/>
      <c r="D45" s="23" t="s">
        <v>1047</v>
      </c>
      <c r="E45" s="257" t="s">
        <v>1434</v>
      </c>
      <c r="F45" s="24"/>
      <c r="G45" s="355"/>
      <c r="H45" s="314"/>
      <c r="I45" s="399" t="s">
        <v>1465</v>
      </c>
      <c r="J45" s="399" t="str">
        <f t="shared" si="10"/>
        <v>0</v>
      </c>
      <c r="K45" s="399" t="s">
        <v>1465</v>
      </c>
      <c r="L45" s="399" t="str">
        <f t="shared" si="11"/>
        <v>0</v>
      </c>
      <c r="M45" s="399" t="s">
        <v>1465</v>
      </c>
      <c r="N45" s="399" t="str">
        <f t="shared" si="12"/>
        <v>0</v>
      </c>
      <c r="O45" s="399" t="s">
        <v>1465</v>
      </c>
      <c r="P45" s="399" t="str">
        <f t="shared" si="13"/>
        <v>0</v>
      </c>
      <c r="Q45" s="399" t="s">
        <v>1494</v>
      </c>
      <c r="R45" s="400">
        <f t="shared" si="14"/>
        <v>0</v>
      </c>
      <c r="S45" s="677"/>
    </row>
    <row r="46" spans="2:19" ht="29.5" customHeight="1" thickBot="1">
      <c r="B46" s="598"/>
      <c r="C46" s="187" t="s">
        <v>1048</v>
      </c>
      <c r="D46" s="13" t="s">
        <v>1049</v>
      </c>
      <c r="E46" s="260" t="s">
        <v>1434</v>
      </c>
      <c r="F46" s="11"/>
      <c r="G46" s="304"/>
      <c r="H46" s="314"/>
      <c r="I46" s="399" t="s">
        <v>1465</v>
      </c>
      <c r="J46" s="399" t="str">
        <f t="shared" si="10"/>
        <v>0</v>
      </c>
      <c r="K46" s="399" t="s">
        <v>1465</v>
      </c>
      <c r="L46" s="399" t="str">
        <f t="shared" si="11"/>
        <v>0</v>
      </c>
      <c r="M46" s="399" t="s">
        <v>1465</v>
      </c>
      <c r="N46" s="399" t="str">
        <f t="shared" si="12"/>
        <v>0</v>
      </c>
      <c r="O46" s="399" t="s">
        <v>1465</v>
      </c>
      <c r="P46" s="399" t="str">
        <f t="shared" si="13"/>
        <v>0</v>
      </c>
      <c r="Q46" s="399" t="s">
        <v>1494</v>
      </c>
      <c r="R46" s="400">
        <f t="shared" si="14"/>
        <v>0</v>
      </c>
      <c r="S46" s="677"/>
    </row>
    <row r="47" spans="2:19" ht="15" customHeight="1">
      <c r="B47" s="598"/>
      <c r="C47" s="816" t="s">
        <v>1050</v>
      </c>
      <c r="D47" s="817"/>
      <c r="E47" s="817"/>
      <c r="F47" s="817"/>
      <c r="G47" s="817"/>
      <c r="H47" s="817"/>
      <c r="I47" s="817"/>
      <c r="J47" s="817"/>
      <c r="K47" s="817"/>
      <c r="L47" s="817"/>
      <c r="M47" s="817"/>
      <c r="N47" s="817"/>
      <c r="O47" s="817"/>
      <c r="P47" s="817"/>
      <c r="Q47" s="817"/>
      <c r="R47" s="817"/>
      <c r="S47" s="817"/>
    </row>
    <row r="48" spans="2:19" ht="21" customHeight="1" thickBot="1">
      <c r="B48" s="599"/>
      <c r="C48" s="818" t="s">
        <v>1051</v>
      </c>
      <c r="D48" s="819"/>
      <c r="E48" s="819"/>
      <c r="F48" s="819"/>
      <c r="G48" s="819"/>
      <c r="H48" s="819"/>
      <c r="I48" s="819"/>
      <c r="J48" s="819"/>
      <c r="K48" s="819"/>
      <c r="L48" s="819"/>
      <c r="M48" s="819"/>
      <c r="N48" s="819"/>
      <c r="O48" s="819"/>
      <c r="P48" s="819"/>
      <c r="Q48" s="819"/>
      <c r="R48" s="819"/>
      <c r="S48" s="819"/>
    </row>
    <row r="51" spans="2:19" ht="16" thickBot="1"/>
    <row r="52" spans="2:19" ht="31.25" customHeight="1">
      <c r="B52" s="661" t="s">
        <v>1542</v>
      </c>
      <c r="C52" s="383" t="s">
        <v>8</v>
      </c>
      <c r="D52" s="384" t="s">
        <v>1</v>
      </c>
      <c r="E52" s="383" t="s">
        <v>3</v>
      </c>
      <c r="F52" s="383" t="s">
        <v>4</v>
      </c>
      <c r="G52" s="385" t="s">
        <v>5</v>
      </c>
      <c r="H52" s="375" t="s">
        <v>1411</v>
      </c>
      <c r="I52" s="391" t="s">
        <v>1412</v>
      </c>
      <c r="J52" s="391"/>
      <c r="K52" s="391" t="s">
        <v>1490</v>
      </c>
      <c r="L52" s="391"/>
      <c r="M52" s="391" t="s">
        <v>1491</v>
      </c>
      <c r="N52" s="391"/>
      <c r="O52" s="391" t="s">
        <v>1492</v>
      </c>
      <c r="P52" s="391"/>
      <c r="Q52" s="392" t="s">
        <v>1413</v>
      </c>
      <c r="R52" s="376" t="s">
        <v>1422</v>
      </c>
      <c r="S52" s="390" t="s">
        <v>1493</v>
      </c>
    </row>
    <row r="53" spans="2:19" ht="15" customHeight="1" thickBot="1">
      <c r="B53" s="662"/>
      <c r="C53" s="814" t="s">
        <v>1052</v>
      </c>
      <c r="D53" s="815"/>
      <c r="E53" s="815"/>
      <c r="F53" s="815"/>
      <c r="G53" s="815"/>
      <c r="H53" s="815"/>
      <c r="I53" s="815"/>
      <c r="J53" s="815"/>
      <c r="K53" s="815"/>
      <c r="L53" s="815"/>
      <c r="M53" s="815"/>
      <c r="N53" s="815"/>
      <c r="O53" s="815"/>
      <c r="P53" s="815"/>
      <c r="Q53" s="815"/>
      <c r="R53" s="815"/>
      <c r="S53" s="815"/>
    </row>
    <row r="54" spans="2:19" ht="76" thickBot="1">
      <c r="B54" s="662"/>
      <c r="C54" s="129" t="s">
        <v>1326</v>
      </c>
      <c r="D54" s="13" t="s">
        <v>1053</v>
      </c>
      <c r="E54" s="11" t="s">
        <v>1434</v>
      </c>
      <c r="F54" s="11"/>
      <c r="G54" s="304"/>
      <c r="H54" s="314"/>
      <c r="I54" s="425" t="s">
        <v>1465</v>
      </c>
      <c r="J54" s="399" t="str">
        <f t="shared" ref="J54:J62" si="15">IF(I54="SI","2.5","0")</f>
        <v>0</v>
      </c>
      <c r="K54" s="399" t="s">
        <v>1465</v>
      </c>
      <c r="L54" s="399" t="str">
        <f t="shared" ref="L54:L62" si="16">IF(K54="SI","2.5","0")</f>
        <v>0</v>
      </c>
      <c r="M54" s="399" t="s">
        <v>1465</v>
      </c>
      <c r="N54" s="399" t="str">
        <f t="shared" ref="N54:N62" si="17">IF(M54="SI","2.5","0")</f>
        <v>0</v>
      </c>
      <c r="O54" s="399" t="s">
        <v>1465</v>
      </c>
      <c r="P54" s="399" t="str">
        <f t="shared" ref="P54:P62" si="18">IF(O54="SI","2.5","0")</f>
        <v>0</v>
      </c>
      <c r="Q54" s="399" t="s">
        <v>1494</v>
      </c>
      <c r="R54" s="400">
        <f t="shared" ref="R54:R62" si="19">J54+L54+N54+P54</f>
        <v>0</v>
      </c>
      <c r="S54" s="677">
        <f>AVERAGE(R54:R62)</f>
        <v>0</v>
      </c>
    </row>
    <row r="55" spans="2:19" ht="61" thickBot="1">
      <c r="B55" s="662"/>
      <c r="C55" s="188" t="s">
        <v>1054</v>
      </c>
      <c r="D55" s="58" t="s">
        <v>1055</v>
      </c>
      <c r="E55" s="25" t="s">
        <v>1434</v>
      </c>
      <c r="F55" s="25"/>
      <c r="G55" s="303"/>
      <c r="H55" s="314"/>
      <c r="I55" s="425" t="s">
        <v>1465</v>
      </c>
      <c r="J55" s="399" t="str">
        <f t="shared" si="15"/>
        <v>0</v>
      </c>
      <c r="K55" s="399" t="s">
        <v>1465</v>
      </c>
      <c r="L55" s="399" t="str">
        <f t="shared" si="16"/>
        <v>0</v>
      </c>
      <c r="M55" s="399" t="s">
        <v>1465</v>
      </c>
      <c r="N55" s="399" t="str">
        <f t="shared" si="17"/>
        <v>0</v>
      </c>
      <c r="O55" s="399" t="s">
        <v>1465</v>
      </c>
      <c r="P55" s="399" t="str">
        <f t="shared" si="18"/>
        <v>0</v>
      </c>
      <c r="Q55" s="399" t="s">
        <v>1494</v>
      </c>
      <c r="R55" s="400">
        <f t="shared" si="19"/>
        <v>0</v>
      </c>
      <c r="S55" s="677"/>
    </row>
    <row r="56" spans="2:19" ht="46" thickBot="1">
      <c r="B56" s="662"/>
      <c r="C56" s="187" t="s">
        <v>1327</v>
      </c>
      <c r="D56" s="13" t="s">
        <v>1056</v>
      </c>
      <c r="E56" s="11" t="s">
        <v>1434</v>
      </c>
      <c r="F56" s="11"/>
      <c r="G56" s="304"/>
      <c r="H56" s="314"/>
      <c r="I56" s="425" t="s">
        <v>1465</v>
      </c>
      <c r="J56" s="399" t="str">
        <f t="shared" si="15"/>
        <v>0</v>
      </c>
      <c r="K56" s="399" t="s">
        <v>1465</v>
      </c>
      <c r="L56" s="399" t="str">
        <f t="shared" si="16"/>
        <v>0</v>
      </c>
      <c r="M56" s="399" t="s">
        <v>1465</v>
      </c>
      <c r="N56" s="399" t="str">
        <f t="shared" si="17"/>
        <v>0</v>
      </c>
      <c r="O56" s="399" t="s">
        <v>1465</v>
      </c>
      <c r="P56" s="399" t="str">
        <f t="shared" si="18"/>
        <v>0</v>
      </c>
      <c r="Q56" s="399" t="s">
        <v>1494</v>
      </c>
      <c r="R56" s="400">
        <f t="shared" si="19"/>
        <v>0</v>
      </c>
      <c r="S56" s="677"/>
    </row>
    <row r="57" spans="2:19" ht="61" thickBot="1">
      <c r="B57" s="662"/>
      <c r="C57" s="188" t="s">
        <v>1057</v>
      </c>
      <c r="D57" s="58" t="s">
        <v>1058</v>
      </c>
      <c r="E57" s="25" t="s">
        <v>1434</v>
      </c>
      <c r="F57" s="25"/>
      <c r="G57" s="303"/>
      <c r="H57" s="314"/>
      <c r="I57" s="425" t="s">
        <v>1465</v>
      </c>
      <c r="J57" s="399" t="str">
        <f t="shared" si="15"/>
        <v>0</v>
      </c>
      <c r="K57" s="399" t="s">
        <v>1465</v>
      </c>
      <c r="L57" s="399" t="str">
        <f t="shared" si="16"/>
        <v>0</v>
      </c>
      <c r="M57" s="399" t="s">
        <v>1465</v>
      </c>
      <c r="N57" s="399" t="str">
        <f t="shared" si="17"/>
        <v>0</v>
      </c>
      <c r="O57" s="399" t="s">
        <v>1465</v>
      </c>
      <c r="P57" s="399" t="str">
        <f t="shared" si="18"/>
        <v>0</v>
      </c>
      <c r="Q57" s="399" t="s">
        <v>1494</v>
      </c>
      <c r="R57" s="400">
        <f t="shared" si="19"/>
        <v>0</v>
      </c>
      <c r="S57" s="677"/>
    </row>
    <row r="58" spans="2:19" ht="106" thickBot="1">
      <c r="B58" s="662"/>
      <c r="C58" s="187" t="s">
        <v>1059</v>
      </c>
      <c r="D58" s="13" t="s">
        <v>1328</v>
      </c>
      <c r="E58" s="11" t="s">
        <v>1434</v>
      </c>
      <c r="F58" s="11"/>
      <c r="G58" s="304"/>
      <c r="H58" s="314"/>
      <c r="I58" s="425" t="s">
        <v>1465</v>
      </c>
      <c r="J58" s="399" t="str">
        <f t="shared" si="15"/>
        <v>0</v>
      </c>
      <c r="K58" s="399" t="s">
        <v>1465</v>
      </c>
      <c r="L58" s="399" t="str">
        <f t="shared" si="16"/>
        <v>0</v>
      </c>
      <c r="M58" s="399" t="s">
        <v>1465</v>
      </c>
      <c r="N58" s="399" t="str">
        <f t="shared" si="17"/>
        <v>0</v>
      </c>
      <c r="O58" s="399" t="s">
        <v>1465</v>
      </c>
      <c r="P58" s="399" t="str">
        <f t="shared" si="18"/>
        <v>0</v>
      </c>
      <c r="Q58" s="399" t="s">
        <v>1494</v>
      </c>
      <c r="R58" s="400">
        <f t="shared" si="19"/>
        <v>0</v>
      </c>
      <c r="S58" s="677"/>
    </row>
    <row r="59" spans="2:19" ht="46" thickBot="1">
      <c r="B59" s="662"/>
      <c r="C59" s="188" t="s">
        <v>1329</v>
      </c>
      <c r="D59" s="58" t="s">
        <v>1330</v>
      </c>
      <c r="E59" s="25" t="s">
        <v>1434</v>
      </c>
      <c r="F59" s="25"/>
      <c r="G59" s="303"/>
      <c r="H59" s="314"/>
      <c r="I59" s="425" t="s">
        <v>1465</v>
      </c>
      <c r="J59" s="399" t="str">
        <f t="shared" si="15"/>
        <v>0</v>
      </c>
      <c r="K59" s="399" t="s">
        <v>1465</v>
      </c>
      <c r="L59" s="399" t="str">
        <f t="shared" si="16"/>
        <v>0</v>
      </c>
      <c r="M59" s="399" t="s">
        <v>1465</v>
      </c>
      <c r="N59" s="399" t="str">
        <f t="shared" si="17"/>
        <v>0</v>
      </c>
      <c r="O59" s="399" t="s">
        <v>1465</v>
      </c>
      <c r="P59" s="399" t="str">
        <f t="shared" si="18"/>
        <v>0</v>
      </c>
      <c r="Q59" s="399" t="s">
        <v>1494</v>
      </c>
      <c r="R59" s="400">
        <f t="shared" si="19"/>
        <v>0</v>
      </c>
      <c r="S59" s="677"/>
    </row>
    <row r="60" spans="2:19" ht="61" thickBot="1">
      <c r="B60" s="662"/>
      <c r="C60" s="187" t="s">
        <v>1331</v>
      </c>
      <c r="D60" s="13" t="s">
        <v>1060</v>
      </c>
      <c r="E60" s="11" t="s">
        <v>1434</v>
      </c>
      <c r="F60" s="11"/>
      <c r="G60" s="304"/>
      <c r="H60" s="314"/>
      <c r="I60" s="425" t="s">
        <v>1465</v>
      </c>
      <c r="J60" s="399" t="str">
        <f t="shared" si="15"/>
        <v>0</v>
      </c>
      <c r="K60" s="399" t="s">
        <v>1465</v>
      </c>
      <c r="L60" s="399" t="str">
        <f t="shared" si="16"/>
        <v>0</v>
      </c>
      <c r="M60" s="399" t="s">
        <v>1465</v>
      </c>
      <c r="N60" s="399" t="str">
        <f t="shared" si="17"/>
        <v>0</v>
      </c>
      <c r="O60" s="399" t="s">
        <v>1465</v>
      </c>
      <c r="P60" s="399" t="str">
        <f t="shared" si="18"/>
        <v>0</v>
      </c>
      <c r="Q60" s="399" t="s">
        <v>1494</v>
      </c>
      <c r="R60" s="400">
        <f t="shared" si="19"/>
        <v>0</v>
      </c>
      <c r="S60" s="677"/>
    </row>
    <row r="61" spans="2:19" ht="46" thickBot="1">
      <c r="B61" s="662"/>
      <c r="C61" s="188" t="s">
        <v>1061</v>
      </c>
      <c r="D61" s="58" t="s">
        <v>1062</v>
      </c>
      <c r="E61" s="25" t="s">
        <v>1434</v>
      </c>
      <c r="F61" s="25"/>
      <c r="G61" s="303"/>
      <c r="H61" s="314"/>
      <c r="I61" s="399" t="s">
        <v>1465</v>
      </c>
      <c r="J61" s="399" t="str">
        <f t="shared" si="15"/>
        <v>0</v>
      </c>
      <c r="K61" s="399" t="s">
        <v>1465</v>
      </c>
      <c r="L61" s="399" t="str">
        <f t="shared" si="16"/>
        <v>0</v>
      </c>
      <c r="M61" s="399" t="s">
        <v>1465</v>
      </c>
      <c r="N61" s="399" t="str">
        <f t="shared" si="17"/>
        <v>0</v>
      </c>
      <c r="O61" s="399" t="s">
        <v>1465</v>
      </c>
      <c r="P61" s="399" t="str">
        <f t="shared" si="18"/>
        <v>0</v>
      </c>
      <c r="Q61" s="399" t="s">
        <v>1494</v>
      </c>
      <c r="R61" s="400">
        <f t="shared" si="19"/>
        <v>0</v>
      </c>
      <c r="S61" s="677"/>
    </row>
    <row r="62" spans="2:19" ht="121" thickBot="1">
      <c r="B62" s="662"/>
      <c r="C62" s="187" t="s">
        <v>1332</v>
      </c>
      <c r="D62" s="13" t="s">
        <v>1333</v>
      </c>
      <c r="E62" s="11" t="s">
        <v>1434</v>
      </c>
      <c r="F62" s="11"/>
      <c r="G62" s="304"/>
      <c r="H62" s="314"/>
      <c r="I62" s="399" t="s">
        <v>1465</v>
      </c>
      <c r="J62" s="399" t="str">
        <f t="shared" si="15"/>
        <v>0</v>
      </c>
      <c r="K62" s="399" t="s">
        <v>1465</v>
      </c>
      <c r="L62" s="399" t="str">
        <f t="shared" si="16"/>
        <v>0</v>
      </c>
      <c r="M62" s="399" t="s">
        <v>1465</v>
      </c>
      <c r="N62" s="399" t="str">
        <f t="shared" si="17"/>
        <v>0</v>
      </c>
      <c r="O62" s="399" t="s">
        <v>1465</v>
      </c>
      <c r="P62" s="399" t="str">
        <f t="shared" si="18"/>
        <v>0</v>
      </c>
      <c r="Q62" s="399" t="s">
        <v>1494</v>
      </c>
      <c r="R62" s="400">
        <f t="shared" si="19"/>
        <v>0</v>
      </c>
      <c r="S62" s="677"/>
    </row>
    <row r="63" spans="2:19" ht="15" customHeight="1">
      <c r="B63" s="662"/>
      <c r="C63" s="818" t="s">
        <v>1063</v>
      </c>
      <c r="D63" s="819"/>
      <c r="E63" s="819"/>
      <c r="F63" s="819"/>
      <c r="G63" s="819"/>
      <c r="H63" s="819"/>
      <c r="I63" s="819"/>
      <c r="J63" s="819"/>
      <c r="K63" s="819"/>
      <c r="L63" s="819"/>
      <c r="M63" s="819"/>
      <c r="N63" s="819"/>
      <c r="O63" s="819"/>
      <c r="P63" s="819"/>
      <c r="Q63" s="819"/>
      <c r="R63" s="819"/>
      <c r="S63" s="819"/>
    </row>
    <row r="64" spans="2:19" ht="15" customHeight="1" thickBot="1">
      <c r="B64" s="663"/>
      <c r="C64" s="818" t="s">
        <v>1064</v>
      </c>
      <c r="D64" s="819"/>
      <c r="E64" s="819"/>
      <c r="F64" s="819"/>
      <c r="G64" s="819"/>
      <c r="H64" s="819"/>
      <c r="I64" s="819"/>
      <c r="J64" s="819"/>
      <c r="K64" s="819"/>
      <c r="L64" s="819"/>
      <c r="M64" s="819"/>
      <c r="N64" s="819"/>
      <c r="O64" s="819"/>
      <c r="P64" s="819"/>
      <c r="Q64" s="819"/>
      <c r="R64" s="819"/>
      <c r="S64" s="819"/>
    </row>
    <row r="68" spans="2:19" ht="20">
      <c r="B68" s="17" t="s">
        <v>1541</v>
      </c>
    </row>
    <row r="70" spans="2:19" ht="16" thickBot="1"/>
    <row r="71" spans="2:19" ht="25.25" customHeight="1">
      <c r="B71" s="661" t="s">
        <v>1540</v>
      </c>
      <c r="C71" s="383" t="s">
        <v>8</v>
      </c>
      <c r="D71" s="384" t="s">
        <v>1</v>
      </c>
      <c r="E71" s="383" t="s">
        <v>3</v>
      </c>
      <c r="F71" s="383" t="s">
        <v>4</v>
      </c>
      <c r="G71" s="385" t="s">
        <v>5</v>
      </c>
      <c r="H71" s="375" t="s">
        <v>1411</v>
      </c>
      <c r="I71" s="391" t="s">
        <v>1412</v>
      </c>
      <c r="J71" s="391"/>
      <c r="K71" s="391" t="s">
        <v>1490</v>
      </c>
      <c r="L71" s="391"/>
      <c r="M71" s="391" t="s">
        <v>1491</v>
      </c>
      <c r="N71" s="391"/>
      <c r="O71" s="391" t="s">
        <v>1492</v>
      </c>
      <c r="P71" s="391"/>
      <c r="Q71" s="392" t="s">
        <v>1413</v>
      </c>
      <c r="R71" s="376" t="s">
        <v>1422</v>
      </c>
      <c r="S71" s="390" t="s">
        <v>1493</v>
      </c>
    </row>
    <row r="72" spans="2:19" ht="15" customHeight="1">
      <c r="B72" s="598"/>
      <c r="C72" s="820" t="s">
        <v>1066</v>
      </c>
      <c r="D72" s="821"/>
      <c r="E72" s="821"/>
      <c r="F72" s="821"/>
      <c r="G72" s="821"/>
      <c r="H72" s="821"/>
      <c r="I72" s="821"/>
      <c r="J72" s="821"/>
      <c r="K72" s="821"/>
      <c r="L72" s="821"/>
      <c r="M72" s="821"/>
      <c r="N72" s="821"/>
      <c r="O72" s="821"/>
      <c r="P72" s="821"/>
      <c r="Q72" s="821"/>
      <c r="R72" s="821"/>
      <c r="S72" s="821"/>
    </row>
    <row r="73" spans="2:19" ht="15" customHeight="1">
      <c r="B73" s="598"/>
      <c r="C73" s="822" t="s">
        <v>1067</v>
      </c>
      <c r="D73" s="822"/>
      <c r="E73" s="822"/>
      <c r="F73" s="822"/>
      <c r="G73" s="822"/>
      <c r="H73" s="822"/>
      <c r="I73" s="822"/>
      <c r="J73" s="822"/>
      <c r="K73" s="822"/>
      <c r="L73" s="822"/>
      <c r="M73" s="822"/>
      <c r="N73" s="822"/>
      <c r="O73" s="822"/>
      <c r="P73" s="822"/>
      <c r="Q73" s="822"/>
      <c r="R73" s="822"/>
      <c r="S73" s="822"/>
    </row>
    <row r="74" spans="2:19" ht="46" thickBot="1">
      <c r="B74" s="598"/>
      <c r="C74" s="180" t="s">
        <v>1068</v>
      </c>
      <c r="D74" s="28" t="s">
        <v>151</v>
      </c>
      <c r="E74" s="25" t="s">
        <v>1434</v>
      </c>
      <c r="F74" s="25"/>
      <c r="G74" s="303"/>
      <c r="H74" s="314"/>
      <c r="I74" s="419" t="s">
        <v>1465</v>
      </c>
      <c r="J74" s="419" t="str">
        <f t="shared" ref="J74:J88" si="20">IF(I74="SI","2.5","0")</f>
        <v>0</v>
      </c>
      <c r="K74" s="419" t="s">
        <v>1465</v>
      </c>
      <c r="L74" s="419" t="str">
        <f t="shared" ref="L74:L88" si="21">IF(K74="SI","2.5","0")</f>
        <v>0</v>
      </c>
      <c r="M74" s="419" t="s">
        <v>1465</v>
      </c>
      <c r="N74" s="419" t="str">
        <f t="shared" ref="N74:N88" si="22">IF(M74="SI","2.5","0")</f>
        <v>0</v>
      </c>
      <c r="O74" s="419" t="s">
        <v>1465</v>
      </c>
      <c r="P74" s="419" t="str">
        <f t="shared" ref="P74:P88" si="23">IF(O74="SI","2.5","0")</f>
        <v>0</v>
      </c>
      <c r="Q74" s="419" t="s">
        <v>1494</v>
      </c>
      <c r="R74" s="427">
        <f t="shared" ref="R74:R88" si="24">J74+L74+N74+P74</f>
        <v>0</v>
      </c>
      <c r="S74" s="678">
        <f>AVERAGE(R74:R88)</f>
        <v>0</v>
      </c>
    </row>
    <row r="75" spans="2:19">
      <c r="B75" s="598"/>
      <c r="C75" s="645" t="s">
        <v>1334</v>
      </c>
      <c r="D75" s="9" t="s">
        <v>1069</v>
      </c>
      <c r="E75" s="6" t="s">
        <v>1434</v>
      </c>
      <c r="F75" s="6"/>
      <c r="G75" s="343"/>
      <c r="H75" s="314"/>
      <c r="I75" s="399" t="s">
        <v>1465</v>
      </c>
      <c r="J75" s="399" t="str">
        <f t="shared" si="20"/>
        <v>0</v>
      </c>
      <c r="K75" s="399" t="s">
        <v>1465</v>
      </c>
      <c r="L75" s="399" t="str">
        <f t="shared" si="21"/>
        <v>0</v>
      </c>
      <c r="M75" s="399" t="s">
        <v>1465</v>
      </c>
      <c r="N75" s="399" t="str">
        <f t="shared" si="22"/>
        <v>0</v>
      </c>
      <c r="O75" s="399" t="s">
        <v>1465</v>
      </c>
      <c r="P75" s="399" t="str">
        <f t="shared" si="23"/>
        <v>0</v>
      </c>
      <c r="Q75" s="399" t="s">
        <v>1494</v>
      </c>
      <c r="R75" s="400">
        <f t="shared" si="24"/>
        <v>0</v>
      </c>
      <c r="S75" s="677"/>
    </row>
    <row r="76" spans="2:19" ht="30">
      <c r="B76" s="598"/>
      <c r="C76" s="646"/>
      <c r="D76" s="59" t="s">
        <v>152</v>
      </c>
      <c r="E76" s="2" t="s">
        <v>1434</v>
      </c>
      <c r="F76" s="2"/>
      <c r="G76" s="346"/>
      <c r="H76" s="314"/>
      <c r="I76" s="399" t="s">
        <v>1465</v>
      </c>
      <c r="J76" s="399" t="str">
        <f t="shared" si="20"/>
        <v>0</v>
      </c>
      <c r="K76" s="399" t="s">
        <v>1465</v>
      </c>
      <c r="L76" s="399" t="str">
        <f t="shared" si="21"/>
        <v>0</v>
      </c>
      <c r="M76" s="399" t="s">
        <v>1465</v>
      </c>
      <c r="N76" s="399" t="str">
        <f t="shared" si="22"/>
        <v>0</v>
      </c>
      <c r="O76" s="399" t="s">
        <v>1465</v>
      </c>
      <c r="P76" s="399" t="str">
        <f t="shared" si="23"/>
        <v>0</v>
      </c>
      <c r="Q76" s="399" t="s">
        <v>1494</v>
      </c>
      <c r="R76" s="400">
        <f t="shared" si="24"/>
        <v>0</v>
      </c>
      <c r="S76" s="677"/>
    </row>
    <row r="77" spans="2:19" ht="31" thickBot="1">
      <c r="B77" s="598"/>
      <c r="C77" s="647"/>
      <c r="D77" s="7" t="s">
        <v>1335</v>
      </c>
      <c r="E77" s="8" t="s">
        <v>1434</v>
      </c>
      <c r="F77" s="8"/>
      <c r="G77" s="344"/>
      <c r="H77" s="314"/>
      <c r="I77" s="399" t="s">
        <v>1465</v>
      </c>
      <c r="J77" s="399" t="str">
        <f t="shared" si="20"/>
        <v>0</v>
      </c>
      <c r="K77" s="399" t="s">
        <v>1465</v>
      </c>
      <c r="L77" s="399" t="str">
        <f t="shared" si="21"/>
        <v>0</v>
      </c>
      <c r="M77" s="399" t="s">
        <v>1465</v>
      </c>
      <c r="N77" s="399" t="str">
        <f t="shared" si="22"/>
        <v>0</v>
      </c>
      <c r="O77" s="399" t="s">
        <v>1465</v>
      </c>
      <c r="P77" s="399" t="str">
        <f t="shared" si="23"/>
        <v>0</v>
      </c>
      <c r="Q77" s="399" t="s">
        <v>1494</v>
      </c>
      <c r="R77" s="400">
        <f t="shared" si="24"/>
        <v>0</v>
      </c>
      <c r="S77" s="677"/>
    </row>
    <row r="78" spans="2:19" ht="30">
      <c r="B78" s="598"/>
      <c r="C78" s="754" t="s">
        <v>1084</v>
      </c>
      <c r="D78" s="4" t="s">
        <v>1070</v>
      </c>
      <c r="E78" s="5" t="s">
        <v>1434</v>
      </c>
      <c r="F78" s="5"/>
      <c r="G78" s="356"/>
      <c r="H78" s="314"/>
      <c r="I78" s="399" t="s">
        <v>1465</v>
      </c>
      <c r="J78" s="399" t="str">
        <f t="shared" si="20"/>
        <v>0</v>
      </c>
      <c r="K78" s="399" t="s">
        <v>1465</v>
      </c>
      <c r="L78" s="399" t="str">
        <f t="shared" si="21"/>
        <v>0</v>
      </c>
      <c r="M78" s="399" t="s">
        <v>1465</v>
      </c>
      <c r="N78" s="399" t="str">
        <f t="shared" si="22"/>
        <v>0</v>
      </c>
      <c r="O78" s="399" t="s">
        <v>1465</v>
      </c>
      <c r="P78" s="399" t="str">
        <f t="shared" si="23"/>
        <v>0</v>
      </c>
      <c r="Q78" s="399" t="s">
        <v>1494</v>
      </c>
      <c r="R78" s="400">
        <f t="shared" si="24"/>
        <v>0</v>
      </c>
      <c r="S78" s="677"/>
    </row>
    <row r="79" spans="2:19">
      <c r="B79" s="598"/>
      <c r="C79" s="646"/>
      <c r="D79" s="3" t="s">
        <v>1071</v>
      </c>
      <c r="E79" s="2" t="s">
        <v>1434</v>
      </c>
      <c r="F79" s="2"/>
      <c r="G79" s="346"/>
      <c r="H79" s="314"/>
      <c r="I79" s="399" t="s">
        <v>1465</v>
      </c>
      <c r="J79" s="399" t="str">
        <f t="shared" si="20"/>
        <v>0</v>
      </c>
      <c r="K79" s="399" t="s">
        <v>1465</v>
      </c>
      <c r="L79" s="399" t="str">
        <f t="shared" si="21"/>
        <v>0</v>
      </c>
      <c r="M79" s="399" t="s">
        <v>1465</v>
      </c>
      <c r="N79" s="399" t="str">
        <f t="shared" si="22"/>
        <v>0</v>
      </c>
      <c r="O79" s="399" t="s">
        <v>1465</v>
      </c>
      <c r="P79" s="399" t="str">
        <f t="shared" si="23"/>
        <v>0</v>
      </c>
      <c r="Q79" s="399" t="s">
        <v>1494</v>
      </c>
      <c r="R79" s="400">
        <f t="shared" si="24"/>
        <v>0</v>
      </c>
      <c r="S79" s="677"/>
    </row>
    <row r="80" spans="2:19" ht="16" thickBot="1">
      <c r="B80" s="598"/>
      <c r="C80" s="755"/>
      <c r="D80" s="23" t="s">
        <v>1072</v>
      </c>
      <c r="E80" s="24" t="s">
        <v>1434</v>
      </c>
      <c r="F80" s="24"/>
      <c r="G80" s="355"/>
      <c r="H80" s="314"/>
      <c r="I80" s="399" t="s">
        <v>1465</v>
      </c>
      <c r="J80" s="399" t="str">
        <f t="shared" si="20"/>
        <v>0</v>
      </c>
      <c r="K80" s="399" t="s">
        <v>1465</v>
      </c>
      <c r="L80" s="399" t="str">
        <f t="shared" si="21"/>
        <v>0</v>
      </c>
      <c r="M80" s="399" t="s">
        <v>1465</v>
      </c>
      <c r="N80" s="399" t="str">
        <f t="shared" si="22"/>
        <v>0</v>
      </c>
      <c r="O80" s="399" t="s">
        <v>1465</v>
      </c>
      <c r="P80" s="399" t="str">
        <f t="shared" si="23"/>
        <v>0</v>
      </c>
      <c r="Q80" s="399" t="s">
        <v>1494</v>
      </c>
      <c r="R80" s="400">
        <f t="shared" si="24"/>
        <v>0</v>
      </c>
      <c r="S80" s="677"/>
    </row>
    <row r="81" spans="2:19" ht="61" thickBot="1">
      <c r="B81" s="598"/>
      <c r="C81" s="134" t="s">
        <v>1073</v>
      </c>
      <c r="D81" s="13" t="s">
        <v>1074</v>
      </c>
      <c r="E81" s="2" t="s">
        <v>1434</v>
      </c>
      <c r="F81" s="11"/>
      <c r="G81" s="304"/>
      <c r="H81" s="314"/>
      <c r="I81" s="399" t="s">
        <v>1465</v>
      </c>
      <c r="J81" s="399" t="str">
        <f t="shared" si="20"/>
        <v>0</v>
      </c>
      <c r="K81" s="399" t="s">
        <v>1465</v>
      </c>
      <c r="L81" s="399" t="str">
        <f t="shared" si="21"/>
        <v>0</v>
      </c>
      <c r="M81" s="399" t="s">
        <v>1465</v>
      </c>
      <c r="N81" s="399" t="str">
        <f t="shared" si="22"/>
        <v>0</v>
      </c>
      <c r="O81" s="399" t="s">
        <v>1465</v>
      </c>
      <c r="P81" s="399" t="str">
        <f t="shared" si="23"/>
        <v>0</v>
      </c>
      <c r="Q81" s="399" t="s">
        <v>1494</v>
      </c>
      <c r="R81" s="400">
        <f t="shared" si="24"/>
        <v>0</v>
      </c>
      <c r="S81" s="677"/>
    </row>
    <row r="82" spans="2:19" ht="61" thickBot="1">
      <c r="B82" s="598"/>
      <c r="C82" s="180" t="s">
        <v>1336</v>
      </c>
      <c r="D82" s="58" t="s">
        <v>1337</v>
      </c>
      <c r="E82" s="2" t="s">
        <v>1434</v>
      </c>
      <c r="F82" s="25"/>
      <c r="G82" s="303"/>
      <c r="H82" s="314"/>
      <c r="I82" s="399" t="s">
        <v>1465</v>
      </c>
      <c r="J82" s="399" t="str">
        <f t="shared" si="20"/>
        <v>0</v>
      </c>
      <c r="K82" s="399" t="s">
        <v>1465</v>
      </c>
      <c r="L82" s="399" t="str">
        <f t="shared" si="21"/>
        <v>0</v>
      </c>
      <c r="M82" s="399" t="s">
        <v>1465</v>
      </c>
      <c r="N82" s="399" t="str">
        <f t="shared" si="22"/>
        <v>0</v>
      </c>
      <c r="O82" s="399" t="s">
        <v>1465</v>
      </c>
      <c r="P82" s="399" t="str">
        <f t="shared" si="23"/>
        <v>0</v>
      </c>
      <c r="Q82" s="399" t="s">
        <v>1494</v>
      </c>
      <c r="R82" s="400">
        <f t="shared" si="24"/>
        <v>0</v>
      </c>
      <c r="S82" s="677"/>
    </row>
    <row r="83" spans="2:19" ht="31" thickBot="1">
      <c r="B83" s="598"/>
      <c r="C83" s="134" t="s">
        <v>1075</v>
      </c>
      <c r="D83" s="13" t="s">
        <v>1264</v>
      </c>
      <c r="E83" s="2" t="s">
        <v>1434</v>
      </c>
      <c r="F83" s="11"/>
      <c r="G83" s="304"/>
      <c r="H83" s="314"/>
      <c r="I83" s="399" t="s">
        <v>1465</v>
      </c>
      <c r="J83" s="399" t="str">
        <f t="shared" si="20"/>
        <v>0</v>
      </c>
      <c r="K83" s="399" t="s">
        <v>1465</v>
      </c>
      <c r="L83" s="399" t="str">
        <f t="shared" si="21"/>
        <v>0</v>
      </c>
      <c r="M83" s="399" t="s">
        <v>1465</v>
      </c>
      <c r="N83" s="399" t="str">
        <f t="shared" si="22"/>
        <v>0</v>
      </c>
      <c r="O83" s="399" t="s">
        <v>1465</v>
      </c>
      <c r="P83" s="399" t="str">
        <f t="shared" si="23"/>
        <v>0</v>
      </c>
      <c r="Q83" s="399" t="s">
        <v>1494</v>
      </c>
      <c r="R83" s="400">
        <f t="shared" si="24"/>
        <v>0</v>
      </c>
      <c r="S83" s="677"/>
    </row>
    <row r="84" spans="2:19" ht="31" thickBot="1">
      <c r="B84" s="598"/>
      <c r="C84" s="180" t="s">
        <v>1076</v>
      </c>
      <c r="D84" s="58" t="s">
        <v>1077</v>
      </c>
      <c r="E84" s="2" t="s">
        <v>1434</v>
      </c>
      <c r="F84" s="25"/>
      <c r="G84" s="303"/>
      <c r="H84" s="314"/>
      <c r="I84" s="399" t="s">
        <v>1465</v>
      </c>
      <c r="J84" s="399" t="str">
        <f t="shared" si="20"/>
        <v>0</v>
      </c>
      <c r="K84" s="399" t="s">
        <v>1465</v>
      </c>
      <c r="L84" s="399" t="str">
        <f t="shared" si="21"/>
        <v>0</v>
      </c>
      <c r="M84" s="399" t="s">
        <v>1465</v>
      </c>
      <c r="N84" s="399" t="str">
        <f t="shared" si="22"/>
        <v>0</v>
      </c>
      <c r="O84" s="399" t="s">
        <v>1465</v>
      </c>
      <c r="P84" s="399" t="str">
        <f t="shared" si="23"/>
        <v>0</v>
      </c>
      <c r="Q84" s="399" t="s">
        <v>1494</v>
      </c>
      <c r="R84" s="400">
        <f t="shared" si="24"/>
        <v>0</v>
      </c>
      <c r="S84" s="677"/>
    </row>
    <row r="85" spans="2:19" ht="45">
      <c r="B85" s="598"/>
      <c r="C85" s="645" t="s">
        <v>1078</v>
      </c>
      <c r="D85" s="9" t="s">
        <v>1079</v>
      </c>
      <c r="E85" s="2" t="s">
        <v>1434</v>
      </c>
      <c r="F85" s="6"/>
      <c r="G85" s="343"/>
      <c r="H85" s="314"/>
      <c r="I85" s="399" t="s">
        <v>1465</v>
      </c>
      <c r="J85" s="399" t="str">
        <f t="shared" si="20"/>
        <v>0</v>
      </c>
      <c r="K85" s="399" t="s">
        <v>1465</v>
      </c>
      <c r="L85" s="399" t="str">
        <f t="shared" si="21"/>
        <v>0</v>
      </c>
      <c r="M85" s="399" t="s">
        <v>1465</v>
      </c>
      <c r="N85" s="399" t="str">
        <f t="shared" si="22"/>
        <v>0</v>
      </c>
      <c r="O85" s="399" t="s">
        <v>1465</v>
      </c>
      <c r="P85" s="399" t="str">
        <f t="shared" si="23"/>
        <v>0</v>
      </c>
      <c r="Q85" s="399" t="s">
        <v>1494</v>
      </c>
      <c r="R85" s="400">
        <f t="shared" si="24"/>
        <v>0</v>
      </c>
      <c r="S85" s="677"/>
    </row>
    <row r="86" spans="2:19" ht="31" thickBot="1">
      <c r="B86" s="598"/>
      <c r="C86" s="647"/>
      <c r="D86" s="7" t="s">
        <v>1080</v>
      </c>
      <c r="E86" s="2" t="s">
        <v>1434</v>
      </c>
      <c r="F86" s="8"/>
      <c r="G86" s="344"/>
      <c r="H86" s="314"/>
      <c r="I86" s="399" t="s">
        <v>1465</v>
      </c>
      <c r="J86" s="399" t="str">
        <f t="shared" si="20"/>
        <v>0</v>
      </c>
      <c r="K86" s="399" t="s">
        <v>1465</v>
      </c>
      <c r="L86" s="399" t="str">
        <f t="shared" si="21"/>
        <v>0</v>
      </c>
      <c r="M86" s="399" t="s">
        <v>1465</v>
      </c>
      <c r="N86" s="399" t="str">
        <f t="shared" si="22"/>
        <v>0</v>
      </c>
      <c r="O86" s="399" t="s">
        <v>1465</v>
      </c>
      <c r="P86" s="399" t="str">
        <f t="shared" si="23"/>
        <v>0</v>
      </c>
      <c r="Q86" s="399" t="s">
        <v>1494</v>
      </c>
      <c r="R86" s="400">
        <f t="shared" si="24"/>
        <v>0</v>
      </c>
      <c r="S86" s="677"/>
    </row>
    <row r="87" spans="2:19" ht="30">
      <c r="B87" s="598"/>
      <c r="C87" s="823" t="s">
        <v>1081</v>
      </c>
      <c r="D87" s="58" t="s">
        <v>153</v>
      </c>
      <c r="E87" s="2" t="s">
        <v>1434</v>
      </c>
      <c r="F87" s="25"/>
      <c r="G87" s="303"/>
      <c r="H87" s="314"/>
      <c r="I87" s="399" t="s">
        <v>1465</v>
      </c>
      <c r="J87" s="399" t="str">
        <f t="shared" si="20"/>
        <v>0</v>
      </c>
      <c r="K87" s="399" t="s">
        <v>1465</v>
      </c>
      <c r="L87" s="399" t="str">
        <f t="shared" si="21"/>
        <v>0</v>
      </c>
      <c r="M87" s="399" t="s">
        <v>1465</v>
      </c>
      <c r="N87" s="399" t="str">
        <f t="shared" si="22"/>
        <v>0</v>
      </c>
      <c r="O87" s="399" t="s">
        <v>1465</v>
      </c>
      <c r="P87" s="399" t="str">
        <f t="shared" si="23"/>
        <v>0</v>
      </c>
      <c r="Q87" s="399" t="s">
        <v>1494</v>
      </c>
      <c r="R87" s="400">
        <f t="shared" si="24"/>
        <v>0</v>
      </c>
      <c r="S87" s="677"/>
    </row>
    <row r="88" spans="2:19" ht="31" thickBot="1">
      <c r="B88" s="599"/>
      <c r="C88" s="824"/>
      <c r="D88" s="7" t="s">
        <v>154</v>
      </c>
      <c r="E88" s="2" t="s">
        <v>1434</v>
      </c>
      <c r="F88" s="8"/>
      <c r="G88" s="344"/>
      <c r="H88" s="314"/>
      <c r="I88" s="399" t="s">
        <v>1465</v>
      </c>
      <c r="J88" s="399" t="str">
        <f t="shared" si="20"/>
        <v>0</v>
      </c>
      <c r="K88" s="399" t="s">
        <v>1465</v>
      </c>
      <c r="L88" s="399" t="str">
        <f t="shared" si="21"/>
        <v>0</v>
      </c>
      <c r="M88" s="399" t="s">
        <v>1465</v>
      </c>
      <c r="N88" s="399" t="str">
        <f t="shared" si="22"/>
        <v>0</v>
      </c>
      <c r="O88" s="399" t="s">
        <v>1465</v>
      </c>
      <c r="P88" s="399" t="str">
        <f t="shared" si="23"/>
        <v>0</v>
      </c>
      <c r="Q88" s="399" t="s">
        <v>1494</v>
      </c>
      <c r="R88" s="400">
        <f t="shared" si="24"/>
        <v>0</v>
      </c>
      <c r="S88" s="677"/>
    </row>
    <row r="91" spans="2:19" ht="16" thickBot="1"/>
    <row r="92" spans="2:19" ht="29" customHeight="1">
      <c r="B92" s="661" t="s">
        <v>1539</v>
      </c>
      <c r="C92" s="383" t="s">
        <v>8</v>
      </c>
      <c r="D92" s="384" t="s">
        <v>1</v>
      </c>
      <c r="E92" s="383" t="s">
        <v>3</v>
      </c>
      <c r="F92" s="383" t="s">
        <v>4</v>
      </c>
      <c r="G92" s="385" t="s">
        <v>5</v>
      </c>
      <c r="H92" s="375" t="s">
        <v>1411</v>
      </c>
      <c r="I92" s="391" t="s">
        <v>1412</v>
      </c>
      <c r="J92" s="391"/>
      <c r="K92" s="391" t="s">
        <v>1490</v>
      </c>
      <c r="L92" s="391"/>
      <c r="M92" s="391" t="s">
        <v>1491</v>
      </c>
      <c r="N92" s="391"/>
      <c r="O92" s="391" t="s">
        <v>1492</v>
      </c>
      <c r="P92" s="391"/>
      <c r="Q92" s="392" t="s">
        <v>1413</v>
      </c>
      <c r="R92" s="376" t="s">
        <v>1422</v>
      </c>
      <c r="S92" s="390" t="s">
        <v>1493</v>
      </c>
    </row>
    <row r="93" spans="2:19" ht="15" customHeight="1" thickBot="1">
      <c r="B93" s="662"/>
      <c r="C93" s="637" t="s">
        <v>1082</v>
      </c>
      <c r="D93" s="825"/>
      <c r="E93" s="825"/>
      <c r="F93" s="825"/>
      <c r="G93" s="825"/>
      <c r="H93" s="825"/>
      <c r="I93" s="825"/>
      <c r="J93" s="825"/>
      <c r="K93" s="825"/>
      <c r="L93" s="825"/>
      <c r="M93" s="825"/>
      <c r="N93" s="825"/>
      <c r="O93" s="825"/>
      <c r="P93" s="825"/>
      <c r="Q93" s="825"/>
      <c r="R93" s="825"/>
      <c r="S93" s="825"/>
    </row>
    <row r="94" spans="2:19" ht="16" thickBot="1">
      <c r="B94" s="598"/>
      <c r="C94" s="186" t="s">
        <v>1083</v>
      </c>
      <c r="D94" s="92" t="s">
        <v>1085</v>
      </c>
      <c r="E94" s="30"/>
      <c r="F94" s="30"/>
      <c r="G94" s="345"/>
      <c r="H94" s="314"/>
      <c r="I94" s="399" t="s">
        <v>1465</v>
      </c>
      <c r="J94" s="399" t="str">
        <f t="shared" ref="J94:J97" si="25">IF(I94="SI","2.5","0")</f>
        <v>0</v>
      </c>
      <c r="K94" s="399" t="s">
        <v>1465</v>
      </c>
      <c r="L94" s="399" t="str">
        <f t="shared" ref="L94:L97" si="26">IF(K94="SI","2.5","0")</f>
        <v>0</v>
      </c>
      <c r="M94" s="399" t="s">
        <v>1465</v>
      </c>
      <c r="N94" s="399" t="str">
        <f t="shared" ref="N94:N97" si="27">IF(M94="SI","2.5","0")</f>
        <v>0</v>
      </c>
      <c r="O94" s="399" t="s">
        <v>1465</v>
      </c>
      <c r="P94" s="399" t="str">
        <f t="shared" ref="P94:P97" si="28">IF(O94="SI","2.5","0")</f>
        <v>0</v>
      </c>
      <c r="Q94" s="399" t="s">
        <v>1494</v>
      </c>
      <c r="R94" s="400">
        <f t="shared" ref="R94:R97" si="29">J94+L94+N94+P94</f>
        <v>0</v>
      </c>
      <c r="S94" s="677">
        <f>AVERAGE(R94:R97)</f>
        <v>0</v>
      </c>
    </row>
    <row r="95" spans="2:19" ht="30">
      <c r="B95" s="598"/>
      <c r="C95" s="645" t="s">
        <v>1086</v>
      </c>
      <c r="D95" s="9" t="s">
        <v>155</v>
      </c>
      <c r="E95" s="6"/>
      <c r="F95" s="6"/>
      <c r="G95" s="343"/>
      <c r="H95" s="314"/>
      <c r="I95" s="399" t="s">
        <v>1465</v>
      </c>
      <c r="J95" s="399" t="str">
        <f t="shared" si="25"/>
        <v>0</v>
      </c>
      <c r="K95" s="399" t="s">
        <v>1465</v>
      </c>
      <c r="L95" s="399" t="str">
        <f t="shared" si="26"/>
        <v>0</v>
      </c>
      <c r="M95" s="399" t="s">
        <v>1465</v>
      </c>
      <c r="N95" s="399" t="str">
        <f t="shared" si="27"/>
        <v>0</v>
      </c>
      <c r="O95" s="399" t="s">
        <v>1465</v>
      </c>
      <c r="P95" s="399" t="str">
        <f t="shared" si="28"/>
        <v>0</v>
      </c>
      <c r="Q95" s="399" t="s">
        <v>1494</v>
      </c>
      <c r="R95" s="400">
        <f t="shared" si="29"/>
        <v>0</v>
      </c>
      <c r="S95" s="677"/>
    </row>
    <row r="96" spans="2:19" ht="61" thickBot="1">
      <c r="B96" s="598"/>
      <c r="C96" s="647"/>
      <c r="D96" s="7" t="s">
        <v>156</v>
      </c>
      <c r="E96" s="8"/>
      <c r="F96" s="8"/>
      <c r="G96" s="344"/>
      <c r="H96" s="314"/>
      <c r="I96" s="399" t="s">
        <v>1465</v>
      </c>
      <c r="J96" s="399" t="str">
        <f t="shared" si="25"/>
        <v>0</v>
      </c>
      <c r="K96" s="399" t="s">
        <v>1465</v>
      </c>
      <c r="L96" s="399" t="str">
        <f t="shared" si="26"/>
        <v>0</v>
      </c>
      <c r="M96" s="399" t="s">
        <v>1465</v>
      </c>
      <c r="N96" s="399" t="str">
        <f t="shared" si="27"/>
        <v>0</v>
      </c>
      <c r="O96" s="399" t="s">
        <v>1465</v>
      </c>
      <c r="P96" s="399" t="str">
        <f t="shared" si="28"/>
        <v>0</v>
      </c>
      <c r="Q96" s="399" t="s">
        <v>1494</v>
      </c>
      <c r="R96" s="400">
        <f t="shared" si="29"/>
        <v>0</v>
      </c>
      <c r="S96" s="677"/>
    </row>
    <row r="97" spans="2:19" ht="151" thickBot="1">
      <c r="B97" s="599"/>
      <c r="C97" s="185" t="s">
        <v>1241</v>
      </c>
      <c r="D97" s="189" t="s">
        <v>1338</v>
      </c>
      <c r="E97" s="21"/>
      <c r="F97" s="21"/>
      <c r="G97" s="352"/>
      <c r="H97" s="314"/>
      <c r="I97" s="399" t="s">
        <v>1465</v>
      </c>
      <c r="J97" s="399" t="str">
        <f t="shared" si="25"/>
        <v>0</v>
      </c>
      <c r="K97" s="399" t="s">
        <v>1465</v>
      </c>
      <c r="L97" s="399" t="str">
        <f t="shared" si="26"/>
        <v>0</v>
      </c>
      <c r="M97" s="399" t="s">
        <v>1465</v>
      </c>
      <c r="N97" s="399" t="str">
        <f t="shared" si="27"/>
        <v>0</v>
      </c>
      <c r="O97" s="399" t="s">
        <v>1465</v>
      </c>
      <c r="P97" s="399" t="str">
        <f t="shared" si="28"/>
        <v>0</v>
      </c>
      <c r="Q97" s="399" t="s">
        <v>1494</v>
      </c>
      <c r="R97" s="400">
        <f t="shared" si="29"/>
        <v>0</v>
      </c>
      <c r="S97" s="677"/>
    </row>
  </sheetData>
  <mergeCells count="34">
    <mergeCell ref="C12:C13"/>
    <mergeCell ref="C14:C15"/>
    <mergeCell ref="B7:B17"/>
    <mergeCell ref="C23:C24"/>
    <mergeCell ref="C8:S8"/>
    <mergeCell ref="B21:B48"/>
    <mergeCell ref="S9:S17"/>
    <mergeCell ref="S23:S24"/>
    <mergeCell ref="S26:S46"/>
    <mergeCell ref="B52:B64"/>
    <mergeCell ref="C29:C30"/>
    <mergeCell ref="C34:C36"/>
    <mergeCell ref="C37:C38"/>
    <mergeCell ref="C44:C45"/>
    <mergeCell ref="B92:B97"/>
    <mergeCell ref="C75:C77"/>
    <mergeCell ref="C78:C80"/>
    <mergeCell ref="C85:C86"/>
    <mergeCell ref="B71:B88"/>
    <mergeCell ref="C87:C88"/>
    <mergeCell ref="C93:S93"/>
    <mergeCell ref="S94:S97"/>
    <mergeCell ref="C95:C96"/>
    <mergeCell ref="S54:S62"/>
    <mergeCell ref="S74:S88"/>
    <mergeCell ref="C22:S22"/>
    <mergeCell ref="C47:S47"/>
    <mergeCell ref="C48:S48"/>
    <mergeCell ref="C25:S25"/>
    <mergeCell ref="C53:S53"/>
    <mergeCell ref="C63:S63"/>
    <mergeCell ref="C64:S64"/>
    <mergeCell ref="C72:S72"/>
    <mergeCell ref="C73:S73"/>
  </mergeCells>
  <conditionalFormatting sqref="Q94:Q97 Q74:Q88 Q54:Q62 Q26:Q46 Q9:Q17 Q23:Q24">
    <cfRule type="colorScale" priority="1">
      <colorScale>
        <cfvo type="min"/>
        <cfvo type="max"/>
        <color rgb="FFFF7128"/>
        <color rgb="FFFFEF9C"/>
      </colorScale>
    </cfRule>
  </conditionalFormatting>
  <dataValidations count="3">
    <dataValidation type="list" allowBlank="1" showInputMessage="1" showErrorMessage="1" sqref="I94:I97 I23:I24 I26:I46 I54:I62 I74:I88 I9:I17" xr:uid="{0BB8F078-1932-4643-8239-1A6EB7731CF5}">
      <formula1>"SI,NO,"</formula1>
    </dataValidation>
    <dataValidation type="list" allowBlank="1" showInputMessage="1" showErrorMessage="1" promptTitle="Ingrese la importancia" sqref="Q94:Q97 Q23:Q24 Q26:Q46 Q54:Q62 Q74:Q88 Q9:Q17" xr:uid="{3139BD05-66AD-49D7-9BAD-AD39E753AA10}">
      <formula1>"Alta,Media,Baja"</formula1>
    </dataValidation>
    <dataValidation type="list" allowBlank="1" showInputMessage="1" showErrorMessage="1" sqref="M9:M17 O9:O17 O94:O97 K23:K24 M23:M24 O23:O24 K26:K46 M26:M46 O26:O46 K54:K62 M54:M62 O54:O62 K74:K88 M74:M88 O74:O88 K94:K97 M94:M97 K9:K17" xr:uid="{5104B50D-87A1-4498-9FD4-54DB748793F2}">
      <formula1>"SI,NO"</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B3:S79"/>
  <sheetViews>
    <sheetView zoomScaleNormal="100" workbookViewId="0">
      <selection activeCell="A12" sqref="A12"/>
    </sheetView>
  </sheetViews>
  <sheetFormatPr baseColWidth="10" defaultRowHeight="15"/>
  <cols>
    <col min="1" max="1" width="4.5" customWidth="1"/>
    <col min="3" max="3" width="44.33203125" style="49" customWidth="1"/>
    <col min="4" max="4" width="58.1640625" style="264" customWidth="1"/>
    <col min="5" max="5" width="14.83203125" style="254" customWidth="1"/>
    <col min="6" max="6" width="42.5" style="49" customWidth="1"/>
    <col min="7" max="7" width="42.33203125" customWidth="1"/>
    <col min="8" max="8" width="21.83203125" customWidth="1"/>
    <col min="9" max="9" width="15.5" customWidth="1"/>
    <col min="10" max="10" width="7.1640625" hidden="1" customWidth="1"/>
    <col min="11" max="11" width="27" customWidth="1"/>
    <col min="12" max="12" width="9" hidden="1" customWidth="1"/>
    <col min="13" max="13" width="27" customWidth="1"/>
    <col min="14" max="14" width="9.5" hidden="1" customWidth="1"/>
    <col min="15" max="15" width="36.5" customWidth="1"/>
    <col min="16" max="16" width="10.5" hidden="1" customWidth="1"/>
    <col min="17" max="17" width="29.1640625" customWidth="1"/>
    <col min="18" max="18" width="17.1640625" customWidth="1"/>
    <col min="19" max="19" width="16.33203125" style="107" customWidth="1"/>
  </cols>
  <sheetData>
    <row r="3" spans="2:19" ht="20">
      <c r="B3" s="17" t="s">
        <v>1393</v>
      </c>
    </row>
    <row r="4" spans="2:19" ht="20">
      <c r="B4" s="17" t="s">
        <v>1394</v>
      </c>
    </row>
    <row r="7" spans="2:19" ht="16" thickBot="1"/>
    <row r="8" spans="2:19" ht="28.25" customHeight="1" thickBot="1">
      <c r="B8" s="661" t="s">
        <v>1566</v>
      </c>
      <c r="C8" s="371" t="s">
        <v>8</v>
      </c>
      <c r="D8" s="389" t="s">
        <v>1</v>
      </c>
      <c r="E8" s="373" t="s">
        <v>3</v>
      </c>
      <c r="F8" s="373" t="s">
        <v>4</v>
      </c>
      <c r="G8" s="374" t="s">
        <v>5</v>
      </c>
      <c r="H8" s="375" t="s">
        <v>1411</v>
      </c>
      <c r="I8" s="391" t="s">
        <v>1412</v>
      </c>
      <c r="J8" s="391"/>
      <c r="K8" s="391" t="s">
        <v>1490</v>
      </c>
      <c r="L8" s="391"/>
      <c r="M8" s="391" t="s">
        <v>1491</v>
      </c>
      <c r="N8" s="391"/>
      <c r="O8" s="391" t="s">
        <v>1492</v>
      </c>
      <c r="P8" s="391"/>
      <c r="Q8" s="392" t="s">
        <v>1413</v>
      </c>
      <c r="R8" s="376" t="s">
        <v>1422</v>
      </c>
      <c r="S8" s="390" t="s">
        <v>1493</v>
      </c>
    </row>
    <row r="9" spans="2:19" ht="46" thickBot="1">
      <c r="B9" s="598"/>
      <c r="C9" s="179" t="s">
        <v>1087</v>
      </c>
      <c r="D9" s="265" t="s">
        <v>1089</v>
      </c>
      <c r="E9" s="239" t="s">
        <v>1434</v>
      </c>
      <c r="F9" s="95"/>
      <c r="G9" s="432"/>
      <c r="H9" s="314"/>
      <c r="I9" s="399" t="s">
        <v>1465</v>
      </c>
      <c r="J9" s="399" t="str">
        <f t="shared" ref="J9:J13" si="0">IF(I9="SI","2.5","0")</f>
        <v>0</v>
      </c>
      <c r="K9" s="399" t="s">
        <v>1465</v>
      </c>
      <c r="L9" s="399" t="str">
        <f t="shared" ref="L9:L13" si="1">IF(K9="SI","2.5","0")</f>
        <v>0</v>
      </c>
      <c r="M9" s="399" t="s">
        <v>1465</v>
      </c>
      <c r="N9" s="399" t="str">
        <f t="shared" ref="N9:N13" si="2">IF(M9="SI","2.5","0")</f>
        <v>0</v>
      </c>
      <c r="O9" s="399" t="s">
        <v>1465</v>
      </c>
      <c r="P9" s="399" t="str">
        <f t="shared" ref="P9:P13" si="3">IF(O9="SI","2.5","0")</f>
        <v>0</v>
      </c>
      <c r="Q9" s="399" t="s">
        <v>1494</v>
      </c>
      <c r="R9" s="400">
        <f t="shared" ref="R9:R13" si="4">J9+L9+N9+P9</f>
        <v>0</v>
      </c>
      <c r="S9" s="677">
        <f>AVERAGE(R9:R13)</f>
        <v>0</v>
      </c>
    </row>
    <row r="10" spans="2:19" ht="151" thickBot="1">
      <c r="B10" s="598"/>
      <c r="C10" s="177" t="s">
        <v>1088</v>
      </c>
      <c r="D10" s="266" t="s">
        <v>1090</v>
      </c>
      <c r="E10" s="224" t="s">
        <v>1434</v>
      </c>
      <c r="F10" s="97"/>
      <c r="G10" s="433"/>
      <c r="H10" s="314"/>
      <c r="I10" s="399" t="s">
        <v>1465</v>
      </c>
      <c r="J10" s="399" t="str">
        <f t="shared" si="0"/>
        <v>0</v>
      </c>
      <c r="K10" s="399" t="s">
        <v>1465</v>
      </c>
      <c r="L10" s="399" t="str">
        <f t="shared" si="1"/>
        <v>0</v>
      </c>
      <c r="M10" s="399" t="s">
        <v>1465</v>
      </c>
      <c r="N10" s="399" t="str">
        <f t="shared" si="2"/>
        <v>0</v>
      </c>
      <c r="O10" s="399" t="s">
        <v>1465</v>
      </c>
      <c r="P10" s="399" t="str">
        <f t="shared" si="3"/>
        <v>0</v>
      </c>
      <c r="Q10" s="399" t="s">
        <v>1494</v>
      </c>
      <c r="R10" s="400">
        <f t="shared" si="4"/>
        <v>0</v>
      </c>
      <c r="S10" s="677"/>
    </row>
    <row r="11" spans="2:19" ht="151" thickBot="1">
      <c r="B11" s="598"/>
      <c r="C11" s="152" t="s">
        <v>1091</v>
      </c>
      <c r="D11" s="267" t="s">
        <v>1092</v>
      </c>
      <c r="E11" s="236" t="s">
        <v>1434</v>
      </c>
      <c r="F11" s="242"/>
      <c r="G11" s="434"/>
      <c r="H11" s="314"/>
      <c r="I11" s="399" t="s">
        <v>1465</v>
      </c>
      <c r="J11" s="399" t="str">
        <f t="shared" si="0"/>
        <v>0</v>
      </c>
      <c r="K11" s="399" t="s">
        <v>1465</v>
      </c>
      <c r="L11" s="399" t="str">
        <f t="shared" si="1"/>
        <v>0</v>
      </c>
      <c r="M11" s="399" t="s">
        <v>1465</v>
      </c>
      <c r="N11" s="399" t="str">
        <f t="shared" si="2"/>
        <v>0</v>
      </c>
      <c r="O11" s="399" t="s">
        <v>1465</v>
      </c>
      <c r="P11" s="399" t="str">
        <f t="shared" si="3"/>
        <v>0</v>
      </c>
      <c r="Q11" s="399" t="s">
        <v>1494</v>
      </c>
      <c r="R11" s="400">
        <f t="shared" si="4"/>
        <v>0</v>
      </c>
      <c r="S11" s="677"/>
    </row>
    <row r="12" spans="2:19" ht="136" thickBot="1">
      <c r="B12" s="598"/>
      <c r="C12" s="127" t="s">
        <v>1093</v>
      </c>
      <c r="D12" s="266" t="s">
        <v>1094</v>
      </c>
      <c r="E12" s="224" t="s">
        <v>1434</v>
      </c>
      <c r="F12" s="97"/>
      <c r="G12" s="433"/>
      <c r="H12" s="314"/>
      <c r="I12" s="399" t="s">
        <v>1465</v>
      </c>
      <c r="J12" s="399" t="str">
        <f t="shared" si="0"/>
        <v>0</v>
      </c>
      <c r="K12" s="399" t="s">
        <v>1465</v>
      </c>
      <c r="L12" s="399" t="str">
        <f t="shared" si="1"/>
        <v>0</v>
      </c>
      <c r="M12" s="399" t="s">
        <v>1465</v>
      </c>
      <c r="N12" s="399" t="str">
        <f t="shared" si="2"/>
        <v>0</v>
      </c>
      <c r="O12" s="399" t="s">
        <v>1465</v>
      </c>
      <c r="P12" s="399" t="str">
        <f t="shared" si="3"/>
        <v>0</v>
      </c>
      <c r="Q12" s="399" t="s">
        <v>1494</v>
      </c>
      <c r="R12" s="400">
        <f t="shared" si="4"/>
        <v>0</v>
      </c>
      <c r="S12" s="677"/>
    </row>
    <row r="13" spans="2:19" ht="210">
      <c r="B13" s="598"/>
      <c r="C13" s="152" t="s">
        <v>1095</v>
      </c>
      <c r="D13" s="267" t="s">
        <v>1096</v>
      </c>
      <c r="E13" s="236" t="s">
        <v>1434</v>
      </c>
      <c r="F13" s="242"/>
      <c r="G13" s="434"/>
      <c r="H13" s="314"/>
      <c r="I13" s="399" t="s">
        <v>1465</v>
      </c>
      <c r="J13" s="399" t="str">
        <f t="shared" si="0"/>
        <v>0</v>
      </c>
      <c r="K13" s="399" t="s">
        <v>1465</v>
      </c>
      <c r="L13" s="399" t="str">
        <f t="shared" si="1"/>
        <v>0</v>
      </c>
      <c r="M13" s="399" t="s">
        <v>1465</v>
      </c>
      <c r="N13" s="399" t="str">
        <f t="shared" si="2"/>
        <v>0</v>
      </c>
      <c r="O13" s="399" t="s">
        <v>1465</v>
      </c>
      <c r="P13" s="399" t="str">
        <f t="shared" si="3"/>
        <v>0</v>
      </c>
      <c r="Q13" s="399" t="s">
        <v>1494</v>
      </c>
      <c r="R13" s="400">
        <f t="shared" si="4"/>
        <v>0</v>
      </c>
      <c r="S13" s="677"/>
    </row>
    <row r="14" spans="2:19" ht="15" customHeight="1">
      <c r="B14" s="598"/>
      <c r="C14" s="668" t="s">
        <v>1097</v>
      </c>
      <c r="D14" s="669"/>
      <c r="E14" s="669"/>
      <c r="F14" s="669"/>
      <c r="G14" s="669"/>
      <c r="H14" s="669"/>
      <c r="I14" s="669"/>
      <c r="J14" s="669"/>
      <c r="K14" s="669"/>
      <c r="L14" s="669"/>
      <c r="M14" s="669"/>
      <c r="N14" s="669"/>
      <c r="O14" s="669"/>
      <c r="P14" s="669"/>
      <c r="Q14" s="669"/>
      <c r="R14" s="669"/>
      <c r="S14" s="669"/>
    </row>
    <row r="15" spans="2:19" ht="15" customHeight="1" thickBot="1">
      <c r="B15" s="599"/>
      <c r="C15" s="832" t="s">
        <v>1098</v>
      </c>
      <c r="D15" s="833"/>
      <c r="E15" s="833"/>
      <c r="F15" s="833"/>
      <c r="G15" s="833"/>
      <c r="H15" s="833"/>
      <c r="I15" s="833"/>
      <c r="J15" s="833"/>
      <c r="K15" s="833"/>
      <c r="L15" s="833"/>
      <c r="M15" s="833"/>
      <c r="N15" s="833"/>
      <c r="O15" s="833"/>
      <c r="P15" s="833"/>
      <c r="Q15" s="833"/>
      <c r="R15" s="833"/>
      <c r="S15" s="833"/>
    </row>
    <row r="17" spans="2:19" ht="16" thickBot="1"/>
    <row r="18" spans="2:19" ht="36.5" customHeight="1" thickBot="1">
      <c r="B18" s="661" t="s">
        <v>1565</v>
      </c>
      <c r="C18" s="371" t="s">
        <v>8</v>
      </c>
      <c r="D18" s="389" t="s">
        <v>1</v>
      </c>
      <c r="E18" s="373" t="s">
        <v>3</v>
      </c>
      <c r="F18" s="373" t="s">
        <v>4</v>
      </c>
      <c r="G18" s="374" t="s">
        <v>5</v>
      </c>
      <c r="H18" s="375" t="s">
        <v>1411</v>
      </c>
      <c r="I18" s="391" t="s">
        <v>1412</v>
      </c>
      <c r="J18" s="391"/>
      <c r="K18" s="391" t="s">
        <v>1490</v>
      </c>
      <c r="L18" s="391"/>
      <c r="M18" s="391" t="s">
        <v>1491</v>
      </c>
      <c r="N18" s="391"/>
      <c r="O18" s="391" t="s">
        <v>1492</v>
      </c>
      <c r="P18" s="391"/>
      <c r="Q18" s="392" t="s">
        <v>1413</v>
      </c>
      <c r="R18" s="376" t="s">
        <v>1422</v>
      </c>
      <c r="S18" s="390" t="s">
        <v>1493</v>
      </c>
    </row>
    <row r="19" spans="2:19" ht="30">
      <c r="B19" s="598"/>
      <c r="C19" s="692" t="s">
        <v>671</v>
      </c>
      <c r="D19" s="34" t="s">
        <v>668</v>
      </c>
      <c r="E19" s="255" t="s">
        <v>1434</v>
      </c>
      <c r="F19" s="9"/>
      <c r="G19" s="343"/>
      <c r="H19" s="314"/>
      <c r="I19" s="399" t="s">
        <v>1465</v>
      </c>
      <c r="J19" s="399" t="str">
        <f t="shared" ref="J19:J26" si="5">IF(I19="SI","2.5","0")</f>
        <v>0</v>
      </c>
      <c r="K19" s="399" t="s">
        <v>1465</v>
      </c>
      <c r="L19" s="399" t="str">
        <f t="shared" ref="L19:L26" si="6">IF(K19="SI","2.5","0")</f>
        <v>0</v>
      </c>
      <c r="M19" s="399" t="s">
        <v>1465</v>
      </c>
      <c r="N19" s="399" t="str">
        <f t="shared" ref="N19:N26" si="7">IF(M19="SI","2.5","0")</f>
        <v>0</v>
      </c>
      <c r="O19" s="399" t="s">
        <v>1465</v>
      </c>
      <c r="P19" s="399" t="str">
        <f t="shared" ref="P19:P26" si="8">IF(O19="SI","2.5","0")</f>
        <v>0</v>
      </c>
      <c r="Q19" s="399" t="s">
        <v>1494</v>
      </c>
      <c r="R19" s="400">
        <f t="shared" ref="R19:R26" si="9">J19+L19+N19+P19</f>
        <v>0</v>
      </c>
      <c r="S19" s="694">
        <f>AVERAGE(R19:R26)</f>
        <v>0</v>
      </c>
    </row>
    <row r="20" spans="2:19" ht="30">
      <c r="B20" s="598"/>
      <c r="C20" s="792"/>
      <c r="D20" s="268" t="s">
        <v>669</v>
      </c>
      <c r="E20" s="256" t="s">
        <v>1434</v>
      </c>
      <c r="F20" s="3"/>
      <c r="G20" s="346"/>
      <c r="H20" s="314"/>
      <c r="I20" s="399" t="s">
        <v>1465</v>
      </c>
      <c r="J20" s="399" t="str">
        <f t="shared" si="5"/>
        <v>0</v>
      </c>
      <c r="K20" s="399" t="s">
        <v>1465</v>
      </c>
      <c r="L20" s="399" t="str">
        <f t="shared" si="6"/>
        <v>0</v>
      </c>
      <c r="M20" s="399" t="s">
        <v>1465</v>
      </c>
      <c r="N20" s="399" t="str">
        <f t="shared" si="7"/>
        <v>0</v>
      </c>
      <c r="O20" s="399" t="s">
        <v>1465</v>
      </c>
      <c r="P20" s="399" t="str">
        <f t="shared" si="8"/>
        <v>0</v>
      </c>
      <c r="Q20" s="399" t="s">
        <v>1494</v>
      </c>
      <c r="R20" s="400">
        <f t="shared" si="9"/>
        <v>0</v>
      </c>
      <c r="S20" s="708"/>
    </row>
    <row r="21" spans="2:19" ht="31" thickBot="1">
      <c r="B21" s="598"/>
      <c r="C21" s="768"/>
      <c r="D21" s="269" t="s">
        <v>670</v>
      </c>
      <c r="E21" s="257" t="s">
        <v>1434</v>
      </c>
      <c r="F21" s="23"/>
      <c r="G21" s="355"/>
      <c r="H21" s="314"/>
      <c r="I21" s="399" t="s">
        <v>1465</v>
      </c>
      <c r="J21" s="399" t="str">
        <f t="shared" si="5"/>
        <v>0</v>
      </c>
      <c r="K21" s="399" t="s">
        <v>1465</v>
      </c>
      <c r="L21" s="399" t="str">
        <f t="shared" si="6"/>
        <v>0</v>
      </c>
      <c r="M21" s="399" t="s">
        <v>1465</v>
      </c>
      <c r="N21" s="399" t="str">
        <f t="shared" si="7"/>
        <v>0</v>
      </c>
      <c r="O21" s="399" t="s">
        <v>1465</v>
      </c>
      <c r="P21" s="399" t="str">
        <f t="shared" si="8"/>
        <v>0</v>
      </c>
      <c r="Q21" s="399" t="s">
        <v>1494</v>
      </c>
      <c r="R21" s="400">
        <f t="shared" si="9"/>
        <v>0</v>
      </c>
      <c r="S21" s="708"/>
    </row>
    <row r="22" spans="2:19" ht="45">
      <c r="B22" s="598"/>
      <c r="C22" s="645" t="s">
        <v>1281</v>
      </c>
      <c r="D22" s="34" t="s">
        <v>672</v>
      </c>
      <c r="E22" s="255" t="s">
        <v>1434</v>
      </c>
      <c r="F22" s="9"/>
      <c r="G22" s="343"/>
      <c r="H22" s="314"/>
      <c r="I22" s="399" t="s">
        <v>1465</v>
      </c>
      <c r="J22" s="399" t="str">
        <f t="shared" si="5"/>
        <v>0</v>
      </c>
      <c r="K22" s="399" t="s">
        <v>1465</v>
      </c>
      <c r="L22" s="399" t="str">
        <f t="shared" si="6"/>
        <v>0</v>
      </c>
      <c r="M22" s="399" t="s">
        <v>1465</v>
      </c>
      <c r="N22" s="399" t="str">
        <f t="shared" si="7"/>
        <v>0</v>
      </c>
      <c r="O22" s="399" t="s">
        <v>1465</v>
      </c>
      <c r="P22" s="399" t="str">
        <f t="shared" si="8"/>
        <v>0</v>
      </c>
      <c r="Q22" s="399" t="s">
        <v>1494</v>
      </c>
      <c r="R22" s="400">
        <f t="shared" si="9"/>
        <v>0</v>
      </c>
      <c r="S22" s="708"/>
    </row>
    <row r="23" spans="2:19" ht="46" thickBot="1">
      <c r="B23" s="598"/>
      <c r="C23" s="647"/>
      <c r="D23" s="270" t="s">
        <v>1282</v>
      </c>
      <c r="E23" s="258" t="s">
        <v>1434</v>
      </c>
      <c r="F23" s="7"/>
      <c r="G23" s="344"/>
      <c r="H23" s="314"/>
      <c r="I23" s="399" t="s">
        <v>1465</v>
      </c>
      <c r="J23" s="399" t="str">
        <f t="shared" si="5"/>
        <v>0</v>
      </c>
      <c r="K23" s="399" t="s">
        <v>1465</v>
      </c>
      <c r="L23" s="399" t="str">
        <f t="shared" si="6"/>
        <v>0</v>
      </c>
      <c r="M23" s="399" t="s">
        <v>1465</v>
      </c>
      <c r="N23" s="399" t="str">
        <f t="shared" si="7"/>
        <v>0</v>
      </c>
      <c r="O23" s="399" t="s">
        <v>1465</v>
      </c>
      <c r="P23" s="399" t="str">
        <f t="shared" si="8"/>
        <v>0</v>
      </c>
      <c r="Q23" s="399" t="s">
        <v>1494</v>
      </c>
      <c r="R23" s="400">
        <f t="shared" si="9"/>
        <v>0</v>
      </c>
      <c r="S23" s="708"/>
    </row>
    <row r="24" spans="2:19" ht="61" thickBot="1">
      <c r="B24" s="598"/>
      <c r="C24" s="144" t="s">
        <v>673</v>
      </c>
      <c r="D24" s="267" t="s">
        <v>674</v>
      </c>
      <c r="E24" s="259" t="s">
        <v>1434</v>
      </c>
      <c r="F24" s="58"/>
      <c r="G24" s="303"/>
      <c r="H24" s="314"/>
      <c r="I24" s="399" t="s">
        <v>1465</v>
      </c>
      <c r="J24" s="399" t="str">
        <f t="shared" si="5"/>
        <v>0</v>
      </c>
      <c r="K24" s="399" t="s">
        <v>1465</v>
      </c>
      <c r="L24" s="399" t="str">
        <f t="shared" si="6"/>
        <v>0</v>
      </c>
      <c r="M24" s="399" t="s">
        <v>1465</v>
      </c>
      <c r="N24" s="399" t="str">
        <f t="shared" si="7"/>
        <v>0</v>
      </c>
      <c r="O24" s="399" t="s">
        <v>1465</v>
      </c>
      <c r="P24" s="399" t="str">
        <f t="shared" si="8"/>
        <v>0</v>
      </c>
      <c r="Q24" s="399" t="s">
        <v>1494</v>
      </c>
      <c r="R24" s="400">
        <f t="shared" si="9"/>
        <v>0</v>
      </c>
      <c r="S24" s="708"/>
    </row>
    <row r="25" spans="2:19" ht="121" thickBot="1">
      <c r="B25" s="598"/>
      <c r="C25" s="143" t="s">
        <v>675</v>
      </c>
      <c r="D25" s="266" t="s">
        <v>676</v>
      </c>
      <c r="E25" s="260" t="s">
        <v>1434</v>
      </c>
      <c r="F25" s="13"/>
      <c r="G25" s="304"/>
      <c r="H25" s="314"/>
      <c r="I25" s="399" t="s">
        <v>1465</v>
      </c>
      <c r="J25" s="399" t="str">
        <f t="shared" si="5"/>
        <v>0</v>
      </c>
      <c r="K25" s="399" t="s">
        <v>1465</v>
      </c>
      <c r="L25" s="399" t="str">
        <f t="shared" si="6"/>
        <v>0</v>
      </c>
      <c r="M25" s="399" t="s">
        <v>1465</v>
      </c>
      <c r="N25" s="399" t="str">
        <f t="shared" si="7"/>
        <v>0</v>
      </c>
      <c r="O25" s="399" t="s">
        <v>1465</v>
      </c>
      <c r="P25" s="399" t="str">
        <f t="shared" si="8"/>
        <v>0</v>
      </c>
      <c r="Q25" s="399" t="s">
        <v>1494</v>
      </c>
      <c r="R25" s="400">
        <f t="shared" si="9"/>
        <v>0</v>
      </c>
      <c r="S25" s="708"/>
    </row>
    <row r="26" spans="2:19" ht="45">
      <c r="B26" s="598"/>
      <c r="C26" s="144" t="s">
        <v>677</v>
      </c>
      <c r="D26" s="267" t="s">
        <v>678</v>
      </c>
      <c r="E26" s="259" t="s">
        <v>1434</v>
      </c>
      <c r="F26" s="58"/>
      <c r="G26" s="303"/>
      <c r="H26" s="314"/>
      <c r="I26" s="399" t="s">
        <v>1465</v>
      </c>
      <c r="J26" s="399" t="str">
        <f t="shared" si="5"/>
        <v>0</v>
      </c>
      <c r="K26" s="399" t="s">
        <v>1465</v>
      </c>
      <c r="L26" s="399" t="str">
        <f t="shared" si="6"/>
        <v>0</v>
      </c>
      <c r="M26" s="399" t="s">
        <v>1465</v>
      </c>
      <c r="N26" s="399" t="str">
        <f t="shared" si="7"/>
        <v>0</v>
      </c>
      <c r="O26" s="399" t="s">
        <v>1465</v>
      </c>
      <c r="P26" s="399" t="str">
        <f t="shared" si="8"/>
        <v>0</v>
      </c>
      <c r="Q26" s="399" t="s">
        <v>1494</v>
      </c>
      <c r="R26" s="400">
        <f t="shared" si="9"/>
        <v>0</v>
      </c>
      <c r="S26" s="678"/>
    </row>
    <row r="27" spans="2:19" ht="15" customHeight="1">
      <c r="B27" s="598"/>
      <c r="C27" s="706" t="s">
        <v>1283</v>
      </c>
      <c r="D27" s="707"/>
      <c r="E27" s="707"/>
      <c r="F27" s="707"/>
      <c r="G27" s="707"/>
      <c r="H27" s="707"/>
      <c r="I27" s="707"/>
      <c r="J27" s="707"/>
      <c r="K27" s="707"/>
      <c r="L27" s="707"/>
      <c r="M27" s="707"/>
      <c r="N27" s="707"/>
      <c r="O27" s="707"/>
      <c r="P27" s="707"/>
      <c r="Q27" s="707"/>
      <c r="R27" s="707"/>
      <c r="S27" s="707"/>
    </row>
    <row r="28" spans="2:19" ht="15" customHeight="1" thickBot="1">
      <c r="B28" s="599"/>
      <c r="C28" s="706" t="s">
        <v>1099</v>
      </c>
      <c r="D28" s="707"/>
      <c r="E28" s="707"/>
      <c r="F28" s="707"/>
      <c r="G28" s="707"/>
      <c r="H28" s="707"/>
      <c r="I28" s="707"/>
      <c r="J28" s="707"/>
      <c r="K28" s="707"/>
      <c r="L28" s="707"/>
      <c r="M28" s="707"/>
      <c r="N28" s="707"/>
      <c r="O28" s="707"/>
      <c r="P28" s="707"/>
      <c r="Q28" s="707"/>
      <c r="R28" s="707"/>
      <c r="S28" s="707"/>
    </row>
    <row r="31" spans="2:19" ht="16" thickBot="1"/>
    <row r="32" spans="2:19" ht="21.5" customHeight="1" thickBot="1">
      <c r="B32" s="661" t="s">
        <v>1564</v>
      </c>
      <c r="C32" s="371" t="s">
        <v>8</v>
      </c>
      <c r="D32" s="389" t="s">
        <v>1</v>
      </c>
      <c r="E32" s="373" t="s">
        <v>3</v>
      </c>
      <c r="F32" s="373" t="s">
        <v>4</v>
      </c>
      <c r="G32" s="435" t="s">
        <v>5</v>
      </c>
      <c r="H32" s="436"/>
      <c r="I32" s="436"/>
      <c r="J32" s="436"/>
      <c r="K32" s="436"/>
      <c r="L32" s="436"/>
      <c r="M32" s="436"/>
      <c r="N32" s="436"/>
      <c r="O32" s="436"/>
      <c r="P32" s="436"/>
      <c r="Q32" s="436"/>
      <c r="R32" s="436"/>
      <c r="S32" s="437"/>
    </row>
    <row r="33" spans="2:19" ht="91" thickBot="1">
      <c r="B33" s="598"/>
      <c r="C33" s="146" t="s">
        <v>1100</v>
      </c>
      <c r="D33" s="263" t="s">
        <v>1102</v>
      </c>
      <c r="E33" s="224" t="s">
        <v>1434</v>
      </c>
      <c r="F33" s="13" t="s">
        <v>1447</v>
      </c>
      <c r="G33" s="12"/>
      <c r="I33" s="419" t="s">
        <v>1465</v>
      </c>
      <c r="J33" s="419" t="str">
        <f t="shared" ref="J33" si="10">IF(I33="SI","2.5","0")</f>
        <v>0</v>
      </c>
      <c r="K33" s="419" t="s">
        <v>1465</v>
      </c>
      <c r="L33" s="419" t="str">
        <f t="shared" ref="L33" si="11">IF(K33="SI","2.5","0")</f>
        <v>0</v>
      </c>
      <c r="M33" s="419" t="s">
        <v>1465</v>
      </c>
      <c r="N33" s="419" t="str">
        <f t="shared" ref="N33" si="12">IF(M33="SI","2.5","0")</f>
        <v>0</v>
      </c>
      <c r="O33" s="419" t="s">
        <v>1465</v>
      </c>
      <c r="P33" s="419" t="str">
        <f t="shared" ref="P33" si="13">IF(O33="SI","2.5","0")</f>
        <v>0</v>
      </c>
      <c r="Q33" s="419" t="s">
        <v>1494</v>
      </c>
      <c r="R33" s="427">
        <f t="shared" ref="R33" si="14">J33+L33+N33+P33</f>
        <v>0</v>
      </c>
      <c r="S33" s="424">
        <f>AVERAGE(R33)</f>
        <v>0</v>
      </c>
    </row>
    <row r="34" spans="2:19" ht="15" customHeight="1" thickBot="1">
      <c r="B34" s="663"/>
      <c r="C34" s="706" t="s">
        <v>1101</v>
      </c>
      <c r="D34" s="707"/>
      <c r="E34" s="707"/>
      <c r="F34" s="707"/>
      <c r="G34" s="707"/>
      <c r="H34" s="707"/>
      <c r="I34" s="707"/>
      <c r="J34" s="707"/>
      <c r="K34" s="707"/>
      <c r="L34" s="707"/>
      <c r="M34" s="707"/>
      <c r="N34" s="707"/>
      <c r="O34" s="707"/>
      <c r="P34" s="707"/>
      <c r="Q34" s="707"/>
      <c r="R34" s="707"/>
      <c r="S34" s="707"/>
    </row>
    <row r="37" spans="2:19" ht="16" thickBot="1"/>
    <row r="38" spans="2:19" ht="27.5" customHeight="1">
      <c r="B38" s="661" t="s">
        <v>1563</v>
      </c>
      <c r="C38" s="371" t="s">
        <v>8</v>
      </c>
      <c r="D38" s="389" t="s">
        <v>1</v>
      </c>
      <c r="E38" s="373" t="s">
        <v>3</v>
      </c>
      <c r="F38" s="373" t="s">
        <v>4</v>
      </c>
      <c r="G38" s="374" t="s">
        <v>5</v>
      </c>
      <c r="H38" s="375" t="s">
        <v>1411</v>
      </c>
      <c r="I38" s="391" t="s">
        <v>1412</v>
      </c>
      <c r="J38" s="391"/>
      <c r="K38" s="391" t="s">
        <v>1490</v>
      </c>
      <c r="L38" s="391"/>
      <c r="M38" s="391" t="s">
        <v>1491</v>
      </c>
      <c r="N38" s="391"/>
      <c r="O38" s="391" t="s">
        <v>1492</v>
      </c>
      <c r="P38" s="391"/>
      <c r="Q38" s="392" t="s">
        <v>1413</v>
      </c>
      <c r="R38" s="376" t="s">
        <v>1422</v>
      </c>
      <c r="S38" s="390" t="s">
        <v>1493</v>
      </c>
    </row>
    <row r="39" spans="2:19" ht="15" customHeight="1" thickBot="1">
      <c r="B39" s="598"/>
      <c r="C39" s="603" t="s">
        <v>1103</v>
      </c>
      <c r="D39" s="604"/>
      <c r="E39" s="604"/>
      <c r="F39" s="604"/>
      <c r="G39" s="604"/>
      <c r="H39" s="604"/>
      <c r="I39" s="604"/>
      <c r="J39" s="604"/>
      <c r="K39" s="604"/>
      <c r="L39" s="604"/>
      <c r="M39" s="604"/>
      <c r="N39" s="604"/>
      <c r="O39" s="604"/>
      <c r="P39" s="604"/>
      <c r="Q39" s="604"/>
      <c r="R39" s="604"/>
      <c r="S39" s="604"/>
    </row>
    <row r="40" spans="2:19" ht="91" thickBot="1">
      <c r="B40" s="598"/>
      <c r="C40" s="134" t="s">
        <v>1104</v>
      </c>
      <c r="D40" s="263" t="s">
        <v>1105</v>
      </c>
      <c r="E40" s="224" t="s">
        <v>1434</v>
      </c>
      <c r="F40" s="263"/>
      <c r="G40" s="291"/>
      <c r="H40" s="314"/>
      <c r="I40" s="399" t="s">
        <v>1465</v>
      </c>
      <c r="J40" s="399" t="str">
        <f t="shared" ref="J40:J43" si="15">IF(I40="SI","2.5","0")</f>
        <v>0</v>
      </c>
      <c r="K40" s="399" t="s">
        <v>1465</v>
      </c>
      <c r="L40" s="399" t="str">
        <f t="shared" ref="L40:L43" si="16">IF(K40="SI","2.5","0")</f>
        <v>0</v>
      </c>
      <c r="M40" s="399" t="s">
        <v>1465</v>
      </c>
      <c r="N40" s="399" t="str">
        <f t="shared" ref="N40:N43" si="17">IF(M40="SI","2.5","0")</f>
        <v>0</v>
      </c>
      <c r="O40" s="399" t="s">
        <v>1465</v>
      </c>
      <c r="P40" s="399" t="str">
        <f t="shared" ref="P40:P43" si="18">IF(O40="SI","2.5","0")</f>
        <v>0</v>
      </c>
      <c r="Q40" s="399" t="s">
        <v>1494</v>
      </c>
      <c r="R40" s="400">
        <f t="shared" ref="R40:R43" si="19">J40+L40+N40+P40</f>
        <v>0</v>
      </c>
      <c r="S40" s="694">
        <f>AVERAGE(R40:R43)</f>
        <v>0</v>
      </c>
    </row>
    <row r="41" spans="2:19">
      <c r="B41" s="598"/>
      <c r="C41" s="648" t="s">
        <v>1106</v>
      </c>
      <c r="D41" s="34" t="s">
        <v>1107</v>
      </c>
      <c r="E41" s="255" t="s">
        <v>1434</v>
      </c>
      <c r="F41" s="9"/>
      <c r="G41" s="343"/>
      <c r="H41" s="314"/>
      <c r="I41" s="399" t="s">
        <v>1465</v>
      </c>
      <c r="J41" s="399" t="str">
        <f t="shared" si="15"/>
        <v>0</v>
      </c>
      <c r="K41" s="399" t="s">
        <v>1465</v>
      </c>
      <c r="L41" s="399" t="str">
        <f t="shared" si="16"/>
        <v>0</v>
      </c>
      <c r="M41" s="399" t="s">
        <v>1465</v>
      </c>
      <c r="N41" s="399" t="str">
        <f t="shared" si="17"/>
        <v>0</v>
      </c>
      <c r="O41" s="399" t="s">
        <v>1465</v>
      </c>
      <c r="P41" s="399" t="str">
        <f t="shared" si="18"/>
        <v>0</v>
      </c>
      <c r="Q41" s="399" t="s">
        <v>1494</v>
      </c>
      <c r="R41" s="400">
        <f t="shared" si="19"/>
        <v>0</v>
      </c>
      <c r="S41" s="708"/>
    </row>
    <row r="42" spans="2:19" ht="16" thickBot="1">
      <c r="B42" s="598"/>
      <c r="C42" s="837"/>
      <c r="D42" s="270" t="s">
        <v>1339</v>
      </c>
      <c r="E42" s="258" t="s">
        <v>1434</v>
      </c>
      <c r="F42" s="7"/>
      <c r="G42" s="344"/>
      <c r="H42" s="314"/>
      <c r="I42" s="399" t="s">
        <v>1465</v>
      </c>
      <c r="J42" s="399" t="str">
        <f t="shared" si="15"/>
        <v>0</v>
      </c>
      <c r="K42" s="399" t="s">
        <v>1465</v>
      </c>
      <c r="L42" s="399" t="str">
        <f t="shared" si="16"/>
        <v>0</v>
      </c>
      <c r="M42" s="399" t="s">
        <v>1465</v>
      </c>
      <c r="N42" s="399" t="str">
        <f t="shared" si="17"/>
        <v>0</v>
      </c>
      <c r="O42" s="399" t="s">
        <v>1465</v>
      </c>
      <c r="P42" s="399" t="str">
        <f t="shared" si="18"/>
        <v>0</v>
      </c>
      <c r="Q42" s="399" t="s">
        <v>1494</v>
      </c>
      <c r="R42" s="400">
        <f t="shared" si="19"/>
        <v>0</v>
      </c>
      <c r="S42" s="708"/>
    </row>
    <row r="43" spans="2:19" ht="31" thickBot="1">
      <c r="B43" s="599"/>
      <c r="C43" s="190" t="s">
        <v>1108</v>
      </c>
      <c r="D43" s="271" t="s">
        <v>1109</v>
      </c>
      <c r="E43" s="261" t="s">
        <v>1434</v>
      </c>
      <c r="F43" s="66"/>
      <c r="G43" s="352"/>
      <c r="H43" s="314"/>
      <c r="I43" s="399" t="s">
        <v>1465</v>
      </c>
      <c r="J43" s="399" t="str">
        <f t="shared" si="15"/>
        <v>0</v>
      </c>
      <c r="K43" s="399" t="s">
        <v>1465</v>
      </c>
      <c r="L43" s="399" t="str">
        <f t="shared" si="16"/>
        <v>0</v>
      </c>
      <c r="M43" s="399" t="s">
        <v>1465</v>
      </c>
      <c r="N43" s="399" t="str">
        <f t="shared" si="17"/>
        <v>0</v>
      </c>
      <c r="O43" s="399" t="s">
        <v>1465</v>
      </c>
      <c r="P43" s="399" t="str">
        <f t="shared" si="18"/>
        <v>0</v>
      </c>
      <c r="Q43" s="399" t="s">
        <v>1494</v>
      </c>
      <c r="R43" s="400">
        <f t="shared" si="19"/>
        <v>0</v>
      </c>
      <c r="S43" s="678"/>
    </row>
    <row r="46" spans="2:19" ht="16" thickBot="1"/>
    <row r="47" spans="2:19" ht="20.5" customHeight="1">
      <c r="B47" s="661" t="s">
        <v>1562</v>
      </c>
      <c r="C47" s="371" t="s">
        <v>8</v>
      </c>
      <c r="D47" s="389" t="s">
        <v>1</v>
      </c>
      <c r="E47" s="373" t="s">
        <v>3</v>
      </c>
      <c r="F47" s="373" t="s">
        <v>4</v>
      </c>
      <c r="G47" s="374" t="s">
        <v>5</v>
      </c>
      <c r="H47" s="375" t="s">
        <v>1411</v>
      </c>
      <c r="I47" s="391" t="s">
        <v>1412</v>
      </c>
      <c r="J47" s="391"/>
      <c r="K47" s="438" t="s">
        <v>1490</v>
      </c>
      <c r="L47" s="391"/>
      <c r="M47" s="391" t="s">
        <v>1491</v>
      </c>
      <c r="N47" s="391"/>
      <c r="O47" s="391" t="s">
        <v>1492</v>
      </c>
      <c r="P47" s="391"/>
      <c r="Q47" s="392" t="s">
        <v>1413</v>
      </c>
      <c r="R47" s="376" t="s">
        <v>1422</v>
      </c>
      <c r="S47" s="390" t="s">
        <v>1493</v>
      </c>
    </row>
    <row r="48" spans="2:19" ht="15" customHeight="1">
      <c r="B48" s="662"/>
      <c r="C48" s="603" t="s">
        <v>1110</v>
      </c>
      <c r="D48" s="604"/>
      <c r="E48" s="604"/>
      <c r="F48" s="604"/>
      <c r="G48" s="604"/>
      <c r="H48" s="604"/>
      <c r="I48" s="604"/>
      <c r="J48" s="604"/>
      <c r="K48" s="604"/>
      <c r="L48" s="604"/>
      <c r="M48" s="604"/>
      <c r="N48" s="604"/>
      <c r="O48" s="604"/>
      <c r="P48" s="604"/>
      <c r="Q48" s="604"/>
      <c r="R48" s="604"/>
      <c r="S48" s="604"/>
    </row>
    <row r="49" spans="2:19" ht="15" customHeight="1">
      <c r="B49" s="598"/>
      <c r="C49" s="834" t="s">
        <v>1111</v>
      </c>
      <c r="D49" s="834"/>
      <c r="E49" s="834"/>
      <c r="F49" s="834"/>
      <c r="G49" s="834"/>
      <c r="H49" s="834"/>
      <c r="I49" s="834"/>
      <c r="J49" s="834"/>
      <c r="K49" s="834"/>
      <c r="L49" s="834"/>
      <c r="M49" s="834"/>
      <c r="N49" s="834"/>
      <c r="O49" s="834"/>
      <c r="P49" s="834"/>
      <c r="Q49" s="834"/>
      <c r="R49" s="834"/>
      <c r="S49" s="834"/>
    </row>
    <row r="50" spans="2:19" ht="31" thickBot="1">
      <c r="B50" s="662"/>
      <c r="C50" s="180" t="s">
        <v>1113</v>
      </c>
      <c r="D50" s="200" t="s">
        <v>1259</v>
      </c>
      <c r="E50" s="236" t="s">
        <v>1434</v>
      </c>
      <c r="F50" s="58"/>
      <c r="G50" s="303"/>
      <c r="H50" s="314"/>
      <c r="I50" s="419" t="s">
        <v>1465</v>
      </c>
      <c r="J50" s="419" t="str">
        <f t="shared" ref="J50:J56" si="20">IF(I50="SI","2.5","0")</f>
        <v>0</v>
      </c>
      <c r="K50" s="419" t="s">
        <v>1465</v>
      </c>
      <c r="L50" s="419" t="str">
        <f t="shared" ref="L50:L56" si="21">IF(K50="SI","2.5","0")</f>
        <v>0</v>
      </c>
      <c r="M50" s="419" t="s">
        <v>1465</v>
      </c>
      <c r="N50" s="419" t="str">
        <f t="shared" ref="N50:N56" si="22">IF(M50="SI","2.5","0")</f>
        <v>0</v>
      </c>
      <c r="O50" s="419" t="s">
        <v>1465</v>
      </c>
      <c r="P50" s="419" t="str">
        <f t="shared" ref="P50:P56" si="23">IF(O50="SI","2.5","0")</f>
        <v>0</v>
      </c>
      <c r="Q50" s="419" t="s">
        <v>1494</v>
      </c>
      <c r="R50" s="427">
        <f t="shared" ref="R50:R56" si="24">J50+L50+N50+P50</f>
        <v>0</v>
      </c>
      <c r="S50" s="708">
        <f>AVERAGE(R50:R56)</f>
        <v>0</v>
      </c>
    </row>
    <row r="51" spans="2:19" ht="31" thickBot="1">
      <c r="B51" s="662"/>
      <c r="C51" s="134" t="s">
        <v>1112</v>
      </c>
      <c r="D51" s="263" t="s">
        <v>1340</v>
      </c>
      <c r="E51" s="260" t="s">
        <v>1434</v>
      </c>
      <c r="F51" s="13"/>
      <c r="G51" s="304"/>
      <c r="H51" s="314"/>
      <c r="I51" s="399" t="s">
        <v>1465</v>
      </c>
      <c r="J51" s="399" t="str">
        <f t="shared" si="20"/>
        <v>0</v>
      </c>
      <c r="K51" s="399" t="s">
        <v>1465</v>
      </c>
      <c r="L51" s="399" t="str">
        <f t="shared" si="21"/>
        <v>0</v>
      </c>
      <c r="M51" s="399" t="s">
        <v>1465</v>
      </c>
      <c r="N51" s="399" t="str">
        <f t="shared" si="22"/>
        <v>0</v>
      </c>
      <c r="O51" s="399" t="s">
        <v>1465</v>
      </c>
      <c r="P51" s="399" t="str">
        <f t="shared" si="23"/>
        <v>0</v>
      </c>
      <c r="Q51" s="399" t="s">
        <v>1494</v>
      </c>
      <c r="R51" s="400">
        <f t="shared" si="24"/>
        <v>0</v>
      </c>
      <c r="S51" s="708"/>
    </row>
    <row r="52" spans="2:19" ht="31" thickBot="1">
      <c r="B52" s="662"/>
      <c r="C52" s="180" t="s">
        <v>1114</v>
      </c>
      <c r="D52" s="200" t="s">
        <v>1115</v>
      </c>
      <c r="E52" s="259" t="s">
        <v>1244</v>
      </c>
      <c r="F52" s="58" t="s">
        <v>1445</v>
      </c>
      <c r="G52" s="303"/>
      <c r="H52" s="314"/>
      <c r="I52" s="399" t="s">
        <v>1465</v>
      </c>
      <c r="J52" s="399" t="str">
        <f t="shared" si="20"/>
        <v>0</v>
      </c>
      <c r="K52" s="399" t="s">
        <v>1465</v>
      </c>
      <c r="L52" s="399" t="str">
        <f t="shared" si="21"/>
        <v>0</v>
      </c>
      <c r="M52" s="399" t="s">
        <v>1465</v>
      </c>
      <c r="N52" s="399" t="str">
        <f t="shared" si="22"/>
        <v>0</v>
      </c>
      <c r="O52" s="399" t="s">
        <v>1465</v>
      </c>
      <c r="P52" s="399" t="str">
        <f t="shared" si="23"/>
        <v>0</v>
      </c>
      <c r="Q52" s="399" t="s">
        <v>1494</v>
      </c>
      <c r="R52" s="400">
        <f t="shared" si="24"/>
        <v>0</v>
      </c>
      <c r="S52" s="708"/>
    </row>
    <row r="53" spans="2:19" ht="46" thickBot="1">
      <c r="B53" s="662"/>
      <c r="C53" s="134" t="s">
        <v>1116</v>
      </c>
      <c r="D53" s="263" t="s">
        <v>1117</v>
      </c>
      <c r="E53" s="260" t="s">
        <v>1434</v>
      </c>
      <c r="F53" s="13"/>
      <c r="G53" s="304"/>
      <c r="H53" s="314"/>
      <c r="I53" s="399" t="s">
        <v>1465</v>
      </c>
      <c r="J53" s="399" t="str">
        <f t="shared" si="20"/>
        <v>0</v>
      </c>
      <c r="K53" s="399" t="s">
        <v>1465</v>
      </c>
      <c r="L53" s="399" t="str">
        <f t="shared" si="21"/>
        <v>0</v>
      </c>
      <c r="M53" s="399" t="s">
        <v>1465</v>
      </c>
      <c r="N53" s="399" t="str">
        <f t="shared" si="22"/>
        <v>0</v>
      </c>
      <c r="O53" s="399" t="s">
        <v>1465</v>
      </c>
      <c r="P53" s="399" t="str">
        <f t="shared" si="23"/>
        <v>0</v>
      </c>
      <c r="Q53" s="399" t="s">
        <v>1494</v>
      </c>
      <c r="R53" s="400">
        <f t="shared" si="24"/>
        <v>0</v>
      </c>
      <c r="S53" s="708"/>
    </row>
    <row r="54" spans="2:19" ht="61" thickBot="1">
      <c r="B54" s="662"/>
      <c r="C54" s="180" t="s">
        <v>1118</v>
      </c>
      <c r="D54" s="200" t="s">
        <v>1119</v>
      </c>
      <c r="E54" s="259" t="s">
        <v>1434</v>
      </c>
      <c r="F54" s="58"/>
      <c r="G54" s="303"/>
      <c r="H54" s="314"/>
      <c r="I54" s="399" t="s">
        <v>1465</v>
      </c>
      <c r="J54" s="399" t="str">
        <f t="shared" si="20"/>
        <v>0</v>
      </c>
      <c r="K54" s="399" t="s">
        <v>1465</v>
      </c>
      <c r="L54" s="399" t="str">
        <f t="shared" si="21"/>
        <v>0</v>
      </c>
      <c r="M54" s="399" t="s">
        <v>1465</v>
      </c>
      <c r="N54" s="399" t="str">
        <f t="shared" si="22"/>
        <v>0</v>
      </c>
      <c r="O54" s="399" t="s">
        <v>1465</v>
      </c>
      <c r="P54" s="399" t="str">
        <f t="shared" si="23"/>
        <v>0</v>
      </c>
      <c r="Q54" s="399" t="s">
        <v>1494</v>
      </c>
      <c r="R54" s="400">
        <f t="shared" si="24"/>
        <v>0</v>
      </c>
      <c r="S54" s="708"/>
    </row>
    <row r="55" spans="2:19" ht="31" thickBot="1">
      <c r="B55" s="662"/>
      <c r="C55" s="134" t="s">
        <v>1341</v>
      </c>
      <c r="D55" s="263" t="s">
        <v>1122</v>
      </c>
      <c r="E55" s="260" t="s">
        <v>1434</v>
      </c>
      <c r="F55" s="13"/>
      <c r="G55" s="304"/>
      <c r="H55" s="314"/>
      <c r="I55" s="399" t="s">
        <v>1465</v>
      </c>
      <c r="J55" s="399" t="str">
        <f t="shared" si="20"/>
        <v>0</v>
      </c>
      <c r="K55" s="399" t="s">
        <v>1465</v>
      </c>
      <c r="L55" s="399" t="str">
        <f t="shared" si="21"/>
        <v>0</v>
      </c>
      <c r="M55" s="399" t="s">
        <v>1465</v>
      </c>
      <c r="N55" s="399" t="str">
        <f t="shared" si="22"/>
        <v>0</v>
      </c>
      <c r="O55" s="399" t="s">
        <v>1465</v>
      </c>
      <c r="P55" s="399" t="str">
        <f t="shared" si="23"/>
        <v>0</v>
      </c>
      <c r="Q55" s="399" t="s">
        <v>1494</v>
      </c>
      <c r="R55" s="400">
        <f t="shared" si="24"/>
        <v>0</v>
      </c>
      <c r="S55" s="708"/>
    </row>
    <row r="56" spans="2:19" ht="30">
      <c r="B56" s="662"/>
      <c r="C56" s="180" t="s">
        <v>1120</v>
      </c>
      <c r="D56" s="200" t="s">
        <v>1123</v>
      </c>
      <c r="E56" s="259" t="s">
        <v>1434</v>
      </c>
      <c r="F56" s="58"/>
      <c r="G56" s="303"/>
      <c r="H56" s="314"/>
      <c r="I56" s="399" t="s">
        <v>1465</v>
      </c>
      <c r="J56" s="399" t="str">
        <f t="shared" si="20"/>
        <v>0</v>
      </c>
      <c r="K56" s="399" t="s">
        <v>1465</v>
      </c>
      <c r="L56" s="399" t="str">
        <f t="shared" si="21"/>
        <v>0</v>
      </c>
      <c r="M56" s="399" t="s">
        <v>1465</v>
      </c>
      <c r="N56" s="399" t="str">
        <f t="shared" si="22"/>
        <v>0</v>
      </c>
      <c r="O56" s="399" t="s">
        <v>1465</v>
      </c>
      <c r="P56" s="399" t="str">
        <f t="shared" si="23"/>
        <v>0</v>
      </c>
      <c r="Q56" s="399" t="s">
        <v>1494</v>
      </c>
      <c r="R56" s="400">
        <f t="shared" si="24"/>
        <v>0</v>
      </c>
      <c r="S56" s="678"/>
    </row>
    <row r="57" spans="2:19" ht="15" customHeight="1" thickBot="1">
      <c r="B57" s="663"/>
      <c r="C57" s="814" t="s">
        <v>1121</v>
      </c>
      <c r="D57" s="815"/>
      <c r="E57" s="815"/>
      <c r="F57" s="815"/>
      <c r="G57" s="815"/>
      <c r="H57" s="815"/>
      <c r="I57" s="815"/>
      <c r="J57" s="815"/>
      <c r="K57" s="815"/>
      <c r="L57" s="815"/>
      <c r="M57" s="815"/>
      <c r="N57" s="815"/>
      <c r="O57" s="815"/>
      <c r="P57" s="815"/>
      <c r="Q57" s="815"/>
      <c r="R57" s="815"/>
      <c r="S57" s="815"/>
    </row>
    <row r="60" spans="2:19" ht="16" thickBot="1"/>
    <row r="61" spans="2:19" ht="28.25" customHeight="1">
      <c r="B61" s="661" t="s">
        <v>1561</v>
      </c>
      <c r="C61" s="371" t="s">
        <v>8</v>
      </c>
      <c r="D61" s="389" t="s">
        <v>1</v>
      </c>
      <c r="E61" s="373" t="s">
        <v>3</v>
      </c>
      <c r="F61" s="373" t="s">
        <v>4</v>
      </c>
      <c r="G61" s="374" t="s">
        <v>5</v>
      </c>
      <c r="H61" s="375" t="s">
        <v>1411</v>
      </c>
      <c r="I61" s="391" t="s">
        <v>1412</v>
      </c>
      <c r="J61" s="391"/>
      <c r="K61" s="391" t="s">
        <v>1490</v>
      </c>
      <c r="L61" s="391"/>
      <c r="M61" s="391" t="s">
        <v>1491</v>
      </c>
      <c r="N61" s="391"/>
      <c r="O61" s="391" t="s">
        <v>1492</v>
      </c>
      <c r="P61" s="391"/>
      <c r="Q61" s="392" t="s">
        <v>1413</v>
      </c>
      <c r="R61" s="376" t="s">
        <v>1422</v>
      </c>
      <c r="S61" s="390" t="s">
        <v>1493</v>
      </c>
    </row>
    <row r="62" spans="2:19" ht="15" customHeight="1" thickBot="1">
      <c r="B62" s="662"/>
      <c r="C62" s="835" t="s">
        <v>1124</v>
      </c>
      <c r="D62" s="836"/>
      <c r="E62" s="836"/>
      <c r="F62" s="836"/>
      <c r="G62" s="836"/>
      <c r="H62" s="836"/>
      <c r="I62" s="836"/>
      <c r="J62" s="836"/>
      <c r="K62" s="836"/>
      <c r="L62" s="836"/>
      <c r="M62" s="836"/>
      <c r="N62" s="836"/>
      <c r="O62" s="836"/>
      <c r="P62" s="836"/>
      <c r="Q62" s="836"/>
      <c r="R62" s="836"/>
      <c r="S62" s="836"/>
    </row>
    <row r="63" spans="2:19">
      <c r="B63" s="662"/>
      <c r="C63" s="645" t="s">
        <v>1342</v>
      </c>
      <c r="D63" s="34" t="s">
        <v>1125</v>
      </c>
      <c r="E63" s="255" t="s">
        <v>1434</v>
      </c>
      <c r="F63" s="9"/>
      <c r="G63" s="343"/>
      <c r="H63" s="314"/>
      <c r="I63" s="399" t="s">
        <v>1465</v>
      </c>
      <c r="J63" s="399" t="str">
        <f t="shared" ref="J63:J67" si="25">IF(I63="SI","2.5","0")</f>
        <v>0</v>
      </c>
      <c r="K63" s="399" t="s">
        <v>1465</v>
      </c>
      <c r="L63" s="399" t="str">
        <f t="shared" ref="L63:L67" si="26">IF(K63="SI","2.5","0")</f>
        <v>0</v>
      </c>
      <c r="M63" s="399" t="s">
        <v>1465</v>
      </c>
      <c r="N63" s="399" t="str">
        <f t="shared" ref="N63:N67" si="27">IF(M63="SI","2.5","0")</f>
        <v>0</v>
      </c>
      <c r="O63" s="399" t="s">
        <v>1465</v>
      </c>
      <c r="P63" s="399" t="str">
        <f t="shared" ref="P63:P67" si="28">IF(O63="SI","2.5","0")</f>
        <v>0</v>
      </c>
      <c r="Q63" s="399" t="s">
        <v>1494</v>
      </c>
      <c r="R63" s="400">
        <f t="shared" ref="R63:R67" si="29">J63+L63+N63+P63</f>
        <v>0</v>
      </c>
      <c r="S63" s="677">
        <f>AVERAGE(R63:R67)</f>
        <v>1</v>
      </c>
    </row>
    <row r="64" spans="2:19">
      <c r="B64" s="662"/>
      <c r="C64" s="646"/>
      <c r="D64" s="268" t="s">
        <v>1343</v>
      </c>
      <c r="E64" s="256" t="s">
        <v>1244</v>
      </c>
      <c r="F64" s="3" t="s">
        <v>1448</v>
      </c>
      <c r="G64" s="346"/>
      <c r="H64" s="314"/>
      <c r="I64" s="399" t="s">
        <v>1467</v>
      </c>
      <c r="J64" s="399" t="str">
        <f t="shared" si="25"/>
        <v>2.5</v>
      </c>
      <c r="K64" s="399" t="s">
        <v>1465</v>
      </c>
      <c r="L64" s="399" t="str">
        <f t="shared" si="26"/>
        <v>0</v>
      </c>
      <c r="M64" s="399" t="s">
        <v>1465</v>
      </c>
      <c r="N64" s="399" t="str">
        <f t="shared" si="27"/>
        <v>0</v>
      </c>
      <c r="O64" s="399" t="s">
        <v>1465</v>
      </c>
      <c r="P64" s="399" t="str">
        <f t="shared" si="28"/>
        <v>0</v>
      </c>
      <c r="Q64" s="399" t="s">
        <v>1494</v>
      </c>
      <c r="R64" s="400">
        <f t="shared" si="29"/>
        <v>2.5</v>
      </c>
      <c r="S64" s="677"/>
    </row>
    <row r="65" spans="2:19">
      <c r="B65" s="662"/>
      <c r="C65" s="646"/>
      <c r="D65" s="268" t="s">
        <v>1126</v>
      </c>
      <c r="E65" s="256" t="s">
        <v>1244</v>
      </c>
      <c r="F65" s="3" t="s">
        <v>1448</v>
      </c>
      <c r="G65" s="346"/>
      <c r="H65" s="314"/>
      <c r="I65" s="399" t="s">
        <v>1467</v>
      </c>
      <c r="J65" s="399" t="str">
        <f t="shared" si="25"/>
        <v>2.5</v>
      </c>
      <c r="K65" s="399" t="s">
        <v>1465</v>
      </c>
      <c r="L65" s="399" t="str">
        <f t="shared" si="26"/>
        <v>0</v>
      </c>
      <c r="M65" s="399" t="s">
        <v>1465</v>
      </c>
      <c r="N65" s="399" t="str">
        <f t="shared" si="27"/>
        <v>0</v>
      </c>
      <c r="O65" s="399" t="s">
        <v>1465</v>
      </c>
      <c r="P65" s="399" t="str">
        <f t="shared" si="28"/>
        <v>0</v>
      </c>
      <c r="Q65" s="399" t="s">
        <v>1494</v>
      </c>
      <c r="R65" s="400">
        <f t="shared" si="29"/>
        <v>2.5</v>
      </c>
      <c r="S65" s="677"/>
    </row>
    <row r="66" spans="2:19">
      <c r="B66" s="662"/>
      <c r="C66" s="646"/>
      <c r="D66" s="268" t="s">
        <v>1344</v>
      </c>
      <c r="E66" s="256" t="s">
        <v>1434</v>
      </c>
      <c r="F66" s="3"/>
      <c r="G66" s="346"/>
      <c r="H66" s="314"/>
      <c r="I66" s="399" t="s">
        <v>1465</v>
      </c>
      <c r="J66" s="399" t="str">
        <f t="shared" si="25"/>
        <v>0</v>
      </c>
      <c r="K66" s="399" t="s">
        <v>1465</v>
      </c>
      <c r="L66" s="399" t="str">
        <f t="shared" si="26"/>
        <v>0</v>
      </c>
      <c r="M66" s="399" t="s">
        <v>1465</v>
      </c>
      <c r="N66" s="399" t="str">
        <f t="shared" si="27"/>
        <v>0</v>
      </c>
      <c r="O66" s="399" t="s">
        <v>1465</v>
      </c>
      <c r="P66" s="399" t="str">
        <f t="shared" si="28"/>
        <v>0</v>
      </c>
      <c r="Q66" s="399" t="s">
        <v>1494</v>
      </c>
      <c r="R66" s="400">
        <f t="shared" si="29"/>
        <v>0</v>
      </c>
      <c r="S66" s="677"/>
    </row>
    <row r="67" spans="2:19" ht="16" thickBot="1">
      <c r="B67" s="662"/>
      <c r="C67" s="647"/>
      <c r="D67" s="270" t="s">
        <v>1345</v>
      </c>
      <c r="E67" s="258" t="s">
        <v>1434</v>
      </c>
      <c r="F67" s="7"/>
      <c r="G67" s="344"/>
      <c r="H67" s="314"/>
      <c r="I67" s="399" t="s">
        <v>1465</v>
      </c>
      <c r="J67" s="399" t="str">
        <f t="shared" si="25"/>
        <v>0</v>
      </c>
      <c r="K67" s="399" t="s">
        <v>1465</v>
      </c>
      <c r="L67" s="399" t="str">
        <f t="shared" si="26"/>
        <v>0</v>
      </c>
      <c r="M67" s="399" t="s">
        <v>1465</v>
      </c>
      <c r="N67" s="399" t="str">
        <f t="shared" si="27"/>
        <v>0</v>
      </c>
      <c r="O67" s="399" t="s">
        <v>1465</v>
      </c>
      <c r="P67" s="399" t="str">
        <f t="shared" si="28"/>
        <v>0</v>
      </c>
      <c r="Q67" s="399" t="s">
        <v>1494</v>
      </c>
      <c r="R67" s="400">
        <f t="shared" si="29"/>
        <v>0</v>
      </c>
      <c r="S67" s="677"/>
    </row>
    <row r="68" spans="2:19" ht="15" customHeight="1">
      <c r="B68" s="662"/>
      <c r="C68" s="818" t="s">
        <v>1127</v>
      </c>
      <c r="D68" s="819"/>
      <c r="E68" s="819"/>
      <c r="F68" s="819"/>
      <c r="G68" s="819"/>
      <c r="H68" s="819"/>
      <c r="I68" s="819"/>
      <c r="J68" s="819"/>
      <c r="K68" s="819"/>
      <c r="L68" s="819"/>
      <c r="M68" s="819"/>
      <c r="N68" s="819"/>
      <c r="O68" s="819"/>
      <c r="P68" s="819"/>
      <c r="Q68" s="819"/>
      <c r="R68" s="819"/>
      <c r="S68" s="819"/>
    </row>
    <row r="69" spans="2:19" ht="15" customHeight="1" thickBot="1">
      <c r="B69" s="663"/>
      <c r="C69" s="818" t="s">
        <v>1128</v>
      </c>
      <c r="D69" s="819"/>
      <c r="E69" s="819"/>
      <c r="F69" s="819"/>
      <c r="G69" s="819"/>
      <c r="H69" s="819"/>
      <c r="I69" s="819"/>
      <c r="J69" s="819"/>
      <c r="K69" s="819"/>
      <c r="L69" s="819"/>
      <c r="M69" s="819"/>
      <c r="N69" s="819"/>
      <c r="O69" s="819"/>
      <c r="P69" s="819"/>
      <c r="Q69" s="819"/>
      <c r="R69" s="819"/>
      <c r="S69" s="819"/>
    </row>
    <row r="72" spans="2:19" ht="16" thickBot="1"/>
    <row r="73" spans="2:19" ht="32.5" customHeight="1">
      <c r="B73" s="661" t="s">
        <v>1560</v>
      </c>
      <c r="C73" s="371" t="s">
        <v>8</v>
      </c>
      <c r="D73" s="389" t="s">
        <v>1</v>
      </c>
      <c r="E73" s="373" t="s">
        <v>3</v>
      </c>
      <c r="F73" s="373" t="s">
        <v>4</v>
      </c>
      <c r="G73" s="374" t="s">
        <v>5</v>
      </c>
      <c r="H73" s="375" t="s">
        <v>1411</v>
      </c>
      <c r="I73" s="391" t="s">
        <v>1412</v>
      </c>
      <c r="J73" s="391"/>
      <c r="K73" s="391" t="s">
        <v>1490</v>
      </c>
      <c r="L73" s="391"/>
      <c r="M73" s="391" t="s">
        <v>1491</v>
      </c>
      <c r="N73" s="391"/>
      <c r="O73" s="391" t="s">
        <v>1492</v>
      </c>
      <c r="P73" s="391"/>
      <c r="Q73" s="392" t="s">
        <v>1413</v>
      </c>
      <c r="R73" s="376" t="s">
        <v>1422</v>
      </c>
      <c r="S73" s="390" t="s">
        <v>1493</v>
      </c>
    </row>
    <row r="74" spans="2:19" ht="15" customHeight="1" thickBot="1">
      <c r="B74" s="662"/>
      <c r="C74" s="603" t="s">
        <v>1129</v>
      </c>
      <c r="D74" s="604"/>
      <c r="E74" s="604"/>
      <c r="F74" s="604"/>
      <c r="G74" s="604"/>
      <c r="H74" s="604"/>
      <c r="I74" s="604"/>
      <c r="J74" s="604"/>
      <c r="K74" s="604"/>
      <c r="L74" s="604"/>
      <c r="M74" s="604"/>
      <c r="N74" s="604"/>
      <c r="O74" s="604"/>
      <c r="P74" s="604"/>
      <c r="Q74" s="604"/>
      <c r="R74" s="604"/>
      <c r="S74" s="604"/>
    </row>
    <row r="75" spans="2:19" ht="61" thickBot="1">
      <c r="B75" s="598"/>
      <c r="C75" s="191" t="s">
        <v>1130</v>
      </c>
      <c r="D75" s="272" t="s">
        <v>1131</v>
      </c>
      <c r="E75" s="262" t="s">
        <v>1434</v>
      </c>
      <c r="F75" s="92"/>
      <c r="G75" s="345"/>
      <c r="H75" s="314"/>
      <c r="I75" s="399" t="s">
        <v>1465</v>
      </c>
      <c r="J75" s="399" t="str">
        <f t="shared" ref="J75:J77" si="30">IF(I75="SI","2.5","0")</f>
        <v>0</v>
      </c>
      <c r="K75" s="399" t="s">
        <v>1465</v>
      </c>
      <c r="L75" s="399" t="str">
        <f t="shared" ref="L75:L77" si="31">IF(K75="SI","2.5","0")</f>
        <v>0</v>
      </c>
      <c r="M75" s="399" t="s">
        <v>1465</v>
      </c>
      <c r="N75" s="399" t="str">
        <f t="shared" ref="N75:N77" si="32">IF(M75="SI","2.5","0")</f>
        <v>0</v>
      </c>
      <c r="O75" s="399" t="s">
        <v>1465</v>
      </c>
      <c r="P75" s="399" t="str">
        <f t="shared" ref="P75:P77" si="33">IF(O75="SI","2.5","0")</f>
        <v>0</v>
      </c>
      <c r="Q75" s="399" t="s">
        <v>1494</v>
      </c>
      <c r="R75" s="400">
        <f t="shared" ref="R75:R77" si="34">J75+L75+N75+P75</f>
        <v>0</v>
      </c>
      <c r="S75" s="677">
        <f>AVERAGE(R75:R77)</f>
        <v>0</v>
      </c>
    </row>
    <row r="76" spans="2:19" ht="241" thickBot="1">
      <c r="B76" s="598"/>
      <c r="C76" s="127" t="s">
        <v>1133</v>
      </c>
      <c r="D76" s="266" t="s">
        <v>1132</v>
      </c>
      <c r="E76" s="260" t="s">
        <v>1434</v>
      </c>
      <c r="F76" s="13"/>
      <c r="G76" s="304"/>
      <c r="H76" s="314"/>
      <c r="I76" s="399" t="s">
        <v>1465</v>
      </c>
      <c r="J76" s="399" t="str">
        <f t="shared" si="30"/>
        <v>0</v>
      </c>
      <c r="K76" s="399" t="s">
        <v>1465</v>
      </c>
      <c r="L76" s="399" t="str">
        <f t="shared" si="31"/>
        <v>0</v>
      </c>
      <c r="M76" s="399" t="s">
        <v>1465</v>
      </c>
      <c r="N76" s="399" t="str">
        <f t="shared" si="32"/>
        <v>0</v>
      </c>
      <c r="O76" s="399" t="s">
        <v>1465</v>
      </c>
      <c r="P76" s="399" t="str">
        <f t="shared" si="33"/>
        <v>0</v>
      </c>
      <c r="Q76" s="399" t="s">
        <v>1494</v>
      </c>
      <c r="R76" s="400">
        <f t="shared" si="34"/>
        <v>0</v>
      </c>
      <c r="S76" s="677"/>
    </row>
    <row r="77" spans="2:19" ht="61" thickBot="1">
      <c r="B77" s="598"/>
      <c r="C77" s="192" t="s">
        <v>1134</v>
      </c>
      <c r="D77" s="273" t="s">
        <v>1135</v>
      </c>
      <c r="E77" s="261" t="s">
        <v>1434</v>
      </c>
      <c r="F77" s="66"/>
      <c r="G77" s="352"/>
      <c r="H77" s="314"/>
      <c r="I77" s="399" t="s">
        <v>1465</v>
      </c>
      <c r="J77" s="399" t="str">
        <f t="shared" si="30"/>
        <v>0</v>
      </c>
      <c r="K77" s="399" t="s">
        <v>1465</v>
      </c>
      <c r="L77" s="399" t="str">
        <f t="shared" si="31"/>
        <v>0</v>
      </c>
      <c r="M77" s="399" t="s">
        <v>1465</v>
      </c>
      <c r="N77" s="399" t="str">
        <f t="shared" si="32"/>
        <v>0</v>
      </c>
      <c r="O77" s="399" t="s">
        <v>1465</v>
      </c>
      <c r="P77" s="399" t="str">
        <f t="shared" si="33"/>
        <v>0</v>
      </c>
      <c r="Q77" s="399" t="s">
        <v>1494</v>
      </c>
      <c r="R77" s="400">
        <f t="shared" si="34"/>
        <v>0</v>
      </c>
      <c r="S77" s="677"/>
    </row>
    <row r="78" spans="2:19" ht="15" customHeight="1">
      <c r="B78" s="662"/>
      <c r="C78" s="704" t="s">
        <v>1136</v>
      </c>
      <c r="D78" s="705"/>
      <c r="E78" s="705"/>
      <c r="F78" s="705"/>
      <c r="G78" s="705"/>
      <c r="H78" s="705"/>
      <c r="I78" s="705"/>
      <c r="J78" s="705"/>
      <c r="K78" s="705"/>
      <c r="L78" s="705"/>
      <c r="M78" s="705"/>
      <c r="N78" s="705"/>
      <c r="O78" s="705"/>
      <c r="P78" s="705"/>
      <c r="Q78" s="705"/>
      <c r="R78" s="705"/>
      <c r="S78" s="705"/>
    </row>
    <row r="79" spans="2:19" ht="15" customHeight="1" thickBot="1">
      <c r="B79" s="663"/>
      <c r="C79" s="706" t="s">
        <v>1137</v>
      </c>
      <c r="D79" s="707"/>
      <c r="E79" s="707"/>
      <c r="F79" s="707"/>
      <c r="G79" s="707"/>
      <c r="H79" s="707"/>
      <c r="I79" s="707"/>
      <c r="J79" s="707"/>
      <c r="K79" s="707"/>
      <c r="L79" s="707"/>
      <c r="M79" s="707"/>
      <c r="N79" s="707"/>
      <c r="O79" s="707"/>
      <c r="P79" s="707"/>
      <c r="Q79" s="707"/>
      <c r="R79" s="707"/>
      <c r="S79" s="707"/>
    </row>
  </sheetData>
  <mergeCells count="32">
    <mergeCell ref="B32:B34"/>
    <mergeCell ref="C41:C42"/>
    <mergeCell ref="B38:B43"/>
    <mergeCell ref="B47:B57"/>
    <mergeCell ref="B8:B15"/>
    <mergeCell ref="C19:C21"/>
    <mergeCell ref="C22:C23"/>
    <mergeCell ref="B18:B28"/>
    <mergeCell ref="B73:B79"/>
    <mergeCell ref="C63:C67"/>
    <mergeCell ref="C68:S68"/>
    <mergeCell ref="C69:S69"/>
    <mergeCell ref="C74:S74"/>
    <mergeCell ref="C78:S78"/>
    <mergeCell ref="C79:S79"/>
    <mergeCell ref="B61:B69"/>
    <mergeCell ref="S75:S77"/>
    <mergeCell ref="S9:S13"/>
    <mergeCell ref="S19:S26"/>
    <mergeCell ref="S40:S43"/>
    <mergeCell ref="S50:S56"/>
    <mergeCell ref="S63:S67"/>
    <mergeCell ref="C14:S14"/>
    <mergeCell ref="C15:S15"/>
    <mergeCell ref="C27:S27"/>
    <mergeCell ref="C28:S28"/>
    <mergeCell ref="C34:S34"/>
    <mergeCell ref="C39:S39"/>
    <mergeCell ref="C48:S48"/>
    <mergeCell ref="C49:S49"/>
    <mergeCell ref="C57:S57"/>
    <mergeCell ref="C62:S62"/>
  </mergeCells>
  <conditionalFormatting sqref="Q75:Q77 Q63:Q67 Q50:Q56 Q40:Q43 Q19:Q26 Q33 Q9:Q13">
    <cfRule type="colorScale" priority="1">
      <colorScale>
        <cfvo type="min"/>
        <cfvo type="max"/>
        <color rgb="FFFF7128"/>
        <color rgb="FFFFEF9C"/>
      </colorScale>
    </cfRule>
  </conditionalFormatting>
  <dataValidations count="3">
    <dataValidation type="list" allowBlank="1" showInputMessage="1" showErrorMessage="1" sqref="K9:K13 M9:M13 O9:O13 K19:K26 M19:M26 O19:O26 K33 M33 O33 K40:K43 M40:M43 O40:O43 K50:K56 M50:M56 O50:O56 K63:K67 M63:M67 O63:O67 K75:K77 M75:M77 O75:O77" xr:uid="{FC27D197-6D50-4794-B10C-6946EFCFCAD2}">
      <formula1>"SI,NO"</formula1>
    </dataValidation>
    <dataValidation type="list" allowBlank="1" showInputMessage="1" showErrorMessage="1" promptTitle="Ingrese la importancia" sqref="Q9:Q13 Q19:Q26 Q33 Q40:Q43 Q50:Q56 Q63:Q67 Q75:Q77" xr:uid="{3C860ACE-164A-42C6-8193-EC72721705DB}">
      <formula1>"Alta,Media,Baja"</formula1>
    </dataValidation>
    <dataValidation type="list" allowBlank="1" showInputMessage="1" showErrorMessage="1" sqref="I9:I13 I19:I26 I33 I40:I43 I50:I56 I63:I67 I75:I77" xr:uid="{C5DFC85F-EEA2-49F0-AEB1-DF5E361C413E}">
      <formula1>"SI,NO,"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B3:S49"/>
  <sheetViews>
    <sheetView topLeftCell="A30" zoomScale="55" zoomScaleNormal="55" workbookViewId="0">
      <selection activeCell="B15" sqref="B15:B26"/>
    </sheetView>
  </sheetViews>
  <sheetFormatPr baseColWidth="10" defaultRowHeight="15"/>
  <cols>
    <col min="1" max="1" width="5.1640625" customWidth="1"/>
    <col min="2" max="2" width="14" customWidth="1"/>
    <col min="3" max="3" width="47.83203125" style="203" customWidth="1"/>
    <col min="4" max="4" width="63" style="278" customWidth="1"/>
    <col min="5" max="5" width="11.5" style="107"/>
    <col min="6" max="6" width="22.5" customWidth="1"/>
    <col min="7" max="7" width="20.5" customWidth="1"/>
    <col min="8" max="8" width="13.1640625" customWidth="1"/>
    <col min="9" max="9" width="20.83203125" bestFit="1" customWidth="1"/>
    <col min="10" max="10" width="7.1640625" hidden="1" customWidth="1"/>
    <col min="11" max="11" width="35.1640625" bestFit="1" customWidth="1"/>
    <col min="12" max="12" width="9" hidden="1" customWidth="1"/>
    <col min="13" max="13" width="13.83203125" bestFit="1" customWidth="1"/>
    <col min="14" max="14" width="9.5" hidden="1" customWidth="1"/>
    <col min="15" max="15" width="13.6640625" bestFit="1" customWidth="1"/>
    <col min="16" max="16" width="10.5" hidden="1" customWidth="1"/>
    <col min="17" max="17" width="15.5" bestFit="1" customWidth="1"/>
    <col min="18" max="18" width="13.83203125" bestFit="1" customWidth="1"/>
    <col min="19" max="19" width="26.1640625" style="107" bestFit="1" customWidth="1"/>
  </cols>
  <sheetData>
    <row r="3" spans="2:19" ht="20">
      <c r="B3" s="17" t="s">
        <v>1395</v>
      </c>
    </row>
    <row r="4" spans="2:19" ht="20">
      <c r="B4" s="17" t="s">
        <v>1396</v>
      </c>
    </row>
    <row r="7" spans="2:19" ht="16" thickBot="1"/>
    <row r="8" spans="2:19" ht="20.5" customHeight="1">
      <c r="B8" s="661" t="s">
        <v>1397</v>
      </c>
      <c r="C8" s="383" t="s">
        <v>8</v>
      </c>
      <c r="D8" s="384" t="s">
        <v>1</v>
      </c>
      <c r="E8" s="383" t="s">
        <v>3</v>
      </c>
      <c r="F8" s="383" t="s">
        <v>4</v>
      </c>
      <c r="G8" s="385" t="s">
        <v>5</v>
      </c>
      <c r="H8" s="375" t="s">
        <v>1411</v>
      </c>
      <c r="I8" s="391" t="s">
        <v>1412</v>
      </c>
      <c r="J8" s="391"/>
      <c r="K8" s="391" t="s">
        <v>1490</v>
      </c>
      <c r="L8" s="391"/>
      <c r="M8" s="391" t="s">
        <v>1491</v>
      </c>
      <c r="N8" s="391"/>
      <c r="O8" s="391" t="s">
        <v>1492</v>
      </c>
      <c r="P8" s="391"/>
      <c r="Q8" s="392" t="s">
        <v>1413</v>
      </c>
      <c r="R8" s="376" t="s">
        <v>1422</v>
      </c>
      <c r="S8" s="390" t="s">
        <v>1493</v>
      </c>
    </row>
    <row r="9" spans="2:19" ht="15" customHeight="1" thickBot="1">
      <c r="B9" s="598"/>
      <c r="C9" s="820" t="s">
        <v>1138</v>
      </c>
      <c r="D9" s="821"/>
      <c r="E9" s="821"/>
      <c r="F9" s="821"/>
      <c r="G9" s="821"/>
      <c r="H9" s="821"/>
      <c r="I9" s="821"/>
      <c r="J9" s="821"/>
      <c r="K9" s="821"/>
      <c r="L9" s="821"/>
      <c r="M9" s="821"/>
      <c r="N9" s="821"/>
      <c r="O9" s="821"/>
      <c r="P9" s="821"/>
      <c r="Q9" s="821"/>
      <c r="R9" s="821"/>
      <c r="S9" s="821"/>
    </row>
    <row r="10" spans="2:19" ht="91" thickBot="1">
      <c r="B10" s="598"/>
      <c r="C10" s="177" t="s">
        <v>1139</v>
      </c>
      <c r="D10" s="279" t="s">
        <v>1140</v>
      </c>
      <c r="E10" s="224" t="s">
        <v>1434</v>
      </c>
      <c r="F10" s="843"/>
      <c r="G10" s="844"/>
      <c r="H10" s="314"/>
      <c r="I10" s="399" t="s">
        <v>1465</v>
      </c>
      <c r="J10" s="399" t="str">
        <f t="shared" ref="J10:J11" si="0">IF(I10="SI","2.5","0")</f>
        <v>0</v>
      </c>
      <c r="K10" s="399" t="s">
        <v>1465</v>
      </c>
      <c r="L10" s="399" t="str">
        <f t="shared" ref="L10:L11" si="1">IF(K10="SI","2.5","0")</f>
        <v>0</v>
      </c>
      <c r="M10" s="399" t="s">
        <v>1465</v>
      </c>
      <c r="N10" s="399" t="str">
        <f t="shared" ref="N10:N11" si="2">IF(M10="SI","2.5","0")</f>
        <v>0</v>
      </c>
      <c r="O10" s="399" t="s">
        <v>1465</v>
      </c>
      <c r="P10" s="399" t="str">
        <f t="shared" ref="P10:P11" si="3">IF(O10="SI","2.5","0")</f>
        <v>0</v>
      </c>
      <c r="Q10" s="399" t="s">
        <v>1521</v>
      </c>
      <c r="R10" s="400">
        <f t="shared" ref="R10:R11" si="4">J10+L10+N10+P10</f>
        <v>0</v>
      </c>
      <c r="S10" s="677">
        <f>AVERAGE(R10:R11)</f>
        <v>1.25</v>
      </c>
    </row>
    <row r="11" spans="2:19" ht="121" thickBot="1">
      <c r="B11" s="599"/>
      <c r="C11" s="193" t="s">
        <v>1141</v>
      </c>
      <c r="D11" s="280" t="s">
        <v>1142</v>
      </c>
      <c r="E11" s="238" t="s">
        <v>1244</v>
      </c>
      <c r="F11" s="845" t="s">
        <v>1449</v>
      </c>
      <c r="G11" s="845"/>
      <c r="H11" s="314"/>
      <c r="I11" s="399" t="s">
        <v>1467</v>
      </c>
      <c r="J11" s="399" t="str">
        <f t="shared" si="0"/>
        <v>2.5</v>
      </c>
      <c r="K11" s="399" t="s">
        <v>1465</v>
      </c>
      <c r="L11" s="399" t="str">
        <f t="shared" si="1"/>
        <v>0</v>
      </c>
      <c r="M11" s="399" t="s">
        <v>1465</v>
      </c>
      <c r="N11" s="399" t="str">
        <f t="shared" si="2"/>
        <v>0</v>
      </c>
      <c r="O11" s="399" t="s">
        <v>1465</v>
      </c>
      <c r="P11" s="399" t="str">
        <f t="shared" si="3"/>
        <v>0</v>
      </c>
      <c r="Q11" s="399" t="s">
        <v>1494</v>
      </c>
      <c r="R11" s="400">
        <f t="shared" si="4"/>
        <v>2.5</v>
      </c>
      <c r="S11" s="677"/>
    </row>
    <row r="14" spans="2:19" ht="16" thickBot="1"/>
    <row r="15" spans="2:19" ht="32" customHeight="1">
      <c r="B15" s="642" t="s">
        <v>1398</v>
      </c>
      <c r="C15" s="383" t="s">
        <v>8</v>
      </c>
      <c r="D15" s="384" t="s">
        <v>1</v>
      </c>
      <c r="E15" s="383" t="s">
        <v>3</v>
      </c>
      <c r="F15" s="383" t="s">
        <v>4</v>
      </c>
      <c r="G15" s="385" t="s">
        <v>5</v>
      </c>
      <c r="H15" s="375" t="s">
        <v>1411</v>
      </c>
      <c r="I15" s="391" t="s">
        <v>1412</v>
      </c>
      <c r="J15" s="391"/>
      <c r="K15" s="391" t="s">
        <v>1490</v>
      </c>
      <c r="L15" s="391"/>
      <c r="M15" s="391" t="s">
        <v>1491</v>
      </c>
      <c r="N15" s="391"/>
      <c r="O15" s="391" t="s">
        <v>1492</v>
      </c>
      <c r="P15" s="391"/>
      <c r="Q15" s="392" t="s">
        <v>1413</v>
      </c>
      <c r="R15" s="376" t="s">
        <v>1422</v>
      </c>
      <c r="S15" s="390" t="s">
        <v>1493</v>
      </c>
    </row>
    <row r="16" spans="2:19" ht="15" customHeight="1" thickBot="1">
      <c r="B16" s="643"/>
      <c r="C16" s="846" t="s">
        <v>1144</v>
      </c>
      <c r="D16" s="847"/>
      <c r="E16" s="847"/>
      <c r="F16" s="847"/>
      <c r="G16" s="847"/>
      <c r="H16" s="847"/>
      <c r="I16" s="847"/>
      <c r="J16" s="847"/>
      <c r="K16" s="847"/>
      <c r="L16" s="847"/>
      <c r="M16" s="847"/>
      <c r="N16" s="847"/>
      <c r="O16" s="847"/>
      <c r="P16" s="847"/>
      <c r="Q16" s="847"/>
      <c r="R16" s="847"/>
      <c r="S16" s="847"/>
    </row>
    <row r="17" spans="2:19" ht="32">
      <c r="B17" s="643"/>
      <c r="C17" s="841" t="s">
        <v>1145</v>
      </c>
      <c r="D17" s="281" t="s">
        <v>1146</v>
      </c>
      <c r="E17" s="276" t="s">
        <v>1434</v>
      </c>
      <c r="F17" s="51"/>
      <c r="G17" s="439"/>
      <c r="H17" s="314"/>
      <c r="I17" s="399" t="s">
        <v>1465</v>
      </c>
      <c r="J17" s="399" t="str">
        <f t="shared" ref="J17:J21" si="5">IF(I17="SI","2.5","0")</f>
        <v>0</v>
      </c>
      <c r="K17" s="399" t="s">
        <v>1465</v>
      </c>
      <c r="L17" s="399" t="str">
        <f t="shared" ref="L17:L21" si="6">IF(K17="SI","2.5","0")</f>
        <v>0</v>
      </c>
      <c r="M17" s="399" t="s">
        <v>1465</v>
      </c>
      <c r="N17" s="399" t="str">
        <f t="shared" ref="N17:N21" si="7">IF(M17="SI","2.5","0")</f>
        <v>0</v>
      </c>
      <c r="O17" s="399" t="s">
        <v>1465</v>
      </c>
      <c r="P17" s="399" t="str">
        <f t="shared" ref="P17:P21" si="8">IF(O17="SI","2.5","0")</f>
        <v>0</v>
      </c>
      <c r="Q17" s="399" t="s">
        <v>1494</v>
      </c>
      <c r="R17" s="400">
        <f t="shared" ref="R17:R21" si="9">J17+L17+N17+P17</f>
        <v>0</v>
      </c>
      <c r="S17" s="677">
        <f>AVERAGE(R17:R21)</f>
        <v>0</v>
      </c>
    </row>
    <row r="18" spans="2:19" ht="33" thickBot="1">
      <c r="B18" s="643"/>
      <c r="C18" s="842"/>
      <c r="D18" s="282" t="s">
        <v>1147</v>
      </c>
      <c r="E18" s="277" t="s">
        <v>1434</v>
      </c>
      <c r="F18" s="52"/>
      <c r="G18" s="440"/>
      <c r="H18" s="314"/>
      <c r="I18" s="399" t="s">
        <v>1465</v>
      </c>
      <c r="J18" s="399" t="str">
        <f t="shared" si="5"/>
        <v>0</v>
      </c>
      <c r="K18" s="399" t="s">
        <v>1465</v>
      </c>
      <c r="L18" s="399" t="str">
        <f t="shared" si="6"/>
        <v>0</v>
      </c>
      <c r="M18" s="399" t="s">
        <v>1465</v>
      </c>
      <c r="N18" s="399" t="str">
        <f t="shared" si="7"/>
        <v>0</v>
      </c>
      <c r="O18" s="399" t="s">
        <v>1465</v>
      </c>
      <c r="P18" s="399" t="str">
        <f t="shared" si="8"/>
        <v>0</v>
      </c>
      <c r="Q18" s="399" t="s">
        <v>1494</v>
      </c>
      <c r="R18" s="400">
        <f t="shared" si="9"/>
        <v>0</v>
      </c>
      <c r="S18" s="677"/>
    </row>
    <row r="19" spans="2:19" ht="65" thickBot="1">
      <c r="B19" s="643"/>
      <c r="C19" s="274" t="s">
        <v>1148</v>
      </c>
      <c r="D19" s="283" t="s">
        <v>1149</v>
      </c>
      <c r="E19" s="234" t="s">
        <v>1434</v>
      </c>
      <c r="F19" s="57"/>
      <c r="G19" s="441"/>
      <c r="H19" s="314"/>
      <c r="I19" s="399" t="s">
        <v>1465</v>
      </c>
      <c r="J19" s="399" t="str">
        <f t="shared" si="5"/>
        <v>0</v>
      </c>
      <c r="K19" s="399" t="s">
        <v>1465</v>
      </c>
      <c r="L19" s="399" t="str">
        <f t="shared" si="6"/>
        <v>0</v>
      </c>
      <c r="M19" s="399" t="s">
        <v>1465</v>
      </c>
      <c r="N19" s="399" t="str">
        <f t="shared" si="7"/>
        <v>0</v>
      </c>
      <c r="O19" s="399" t="s">
        <v>1465</v>
      </c>
      <c r="P19" s="399" t="str">
        <f t="shared" si="8"/>
        <v>0</v>
      </c>
      <c r="Q19" s="399" t="s">
        <v>1494</v>
      </c>
      <c r="R19" s="400">
        <f t="shared" si="9"/>
        <v>0</v>
      </c>
      <c r="S19" s="677"/>
    </row>
    <row r="20" spans="2:19" ht="32">
      <c r="B20" s="643"/>
      <c r="C20" s="841" t="s">
        <v>1150</v>
      </c>
      <c r="D20" s="281" t="s">
        <v>1346</v>
      </c>
      <c r="E20" s="276" t="s">
        <v>1434</v>
      </c>
      <c r="F20" s="51"/>
      <c r="G20" s="439"/>
      <c r="H20" s="314"/>
      <c r="I20" s="399" t="s">
        <v>1465</v>
      </c>
      <c r="J20" s="399" t="str">
        <f t="shared" si="5"/>
        <v>0</v>
      </c>
      <c r="K20" s="399" t="s">
        <v>1465</v>
      </c>
      <c r="L20" s="399" t="str">
        <f t="shared" si="6"/>
        <v>0</v>
      </c>
      <c r="M20" s="399" t="s">
        <v>1465</v>
      </c>
      <c r="N20" s="399" t="str">
        <f t="shared" si="7"/>
        <v>0</v>
      </c>
      <c r="O20" s="399" t="s">
        <v>1465</v>
      </c>
      <c r="P20" s="399" t="str">
        <f t="shared" si="8"/>
        <v>0</v>
      </c>
      <c r="Q20" s="399" t="s">
        <v>1494</v>
      </c>
      <c r="R20" s="400">
        <f t="shared" si="9"/>
        <v>0</v>
      </c>
      <c r="S20" s="677"/>
    </row>
    <row r="21" spans="2:19" ht="17" thickBot="1">
      <c r="B21" s="643"/>
      <c r="C21" s="842"/>
      <c r="D21" s="282" t="s">
        <v>1347</v>
      </c>
      <c r="E21" s="277" t="s">
        <v>1434</v>
      </c>
      <c r="F21" s="52"/>
      <c r="G21" s="440"/>
      <c r="H21" s="314"/>
      <c r="I21" s="399" t="s">
        <v>1465</v>
      </c>
      <c r="J21" s="399" t="str">
        <f t="shared" si="5"/>
        <v>0</v>
      </c>
      <c r="K21" s="399" t="s">
        <v>1465</v>
      </c>
      <c r="L21" s="399" t="str">
        <f t="shared" si="6"/>
        <v>0</v>
      </c>
      <c r="M21" s="399" t="s">
        <v>1465</v>
      </c>
      <c r="N21" s="399" t="str">
        <f t="shared" si="7"/>
        <v>0</v>
      </c>
      <c r="O21" s="399" t="s">
        <v>1465</v>
      </c>
      <c r="P21" s="399" t="str">
        <f t="shared" si="8"/>
        <v>0</v>
      </c>
      <c r="Q21" s="399" t="s">
        <v>1494</v>
      </c>
      <c r="R21" s="400">
        <f t="shared" si="9"/>
        <v>0</v>
      </c>
      <c r="S21" s="677"/>
    </row>
    <row r="22" spans="2:19" ht="15" customHeight="1" thickBot="1">
      <c r="B22" s="643"/>
      <c r="C22" s="846" t="s">
        <v>1151</v>
      </c>
      <c r="D22" s="847"/>
      <c r="E22" s="847"/>
      <c r="F22" s="847"/>
      <c r="G22" s="847"/>
      <c r="H22" s="847"/>
      <c r="I22" s="847"/>
      <c r="J22" s="847"/>
      <c r="K22" s="847"/>
      <c r="L22" s="847"/>
      <c r="M22" s="847"/>
      <c r="N22" s="847"/>
      <c r="O22" s="847"/>
      <c r="P22" s="847"/>
      <c r="Q22" s="847"/>
      <c r="R22" s="847"/>
      <c r="S22" s="847"/>
    </row>
    <row r="23" spans="2:19" ht="46" thickBot="1">
      <c r="B23" s="643"/>
      <c r="C23" s="184" t="s">
        <v>1152</v>
      </c>
      <c r="D23" s="283" t="s">
        <v>1153</v>
      </c>
      <c r="E23" s="234" t="s">
        <v>1434</v>
      </c>
      <c r="F23" s="57"/>
      <c r="G23" s="441"/>
      <c r="H23" s="314"/>
      <c r="I23" s="399" t="s">
        <v>1465</v>
      </c>
      <c r="J23" s="399" t="str">
        <f t="shared" ref="J23:J25" si="10">IF(I23="SI","2.5","0")</f>
        <v>0</v>
      </c>
      <c r="K23" s="399" t="s">
        <v>1465</v>
      </c>
      <c r="L23" s="399" t="str">
        <f t="shared" ref="L23:L25" si="11">IF(K23="SI","2.5","0")</f>
        <v>0</v>
      </c>
      <c r="M23" s="399" t="s">
        <v>1465</v>
      </c>
      <c r="N23" s="399" t="str">
        <f t="shared" ref="N23:N25" si="12">IF(M23="SI","2.5","0")</f>
        <v>0</v>
      </c>
      <c r="O23" s="399" t="s">
        <v>1465</v>
      </c>
      <c r="P23" s="399" t="str">
        <f t="shared" ref="P23:P25" si="13">IF(O23="SI","2.5","0")</f>
        <v>0</v>
      </c>
      <c r="Q23" s="399" t="s">
        <v>1494</v>
      </c>
      <c r="R23" s="400">
        <f t="shared" ref="R23:R25" si="14">J23+L23+N23+P23</f>
        <v>0</v>
      </c>
      <c r="S23" s="677">
        <f>AVERAGE(R23:R25)</f>
        <v>0</v>
      </c>
    </row>
    <row r="24" spans="2:19" ht="65" thickBot="1">
      <c r="B24" s="643"/>
      <c r="C24" s="275" t="s">
        <v>1154</v>
      </c>
      <c r="D24" s="284" t="s">
        <v>1348</v>
      </c>
      <c r="E24" s="235" t="s">
        <v>1434</v>
      </c>
      <c r="F24" s="103"/>
      <c r="G24" s="442"/>
      <c r="H24" s="314"/>
      <c r="I24" s="399" t="s">
        <v>1465</v>
      </c>
      <c r="J24" s="399" t="str">
        <f t="shared" si="10"/>
        <v>0</v>
      </c>
      <c r="K24" s="399" t="s">
        <v>1465</v>
      </c>
      <c r="L24" s="399" t="str">
        <f t="shared" si="11"/>
        <v>0</v>
      </c>
      <c r="M24" s="399" t="s">
        <v>1465</v>
      </c>
      <c r="N24" s="399" t="str">
        <f t="shared" si="12"/>
        <v>0</v>
      </c>
      <c r="O24" s="399" t="s">
        <v>1465</v>
      </c>
      <c r="P24" s="399" t="str">
        <f t="shared" si="13"/>
        <v>0</v>
      </c>
      <c r="Q24" s="399" t="s">
        <v>1494</v>
      </c>
      <c r="R24" s="400">
        <f t="shared" si="14"/>
        <v>0</v>
      </c>
      <c r="S24" s="677"/>
    </row>
    <row r="25" spans="2:19" ht="65" thickBot="1">
      <c r="B25" s="643"/>
      <c r="C25" s="274" t="s">
        <v>1155</v>
      </c>
      <c r="D25" s="283" t="s">
        <v>1349</v>
      </c>
      <c r="E25" s="234" t="s">
        <v>1434</v>
      </c>
      <c r="F25" s="57"/>
      <c r="G25" s="441"/>
      <c r="H25" s="314"/>
      <c r="I25" s="399" t="s">
        <v>1465</v>
      </c>
      <c r="J25" s="399" t="str">
        <f t="shared" si="10"/>
        <v>0</v>
      </c>
      <c r="K25" s="399" t="s">
        <v>1465</v>
      </c>
      <c r="L25" s="399" t="str">
        <f t="shared" si="11"/>
        <v>0</v>
      </c>
      <c r="M25" s="399" t="s">
        <v>1465</v>
      </c>
      <c r="N25" s="399" t="str">
        <f t="shared" si="12"/>
        <v>0</v>
      </c>
      <c r="O25" s="399" t="s">
        <v>1465</v>
      </c>
      <c r="P25" s="399" t="str">
        <f t="shared" si="13"/>
        <v>0</v>
      </c>
      <c r="Q25" s="399" t="s">
        <v>1494</v>
      </c>
      <c r="R25" s="400">
        <f t="shared" si="14"/>
        <v>0</v>
      </c>
      <c r="S25" s="677"/>
    </row>
    <row r="26" spans="2:19" ht="15" customHeight="1" thickBot="1">
      <c r="B26" s="644"/>
      <c r="C26" s="635" t="s">
        <v>1156</v>
      </c>
      <c r="D26" s="636"/>
      <c r="E26" s="636"/>
      <c r="F26" s="636"/>
      <c r="G26" s="636"/>
      <c r="H26" s="636"/>
      <c r="I26" s="636"/>
      <c r="J26" s="636"/>
      <c r="K26" s="636"/>
      <c r="L26" s="636"/>
      <c r="M26" s="636"/>
      <c r="N26" s="636"/>
      <c r="O26" s="636"/>
      <c r="P26" s="636"/>
      <c r="Q26" s="636"/>
      <c r="R26" s="636"/>
      <c r="S26" s="636"/>
    </row>
    <row r="29" spans="2:19" ht="16" thickBot="1"/>
    <row r="30" spans="2:19" ht="15" customHeight="1">
      <c r="B30" s="661" t="s">
        <v>1399</v>
      </c>
      <c r="C30" s="383" t="s">
        <v>8</v>
      </c>
      <c r="D30" s="384" t="s">
        <v>1</v>
      </c>
      <c r="E30" s="383" t="s">
        <v>3</v>
      </c>
      <c r="F30" s="383" t="s">
        <v>4</v>
      </c>
      <c r="G30" s="385" t="s">
        <v>5</v>
      </c>
      <c r="H30" s="375" t="s">
        <v>1411</v>
      </c>
      <c r="I30" s="391" t="s">
        <v>1412</v>
      </c>
      <c r="J30" s="391"/>
      <c r="K30" s="391" t="s">
        <v>1490</v>
      </c>
      <c r="L30" s="391"/>
      <c r="M30" s="391" t="s">
        <v>1491</v>
      </c>
      <c r="N30" s="391"/>
      <c r="O30" s="391" t="s">
        <v>1492</v>
      </c>
      <c r="P30" s="391"/>
      <c r="Q30" s="392" t="s">
        <v>1413</v>
      </c>
      <c r="R30" s="376" t="s">
        <v>1422</v>
      </c>
      <c r="S30" s="390" t="s">
        <v>1493</v>
      </c>
    </row>
    <row r="31" spans="2:19" ht="15" customHeight="1" thickBot="1">
      <c r="B31" s="662"/>
      <c r="C31" s="814" t="s">
        <v>1350</v>
      </c>
      <c r="D31" s="815"/>
      <c r="E31" s="815"/>
      <c r="F31" s="815"/>
      <c r="G31" s="815"/>
      <c r="H31" s="815"/>
      <c r="I31" s="815"/>
      <c r="J31" s="815"/>
      <c r="K31" s="815"/>
      <c r="L31" s="815"/>
      <c r="M31" s="815"/>
      <c r="N31" s="815"/>
      <c r="O31" s="815"/>
      <c r="P31" s="815"/>
      <c r="Q31" s="815"/>
      <c r="R31" s="815"/>
      <c r="S31" s="815"/>
    </row>
    <row r="32" spans="2:19" ht="91" thickBot="1">
      <c r="B32" s="662"/>
      <c r="C32" s="194" t="s">
        <v>1157</v>
      </c>
      <c r="D32" s="285" t="s">
        <v>1351</v>
      </c>
      <c r="E32" s="239" t="s">
        <v>1434</v>
      </c>
      <c r="F32" s="30"/>
      <c r="G32" s="345"/>
      <c r="H32" s="314"/>
      <c r="I32" s="399" t="s">
        <v>1465</v>
      </c>
      <c r="J32" s="399" t="str">
        <f t="shared" ref="J32:J37" si="15">IF(I32="SI","2.5","0")</f>
        <v>0</v>
      </c>
      <c r="K32" s="399" t="s">
        <v>1465</v>
      </c>
      <c r="L32" s="399" t="str">
        <f t="shared" ref="L32:L37" si="16">IF(K32="SI","2.5","0")</f>
        <v>0</v>
      </c>
      <c r="M32" s="399" t="s">
        <v>1465</v>
      </c>
      <c r="N32" s="399" t="str">
        <f t="shared" ref="N32:N37" si="17">IF(M32="SI","2.5","0")</f>
        <v>0</v>
      </c>
      <c r="O32" s="399" t="s">
        <v>1465</v>
      </c>
      <c r="P32" s="399" t="str">
        <f t="shared" ref="P32:P37" si="18">IF(O32="SI","2.5","0")</f>
        <v>0</v>
      </c>
      <c r="Q32" s="399" t="s">
        <v>1494</v>
      </c>
      <c r="R32" s="400">
        <f t="shared" ref="R32:R36" si="19">J32+L32+N32+P32</f>
        <v>0</v>
      </c>
      <c r="S32" s="677">
        <f>AVERAGE(R32:R37)</f>
        <v>0</v>
      </c>
    </row>
    <row r="33" spans="2:19" ht="105">
      <c r="B33" s="598"/>
      <c r="C33" s="244" t="s">
        <v>1159</v>
      </c>
      <c r="D33" s="19" t="s">
        <v>1160</v>
      </c>
      <c r="E33" s="222" t="s">
        <v>1434</v>
      </c>
      <c r="F33" s="104"/>
      <c r="G33" s="443"/>
      <c r="H33" s="314"/>
      <c r="I33" s="399" t="s">
        <v>1465</v>
      </c>
      <c r="J33" s="399" t="str">
        <f t="shared" si="15"/>
        <v>0</v>
      </c>
      <c r="K33" s="399" t="s">
        <v>1465</v>
      </c>
      <c r="L33" s="399" t="str">
        <f t="shared" si="16"/>
        <v>0</v>
      </c>
      <c r="M33" s="399" t="s">
        <v>1465</v>
      </c>
      <c r="N33" s="399" t="str">
        <f t="shared" si="17"/>
        <v>0</v>
      </c>
      <c r="O33" s="399" t="s">
        <v>1465</v>
      </c>
      <c r="P33" s="399" t="str">
        <f t="shared" si="18"/>
        <v>0</v>
      </c>
      <c r="Q33" s="399" t="s">
        <v>1494</v>
      </c>
      <c r="R33" s="400">
        <f t="shared" si="19"/>
        <v>0</v>
      </c>
      <c r="S33" s="677"/>
    </row>
    <row r="34" spans="2:19" ht="30">
      <c r="B34" s="598"/>
      <c r="C34" s="246" t="s">
        <v>1167</v>
      </c>
      <c r="D34" s="83" t="s">
        <v>1161</v>
      </c>
      <c r="E34" s="225" t="s">
        <v>1434</v>
      </c>
      <c r="F34" s="105"/>
      <c r="G34" s="444"/>
      <c r="H34" s="314"/>
      <c r="I34" s="399" t="s">
        <v>1465</v>
      </c>
      <c r="J34" s="399" t="str">
        <f t="shared" si="15"/>
        <v>0</v>
      </c>
      <c r="K34" s="399" t="s">
        <v>1465</v>
      </c>
      <c r="L34" s="399" t="str">
        <f t="shared" si="16"/>
        <v>0</v>
      </c>
      <c r="M34" s="399" t="s">
        <v>1465</v>
      </c>
      <c r="N34" s="399" t="str">
        <f t="shared" si="17"/>
        <v>0</v>
      </c>
      <c r="O34" s="399" t="s">
        <v>1465</v>
      </c>
      <c r="P34" s="399" t="str">
        <f t="shared" si="18"/>
        <v>0</v>
      </c>
      <c r="Q34" s="399" t="s">
        <v>1494</v>
      </c>
      <c r="R34" s="400">
        <f t="shared" si="19"/>
        <v>0</v>
      </c>
      <c r="S34" s="677"/>
    </row>
    <row r="35" spans="2:19" ht="30">
      <c r="B35" s="598"/>
      <c r="C35" s="246" t="s">
        <v>1162</v>
      </c>
      <c r="D35" s="83" t="s">
        <v>1163</v>
      </c>
      <c r="E35" s="225" t="s">
        <v>1434</v>
      </c>
      <c r="F35" s="105"/>
      <c r="G35" s="444"/>
      <c r="H35" s="314"/>
      <c r="I35" s="399" t="s">
        <v>1465</v>
      </c>
      <c r="J35" s="399" t="str">
        <f t="shared" si="15"/>
        <v>0</v>
      </c>
      <c r="K35" s="399" t="s">
        <v>1465</v>
      </c>
      <c r="L35" s="399" t="str">
        <f t="shared" si="16"/>
        <v>0</v>
      </c>
      <c r="M35" s="399" t="s">
        <v>1465</v>
      </c>
      <c r="N35" s="399" t="str">
        <f t="shared" si="17"/>
        <v>0</v>
      </c>
      <c r="O35" s="399" t="s">
        <v>1465</v>
      </c>
      <c r="P35" s="399" t="str">
        <f t="shared" si="18"/>
        <v>0</v>
      </c>
      <c r="Q35" s="399" t="s">
        <v>1494</v>
      </c>
      <c r="R35" s="400">
        <f t="shared" si="19"/>
        <v>0</v>
      </c>
      <c r="S35" s="677"/>
    </row>
    <row r="36" spans="2:19" ht="45">
      <c r="B36" s="598"/>
      <c r="C36" s="246" t="s">
        <v>1164</v>
      </c>
      <c r="D36" s="83" t="s">
        <v>1165</v>
      </c>
      <c r="E36" s="225" t="s">
        <v>1434</v>
      </c>
      <c r="F36" s="105"/>
      <c r="G36" s="444"/>
      <c r="H36" s="314"/>
      <c r="I36" s="399" t="s">
        <v>1465</v>
      </c>
      <c r="J36" s="399" t="str">
        <f t="shared" si="15"/>
        <v>0</v>
      </c>
      <c r="K36" s="399" t="s">
        <v>1465</v>
      </c>
      <c r="L36" s="399" t="str">
        <f t="shared" si="16"/>
        <v>0</v>
      </c>
      <c r="M36" s="399" t="s">
        <v>1465</v>
      </c>
      <c r="N36" s="399" t="str">
        <f t="shared" si="17"/>
        <v>0</v>
      </c>
      <c r="O36" s="399" t="s">
        <v>1465</v>
      </c>
      <c r="P36" s="399" t="str">
        <f t="shared" si="18"/>
        <v>0</v>
      </c>
      <c r="Q36" s="399" t="s">
        <v>1494</v>
      </c>
      <c r="R36" s="400">
        <f t="shared" si="19"/>
        <v>0</v>
      </c>
      <c r="S36" s="677"/>
    </row>
    <row r="37" spans="2:19" ht="46" thickBot="1">
      <c r="B37" s="599"/>
      <c r="C37" s="245" t="s">
        <v>1352</v>
      </c>
      <c r="D37" s="55" t="s">
        <v>1166</v>
      </c>
      <c r="E37" s="223" t="s">
        <v>1434</v>
      </c>
      <c r="F37" s="106"/>
      <c r="G37" s="445"/>
      <c r="H37" s="314"/>
      <c r="I37" s="399" t="s">
        <v>1465</v>
      </c>
      <c r="J37" s="399" t="str">
        <f t="shared" si="15"/>
        <v>0</v>
      </c>
      <c r="K37" s="399" t="s">
        <v>1465</v>
      </c>
      <c r="L37" s="399" t="str">
        <f t="shared" si="16"/>
        <v>0</v>
      </c>
      <c r="M37" s="399" t="s">
        <v>1465</v>
      </c>
      <c r="N37" s="399" t="str">
        <f t="shared" si="17"/>
        <v>0</v>
      </c>
      <c r="O37" s="399" t="s">
        <v>1465</v>
      </c>
      <c r="P37" s="399" t="str">
        <f t="shared" si="18"/>
        <v>0</v>
      </c>
      <c r="Q37" s="399" t="s">
        <v>1494</v>
      </c>
      <c r="R37" s="400">
        <f t="shared" ref="R37" si="20">J37+L37+N37+P37</f>
        <v>0</v>
      </c>
      <c r="S37" s="677"/>
    </row>
    <row r="41" spans="2:19" ht="20">
      <c r="B41" s="17" t="s">
        <v>1522</v>
      </c>
    </row>
    <row r="43" spans="2:19" ht="16" thickBot="1"/>
    <row r="44" spans="2:19" ht="16.25" customHeight="1">
      <c r="B44" s="838" t="s">
        <v>1567</v>
      </c>
      <c r="C44" s="383" t="s">
        <v>8</v>
      </c>
      <c r="D44" s="384" t="s">
        <v>1</v>
      </c>
      <c r="E44" s="383" t="s">
        <v>3</v>
      </c>
      <c r="F44" s="383" t="s">
        <v>4</v>
      </c>
      <c r="G44" s="385" t="s">
        <v>5</v>
      </c>
      <c r="H44" s="375" t="s">
        <v>1411</v>
      </c>
      <c r="I44" s="391" t="s">
        <v>1412</v>
      </c>
      <c r="J44" s="391"/>
      <c r="K44" s="391" t="s">
        <v>1490</v>
      </c>
      <c r="L44" s="391"/>
      <c r="M44" s="391" t="s">
        <v>1491</v>
      </c>
      <c r="N44" s="391"/>
      <c r="O44" s="391" t="s">
        <v>1492</v>
      </c>
      <c r="P44" s="391"/>
      <c r="Q44" s="392" t="s">
        <v>1413</v>
      </c>
      <c r="R44" s="376" t="s">
        <v>1422</v>
      </c>
      <c r="S44" s="390" t="s">
        <v>1493</v>
      </c>
    </row>
    <row r="45" spans="2:19" ht="15" customHeight="1" thickBot="1">
      <c r="B45" s="839"/>
      <c r="C45" s="603" t="s">
        <v>1158</v>
      </c>
      <c r="D45" s="604"/>
      <c r="E45" s="604"/>
      <c r="F45" s="604"/>
      <c r="G45" s="604"/>
      <c r="H45" s="604"/>
      <c r="I45" s="604"/>
      <c r="J45" s="604"/>
      <c r="K45" s="604"/>
      <c r="L45" s="604"/>
      <c r="M45" s="604"/>
      <c r="N45" s="604"/>
      <c r="O45" s="604"/>
      <c r="P45" s="604"/>
      <c r="Q45" s="604"/>
      <c r="R45" s="604"/>
      <c r="S45" s="604"/>
    </row>
    <row r="46" spans="2:19" ht="76" thickBot="1">
      <c r="B46" s="839"/>
      <c r="C46" s="187" t="s">
        <v>1168</v>
      </c>
      <c r="D46" s="279" t="s">
        <v>1353</v>
      </c>
      <c r="E46" s="224" t="s">
        <v>1434</v>
      </c>
      <c r="F46" s="11" t="s">
        <v>1450</v>
      </c>
      <c r="G46" s="304"/>
      <c r="H46" s="314"/>
      <c r="I46" s="399" t="s">
        <v>1465</v>
      </c>
      <c r="J46" s="399" t="str">
        <f t="shared" ref="J46:J47" si="21">IF(I46="SI","2.5","0")</f>
        <v>0</v>
      </c>
      <c r="K46" s="399" t="s">
        <v>1465</v>
      </c>
      <c r="L46" s="399" t="str">
        <f t="shared" ref="L46:L47" si="22">IF(K46="SI","2.5","0")</f>
        <v>0</v>
      </c>
      <c r="M46" s="399" t="s">
        <v>1465</v>
      </c>
      <c r="N46" s="399" t="str">
        <f t="shared" ref="N46:N47" si="23">IF(M46="SI","2.5","0")</f>
        <v>0</v>
      </c>
      <c r="O46" s="399" t="s">
        <v>1465</v>
      </c>
      <c r="P46" s="399" t="str">
        <f t="shared" ref="P46:P47" si="24">IF(O46="SI","2.5","0")</f>
        <v>0</v>
      </c>
      <c r="Q46" s="399" t="s">
        <v>1494</v>
      </c>
      <c r="R46" s="400">
        <f t="shared" ref="R46:R47" si="25">J46+L46+N46+P46</f>
        <v>0</v>
      </c>
      <c r="S46" s="677">
        <f>AVERAGE(R46:R47)</f>
        <v>0</v>
      </c>
    </row>
    <row r="47" spans="2:19" ht="45">
      <c r="B47" s="839"/>
      <c r="C47" s="180" t="s">
        <v>1169</v>
      </c>
      <c r="D47" s="286" t="s">
        <v>1170</v>
      </c>
      <c r="E47" s="236" t="s">
        <v>1434</v>
      </c>
      <c r="F47" s="25"/>
      <c r="G47" s="303"/>
      <c r="H47" s="314"/>
      <c r="I47" s="399" t="s">
        <v>1465</v>
      </c>
      <c r="J47" s="399" t="str">
        <f t="shared" si="21"/>
        <v>0</v>
      </c>
      <c r="K47" s="399" t="s">
        <v>1465</v>
      </c>
      <c r="L47" s="399" t="str">
        <f t="shared" si="22"/>
        <v>0</v>
      </c>
      <c r="M47" s="399" t="s">
        <v>1465</v>
      </c>
      <c r="N47" s="399" t="str">
        <f t="shared" si="23"/>
        <v>0</v>
      </c>
      <c r="O47" s="399" t="s">
        <v>1465</v>
      </c>
      <c r="P47" s="399" t="str">
        <f t="shared" si="24"/>
        <v>0</v>
      </c>
      <c r="Q47" s="399" t="s">
        <v>1494</v>
      </c>
      <c r="R47" s="400">
        <f t="shared" si="25"/>
        <v>0</v>
      </c>
      <c r="S47" s="677"/>
    </row>
    <row r="48" spans="2:19" ht="15" customHeight="1" thickBot="1">
      <c r="B48" s="840"/>
      <c r="C48" s="818" t="s">
        <v>1171</v>
      </c>
      <c r="D48" s="819"/>
      <c r="E48" s="819"/>
      <c r="F48" s="819"/>
      <c r="G48" s="819"/>
      <c r="H48" s="819"/>
      <c r="I48" s="819"/>
      <c r="J48" s="819"/>
      <c r="K48" s="819"/>
      <c r="L48" s="819"/>
      <c r="M48" s="819"/>
      <c r="N48" s="819"/>
      <c r="O48" s="819"/>
      <c r="P48" s="819"/>
      <c r="Q48" s="819"/>
      <c r="R48" s="819"/>
      <c r="S48" s="819"/>
    </row>
    <row r="49" spans="2:2">
      <c r="B49">
        <v>0</v>
      </c>
    </row>
  </sheetData>
  <mergeCells count="20">
    <mergeCell ref="B8:B11"/>
    <mergeCell ref="C17:C18"/>
    <mergeCell ref="C20:C21"/>
    <mergeCell ref="B15:B26"/>
    <mergeCell ref="C9:S9"/>
    <mergeCell ref="F10:G10"/>
    <mergeCell ref="F11:G11"/>
    <mergeCell ref="S10:S11"/>
    <mergeCell ref="S17:S21"/>
    <mergeCell ref="S23:S25"/>
    <mergeCell ref="C16:S16"/>
    <mergeCell ref="C22:S22"/>
    <mergeCell ref="C26:S26"/>
    <mergeCell ref="C31:S31"/>
    <mergeCell ref="C45:S45"/>
    <mergeCell ref="B30:B37"/>
    <mergeCell ref="B44:B48"/>
    <mergeCell ref="C48:S48"/>
    <mergeCell ref="S32:S37"/>
    <mergeCell ref="S46:S47"/>
  </mergeCells>
  <conditionalFormatting sqref="Q10:Q11">
    <cfRule type="colorScale" priority="3">
      <colorScale>
        <cfvo type="min"/>
        <cfvo type="max"/>
        <color rgb="FFFF7128"/>
        <color rgb="FFFFEF9C"/>
      </colorScale>
    </cfRule>
  </conditionalFormatting>
  <conditionalFormatting sqref="Q46:Q47 Q32:Q36 Q23:Q25 Q17:Q21">
    <cfRule type="colorScale" priority="2">
      <colorScale>
        <cfvo type="min"/>
        <cfvo type="max"/>
        <color rgb="FFFF7128"/>
        <color rgb="FFFFEF9C"/>
      </colorScale>
    </cfRule>
  </conditionalFormatting>
  <conditionalFormatting sqref="Q37">
    <cfRule type="colorScale" priority="1">
      <colorScale>
        <cfvo type="min"/>
        <cfvo type="max"/>
        <color rgb="FFFF7128"/>
        <color rgb="FFFFEF9C"/>
      </colorScale>
    </cfRule>
  </conditionalFormatting>
  <dataValidations count="3">
    <dataValidation type="list" allowBlank="1" showInputMessage="1" showErrorMessage="1" sqref="I10:I11 I17:I21 I23:I25 I32:I37 I46:I47" xr:uid="{480C94C5-C4ED-4C14-8AE3-3662653BDD5A}">
      <formula1>"SI,NO,"</formula1>
    </dataValidation>
    <dataValidation type="list" allowBlank="1" showInputMessage="1" showErrorMessage="1" promptTitle="Ingrese la importancia" sqref="Q10:Q11 Q17:Q21 Q23:Q25 Q32:Q37 Q46:Q47" xr:uid="{E9630080-B8BB-447B-8EFF-41E2C095A397}">
      <formula1>"Alta,Media,Baja"</formula1>
    </dataValidation>
    <dataValidation type="list" allowBlank="1" showInputMessage="1" showErrorMessage="1" sqref="K10:K11 M10:M11 O10:O11 K17:K21 M17:M21 O17:O21 K23:K25 M23:M25 O23:O25 K32:K37 M32:M37 O32:O37 K46:K47 M46:M47 O46:O47" xr:uid="{141A1A7F-8E06-48FB-8D5A-2F5536E2821B}">
      <formula1>"SI,NO"</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B4:S91"/>
  <sheetViews>
    <sheetView topLeftCell="A33" zoomScale="102" zoomScaleNormal="102" workbookViewId="0">
      <selection activeCell="D12" sqref="D12"/>
    </sheetView>
  </sheetViews>
  <sheetFormatPr baseColWidth="10" defaultRowHeight="15"/>
  <cols>
    <col min="1" max="1" width="4.83203125" customWidth="1"/>
    <col min="3" max="3" width="52" style="49" customWidth="1"/>
    <col min="4" max="4" width="65.6640625" customWidth="1"/>
    <col min="5" max="5" width="16" customWidth="1"/>
    <col min="6" max="6" width="27.5" customWidth="1"/>
    <col min="7" max="7" width="19.33203125" style="49" customWidth="1"/>
    <col min="8" max="8" width="18.33203125" customWidth="1"/>
    <col min="9" max="9" width="15.5" customWidth="1"/>
    <col min="10" max="10" width="7.1640625" hidden="1" customWidth="1"/>
    <col min="11" max="11" width="21" customWidth="1"/>
    <col min="12" max="12" width="9" hidden="1" customWidth="1"/>
    <col min="13" max="13" width="27" customWidth="1"/>
    <col min="14" max="14" width="9.5" hidden="1" customWidth="1"/>
    <col min="15" max="15" width="20.5" customWidth="1"/>
    <col min="16" max="16" width="10.5" hidden="1" customWidth="1"/>
    <col min="17" max="17" width="29.1640625" customWidth="1"/>
    <col min="18" max="18" width="17.1640625" customWidth="1"/>
    <col min="19" max="19" width="16.33203125" style="107" customWidth="1"/>
  </cols>
  <sheetData>
    <row r="4" spans="2:19" ht="20">
      <c r="B4" s="17" t="s">
        <v>1368</v>
      </c>
    </row>
    <row r="5" spans="2:19" ht="20">
      <c r="B5" s="17" t="s">
        <v>1369</v>
      </c>
    </row>
    <row r="7" spans="2:19" ht="16" thickBot="1"/>
    <row r="8" spans="2:19" ht="29" customHeight="1" thickBot="1">
      <c r="B8" s="848" t="s">
        <v>1400</v>
      </c>
      <c r="C8" s="383" t="s">
        <v>8</v>
      </c>
      <c r="D8" s="384" t="s">
        <v>1</v>
      </c>
      <c r="E8" s="383" t="s">
        <v>3</v>
      </c>
      <c r="F8" s="383" t="s">
        <v>4</v>
      </c>
      <c r="G8" s="385" t="s">
        <v>5</v>
      </c>
      <c r="H8" s="375" t="s">
        <v>1411</v>
      </c>
      <c r="I8" s="391" t="s">
        <v>1412</v>
      </c>
      <c r="J8" s="391"/>
      <c r="K8" s="391" t="s">
        <v>1490</v>
      </c>
      <c r="L8" s="391"/>
      <c r="M8" s="391" t="s">
        <v>1491</v>
      </c>
      <c r="N8" s="391"/>
      <c r="O8" s="391" t="s">
        <v>1492</v>
      </c>
      <c r="P8" s="391"/>
      <c r="Q8" s="392" t="s">
        <v>1413</v>
      </c>
      <c r="R8" s="376" t="s">
        <v>1422</v>
      </c>
      <c r="S8" s="390" t="s">
        <v>1493</v>
      </c>
    </row>
    <row r="9" spans="2:19" ht="31" thickBot="1">
      <c r="B9" s="849"/>
      <c r="C9" s="195" t="s">
        <v>1242</v>
      </c>
      <c r="D9" s="199" t="s">
        <v>1172</v>
      </c>
      <c r="E9" s="11" t="s">
        <v>1434</v>
      </c>
      <c r="F9" s="11" t="s">
        <v>1568</v>
      </c>
      <c r="G9" s="291"/>
      <c r="H9" s="314"/>
      <c r="I9" s="399" t="s">
        <v>1465</v>
      </c>
      <c r="J9" s="399" t="str">
        <f t="shared" ref="J9" si="0">IF(I9="SI","2.5","0")</f>
        <v>0</v>
      </c>
      <c r="K9" s="399" t="s">
        <v>1465</v>
      </c>
      <c r="L9" s="399" t="str">
        <f t="shared" ref="L9" si="1">IF(K9="SI","2.5","0")</f>
        <v>0</v>
      </c>
      <c r="M9" s="399" t="s">
        <v>1465</v>
      </c>
      <c r="N9" s="399" t="str">
        <f t="shared" ref="N9" si="2">IF(M9="SI","2.5","0")</f>
        <v>0</v>
      </c>
      <c r="O9" s="399" t="s">
        <v>1465</v>
      </c>
      <c r="P9" s="399" t="str">
        <f t="shared" ref="P9" si="3">IF(O9="SI","2.5","0")</f>
        <v>0</v>
      </c>
      <c r="Q9" s="399" t="s">
        <v>1494</v>
      </c>
      <c r="R9" s="400">
        <f t="shared" ref="R9" si="4">J9+L9+N9+P9</f>
        <v>0</v>
      </c>
      <c r="S9" s="397">
        <f>AVERAGE(R9)</f>
        <v>0</v>
      </c>
    </row>
    <row r="10" spans="2:19" ht="16" thickBot="1">
      <c r="B10" s="850"/>
      <c r="C10" s="851" t="s">
        <v>1173</v>
      </c>
      <c r="D10" s="852"/>
      <c r="E10" s="852"/>
      <c r="F10" s="852"/>
      <c r="G10" s="852"/>
      <c r="H10" s="852"/>
      <c r="I10" s="852"/>
      <c r="J10" s="852"/>
      <c r="K10" s="852"/>
      <c r="L10" s="852"/>
      <c r="M10" s="852"/>
      <c r="N10" s="852"/>
      <c r="O10" s="852"/>
      <c r="P10" s="852"/>
      <c r="Q10" s="852"/>
      <c r="R10" s="852"/>
      <c r="S10" s="852"/>
    </row>
    <row r="13" spans="2:19" ht="16" thickBot="1"/>
    <row r="14" spans="2:19" ht="28.25" customHeight="1" thickBot="1">
      <c r="B14" s="661" t="s">
        <v>1401</v>
      </c>
      <c r="C14" s="383" t="s">
        <v>8</v>
      </c>
      <c r="D14" s="384" t="s">
        <v>1</v>
      </c>
      <c r="E14" s="383" t="s">
        <v>3</v>
      </c>
      <c r="F14" s="383" t="s">
        <v>4</v>
      </c>
      <c r="G14" s="385" t="s">
        <v>5</v>
      </c>
      <c r="H14" s="375" t="s">
        <v>1411</v>
      </c>
      <c r="I14" s="391" t="s">
        <v>1412</v>
      </c>
      <c r="J14" s="391"/>
      <c r="K14" s="391" t="s">
        <v>1490</v>
      </c>
      <c r="L14" s="391"/>
      <c r="M14" s="391" t="s">
        <v>1491</v>
      </c>
      <c r="N14" s="391"/>
      <c r="O14" s="391" t="s">
        <v>1492</v>
      </c>
      <c r="P14" s="391"/>
      <c r="Q14" s="392" t="s">
        <v>1413</v>
      </c>
      <c r="R14" s="376" t="s">
        <v>1422</v>
      </c>
      <c r="S14" s="390" t="s">
        <v>1493</v>
      </c>
    </row>
    <row r="15" spans="2:19" ht="61" thickBot="1">
      <c r="B15" s="598"/>
      <c r="C15" s="157" t="s">
        <v>1183</v>
      </c>
      <c r="D15" s="13" t="s">
        <v>1354</v>
      </c>
      <c r="E15" s="11" t="s">
        <v>1244</v>
      </c>
      <c r="F15" s="11" t="s">
        <v>1569</v>
      </c>
      <c r="G15" s="291"/>
      <c r="H15" s="314"/>
      <c r="I15" s="399" t="s">
        <v>1467</v>
      </c>
      <c r="J15" s="399" t="str">
        <f t="shared" ref="J15:J26" si="5">IF(I15="SI","2.5","0")</f>
        <v>2.5</v>
      </c>
      <c r="K15" s="399" t="s">
        <v>1465</v>
      </c>
      <c r="L15" s="399" t="str">
        <f t="shared" ref="L15:L26" si="6">IF(K15="SI","2.5","0")</f>
        <v>0</v>
      </c>
      <c r="M15" s="399" t="s">
        <v>1467</v>
      </c>
      <c r="N15" s="399" t="str">
        <f t="shared" ref="N15:N26" si="7">IF(M15="SI","2.5","0")</f>
        <v>2.5</v>
      </c>
      <c r="O15" s="399" t="s">
        <v>1467</v>
      </c>
      <c r="P15" s="399" t="str">
        <f t="shared" ref="P15:P26" si="8">IF(O15="SI","2.5","0")</f>
        <v>2.5</v>
      </c>
      <c r="Q15" s="399" t="s">
        <v>1494</v>
      </c>
      <c r="R15" s="400">
        <f t="shared" ref="R15:R26" si="9">J15+L15+N15+P15</f>
        <v>7.5</v>
      </c>
      <c r="S15" s="677">
        <f>AVERAGE(R15:R26)</f>
        <v>9.7916666666666661</v>
      </c>
    </row>
    <row r="16" spans="2:19" ht="31" thickBot="1">
      <c r="B16" s="598"/>
      <c r="C16" s="158" t="s">
        <v>1174</v>
      </c>
      <c r="D16" s="58" t="s">
        <v>1184</v>
      </c>
      <c r="E16" s="25" t="s">
        <v>1244</v>
      </c>
      <c r="F16" s="25"/>
      <c r="G16" s="292"/>
      <c r="H16" s="314"/>
      <c r="I16" s="399" t="s">
        <v>1467</v>
      </c>
      <c r="J16" s="399" t="str">
        <f t="shared" si="5"/>
        <v>2.5</v>
      </c>
      <c r="K16" s="399" t="s">
        <v>1467</v>
      </c>
      <c r="L16" s="399" t="str">
        <f t="shared" si="6"/>
        <v>2.5</v>
      </c>
      <c r="M16" s="399" t="s">
        <v>1467</v>
      </c>
      <c r="N16" s="399" t="str">
        <f t="shared" si="7"/>
        <v>2.5</v>
      </c>
      <c r="O16" s="399" t="s">
        <v>1467</v>
      </c>
      <c r="P16" s="399" t="str">
        <f t="shared" si="8"/>
        <v>2.5</v>
      </c>
      <c r="Q16" s="399" t="s">
        <v>1494</v>
      </c>
      <c r="R16" s="400">
        <f t="shared" si="9"/>
        <v>10</v>
      </c>
      <c r="S16" s="677"/>
    </row>
    <row r="17" spans="2:19" ht="46" thickBot="1">
      <c r="B17" s="598"/>
      <c r="C17" s="157" t="s">
        <v>1178</v>
      </c>
      <c r="D17" s="13" t="s">
        <v>1355</v>
      </c>
      <c r="E17" s="11" t="s">
        <v>1434</v>
      </c>
      <c r="F17" s="11"/>
      <c r="G17" s="291"/>
      <c r="H17" s="314"/>
      <c r="I17" s="399" t="s">
        <v>1467</v>
      </c>
      <c r="J17" s="399" t="str">
        <f t="shared" si="5"/>
        <v>2.5</v>
      </c>
      <c r="K17" s="399" t="s">
        <v>1467</v>
      </c>
      <c r="L17" s="399" t="str">
        <f t="shared" si="6"/>
        <v>2.5</v>
      </c>
      <c r="M17" s="399" t="s">
        <v>1467</v>
      </c>
      <c r="N17" s="399" t="str">
        <f t="shared" si="7"/>
        <v>2.5</v>
      </c>
      <c r="O17" s="399" t="s">
        <v>1467</v>
      </c>
      <c r="P17" s="399" t="str">
        <f t="shared" si="8"/>
        <v>2.5</v>
      </c>
      <c r="Q17" s="399" t="s">
        <v>1494</v>
      </c>
      <c r="R17" s="400">
        <f t="shared" si="9"/>
        <v>10</v>
      </c>
      <c r="S17" s="677"/>
    </row>
    <row r="18" spans="2:19" ht="31" thickBot="1">
      <c r="B18" s="598"/>
      <c r="C18" s="158" t="s">
        <v>1179</v>
      </c>
      <c r="D18" s="58" t="s">
        <v>1185</v>
      </c>
      <c r="E18" s="25" t="s">
        <v>1434</v>
      </c>
      <c r="F18" s="25"/>
      <c r="G18" s="292"/>
      <c r="H18" s="314"/>
      <c r="I18" s="399" t="s">
        <v>1467</v>
      </c>
      <c r="J18" s="399" t="str">
        <f t="shared" si="5"/>
        <v>2.5</v>
      </c>
      <c r="K18" s="399" t="s">
        <v>1467</v>
      </c>
      <c r="L18" s="399" t="str">
        <f t="shared" si="6"/>
        <v>2.5</v>
      </c>
      <c r="M18" s="399" t="s">
        <v>1467</v>
      </c>
      <c r="N18" s="399" t="str">
        <f t="shared" si="7"/>
        <v>2.5</v>
      </c>
      <c r="O18" s="399" t="s">
        <v>1467</v>
      </c>
      <c r="P18" s="399" t="str">
        <f t="shared" si="8"/>
        <v>2.5</v>
      </c>
      <c r="Q18" s="399" t="s">
        <v>1494</v>
      </c>
      <c r="R18" s="400">
        <f t="shared" si="9"/>
        <v>10</v>
      </c>
      <c r="S18" s="677"/>
    </row>
    <row r="19" spans="2:19" ht="31" thickBot="1">
      <c r="B19" s="598"/>
      <c r="C19" s="157" t="s">
        <v>1181</v>
      </c>
      <c r="D19" s="13" t="s">
        <v>1186</v>
      </c>
      <c r="E19" s="11" t="s">
        <v>1244</v>
      </c>
      <c r="F19" s="11"/>
      <c r="G19" s="291"/>
      <c r="H19" s="314"/>
      <c r="I19" s="399" t="s">
        <v>1467</v>
      </c>
      <c r="J19" s="399" t="str">
        <f t="shared" si="5"/>
        <v>2.5</v>
      </c>
      <c r="K19" s="399" t="s">
        <v>1467</v>
      </c>
      <c r="L19" s="399" t="str">
        <f t="shared" si="6"/>
        <v>2.5</v>
      </c>
      <c r="M19" s="399" t="s">
        <v>1467</v>
      </c>
      <c r="N19" s="399" t="str">
        <f t="shared" si="7"/>
        <v>2.5</v>
      </c>
      <c r="O19" s="399" t="s">
        <v>1467</v>
      </c>
      <c r="P19" s="399" t="str">
        <f t="shared" si="8"/>
        <v>2.5</v>
      </c>
      <c r="Q19" s="399" t="s">
        <v>1494</v>
      </c>
      <c r="R19" s="400">
        <f t="shared" si="9"/>
        <v>10</v>
      </c>
      <c r="S19" s="677"/>
    </row>
    <row r="20" spans="2:19" ht="31" thickBot="1">
      <c r="B20" s="598"/>
      <c r="C20" s="158" t="s">
        <v>1187</v>
      </c>
      <c r="D20" s="58" t="s">
        <v>1188</v>
      </c>
      <c r="E20" s="25" t="s">
        <v>1434</v>
      </c>
      <c r="F20" s="25"/>
      <c r="G20" s="292"/>
      <c r="H20" s="314"/>
      <c r="I20" s="399" t="s">
        <v>1467</v>
      </c>
      <c r="J20" s="399" t="str">
        <f t="shared" si="5"/>
        <v>2.5</v>
      </c>
      <c r="K20" s="399" t="s">
        <v>1467</v>
      </c>
      <c r="L20" s="399" t="str">
        <f t="shared" si="6"/>
        <v>2.5</v>
      </c>
      <c r="M20" s="399" t="s">
        <v>1467</v>
      </c>
      <c r="N20" s="399" t="str">
        <f t="shared" si="7"/>
        <v>2.5</v>
      </c>
      <c r="O20" s="399" t="s">
        <v>1467</v>
      </c>
      <c r="P20" s="399" t="str">
        <f t="shared" si="8"/>
        <v>2.5</v>
      </c>
      <c r="Q20" s="399" t="s">
        <v>1494</v>
      </c>
      <c r="R20" s="400">
        <f t="shared" si="9"/>
        <v>10</v>
      </c>
      <c r="S20" s="677"/>
    </row>
    <row r="21" spans="2:19" ht="31" thickBot="1">
      <c r="B21" s="598"/>
      <c r="C21" s="157" t="s">
        <v>1180</v>
      </c>
      <c r="D21" s="13" t="s">
        <v>1189</v>
      </c>
      <c r="E21" s="11" t="s">
        <v>1434</v>
      </c>
      <c r="F21" s="11"/>
      <c r="G21" s="291"/>
      <c r="H21" s="314"/>
      <c r="I21" s="399" t="s">
        <v>1467</v>
      </c>
      <c r="J21" s="399" t="str">
        <f t="shared" si="5"/>
        <v>2.5</v>
      </c>
      <c r="K21" s="399" t="s">
        <v>1467</v>
      </c>
      <c r="L21" s="399" t="str">
        <f t="shared" si="6"/>
        <v>2.5</v>
      </c>
      <c r="M21" s="399" t="s">
        <v>1467</v>
      </c>
      <c r="N21" s="399" t="str">
        <f t="shared" si="7"/>
        <v>2.5</v>
      </c>
      <c r="O21" s="399" t="s">
        <v>1467</v>
      </c>
      <c r="P21" s="399" t="str">
        <f t="shared" si="8"/>
        <v>2.5</v>
      </c>
      <c r="Q21" s="399" t="s">
        <v>1494</v>
      </c>
      <c r="R21" s="400">
        <f t="shared" si="9"/>
        <v>10</v>
      </c>
      <c r="S21" s="677"/>
    </row>
    <row r="22" spans="2:19" ht="31" thickBot="1">
      <c r="B22" s="598"/>
      <c r="C22" s="158" t="s">
        <v>1182</v>
      </c>
      <c r="D22" s="58" t="s">
        <v>1356</v>
      </c>
      <c r="E22" s="25" t="s">
        <v>1244</v>
      </c>
      <c r="F22" s="25" t="s">
        <v>1570</v>
      </c>
      <c r="G22" s="292"/>
      <c r="H22" s="314"/>
      <c r="I22" s="399" t="s">
        <v>1467</v>
      </c>
      <c r="J22" s="399" t="str">
        <f t="shared" si="5"/>
        <v>2.5</v>
      </c>
      <c r="K22" s="399" t="s">
        <v>1467</v>
      </c>
      <c r="L22" s="399" t="str">
        <f t="shared" si="6"/>
        <v>2.5</v>
      </c>
      <c r="M22" s="399" t="s">
        <v>1467</v>
      </c>
      <c r="N22" s="399" t="str">
        <f t="shared" si="7"/>
        <v>2.5</v>
      </c>
      <c r="O22" s="399" t="s">
        <v>1467</v>
      </c>
      <c r="P22" s="399" t="str">
        <f t="shared" si="8"/>
        <v>2.5</v>
      </c>
      <c r="Q22" s="399" t="s">
        <v>1494</v>
      </c>
      <c r="R22" s="400">
        <f t="shared" si="9"/>
        <v>10</v>
      </c>
      <c r="S22" s="677"/>
    </row>
    <row r="23" spans="2:19" ht="15.75" customHeight="1" thickBot="1">
      <c r="B23" s="598"/>
      <c r="C23" s="157" t="s">
        <v>1175</v>
      </c>
      <c r="D23" s="13" t="s">
        <v>1357</v>
      </c>
      <c r="E23" s="11" t="s">
        <v>1434</v>
      </c>
      <c r="F23" s="11"/>
      <c r="G23" s="291"/>
      <c r="H23" s="314"/>
      <c r="I23" s="399" t="s">
        <v>1467</v>
      </c>
      <c r="J23" s="399" t="str">
        <f t="shared" si="5"/>
        <v>2.5</v>
      </c>
      <c r="K23" s="399" t="s">
        <v>1467</v>
      </c>
      <c r="L23" s="399" t="str">
        <f t="shared" si="6"/>
        <v>2.5</v>
      </c>
      <c r="M23" s="399" t="s">
        <v>1467</v>
      </c>
      <c r="N23" s="399" t="str">
        <f t="shared" si="7"/>
        <v>2.5</v>
      </c>
      <c r="O23" s="399" t="s">
        <v>1467</v>
      </c>
      <c r="P23" s="399" t="str">
        <f t="shared" si="8"/>
        <v>2.5</v>
      </c>
      <c r="Q23" s="399" t="s">
        <v>1494</v>
      </c>
      <c r="R23" s="400">
        <f t="shared" si="9"/>
        <v>10</v>
      </c>
      <c r="S23" s="677"/>
    </row>
    <row r="24" spans="2:19" ht="31" thickBot="1">
      <c r="B24" s="598"/>
      <c r="C24" s="158" t="s">
        <v>1190</v>
      </c>
      <c r="D24" s="58" t="s">
        <v>1276</v>
      </c>
      <c r="E24" s="25" t="s">
        <v>1260</v>
      </c>
      <c r="F24" s="25"/>
      <c r="G24" s="292"/>
      <c r="H24" s="314"/>
      <c r="I24" s="399" t="s">
        <v>1467</v>
      </c>
      <c r="J24" s="399" t="str">
        <f t="shared" si="5"/>
        <v>2.5</v>
      </c>
      <c r="K24" s="399" t="s">
        <v>1467</v>
      </c>
      <c r="L24" s="399" t="str">
        <f t="shared" si="6"/>
        <v>2.5</v>
      </c>
      <c r="M24" s="399" t="s">
        <v>1467</v>
      </c>
      <c r="N24" s="399" t="str">
        <f t="shared" si="7"/>
        <v>2.5</v>
      </c>
      <c r="O24" s="399" t="s">
        <v>1467</v>
      </c>
      <c r="P24" s="399" t="str">
        <f t="shared" si="8"/>
        <v>2.5</v>
      </c>
      <c r="Q24" s="399" t="s">
        <v>1494</v>
      </c>
      <c r="R24" s="400">
        <f t="shared" si="9"/>
        <v>10</v>
      </c>
      <c r="S24" s="677"/>
    </row>
    <row r="25" spans="2:19" ht="46" thickBot="1">
      <c r="B25" s="598"/>
      <c r="C25" s="157" t="s">
        <v>1191</v>
      </c>
      <c r="D25" s="13" t="s">
        <v>1277</v>
      </c>
      <c r="E25" s="11" t="s">
        <v>1260</v>
      </c>
      <c r="F25" s="11"/>
      <c r="G25" s="291"/>
      <c r="H25" s="314"/>
      <c r="I25" s="399" t="s">
        <v>1467</v>
      </c>
      <c r="J25" s="399" t="str">
        <f t="shared" si="5"/>
        <v>2.5</v>
      </c>
      <c r="K25" s="399" t="s">
        <v>1467</v>
      </c>
      <c r="L25" s="399" t="str">
        <f t="shared" si="6"/>
        <v>2.5</v>
      </c>
      <c r="M25" s="399" t="s">
        <v>1467</v>
      </c>
      <c r="N25" s="399" t="str">
        <f t="shared" si="7"/>
        <v>2.5</v>
      </c>
      <c r="O25" s="399" t="s">
        <v>1467</v>
      </c>
      <c r="P25" s="399" t="str">
        <f t="shared" si="8"/>
        <v>2.5</v>
      </c>
      <c r="Q25" s="399" t="s">
        <v>1494</v>
      </c>
      <c r="R25" s="400">
        <f t="shared" si="9"/>
        <v>10</v>
      </c>
      <c r="S25" s="677"/>
    </row>
    <row r="26" spans="2:19" ht="45">
      <c r="B26" s="598"/>
      <c r="C26" s="158" t="s">
        <v>1192</v>
      </c>
      <c r="D26" s="58" t="s">
        <v>1193</v>
      </c>
      <c r="E26" s="25" t="s">
        <v>1434</v>
      </c>
      <c r="F26" s="487" t="s">
        <v>1571</v>
      </c>
      <c r="G26" s="292"/>
      <c r="H26" s="314"/>
      <c r="I26" s="399" t="s">
        <v>1467</v>
      </c>
      <c r="J26" s="399" t="str">
        <f t="shared" si="5"/>
        <v>2.5</v>
      </c>
      <c r="K26" s="399" t="s">
        <v>1467</v>
      </c>
      <c r="L26" s="399" t="str">
        <f t="shared" si="6"/>
        <v>2.5</v>
      </c>
      <c r="M26" s="399" t="s">
        <v>1467</v>
      </c>
      <c r="N26" s="399" t="str">
        <f t="shared" si="7"/>
        <v>2.5</v>
      </c>
      <c r="O26" s="399" t="s">
        <v>1467</v>
      </c>
      <c r="P26" s="399" t="str">
        <f t="shared" si="8"/>
        <v>2.5</v>
      </c>
      <c r="Q26" s="399" t="s">
        <v>1494</v>
      </c>
      <c r="R26" s="400">
        <f t="shared" si="9"/>
        <v>10</v>
      </c>
      <c r="S26" s="677"/>
    </row>
    <row r="27" spans="2:19" ht="15" customHeight="1">
      <c r="B27" s="598"/>
      <c r="C27" s="706" t="s">
        <v>1176</v>
      </c>
      <c r="D27" s="707"/>
      <c r="E27" s="707"/>
      <c r="F27" s="707"/>
      <c r="G27" s="707"/>
      <c r="H27" s="707"/>
      <c r="I27" s="707"/>
      <c r="J27" s="707"/>
      <c r="K27" s="707"/>
      <c r="L27" s="707"/>
      <c r="M27" s="707"/>
      <c r="N27" s="707"/>
      <c r="O27" s="707"/>
      <c r="P27" s="707"/>
      <c r="Q27" s="707"/>
      <c r="R27" s="707"/>
      <c r="S27" s="707"/>
    </row>
    <row r="28" spans="2:19" ht="15" customHeight="1" thickBot="1">
      <c r="B28" s="599"/>
      <c r="C28" s="744" t="s">
        <v>1177</v>
      </c>
      <c r="D28" s="744"/>
      <c r="E28" s="744"/>
      <c r="F28" s="744"/>
      <c r="G28" s="744"/>
      <c r="H28" s="744"/>
      <c r="I28" s="744"/>
      <c r="J28" s="744"/>
      <c r="K28" s="744"/>
      <c r="L28" s="744"/>
      <c r="M28" s="744"/>
      <c r="N28" s="744"/>
      <c r="O28" s="744"/>
      <c r="P28" s="744"/>
      <c r="Q28" s="744"/>
      <c r="R28" s="744"/>
      <c r="S28" s="744"/>
    </row>
    <row r="31" spans="2:19" ht="16" thickBot="1"/>
    <row r="32" spans="2:19" ht="28.25" customHeight="1" thickBot="1">
      <c r="B32" s="661" t="s">
        <v>1402</v>
      </c>
      <c r="C32" s="383" t="s">
        <v>8</v>
      </c>
      <c r="D32" s="384" t="s">
        <v>1</v>
      </c>
      <c r="E32" s="383" t="s">
        <v>3</v>
      </c>
      <c r="F32" s="383" t="s">
        <v>4</v>
      </c>
      <c r="G32" s="385" t="s">
        <v>5</v>
      </c>
      <c r="H32" s="375" t="s">
        <v>1411</v>
      </c>
      <c r="I32" s="391" t="s">
        <v>1412</v>
      </c>
      <c r="J32" s="391"/>
      <c r="K32" s="391" t="s">
        <v>1490</v>
      </c>
      <c r="L32" s="391"/>
      <c r="M32" s="391" t="s">
        <v>1491</v>
      </c>
      <c r="N32" s="391"/>
      <c r="O32" s="391" t="s">
        <v>1492</v>
      </c>
      <c r="P32" s="391"/>
      <c r="Q32" s="392" t="s">
        <v>1413</v>
      </c>
      <c r="R32" s="376" t="s">
        <v>1422</v>
      </c>
      <c r="S32" s="390" t="s">
        <v>1493</v>
      </c>
    </row>
    <row r="33" spans="2:19" ht="60">
      <c r="B33" s="598"/>
      <c r="C33" s="664" t="s">
        <v>1194</v>
      </c>
      <c r="D33" s="79" t="s">
        <v>1195</v>
      </c>
      <c r="E33" s="6" t="s">
        <v>1244</v>
      </c>
      <c r="F33" s="6"/>
      <c r="G33" s="305"/>
      <c r="H33" s="314"/>
      <c r="I33" s="399" t="s">
        <v>1467</v>
      </c>
      <c r="J33" s="399" t="str">
        <f t="shared" ref="J33:J37" si="10">IF(I33="SI","2.5","0")</f>
        <v>2.5</v>
      </c>
      <c r="K33" s="399" t="s">
        <v>1467</v>
      </c>
      <c r="L33" s="399" t="str">
        <f t="shared" ref="L33:L37" si="11">IF(K33="SI","2.5","0")</f>
        <v>2.5</v>
      </c>
      <c r="M33" s="399" t="s">
        <v>1467</v>
      </c>
      <c r="N33" s="399" t="str">
        <f t="shared" ref="N33:N37" si="12">IF(M33="SI","2.5","0")</f>
        <v>2.5</v>
      </c>
      <c r="O33" s="399" t="s">
        <v>1467</v>
      </c>
      <c r="P33" s="399" t="str">
        <f t="shared" ref="P33:P37" si="13">IF(O33="SI","2.5","0")</f>
        <v>2.5</v>
      </c>
      <c r="Q33" s="399" t="s">
        <v>1494</v>
      </c>
      <c r="R33" s="400">
        <f t="shared" ref="R33:R37" si="14">J33+L33+N33+P33</f>
        <v>10</v>
      </c>
      <c r="S33" s="677">
        <f>AVERAGE(R33:R37)</f>
        <v>10</v>
      </c>
    </row>
    <row r="34" spans="2:19" ht="31" thickBot="1">
      <c r="B34" s="598"/>
      <c r="C34" s="665"/>
      <c r="D34" s="3" t="s">
        <v>1196</v>
      </c>
      <c r="E34" s="2" t="s">
        <v>1572</v>
      </c>
      <c r="F34" s="2"/>
      <c r="G34" s="3"/>
      <c r="H34" s="314"/>
      <c r="I34" s="399" t="s">
        <v>1467</v>
      </c>
      <c r="J34" s="399" t="str">
        <f t="shared" si="10"/>
        <v>2.5</v>
      </c>
      <c r="K34" s="399" t="s">
        <v>1467</v>
      </c>
      <c r="L34" s="399" t="str">
        <f t="shared" si="11"/>
        <v>2.5</v>
      </c>
      <c r="M34" s="399" t="s">
        <v>1467</v>
      </c>
      <c r="N34" s="399" t="str">
        <f t="shared" si="12"/>
        <v>2.5</v>
      </c>
      <c r="O34" s="399" t="s">
        <v>1467</v>
      </c>
      <c r="P34" s="399" t="str">
        <f t="shared" si="13"/>
        <v>2.5</v>
      </c>
      <c r="Q34" s="399" t="s">
        <v>1494</v>
      </c>
      <c r="R34" s="400">
        <f t="shared" si="14"/>
        <v>10</v>
      </c>
      <c r="S34" s="677"/>
    </row>
    <row r="35" spans="2:19" ht="76" thickBot="1">
      <c r="B35" s="598"/>
      <c r="C35" s="158" t="s">
        <v>1204</v>
      </c>
      <c r="D35" s="81" t="s">
        <v>1207</v>
      </c>
      <c r="E35" s="2" t="s">
        <v>1572</v>
      </c>
      <c r="F35" s="485"/>
      <c r="G35" s="3"/>
      <c r="H35" s="314"/>
      <c r="I35" s="399" t="s">
        <v>1467</v>
      </c>
      <c r="J35" s="419" t="str">
        <f t="shared" si="10"/>
        <v>2.5</v>
      </c>
      <c r="K35" s="419" t="s">
        <v>1467</v>
      </c>
      <c r="L35" s="419" t="str">
        <f t="shared" si="11"/>
        <v>2.5</v>
      </c>
      <c r="M35" s="419" t="s">
        <v>1467</v>
      </c>
      <c r="N35" s="399" t="str">
        <f t="shared" si="12"/>
        <v>2.5</v>
      </c>
      <c r="O35" s="399" t="s">
        <v>1467</v>
      </c>
      <c r="P35" s="399" t="str">
        <f t="shared" si="13"/>
        <v>2.5</v>
      </c>
      <c r="Q35" s="399" t="s">
        <v>1494</v>
      </c>
      <c r="R35" s="400">
        <f t="shared" si="14"/>
        <v>10</v>
      </c>
      <c r="S35" s="677"/>
    </row>
    <row r="36" spans="2:19" ht="76" thickBot="1">
      <c r="B36" s="598"/>
      <c r="C36" s="157" t="s">
        <v>1358</v>
      </c>
      <c r="D36" s="80" t="s">
        <v>1359</v>
      </c>
      <c r="E36" s="2" t="s">
        <v>1572</v>
      </c>
      <c r="F36" s="2"/>
      <c r="G36" s="3"/>
      <c r="H36" s="314"/>
      <c r="I36" s="399" t="s">
        <v>1467</v>
      </c>
      <c r="J36" s="399" t="str">
        <f t="shared" si="10"/>
        <v>2.5</v>
      </c>
      <c r="K36" s="399" t="s">
        <v>1467</v>
      </c>
      <c r="L36" s="399" t="str">
        <f t="shared" si="11"/>
        <v>2.5</v>
      </c>
      <c r="M36" s="399" t="s">
        <v>1467</v>
      </c>
      <c r="N36" s="399" t="str">
        <f t="shared" si="12"/>
        <v>2.5</v>
      </c>
      <c r="O36" s="399" t="s">
        <v>1467</v>
      </c>
      <c r="P36" s="399" t="str">
        <f t="shared" si="13"/>
        <v>2.5</v>
      </c>
      <c r="Q36" s="399" t="s">
        <v>1494</v>
      </c>
      <c r="R36" s="400">
        <f t="shared" si="14"/>
        <v>10</v>
      </c>
      <c r="S36" s="677"/>
    </row>
    <row r="37" spans="2:19" ht="46" thickBot="1">
      <c r="B37" s="598"/>
      <c r="C37" s="157" t="s">
        <v>1197</v>
      </c>
      <c r="D37" s="80" t="s">
        <v>1360</v>
      </c>
      <c r="E37" s="2" t="s">
        <v>1260</v>
      </c>
      <c r="F37" s="2"/>
      <c r="G37" s="3"/>
      <c r="H37" s="314"/>
      <c r="I37" s="399" t="s">
        <v>1467</v>
      </c>
      <c r="J37" s="399" t="str">
        <f t="shared" si="10"/>
        <v>2.5</v>
      </c>
      <c r="K37" s="399" t="s">
        <v>1467</v>
      </c>
      <c r="L37" s="399" t="str">
        <f t="shared" si="11"/>
        <v>2.5</v>
      </c>
      <c r="M37" s="399" t="s">
        <v>1467</v>
      </c>
      <c r="N37" s="399" t="str">
        <f t="shared" si="12"/>
        <v>2.5</v>
      </c>
      <c r="O37" s="399" t="s">
        <v>1467</v>
      </c>
      <c r="P37" s="399" t="str">
        <f t="shared" si="13"/>
        <v>2.5</v>
      </c>
      <c r="Q37" s="399" t="s">
        <v>1494</v>
      </c>
      <c r="R37" s="400">
        <f t="shared" si="14"/>
        <v>10</v>
      </c>
      <c r="S37" s="677"/>
    </row>
    <row r="38" spans="2:19" ht="16" thickBot="1">
      <c r="B38" s="598"/>
      <c r="C38" s="814" t="s">
        <v>1205</v>
      </c>
      <c r="D38" s="815"/>
      <c r="E38" s="815"/>
      <c r="F38" s="815"/>
      <c r="G38" s="815"/>
      <c r="H38" s="815"/>
      <c r="I38" s="815"/>
      <c r="J38" s="815"/>
      <c r="K38" s="815"/>
      <c r="L38" s="815"/>
      <c r="M38" s="815"/>
      <c r="N38" s="815"/>
      <c r="O38" s="815"/>
      <c r="P38" s="815"/>
      <c r="Q38" s="815"/>
      <c r="R38" s="815"/>
      <c r="S38" s="815"/>
    </row>
    <row r="39" spans="2:19" ht="76" thickBot="1">
      <c r="B39" s="598"/>
      <c r="C39" s="110" t="s">
        <v>1198</v>
      </c>
      <c r="D39" s="80" t="s">
        <v>1199</v>
      </c>
      <c r="E39" s="11" t="s">
        <v>1260</v>
      </c>
      <c r="F39" s="11"/>
      <c r="G39" s="291"/>
      <c r="H39" s="314"/>
      <c r="I39" s="399" t="s">
        <v>1467</v>
      </c>
      <c r="J39" s="399" t="str">
        <f t="shared" ref="J39:J42" si="15">IF(I39="SI","2.5","0")</f>
        <v>2.5</v>
      </c>
      <c r="K39" s="399" t="s">
        <v>1467</v>
      </c>
      <c r="L39" s="399" t="str">
        <f t="shared" ref="L39:L42" si="16">IF(K39="SI","2.5","0")</f>
        <v>2.5</v>
      </c>
      <c r="M39" s="399" t="s">
        <v>1467</v>
      </c>
      <c r="N39" s="399" t="str">
        <f t="shared" ref="N39:N42" si="17">IF(M39="SI","2.5","0")</f>
        <v>2.5</v>
      </c>
      <c r="O39" s="399" t="s">
        <v>1467</v>
      </c>
      <c r="P39" s="399" t="str">
        <f t="shared" ref="P39:P42" si="18">IF(O39="SI","2.5","0")</f>
        <v>2.5</v>
      </c>
      <c r="Q39" s="399" t="s">
        <v>1494</v>
      </c>
      <c r="R39" s="400">
        <f t="shared" ref="R39:R42" si="19">J39+L39+N39+P39</f>
        <v>10</v>
      </c>
      <c r="S39" s="677">
        <f>AVERAGE(R39:R42)</f>
        <v>10</v>
      </c>
    </row>
    <row r="40" spans="2:19" ht="31" thickBot="1">
      <c r="B40" s="598"/>
      <c r="C40" s="158" t="s">
        <v>1200</v>
      </c>
      <c r="D40" s="81" t="s">
        <v>1208</v>
      </c>
      <c r="E40" s="11" t="s">
        <v>1260</v>
      </c>
      <c r="F40" s="11"/>
      <c r="G40" s="292"/>
      <c r="H40" s="314"/>
      <c r="I40" s="399" t="s">
        <v>1467</v>
      </c>
      <c r="J40" s="399" t="str">
        <f t="shared" si="15"/>
        <v>2.5</v>
      </c>
      <c r="K40" s="399" t="s">
        <v>1467</v>
      </c>
      <c r="L40" s="399" t="str">
        <f t="shared" si="16"/>
        <v>2.5</v>
      </c>
      <c r="M40" s="399" t="s">
        <v>1467</v>
      </c>
      <c r="N40" s="399" t="str">
        <f t="shared" si="17"/>
        <v>2.5</v>
      </c>
      <c r="O40" s="399" t="s">
        <v>1467</v>
      </c>
      <c r="P40" s="399" t="str">
        <f t="shared" si="18"/>
        <v>2.5</v>
      </c>
      <c r="Q40" s="399" t="s">
        <v>1494</v>
      </c>
      <c r="R40" s="400">
        <f t="shared" si="19"/>
        <v>10</v>
      </c>
      <c r="S40" s="677"/>
    </row>
    <row r="41" spans="2:19" ht="16" thickBot="1">
      <c r="B41" s="598"/>
      <c r="C41" s="157" t="s">
        <v>1201</v>
      </c>
      <c r="D41" s="80" t="s">
        <v>1209</v>
      </c>
      <c r="E41" s="11" t="s">
        <v>1260</v>
      </c>
      <c r="F41" s="11"/>
      <c r="G41" s="291"/>
      <c r="H41" s="314"/>
      <c r="I41" s="399" t="s">
        <v>1467</v>
      </c>
      <c r="J41" s="399" t="str">
        <f t="shared" si="15"/>
        <v>2.5</v>
      </c>
      <c r="K41" s="399" t="s">
        <v>1467</v>
      </c>
      <c r="L41" s="399" t="str">
        <f t="shared" si="16"/>
        <v>2.5</v>
      </c>
      <c r="M41" s="399" t="s">
        <v>1467</v>
      </c>
      <c r="N41" s="399" t="str">
        <f t="shared" si="17"/>
        <v>2.5</v>
      </c>
      <c r="O41" s="399" t="s">
        <v>1467</v>
      </c>
      <c r="P41" s="399" t="str">
        <f t="shared" si="18"/>
        <v>2.5</v>
      </c>
      <c r="Q41" s="399" t="s">
        <v>1494</v>
      </c>
      <c r="R41" s="400">
        <f t="shared" si="19"/>
        <v>10</v>
      </c>
      <c r="S41" s="677"/>
    </row>
    <row r="42" spans="2:19" ht="31" thickBot="1">
      <c r="B42" s="598"/>
      <c r="C42" s="158" t="s">
        <v>1206</v>
      </c>
      <c r="D42" s="81" t="s">
        <v>1202</v>
      </c>
      <c r="E42" s="25" t="s">
        <v>1573</v>
      </c>
      <c r="F42" s="11"/>
      <c r="G42" s="292"/>
      <c r="H42" s="314"/>
      <c r="I42" s="399" t="s">
        <v>1467</v>
      </c>
      <c r="J42" s="399" t="str">
        <f t="shared" si="15"/>
        <v>2.5</v>
      </c>
      <c r="K42" s="399" t="s">
        <v>1467</v>
      </c>
      <c r="L42" s="399" t="str">
        <f t="shared" si="16"/>
        <v>2.5</v>
      </c>
      <c r="M42" s="399" t="s">
        <v>1467</v>
      </c>
      <c r="N42" s="399" t="str">
        <f t="shared" si="17"/>
        <v>2.5</v>
      </c>
      <c r="O42" s="399" t="s">
        <v>1467</v>
      </c>
      <c r="P42" s="399" t="str">
        <f t="shared" si="18"/>
        <v>2.5</v>
      </c>
      <c r="Q42" s="399" t="s">
        <v>1494</v>
      </c>
      <c r="R42" s="400">
        <f t="shared" si="19"/>
        <v>10</v>
      </c>
      <c r="S42" s="677"/>
    </row>
    <row r="43" spans="2:19" ht="15" customHeight="1" thickBot="1">
      <c r="B43" s="599"/>
      <c r="C43" s="706" t="s">
        <v>1203</v>
      </c>
      <c r="D43" s="707"/>
      <c r="E43" s="707"/>
      <c r="F43" s="707"/>
      <c r="G43" s="707"/>
      <c r="H43" s="707"/>
      <c r="I43" s="707"/>
      <c r="J43" s="707"/>
      <c r="K43" s="707"/>
      <c r="L43" s="707"/>
      <c r="M43" s="707"/>
      <c r="N43" s="707"/>
      <c r="O43" s="707"/>
      <c r="P43" s="707"/>
      <c r="Q43" s="707"/>
      <c r="R43" s="707"/>
      <c r="S43" s="707"/>
    </row>
    <row r="46" spans="2:19" ht="16" thickBot="1"/>
    <row r="47" spans="2:19" ht="30.5" customHeight="1" thickBot="1">
      <c r="B47" s="661" t="s">
        <v>1407</v>
      </c>
      <c r="C47" s="383" t="s">
        <v>8</v>
      </c>
      <c r="D47" s="384" t="s">
        <v>1</v>
      </c>
      <c r="E47" s="383" t="s">
        <v>3</v>
      </c>
      <c r="F47" s="383" t="s">
        <v>4</v>
      </c>
      <c r="G47" s="385" t="s">
        <v>5</v>
      </c>
      <c r="H47" s="375" t="s">
        <v>1411</v>
      </c>
      <c r="I47" s="391" t="s">
        <v>1412</v>
      </c>
      <c r="J47" s="391"/>
      <c r="K47" s="391" t="s">
        <v>1490</v>
      </c>
      <c r="L47" s="391"/>
      <c r="M47" s="391" t="s">
        <v>1491</v>
      </c>
      <c r="N47" s="391"/>
      <c r="O47" s="391" t="s">
        <v>1492</v>
      </c>
      <c r="P47" s="391"/>
      <c r="Q47" s="392" t="s">
        <v>1413</v>
      </c>
      <c r="R47" s="376" t="s">
        <v>1422</v>
      </c>
      <c r="S47" s="390" t="s">
        <v>1493</v>
      </c>
    </row>
    <row r="48" spans="2:19" ht="61" thickBot="1">
      <c r="B48" s="598"/>
      <c r="C48" s="183" t="s">
        <v>1275</v>
      </c>
      <c r="D48" s="99" t="s">
        <v>890</v>
      </c>
      <c r="E48" s="11" t="s">
        <v>1244</v>
      </c>
      <c r="F48" s="11"/>
      <c r="G48" s="291"/>
      <c r="H48" s="314"/>
      <c r="I48" s="399" t="s">
        <v>1467</v>
      </c>
      <c r="J48" s="399" t="str">
        <f t="shared" ref="J48:J49" si="20">IF(I48="SI","2.5","0")</f>
        <v>2.5</v>
      </c>
      <c r="K48" s="399" t="s">
        <v>1467</v>
      </c>
      <c r="L48" s="399" t="str">
        <f t="shared" ref="L48:L49" si="21">IF(K48="SI","2.5","0")</f>
        <v>2.5</v>
      </c>
      <c r="M48" s="399" t="s">
        <v>1467</v>
      </c>
      <c r="N48" s="399" t="str">
        <f t="shared" ref="N48:N49" si="22">IF(M48="SI","2.5","0")</f>
        <v>2.5</v>
      </c>
      <c r="O48" s="399" t="s">
        <v>1467</v>
      </c>
      <c r="P48" s="399" t="str">
        <f t="shared" ref="P48:P49" si="23">IF(O48="SI","2.5","0")</f>
        <v>2.5</v>
      </c>
      <c r="Q48" s="399" t="s">
        <v>1494</v>
      </c>
      <c r="R48" s="400">
        <f t="shared" ref="R48:R49" si="24">J48+L48+N48+P48</f>
        <v>10</v>
      </c>
      <c r="S48" s="677">
        <f>AVERAGE(R48:R49)</f>
        <v>10</v>
      </c>
    </row>
    <row r="49" spans="2:19" ht="180">
      <c r="B49" s="598"/>
      <c r="C49" s="196" t="s">
        <v>1319</v>
      </c>
      <c r="D49" s="287" t="s">
        <v>891</v>
      </c>
      <c r="E49" s="25" t="s">
        <v>1244</v>
      </c>
      <c r="F49" s="25"/>
      <c r="G49" s="292"/>
      <c r="H49" s="314"/>
      <c r="I49" s="399" t="s">
        <v>1467</v>
      </c>
      <c r="J49" s="399" t="str">
        <f t="shared" si="20"/>
        <v>2.5</v>
      </c>
      <c r="K49" s="399" t="s">
        <v>1467</v>
      </c>
      <c r="L49" s="399" t="str">
        <f t="shared" si="21"/>
        <v>2.5</v>
      </c>
      <c r="M49" s="399" t="s">
        <v>1467</v>
      </c>
      <c r="N49" s="399" t="str">
        <f t="shared" si="22"/>
        <v>2.5</v>
      </c>
      <c r="O49" s="399" t="s">
        <v>1467</v>
      </c>
      <c r="P49" s="399" t="str">
        <f t="shared" si="23"/>
        <v>2.5</v>
      </c>
      <c r="Q49" s="399" t="s">
        <v>1494</v>
      </c>
      <c r="R49" s="400">
        <f t="shared" si="24"/>
        <v>10</v>
      </c>
      <c r="S49" s="677"/>
    </row>
    <row r="50" spans="2:19" ht="16" thickBot="1">
      <c r="B50" s="599"/>
      <c r="C50" s="666" t="s">
        <v>892</v>
      </c>
      <c r="D50" s="667"/>
      <c r="E50" s="667"/>
      <c r="F50" s="667"/>
      <c r="G50" s="667"/>
      <c r="H50" s="667"/>
      <c r="I50" s="667"/>
      <c r="J50" s="667"/>
      <c r="K50" s="667"/>
      <c r="L50" s="667"/>
      <c r="M50" s="667"/>
      <c r="N50" s="667"/>
      <c r="O50" s="667"/>
      <c r="P50" s="667"/>
      <c r="Q50" s="667"/>
      <c r="R50" s="667"/>
      <c r="S50" s="667"/>
    </row>
    <row r="53" spans="2:19" ht="16" thickBot="1"/>
    <row r="54" spans="2:19" ht="29" customHeight="1" thickBot="1">
      <c r="B54" s="661" t="s">
        <v>1408</v>
      </c>
      <c r="C54" s="383" t="s">
        <v>8</v>
      </c>
      <c r="D54" s="384" t="s">
        <v>1</v>
      </c>
      <c r="E54" s="383" t="s">
        <v>3</v>
      </c>
      <c r="F54" s="383" t="s">
        <v>4</v>
      </c>
      <c r="G54" s="385" t="s">
        <v>5</v>
      </c>
      <c r="H54" s="375" t="s">
        <v>1411</v>
      </c>
      <c r="I54" s="391" t="s">
        <v>1412</v>
      </c>
      <c r="J54" s="391"/>
      <c r="K54" s="391" t="s">
        <v>1490</v>
      </c>
      <c r="L54" s="391"/>
      <c r="M54" s="391" t="s">
        <v>1491</v>
      </c>
      <c r="N54" s="391"/>
      <c r="O54" s="391" t="s">
        <v>1492</v>
      </c>
      <c r="P54" s="391"/>
      <c r="Q54" s="392" t="s">
        <v>1413</v>
      </c>
      <c r="R54" s="376" t="s">
        <v>1422</v>
      </c>
      <c r="S54" s="390" t="s">
        <v>1493</v>
      </c>
    </row>
    <row r="55" spans="2:19" ht="61" thickBot="1">
      <c r="B55" s="598"/>
      <c r="C55" s="156" t="s">
        <v>1210</v>
      </c>
      <c r="D55" s="30"/>
      <c r="E55" s="30"/>
      <c r="F55" s="30"/>
      <c r="G55" s="290"/>
      <c r="H55" s="314"/>
      <c r="I55" s="399" t="s">
        <v>1467</v>
      </c>
      <c r="J55" s="399" t="str">
        <f t="shared" ref="J55:J59" si="25">IF(I55="SI","2.5","0")</f>
        <v>2.5</v>
      </c>
      <c r="K55" s="399" t="s">
        <v>1467</v>
      </c>
      <c r="L55" s="399" t="str">
        <f t="shared" ref="L55:L59" si="26">IF(K55="SI","2.5","0")</f>
        <v>2.5</v>
      </c>
      <c r="M55" s="399" t="s">
        <v>1467</v>
      </c>
      <c r="N55" s="399" t="str">
        <f t="shared" ref="N55:N59" si="27">IF(M55="SI","2.5","0")</f>
        <v>2.5</v>
      </c>
      <c r="O55" s="399" t="s">
        <v>1467</v>
      </c>
      <c r="P55" s="399" t="str">
        <f t="shared" ref="P55:P59" si="28">IF(O55="SI","2.5","0")</f>
        <v>2.5</v>
      </c>
      <c r="Q55" s="399" t="s">
        <v>1494</v>
      </c>
      <c r="R55" s="400">
        <f t="shared" ref="R55:R59" si="29">J55+L55+N55+P55</f>
        <v>10</v>
      </c>
      <c r="S55" s="677">
        <f>AVERAGE(R55:R59)</f>
        <v>10</v>
      </c>
    </row>
    <row r="56" spans="2:19" ht="31" thickBot="1">
      <c r="B56" s="598"/>
      <c r="C56" s="157" t="s">
        <v>1211</v>
      </c>
      <c r="D56" s="11"/>
      <c r="E56" s="11"/>
      <c r="F56" s="11"/>
      <c r="G56" s="291"/>
      <c r="H56" s="314"/>
      <c r="I56" s="399" t="s">
        <v>1467</v>
      </c>
      <c r="J56" s="399" t="str">
        <f t="shared" si="25"/>
        <v>2.5</v>
      </c>
      <c r="K56" s="399" t="s">
        <v>1467</v>
      </c>
      <c r="L56" s="399" t="str">
        <f t="shared" si="26"/>
        <v>2.5</v>
      </c>
      <c r="M56" s="399" t="s">
        <v>1467</v>
      </c>
      <c r="N56" s="399" t="str">
        <f t="shared" si="27"/>
        <v>2.5</v>
      </c>
      <c r="O56" s="399" t="s">
        <v>1467</v>
      </c>
      <c r="P56" s="399" t="str">
        <f t="shared" si="28"/>
        <v>2.5</v>
      </c>
      <c r="Q56" s="399" t="s">
        <v>1494</v>
      </c>
      <c r="R56" s="400">
        <f t="shared" si="29"/>
        <v>10</v>
      </c>
      <c r="S56" s="677"/>
    </row>
    <row r="57" spans="2:19" ht="16" thickBot="1">
      <c r="B57" s="598"/>
      <c r="C57" s="157" t="s">
        <v>1212</v>
      </c>
      <c r="D57" s="11"/>
      <c r="E57" s="11"/>
      <c r="F57" s="11"/>
      <c r="G57" s="291"/>
      <c r="H57" s="314"/>
      <c r="I57" s="399" t="s">
        <v>1467</v>
      </c>
      <c r="J57" s="399" t="str">
        <f t="shared" si="25"/>
        <v>2.5</v>
      </c>
      <c r="K57" s="399" t="s">
        <v>1467</v>
      </c>
      <c r="L57" s="399" t="str">
        <f t="shared" si="26"/>
        <v>2.5</v>
      </c>
      <c r="M57" s="399" t="s">
        <v>1467</v>
      </c>
      <c r="N57" s="399" t="str">
        <f t="shared" si="27"/>
        <v>2.5</v>
      </c>
      <c r="O57" s="399" t="s">
        <v>1467</v>
      </c>
      <c r="P57" s="399" t="str">
        <f t="shared" si="28"/>
        <v>2.5</v>
      </c>
      <c r="Q57" s="399" t="s">
        <v>1494</v>
      </c>
      <c r="R57" s="400">
        <f t="shared" si="29"/>
        <v>10</v>
      </c>
      <c r="S57" s="677"/>
    </row>
    <row r="58" spans="2:19" ht="46" thickBot="1">
      <c r="B58" s="598"/>
      <c r="C58" s="157" t="s">
        <v>1361</v>
      </c>
      <c r="D58" s="11"/>
      <c r="E58" s="11"/>
      <c r="F58" s="11"/>
      <c r="G58" s="291"/>
      <c r="H58" s="314"/>
      <c r="I58" s="399" t="s">
        <v>1467</v>
      </c>
      <c r="J58" s="399" t="str">
        <f t="shared" si="25"/>
        <v>2.5</v>
      </c>
      <c r="K58" s="399" t="s">
        <v>1467</v>
      </c>
      <c r="L58" s="399" t="str">
        <f t="shared" si="26"/>
        <v>2.5</v>
      </c>
      <c r="M58" s="399" t="s">
        <v>1467</v>
      </c>
      <c r="N58" s="399" t="str">
        <f t="shared" si="27"/>
        <v>2.5</v>
      </c>
      <c r="O58" s="399" t="s">
        <v>1467</v>
      </c>
      <c r="P58" s="399" t="str">
        <f t="shared" si="28"/>
        <v>2.5</v>
      </c>
      <c r="Q58" s="399" t="s">
        <v>1494</v>
      </c>
      <c r="R58" s="400">
        <f t="shared" si="29"/>
        <v>10</v>
      </c>
      <c r="S58" s="677"/>
    </row>
    <row r="59" spans="2:19" ht="46" thickBot="1">
      <c r="B59" s="599"/>
      <c r="C59" s="197" t="s">
        <v>1213</v>
      </c>
      <c r="D59" s="21"/>
      <c r="E59" s="21"/>
      <c r="F59" s="21"/>
      <c r="G59" s="309"/>
      <c r="H59" s="314"/>
      <c r="I59" s="399" t="s">
        <v>1467</v>
      </c>
      <c r="J59" s="399" t="str">
        <f t="shared" si="25"/>
        <v>2.5</v>
      </c>
      <c r="K59" s="399" t="s">
        <v>1467</v>
      </c>
      <c r="L59" s="399" t="str">
        <f t="shared" si="26"/>
        <v>2.5</v>
      </c>
      <c r="M59" s="399" t="s">
        <v>1467</v>
      </c>
      <c r="N59" s="399" t="str">
        <f t="shared" si="27"/>
        <v>2.5</v>
      </c>
      <c r="O59" s="399" t="s">
        <v>1467</v>
      </c>
      <c r="P59" s="399" t="str">
        <f t="shared" si="28"/>
        <v>2.5</v>
      </c>
      <c r="Q59" s="399" t="s">
        <v>1494</v>
      </c>
      <c r="R59" s="400">
        <f t="shared" si="29"/>
        <v>10</v>
      </c>
      <c r="S59" s="677"/>
    </row>
    <row r="63" spans="2:19" ht="20">
      <c r="B63" s="17" t="s">
        <v>1406</v>
      </c>
    </row>
    <row r="65" spans="2:19" ht="16" thickBot="1"/>
    <row r="66" spans="2:19" ht="30" customHeight="1">
      <c r="B66" s="661" t="s">
        <v>1405</v>
      </c>
      <c r="C66" s="375" t="s">
        <v>8</v>
      </c>
      <c r="D66" s="375" t="s">
        <v>1</v>
      </c>
      <c r="E66" s="375" t="s">
        <v>3</v>
      </c>
      <c r="F66" s="375" t="s">
        <v>4</v>
      </c>
      <c r="G66" s="375" t="s">
        <v>5</v>
      </c>
      <c r="H66" s="375" t="s">
        <v>1411</v>
      </c>
      <c r="I66" s="391" t="s">
        <v>1412</v>
      </c>
      <c r="J66" s="391"/>
      <c r="K66" s="391" t="s">
        <v>1490</v>
      </c>
      <c r="L66" s="391"/>
      <c r="M66" s="391" t="s">
        <v>1491</v>
      </c>
      <c r="N66" s="391"/>
      <c r="O66" s="391" t="s">
        <v>1492</v>
      </c>
      <c r="P66" s="391"/>
      <c r="Q66" s="392" t="s">
        <v>1413</v>
      </c>
      <c r="R66" s="376" t="s">
        <v>1422</v>
      </c>
      <c r="S66" s="390" t="s">
        <v>1493</v>
      </c>
    </row>
    <row r="67" spans="2:19">
      <c r="B67" s="662"/>
      <c r="C67" s="853" t="s">
        <v>1362</v>
      </c>
      <c r="D67" s="854"/>
      <c r="E67" s="854"/>
      <c r="F67" s="854"/>
      <c r="G67" s="854"/>
      <c r="H67" s="854"/>
      <c r="I67" s="854"/>
      <c r="J67" s="854"/>
      <c r="K67" s="854"/>
      <c r="L67" s="854"/>
      <c r="M67" s="854"/>
      <c r="N67" s="854"/>
      <c r="O67" s="854"/>
      <c r="P67" s="854"/>
      <c r="Q67" s="854"/>
      <c r="R67" s="854"/>
      <c r="S67" s="854"/>
    </row>
    <row r="68" spans="2:19" ht="91" thickBot="1">
      <c r="B68" s="662"/>
      <c r="C68" s="198" t="s">
        <v>1214</v>
      </c>
      <c r="D68" s="268" t="s">
        <v>1363</v>
      </c>
      <c r="E68" s="2" t="s">
        <v>1244</v>
      </c>
      <c r="F68" s="2" t="s">
        <v>1570</v>
      </c>
      <c r="G68" s="307"/>
      <c r="H68" s="314"/>
      <c r="I68" s="399" t="s">
        <v>1467</v>
      </c>
      <c r="J68" s="399" t="str">
        <f t="shared" ref="J68:J70" si="30">IF(I68="SI","2.5","0")</f>
        <v>2.5</v>
      </c>
      <c r="K68" s="399" t="s">
        <v>1467</v>
      </c>
      <c r="L68" s="399" t="str">
        <f t="shared" ref="L68:L70" si="31">IF(K68="SI","2.5","0")</f>
        <v>2.5</v>
      </c>
      <c r="M68" s="399" t="s">
        <v>1467</v>
      </c>
      <c r="N68" s="399" t="str">
        <f t="shared" ref="N68:N70" si="32">IF(M68="SI","2.5","0")</f>
        <v>2.5</v>
      </c>
      <c r="O68" s="399" t="s">
        <v>1467</v>
      </c>
      <c r="P68" s="399" t="str">
        <f t="shared" ref="P68:P70" si="33">IF(O68="SI","2.5","0")</f>
        <v>2.5</v>
      </c>
      <c r="Q68" s="399" t="s">
        <v>1494</v>
      </c>
      <c r="R68" s="400">
        <f t="shared" ref="R68:R70" si="34">J68+L68+N68+P68</f>
        <v>10</v>
      </c>
      <c r="S68" s="677">
        <f>AVERAGE(R68:R70)</f>
        <v>10</v>
      </c>
    </row>
    <row r="69" spans="2:19" ht="30">
      <c r="B69" s="662"/>
      <c r="C69" s="645" t="s">
        <v>1215</v>
      </c>
      <c r="D69" s="4" t="s">
        <v>1216</v>
      </c>
      <c r="E69" s="4" t="s">
        <v>1244</v>
      </c>
      <c r="F69" s="5" t="s">
        <v>1574</v>
      </c>
      <c r="G69" s="293"/>
      <c r="H69" s="314"/>
      <c r="I69" s="399" t="s">
        <v>1467</v>
      </c>
      <c r="J69" s="399" t="str">
        <f t="shared" si="30"/>
        <v>2.5</v>
      </c>
      <c r="K69" s="399" t="s">
        <v>1467</v>
      </c>
      <c r="L69" s="399" t="str">
        <f t="shared" si="31"/>
        <v>2.5</v>
      </c>
      <c r="M69" s="399" t="s">
        <v>1467</v>
      </c>
      <c r="N69" s="399" t="str">
        <f t="shared" si="32"/>
        <v>2.5</v>
      </c>
      <c r="O69" s="399" t="s">
        <v>1467</v>
      </c>
      <c r="P69" s="399" t="str">
        <f t="shared" si="33"/>
        <v>2.5</v>
      </c>
      <c r="Q69" s="399" t="s">
        <v>1494</v>
      </c>
      <c r="R69" s="400">
        <f t="shared" si="34"/>
        <v>10</v>
      </c>
      <c r="S69" s="677"/>
    </row>
    <row r="70" spans="2:19" ht="31" thickBot="1">
      <c r="B70" s="662"/>
      <c r="C70" s="647"/>
      <c r="D70" s="7" t="s">
        <v>1217</v>
      </c>
      <c r="E70" s="7" t="s">
        <v>1244</v>
      </c>
      <c r="F70" s="8"/>
      <c r="G70" s="306"/>
      <c r="H70" s="314"/>
      <c r="I70" s="399" t="s">
        <v>1467</v>
      </c>
      <c r="J70" s="399" t="str">
        <f t="shared" si="30"/>
        <v>2.5</v>
      </c>
      <c r="K70" s="399" t="s">
        <v>1467</v>
      </c>
      <c r="L70" s="399" t="str">
        <f t="shared" si="31"/>
        <v>2.5</v>
      </c>
      <c r="M70" s="399" t="s">
        <v>1467</v>
      </c>
      <c r="N70" s="399" t="str">
        <f t="shared" si="32"/>
        <v>2.5</v>
      </c>
      <c r="O70" s="399" t="s">
        <v>1467</v>
      </c>
      <c r="P70" s="399" t="str">
        <f t="shared" si="33"/>
        <v>2.5</v>
      </c>
      <c r="Q70" s="399" t="s">
        <v>1494</v>
      </c>
      <c r="R70" s="400">
        <f t="shared" si="34"/>
        <v>10</v>
      </c>
      <c r="S70" s="677"/>
    </row>
    <row r="71" spans="2:19" ht="15" customHeight="1" thickBot="1">
      <c r="B71" s="663"/>
      <c r="C71" s="814" t="s">
        <v>1218</v>
      </c>
      <c r="D71" s="815"/>
      <c r="E71" s="815"/>
      <c r="F71" s="815"/>
      <c r="G71" s="815"/>
      <c r="H71" s="815"/>
      <c r="I71" s="815"/>
      <c r="J71" s="815"/>
      <c r="K71" s="815"/>
      <c r="L71" s="815"/>
      <c r="M71" s="815"/>
      <c r="N71" s="815"/>
      <c r="O71" s="815"/>
      <c r="P71" s="815"/>
      <c r="Q71" s="815"/>
      <c r="R71" s="815"/>
      <c r="S71" s="815"/>
    </row>
    <row r="74" spans="2:19" ht="16" thickBot="1"/>
    <row r="75" spans="2:19" ht="31.25" customHeight="1" thickBot="1">
      <c r="B75" s="661" t="s">
        <v>1404</v>
      </c>
      <c r="C75" s="383" t="s">
        <v>8</v>
      </c>
      <c r="D75" s="384" t="s">
        <v>1</v>
      </c>
      <c r="E75" s="383" t="s">
        <v>3</v>
      </c>
      <c r="F75" s="383" t="s">
        <v>4</v>
      </c>
      <c r="G75" s="385" t="s">
        <v>5</v>
      </c>
      <c r="H75" s="375" t="s">
        <v>1411</v>
      </c>
      <c r="I75" s="391" t="s">
        <v>1412</v>
      </c>
      <c r="J75" s="391"/>
      <c r="K75" s="391" t="s">
        <v>1490</v>
      </c>
      <c r="L75" s="391"/>
      <c r="M75" s="391" t="s">
        <v>1491</v>
      </c>
      <c r="N75" s="391"/>
      <c r="O75" s="391" t="s">
        <v>1492</v>
      </c>
      <c r="P75" s="391"/>
      <c r="Q75" s="392" t="s">
        <v>1413</v>
      </c>
      <c r="R75" s="376" t="s">
        <v>1422</v>
      </c>
      <c r="S75" s="390" t="s">
        <v>1493</v>
      </c>
    </row>
    <row r="76" spans="2:19" ht="46" thickBot="1">
      <c r="B76" s="598"/>
      <c r="C76" s="110" t="s">
        <v>1225</v>
      </c>
      <c r="D76" s="27" t="s">
        <v>1219</v>
      </c>
      <c r="E76" s="486" t="s">
        <v>1244</v>
      </c>
      <c r="F76" s="486"/>
      <c r="G76" s="40"/>
      <c r="H76" s="314"/>
      <c r="I76" s="399" t="s">
        <v>1467</v>
      </c>
      <c r="J76" s="399" t="str">
        <f t="shared" ref="J76:J81" si="35">IF(I76="SI","2.5","0")</f>
        <v>2.5</v>
      </c>
      <c r="K76" s="399" t="s">
        <v>1467</v>
      </c>
      <c r="L76" s="399" t="str">
        <f t="shared" ref="L76:L81" si="36">IF(K76="SI","2.5","0")</f>
        <v>2.5</v>
      </c>
      <c r="M76" s="399" t="s">
        <v>1467</v>
      </c>
      <c r="N76" s="399" t="str">
        <f t="shared" ref="N76:N81" si="37">IF(M76="SI","2.5","0")</f>
        <v>2.5</v>
      </c>
      <c r="O76" s="399" t="s">
        <v>1467</v>
      </c>
      <c r="P76" s="399" t="str">
        <f t="shared" ref="P76:P81" si="38">IF(O76="SI","2.5","0")</f>
        <v>2.5</v>
      </c>
      <c r="Q76" s="399" t="s">
        <v>1494</v>
      </c>
      <c r="R76" s="399">
        <f t="shared" ref="R76:R81" si="39">J76+L76+N76+P76</f>
        <v>10</v>
      </c>
      <c r="S76" s="677">
        <f>AVERAGE(R76:R81)</f>
        <v>10</v>
      </c>
    </row>
    <row r="77" spans="2:19" ht="46" thickBot="1">
      <c r="B77" s="598"/>
      <c r="C77" s="159" t="s">
        <v>1226</v>
      </c>
      <c r="D77" s="26" t="s">
        <v>1220</v>
      </c>
      <c r="E77" s="486" t="s">
        <v>1244</v>
      </c>
      <c r="F77" s="486"/>
      <c r="G77" s="40"/>
      <c r="H77" s="314"/>
      <c r="I77" s="399" t="s">
        <v>1467</v>
      </c>
      <c r="J77" s="399" t="str">
        <f t="shared" si="35"/>
        <v>2.5</v>
      </c>
      <c r="K77" s="399" t="s">
        <v>1467</v>
      </c>
      <c r="L77" s="399" t="str">
        <f t="shared" si="36"/>
        <v>2.5</v>
      </c>
      <c r="M77" s="399" t="s">
        <v>1467</v>
      </c>
      <c r="N77" s="399" t="str">
        <f t="shared" si="37"/>
        <v>2.5</v>
      </c>
      <c r="O77" s="399" t="s">
        <v>1467</v>
      </c>
      <c r="P77" s="399" t="str">
        <f t="shared" si="38"/>
        <v>2.5</v>
      </c>
      <c r="Q77" s="399" t="s">
        <v>1494</v>
      </c>
      <c r="R77" s="399">
        <f t="shared" si="39"/>
        <v>10</v>
      </c>
      <c r="S77" s="677"/>
    </row>
    <row r="78" spans="2:19" ht="31" thickBot="1">
      <c r="B78" s="598"/>
      <c r="C78" s="110" t="s">
        <v>1227</v>
      </c>
      <c r="D78" s="27" t="s">
        <v>1221</v>
      </c>
      <c r="E78" s="486" t="s">
        <v>1244</v>
      </c>
      <c r="F78" s="486"/>
      <c r="G78" s="40"/>
      <c r="H78" s="314"/>
      <c r="I78" s="399" t="s">
        <v>1467</v>
      </c>
      <c r="J78" s="399" t="str">
        <f t="shared" si="35"/>
        <v>2.5</v>
      </c>
      <c r="K78" s="399" t="s">
        <v>1467</v>
      </c>
      <c r="L78" s="399" t="str">
        <f t="shared" si="36"/>
        <v>2.5</v>
      </c>
      <c r="M78" s="399" t="s">
        <v>1467</v>
      </c>
      <c r="N78" s="399" t="str">
        <f t="shared" si="37"/>
        <v>2.5</v>
      </c>
      <c r="O78" s="399" t="s">
        <v>1467</v>
      </c>
      <c r="P78" s="399" t="str">
        <f t="shared" si="38"/>
        <v>2.5</v>
      </c>
      <c r="Q78" s="399" t="s">
        <v>1494</v>
      </c>
      <c r="R78" s="399">
        <f t="shared" si="39"/>
        <v>10</v>
      </c>
      <c r="S78" s="677"/>
    </row>
    <row r="79" spans="2:19" ht="31" thickBot="1">
      <c r="B79" s="598"/>
      <c r="C79" s="159" t="s">
        <v>1228</v>
      </c>
      <c r="D79" s="26" t="s">
        <v>1222</v>
      </c>
      <c r="E79" s="486" t="s">
        <v>1434</v>
      </c>
      <c r="F79" s="486" t="s">
        <v>1575</v>
      </c>
      <c r="G79" s="40"/>
      <c r="H79" s="314"/>
      <c r="I79" s="399" t="s">
        <v>1467</v>
      </c>
      <c r="J79" s="399" t="str">
        <f t="shared" si="35"/>
        <v>2.5</v>
      </c>
      <c r="K79" s="399" t="s">
        <v>1467</v>
      </c>
      <c r="L79" s="399" t="str">
        <f t="shared" si="36"/>
        <v>2.5</v>
      </c>
      <c r="M79" s="399" t="s">
        <v>1467</v>
      </c>
      <c r="N79" s="399" t="str">
        <f t="shared" si="37"/>
        <v>2.5</v>
      </c>
      <c r="O79" s="399" t="s">
        <v>1467</v>
      </c>
      <c r="P79" s="399" t="str">
        <f t="shared" si="38"/>
        <v>2.5</v>
      </c>
      <c r="Q79" s="399" t="s">
        <v>1494</v>
      </c>
      <c r="R79" s="399">
        <f t="shared" si="39"/>
        <v>10</v>
      </c>
      <c r="S79" s="677"/>
    </row>
    <row r="80" spans="2:19" ht="31" thickBot="1">
      <c r="B80" s="598"/>
      <c r="C80" s="110" t="s">
        <v>1229</v>
      </c>
      <c r="D80" s="27" t="s">
        <v>1223</v>
      </c>
      <c r="E80" s="486" t="s">
        <v>1434</v>
      </c>
      <c r="F80" s="486" t="s">
        <v>1575</v>
      </c>
      <c r="G80" s="40"/>
      <c r="H80" s="314"/>
      <c r="I80" s="399" t="s">
        <v>1467</v>
      </c>
      <c r="J80" s="399" t="str">
        <f t="shared" si="35"/>
        <v>2.5</v>
      </c>
      <c r="K80" s="399" t="s">
        <v>1467</v>
      </c>
      <c r="L80" s="399" t="str">
        <f t="shared" si="36"/>
        <v>2.5</v>
      </c>
      <c r="M80" s="399" t="s">
        <v>1467</v>
      </c>
      <c r="N80" s="399" t="str">
        <f t="shared" si="37"/>
        <v>2.5</v>
      </c>
      <c r="O80" s="399" t="s">
        <v>1467</v>
      </c>
      <c r="P80" s="399" t="str">
        <f t="shared" si="38"/>
        <v>2.5</v>
      </c>
      <c r="Q80" s="399" t="s">
        <v>1494</v>
      </c>
      <c r="R80" s="399">
        <f t="shared" si="39"/>
        <v>10</v>
      </c>
      <c r="S80" s="677"/>
    </row>
    <row r="81" spans="2:19" ht="75">
      <c r="B81" s="598"/>
      <c r="C81" s="159" t="s">
        <v>1230</v>
      </c>
      <c r="D81" s="26" t="s">
        <v>1224</v>
      </c>
      <c r="E81" s="486" t="s">
        <v>1434</v>
      </c>
      <c r="F81" s="486"/>
      <c r="G81" s="40"/>
      <c r="H81" s="314"/>
      <c r="I81" s="399" t="s">
        <v>1467</v>
      </c>
      <c r="J81" s="399" t="str">
        <f t="shared" si="35"/>
        <v>2.5</v>
      </c>
      <c r="K81" s="399" t="s">
        <v>1467</v>
      </c>
      <c r="L81" s="399" t="str">
        <f t="shared" si="36"/>
        <v>2.5</v>
      </c>
      <c r="M81" s="399" t="s">
        <v>1467</v>
      </c>
      <c r="N81" s="399" t="str">
        <f t="shared" si="37"/>
        <v>2.5</v>
      </c>
      <c r="O81" s="399" t="s">
        <v>1467</v>
      </c>
      <c r="P81" s="399" t="str">
        <f t="shared" si="38"/>
        <v>2.5</v>
      </c>
      <c r="Q81" s="399" t="s">
        <v>1494</v>
      </c>
      <c r="R81" s="399">
        <f t="shared" si="39"/>
        <v>10</v>
      </c>
      <c r="S81" s="677"/>
    </row>
    <row r="82" spans="2:19" ht="16" thickBot="1">
      <c r="B82" s="599"/>
      <c r="C82" s="629" t="s">
        <v>1231</v>
      </c>
      <c r="D82" s="630"/>
      <c r="E82" s="630"/>
      <c r="F82" s="630"/>
      <c r="G82" s="630"/>
      <c r="H82" s="630"/>
      <c r="I82" s="630"/>
      <c r="J82" s="630"/>
      <c r="K82" s="630"/>
      <c r="L82" s="630"/>
      <c r="M82" s="630"/>
      <c r="N82" s="630"/>
      <c r="O82" s="630"/>
      <c r="P82" s="630"/>
      <c r="Q82" s="630"/>
      <c r="R82" s="630"/>
      <c r="S82" s="630"/>
    </row>
    <row r="85" spans="2:19" ht="16" thickBot="1"/>
    <row r="86" spans="2:19" ht="29.5" customHeight="1" thickBot="1">
      <c r="B86" s="661" t="s">
        <v>1403</v>
      </c>
      <c r="C86" s="383" t="s">
        <v>8</v>
      </c>
      <c r="D86" s="384" t="s">
        <v>1</v>
      </c>
      <c r="E86" s="383" t="s">
        <v>3</v>
      </c>
      <c r="F86" s="383" t="s">
        <v>4</v>
      </c>
      <c r="G86" s="385" t="s">
        <v>5</v>
      </c>
      <c r="H86" s="375" t="s">
        <v>1411</v>
      </c>
      <c r="I86" s="391" t="s">
        <v>1412</v>
      </c>
      <c r="J86" s="391"/>
      <c r="K86" s="391" t="s">
        <v>1490</v>
      </c>
      <c r="L86" s="391"/>
      <c r="M86" s="391" t="s">
        <v>1491</v>
      </c>
      <c r="N86" s="391"/>
      <c r="O86" s="391" t="s">
        <v>1492</v>
      </c>
      <c r="P86" s="391"/>
      <c r="Q86" s="392" t="s">
        <v>1413</v>
      </c>
      <c r="R86" s="376" t="s">
        <v>1422</v>
      </c>
      <c r="S86" s="390" t="s">
        <v>1493</v>
      </c>
    </row>
    <row r="87" spans="2:19" ht="76" thickBot="1">
      <c r="B87" s="598"/>
      <c r="C87" s="160" t="s">
        <v>1232</v>
      </c>
      <c r="D87" s="47" t="s">
        <v>1233</v>
      </c>
      <c r="E87" s="42" t="s">
        <v>1244</v>
      </c>
      <c r="F87" s="488" t="s">
        <v>1576</v>
      </c>
      <c r="G87" s="470"/>
      <c r="H87" s="314"/>
      <c r="I87" s="399" t="s">
        <v>1467</v>
      </c>
      <c r="J87" s="399" t="str">
        <f t="shared" ref="J87:J89" si="40">IF(I87="SI","2.5","0")</f>
        <v>2.5</v>
      </c>
      <c r="K87" s="399" t="s">
        <v>1467</v>
      </c>
      <c r="L87" s="399" t="str">
        <f t="shared" ref="L87:L89" si="41">IF(K87="SI","2.5","0")</f>
        <v>2.5</v>
      </c>
      <c r="M87" s="399" t="s">
        <v>1467</v>
      </c>
      <c r="N87" s="399" t="str">
        <f t="shared" ref="N87:N89" si="42">IF(M87="SI","2.5","0")</f>
        <v>2.5</v>
      </c>
      <c r="O87" s="399" t="s">
        <v>1467</v>
      </c>
      <c r="P87" s="399" t="str">
        <f t="shared" ref="P87:P89" si="43">IF(O87="SI","2.5","0")</f>
        <v>2.5</v>
      </c>
      <c r="Q87" s="399" t="s">
        <v>1494</v>
      </c>
      <c r="R87" s="400">
        <f t="shared" ref="R87:R89" si="44">J87+L87+N87+P87</f>
        <v>10</v>
      </c>
      <c r="S87" s="677">
        <f>AVERAGE(R87:R89)</f>
        <v>10</v>
      </c>
    </row>
    <row r="88" spans="2:19" ht="61" thickBot="1">
      <c r="B88" s="598"/>
      <c r="C88" s="110" t="s">
        <v>1234</v>
      </c>
      <c r="D88" s="27" t="s">
        <v>1261</v>
      </c>
      <c r="E88" s="44" t="s">
        <v>1244</v>
      </c>
      <c r="F88" s="44"/>
      <c r="G88" s="429"/>
      <c r="H88" s="314"/>
      <c r="I88" s="399" t="s">
        <v>1467</v>
      </c>
      <c r="J88" s="399" t="str">
        <f t="shared" si="40"/>
        <v>2.5</v>
      </c>
      <c r="K88" s="399" t="s">
        <v>1467</v>
      </c>
      <c r="L88" s="399" t="str">
        <f t="shared" si="41"/>
        <v>2.5</v>
      </c>
      <c r="M88" s="399" t="s">
        <v>1467</v>
      </c>
      <c r="N88" s="399" t="str">
        <f t="shared" si="42"/>
        <v>2.5</v>
      </c>
      <c r="O88" s="399" t="s">
        <v>1467</v>
      </c>
      <c r="P88" s="399" t="str">
        <f t="shared" si="43"/>
        <v>2.5</v>
      </c>
      <c r="Q88" s="399" t="s">
        <v>1494</v>
      </c>
      <c r="R88" s="400">
        <f t="shared" si="44"/>
        <v>10</v>
      </c>
      <c r="S88" s="677"/>
    </row>
    <row r="89" spans="2:19" ht="30">
      <c r="B89" s="598"/>
      <c r="C89" s="159" t="s">
        <v>1235</v>
      </c>
      <c r="D89" s="26" t="s">
        <v>1236</v>
      </c>
      <c r="E89" s="48" t="s">
        <v>1244</v>
      </c>
      <c r="F89" s="48" t="s">
        <v>1577</v>
      </c>
      <c r="G89" s="468"/>
      <c r="H89" s="314"/>
      <c r="I89" s="399" t="s">
        <v>1467</v>
      </c>
      <c r="J89" s="399" t="str">
        <f t="shared" si="40"/>
        <v>2.5</v>
      </c>
      <c r="K89" s="399" t="s">
        <v>1467</v>
      </c>
      <c r="L89" s="399" t="str">
        <f t="shared" si="41"/>
        <v>2.5</v>
      </c>
      <c r="M89" s="399" t="s">
        <v>1467</v>
      </c>
      <c r="N89" s="399" t="str">
        <f t="shared" si="42"/>
        <v>2.5</v>
      </c>
      <c r="O89" s="399" t="s">
        <v>1467</v>
      </c>
      <c r="P89" s="399" t="str">
        <f t="shared" si="43"/>
        <v>2.5</v>
      </c>
      <c r="Q89" s="399" t="s">
        <v>1494</v>
      </c>
      <c r="R89" s="400">
        <f t="shared" si="44"/>
        <v>10</v>
      </c>
      <c r="S89" s="677"/>
    </row>
    <row r="90" spans="2:19">
      <c r="B90" s="598"/>
      <c r="C90" s="666" t="s">
        <v>1237</v>
      </c>
      <c r="D90" s="667"/>
      <c r="E90" s="667"/>
      <c r="F90" s="667"/>
      <c r="G90" s="667"/>
      <c r="H90" s="667"/>
      <c r="I90" s="667"/>
      <c r="J90" s="667"/>
      <c r="K90" s="667"/>
      <c r="L90" s="667"/>
      <c r="M90" s="667"/>
      <c r="N90" s="667"/>
      <c r="O90" s="667"/>
      <c r="P90" s="667"/>
      <c r="Q90" s="667"/>
      <c r="R90" s="667"/>
      <c r="S90" s="667"/>
    </row>
    <row r="91" spans="2:19" ht="16" thickBot="1">
      <c r="B91" s="599"/>
      <c r="C91" s="688" t="s">
        <v>1364</v>
      </c>
      <c r="D91" s="689"/>
      <c r="E91" s="689"/>
      <c r="F91" s="689"/>
      <c r="G91" s="689"/>
      <c r="H91" s="689"/>
      <c r="I91" s="689"/>
      <c r="J91" s="689"/>
      <c r="K91" s="689"/>
      <c r="L91" s="689"/>
      <c r="M91" s="689"/>
      <c r="N91" s="689"/>
      <c r="O91" s="689"/>
      <c r="P91" s="689"/>
      <c r="Q91" s="689"/>
      <c r="R91" s="689"/>
      <c r="S91" s="689"/>
    </row>
  </sheetData>
  <mergeCells count="29">
    <mergeCell ref="B86:B91"/>
    <mergeCell ref="B54:B59"/>
    <mergeCell ref="C69:C70"/>
    <mergeCell ref="B66:B71"/>
    <mergeCell ref="B75:B82"/>
    <mergeCell ref="C90:S90"/>
    <mergeCell ref="C91:S91"/>
    <mergeCell ref="S68:S70"/>
    <mergeCell ref="S76:S81"/>
    <mergeCell ref="S87:S89"/>
    <mergeCell ref="S55:S59"/>
    <mergeCell ref="C67:S67"/>
    <mergeCell ref="C71:S71"/>
    <mergeCell ref="C82:S82"/>
    <mergeCell ref="B47:B50"/>
    <mergeCell ref="S48:S49"/>
    <mergeCell ref="C50:S50"/>
    <mergeCell ref="B8:B10"/>
    <mergeCell ref="B14:B28"/>
    <mergeCell ref="C10:S10"/>
    <mergeCell ref="C33:C34"/>
    <mergeCell ref="B32:B43"/>
    <mergeCell ref="S15:S26"/>
    <mergeCell ref="S33:S37"/>
    <mergeCell ref="S39:S42"/>
    <mergeCell ref="C27:S27"/>
    <mergeCell ref="C28:S28"/>
    <mergeCell ref="C38:S38"/>
    <mergeCell ref="C43:S43"/>
  </mergeCells>
  <conditionalFormatting sqref="Q87:Q89 Q76:Q81 Q68:Q70 Q55:Q59 Q48:Q49 Q39:Q42 Q33:Q37 Q15:Q26 Q9">
    <cfRule type="colorScale" priority="1">
      <colorScale>
        <cfvo type="min"/>
        <cfvo type="max"/>
        <color rgb="FFFF7128"/>
        <color rgb="FFFFEF9C"/>
      </colorScale>
    </cfRule>
  </conditionalFormatting>
  <dataValidations count="3">
    <dataValidation type="list" allowBlank="1" showInputMessage="1" showErrorMessage="1" sqref="K9 M9 O9 K15:K26 M15:M26 O15:O26 K33:K37 M33:M37 O33:O37 K39:K42 M39:M42 O39:O42 K48:K49 M48:M49 O48:O49 K55:K59 M55:M59 O55:O59 K68:K70 M68:M70 O68:O70 K76:K81 M76:M81 O76:O81 K87:K89 M87:M89 O87:O89" xr:uid="{780B32B9-99D1-4859-BE28-FA41A32068B6}">
      <formula1>"SI,NO"</formula1>
    </dataValidation>
    <dataValidation type="list" allowBlank="1" showInputMessage="1" showErrorMessage="1" promptTitle="Ingrese la importancia" sqref="Q9 Q15:Q26 Q33:Q37 Q39:Q42 Q48:Q49 Q55:Q59 Q68:Q70 Q76:Q81 Q87:Q89" xr:uid="{117AD25C-E7B1-4C42-886E-45E74007F721}">
      <formula1>"Alta,Media,Baja"</formula1>
    </dataValidation>
    <dataValidation type="list" allowBlank="1" showInputMessage="1" showErrorMessage="1" sqref="I9 I15:I26 I33:I37 I39:I42 I48:I49 I55:I59 I68:I70 I76:I81 I87:I89" xr:uid="{AB3671B8-B7CA-4C3C-95C5-FEF915AD1290}">
      <formula1>"SI,NO,"</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457EA-D239-4AA3-AC0A-661D1ED1F4D9}">
  <dimension ref="A1:G109"/>
  <sheetViews>
    <sheetView topLeftCell="C81" zoomScaleNormal="100" workbookViewId="0">
      <selection activeCell="F13" sqref="F13"/>
    </sheetView>
  </sheetViews>
  <sheetFormatPr baseColWidth="10" defaultRowHeight="15"/>
  <cols>
    <col min="1" max="1" width="61.5" bestFit="1" customWidth="1"/>
    <col min="2" max="2" width="71.1640625" customWidth="1"/>
    <col min="3" max="3" width="9" style="254" customWidth="1"/>
    <col min="4" max="4" width="12.5" style="254" customWidth="1"/>
    <col min="5" max="5" width="69.1640625" customWidth="1"/>
    <col min="6" max="6" width="126.83203125" style="538" customWidth="1"/>
    <col min="7" max="7" width="16.33203125" style="535" bestFit="1" customWidth="1"/>
  </cols>
  <sheetData>
    <row r="1" spans="1:7" ht="20">
      <c r="A1" s="571" t="s">
        <v>1580</v>
      </c>
      <c r="B1" s="571"/>
      <c r="C1" s="571"/>
      <c r="D1" s="571"/>
      <c r="E1" s="571"/>
    </row>
    <row r="2" spans="1:7" ht="21" thickBot="1">
      <c r="A2" s="492"/>
      <c r="B2" s="492"/>
      <c r="C2" s="493"/>
      <c r="D2" s="493"/>
      <c r="E2" s="492"/>
    </row>
    <row r="3" spans="1:7" ht="20.25" customHeight="1">
      <c r="A3" s="503"/>
      <c r="B3" s="507" t="s">
        <v>1677</v>
      </c>
      <c r="D3" s="494"/>
      <c r="E3" s="492"/>
    </row>
    <row r="4" spans="1:7" ht="20.25" customHeight="1">
      <c r="A4" s="504"/>
      <c r="B4" s="508" t="s">
        <v>1678</v>
      </c>
      <c r="D4" s="494"/>
      <c r="E4" s="492"/>
    </row>
    <row r="5" spans="1:7" ht="20.25" customHeight="1">
      <c r="A5" s="505"/>
      <c r="B5" s="509" t="s">
        <v>1679</v>
      </c>
      <c r="D5" s="490"/>
      <c r="E5" s="492"/>
    </row>
    <row r="6" spans="1:7" ht="20.25" customHeight="1" thickBot="1">
      <c r="A6" s="506"/>
      <c r="B6" s="510" t="s">
        <v>1680</v>
      </c>
      <c r="D6" s="490"/>
      <c r="E6" s="492"/>
    </row>
    <row r="7" spans="1:7" ht="20">
      <c r="A7" s="492"/>
      <c r="B7" s="492"/>
      <c r="C7" s="493"/>
      <c r="D7" s="493"/>
      <c r="E7" s="492"/>
    </row>
    <row r="8" spans="1:7" ht="20">
      <c r="A8" s="492"/>
      <c r="B8" s="492"/>
      <c r="C8" s="493"/>
      <c r="D8" s="493"/>
      <c r="E8" s="492"/>
    </row>
    <row r="9" spans="1:7" ht="16" thickBot="1">
      <c r="A9" s="489"/>
      <c r="B9" s="489"/>
      <c r="C9" s="490"/>
      <c r="D9" s="490"/>
      <c r="E9" s="491"/>
    </row>
    <row r="10" spans="1:7" s="398" customFormat="1" ht="27" thickBot="1">
      <c r="A10" s="497" t="s">
        <v>1581</v>
      </c>
      <c r="B10" s="497" t="s">
        <v>8</v>
      </c>
      <c r="C10" s="496" t="s">
        <v>1715</v>
      </c>
      <c r="D10" s="497" t="s">
        <v>1582</v>
      </c>
      <c r="E10" s="496" t="s">
        <v>1583</v>
      </c>
      <c r="F10" s="495" t="s">
        <v>1717</v>
      </c>
      <c r="G10" s="545" t="s">
        <v>1681</v>
      </c>
    </row>
    <row r="11" spans="1:7">
      <c r="A11" s="572" t="s">
        <v>0</v>
      </c>
      <c r="B11" s="520" t="s">
        <v>1584</v>
      </c>
      <c r="C11" s="515" t="s">
        <v>1585</v>
      </c>
      <c r="D11" s="533" t="s">
        <v>1467</v>
      </c>
      <c r="E11" s="534" t="s">
        <v>1586</v>
      </c>
      <c r="F11" s="539" t="s">
        <v>1705</v>
      </c>
      <c r="G11" s="558" t="s">
        <v>1706</v>
      </c>
    </row>
    <row r="12" spans="1:7">
      <c r="A12" s="573"/>
      <c r="B12" s="516" t="s">
        <v>27</v>
      </c>
      <c r="C12" s="515" t="s">
        <v>1585</v>
      </c>
      <c r="D12" s="533" t="s">
        <v>1467</v>
      </c>
      <c r="E12" s="518" t="s">
        <v>1586</v>
      </c>
      <c r="F12" s="539" t="s">
        <v>1705</v>
      </c>
      <c r="G12" s="559"/>
    </row>
    <row r="13" spans="1:7">
      <c r="A13" s="574" t="s">
        <v>49</v>
      </c>
      <c r="B13" s="511" t="s">
        <v>1587</v>
      </c>
      <c r="C13" s="515" t="s">
        <v>1585</v>
      </c>
      <c r="D13" s="533" t="s">
        <v>1467</v>
      </c>
      <c r="E13" s="518" t="s">
        <v>1588</v>
      </c>
      <c r="F13" s="539" t="s">
        <v>1703</v>
      </c>
      <c r="G13" s="546" t="s">
        <v>1704</v>
      </c>
    </row>
    <row r="14" spans="1:7">
      <c r="A14" s="575"/>
      <c r="B14" s="511" t="s">
        <v>1589</v>
      </c>
      <c r="C14" s="515" t="s">
        <v>1585</v>
      </c>
      <c r="D14" s="533" t="s">
        <v>1467</v>
      </c>
      <c r="E14" s="518" t="s">
        <v>1588</v>
      </c>
      <c r="F14" s="539" t="s">
        <v>1705</v>
      </c>
      <c r="G14" s="546" t="s">
        <v>1706</v>
      </c>
    </row>
    <row r="15" spans="1:7">
      <c r="A15" s="575"/>
      <c r="B15" s="501" t="s">
        <v>304</v>
      </c>
      <c r="C15" s="502" t="s">
        <v>1714</v>
      </c>
      <c r="D15" s="533" t="s">
        <v>1467</v>
      </c>
      <c r="E15" s="531" t="s">
        <v>1588</v>
      </c>
      <c r="F15" s="540"/>
      <c r="G15" s="547"/>
    </row>
    <row r="16" spans="1:7">
      <c r="A16" s="575"/>
      <c r="B16" s="501" t="s">
        <v>1590</v>
      </c>
      <c r="C16" s="502" t="s">
        <v>1714</v>
      </c>
      <c r="D16" s="533" t="s">
        <v>1467</v>
      </c>
      <c r="E16" s="531" t="s">
        <v>1588</v>
      </c>
      <c r="F16" s="540"/>
      <c r="G16" s="547"/>
    </row>
    <row r="17" spans="1:7">
      <c r="A17" s="575"/>
      <c r="B17" s="511" t="s">
        <v>1591</v>
      </c>
      <c r="C17" s="515" t="s">
        <v>1585</v>
      </c>
      <c r="D17" s="533" t="s">
        <v>1467</v>
      </c>
      <c r="E17" s="518" t="s">
        <v>1588</v>
      </c>
      <c r="F17" s="539" t="s">
        <v>1707</v>
      </c>
      <c r="G17" s="546" t="s">
        <v>1708</v>
      </c>
    </row>
    <row r="18" spans="1:7">
      <c r="A18" s="576" t="s">
        <v>1592</v>
      </c>
      <c r="B18" s="511" t="s">
        <v>1593</v>
      </c>
      <c r="C18" s="515" t="s">
        <v>1585</v>
      </c>
      <c r="D18" s="533" t="s">
        <v>1467</v>
      </c>
      <c r="E18" s="518" t="s">
        <v>1594</v>
      </c>
      <c r="F18" s="560" t="s">
        <v>1700</v>
      </c>
      <c r="G18" s="562">
        <v>3.3</v>
      </c>
    </row>
    <row r="19" spans="1:7">
      <c r="A19" s="572"/>
      <c r="B19" s="511" t="s">
        <v>1595</v>
      </c>
      <c r="C19" s="515" t="s">
        <v>1585</v>
      </c>
      <c r="D19" s="533" t="s">
        <v>1467</v>
      </c>
      <c r="E19" s="518" t="s">
        <v>1594</v>
      </c>
      <c r="F19" s="561"/>
      <c r="G19" s="559"/>
    </row>
    <row r="20" spans="1:7">
      <c r="A20" s="498" t="s">
        <v>1596</v>
      </c>
      <c r="B20" s="501" t="s">
        <v>1597</v>
      </c>
      <c r="C20" s="502" t="s">
        <v>1714</v>
      </c>
      <c r="D20" s="533" t="s">
        <v>1467</v>
      </c>
      <c r="E20" s="531" t="s">
        <v>1598</v>
      </c>
      <c r="F20" s="540"/>
      <c r="G20" s="547"/>
    </row>
    <row r="21" spans="1:7">
      <c r="A21" s="574" t="s">
        <v>305</v>
      </c>
      <c r="B21" s="511" t="s">
        <v>306</v>
      </c>
      <c r="C21" s="515" t="s">
        <v>1585</v>
      </c>
      <c r="D21" s="533" t="s">
        <v>1467</v>
      </c>
      <c r="E21" s="518" t="s">
        <v>1599</v>
      </c>
      <c r="F21" s="566" t="s">
        <v>1688</v>
      </c>
      <c r="G21" s="562" t="s">
        <v>1683</v>
      </c>
    </row>
    <row r="22" spans="1:7">
      <c r="A22" s="575"/>
      <c r="B22" s="511" t="s">
        <v>307</v>
      </c>
      <c r="C22" s="515" t="s">
        <v>1585</v>
      </c>
      <c r="D22" s="533" t="s">
        <v>1467</v>
      </c>
      <c r="E22" s="518" t="s">
        <v>1599</v>
      </c>
      <c r="F22" s="567"/>
      <c r="G22" s="559"/>
    </row>
    <row r="23" spans="1:7">
      <c r="A23" s="575"/>
      <c r="B23" s="517" t="s">
        <v>308</v>
      </c>
      <c r="C23" s="515" t="s">
        <v>1585</v>
      </c>
      <c r="D23" s="533" t="s">
        <v>1467</v>
      </c>
      <c r="E23" s="518" t="s">
        <v>1599</v>
      </c>
      <c r="F23" s="539" t="s">
        <v>1685</v>
      </c>
      <c r="G23" s="546" t="s">
        <v>1686</v>
      </c>
    </row>
    <row r="24" spans="1:7">
      <c r="A24" s="583"/>
      <c r="B24" s="523" t="s">
        <v>309</v>
      </c>
      <c r="C24" s="532" t="s">
        <v>1714</v>
      </c>
      <c r="D24" s="533" t="s">
        <v>1467</v>
      </c>
      <c r="E24" s="531" t="s">
        <v>1599</v>
      </c>
      <c r="F24" s="540"/>
      <c r="G24" s="547"/>
    </row>
    <row r="25" spans="1:7">
      <c r="A25" s="576" t="s">
        <v>310</v>
      </c>
      <c r="B25" s="511" t="s">
        <v>311</v>
      </c>
      <c r="C25" s="515" t="s">
        <v>1585</v>
      </c>
      <c r="D25" s="533" t="s">
        <v>1467</v>
      </c>
      <c r="E25" s="518" t="s">
        <v>1600</v>
      </c>
      <c r="F25" s="566" t="s">
        <v>1698</v>
      </c>
      <c r="G25" s="546">
        <v>3.2</v>
      </c>
    </row>
    <row r="26" spans="1:7">
      <c r="A26" s="572"/>
      <c r="B26" s="520" t="s">
        <v>312</v>
      </c>
      <c r="C26" s="515" t="s">
        <v>1585</v>
      </c>
      <c r="D26" s="533" t="s">
        <v>1467</v>
      </c>
      <c r="E26" s="518" t="s">
        <v>1600</v>
      </c>
      <c r="F26" s="590"/>
      <c r="G26" s="546"/>
    </row>
    <row r="27" spans="1:7">
      <c r="A27" s="573"/>
      <c r="B27" s="511" t="s">
        <v>1601</v>
      </c>
      <c r="C27" s="515" t="s">
        <v>1585</v>
      </c>
      <c r="D27" s="533" t="s">
        <v>1467</v>
      </c>
      <c r="E27" s="518" t="s">
        <v>1600</v>
      </c>
      <c r="F27" s="567"/>
      <c r="G27" s="546"/>
    </row>
    <row r="28" spans="1:7">
      <c r="A28" s="574" t="s">
        <v>314</v>
      </c>
      <c r="B28" s="511" t="s">
        <v>315</v>
      </c>
      <c r="C28" s="515" t="s">
        <v>1585</v>
      </c>
      <c r="D28" s="533" t="s">
        <v>1467</v>
      </c>
      <c r="E28" s="518" t="s">
        <v>1602</v>
      </c>
      <c r="F28" s="539" t="s">
        <v>1685</v>
      </c>
      <c r="G28" s="546" t="s">
        <v>1686</v>
      </c>
    </row>
    <row r="29" spans="1:7">
      <c r="A29" s="575"/>
      <c r="B29" s="501" t="s">
        <v>1603</v>
      </c>
      <c r="C29" s="502" t="s">
        <v>1714</v>
      </c>
      <c r="D29" s="533" t="s">
        <v>1467</v>
      </c>
      <c r="E29" s="531" t="s">
        <v>1602</v>
      </c>
      <c r="F29" s="540"/>
      <c r="G29" s="547"/>
    </row>
    <row r="30" spans="1:7">
      <c r="A30" s="583"/>
      <c r="B30" s="501" t="s">
        <v>317</v>
      </c>
      <c r="C30" s="502" t="s">
        <v>1714</v>
      </c>
      <c r="D30" s="533" t="s">
        <v>1467</v>
      </c>
      <c r="E30" s="531" t="s">
        <v>1602</v>
      </c>
      <c r="F30" s="540"/>
      <c r="G30" s="547"/>
    </row>
    <row r="31" spans="1:7">
      <c r="A31" s="576" t="s">
        <v>318</v>
      </c>
      <c r="B31" s="511" t="s">
        <v>1604</v>
      </c>
      <c r="C31" s="515" t="s">
        <v>1585</v>
      </c>
      <c r="D31" s="533" t="s">
        <v>1467</v>
      </c>
      <c r="E31" s="518" t="s">
        <v>1605</v>
      </c>
      <c r="F31" s="577" t="s">
        <v>1579</v>
      </c>
      <c r="G31" s="562">
        <v>9</v>
      </c>
    </row>
    <row r="32" spans="1:7">
      <c r="A32" s="572"/>
      <c r="B32" s="511" t="s">
        <v>1606</v>
      </c>
      <c r="C32" s="515" t="s">
        <v>1585</v>
      </c>
      <c r="D32" s="533" t="s">
        <v>1467</v>
      </c>
      <c r="E32" s="518" t="s">
        <v>1605</v>
      </c>
      <c r="F32" s="577"/>
      <c r="G32" s="559"/>
    </row>
    <row r="33" spans="1:7">
      <c r="A33" s="584" t="s">
        <v>318</v>
      </c>
      <c r="B33" s="511" t="s">
        <v>1607</v>
      </c>
      <c r="C33" s="515" t="s">
        <v>1585</v>
      </c>
      <c r="D33" s="533" t="s">
        <v>1467</v>
      </c>
      <c r="E33" s="518" t="s">
        <v>1608</v>
      </c>
      <c r="F33" s="578" t="s">
        <v>1684</v>
      </c>
      <c r="G33" s="562">
        <v>9</v>
      </c>
    </row>
    <row r="34" spans="1:7">
      <c r="A34" s="584"/>
      <c r="B34" s="511" t="s">
        <v>319</v>
      </c>
      <c r="C34" s="515" t="s">
        <v>1585</v>
      </c>
      <c r="D34" s="533" t="s">
        <v>1467</v>
      </c>
      <c r="E34" s="518" t="s">
        <v>1608</v>
      </c>
      <c r="F34" s="578"/>
      <c r="G34" s="564"/>
    </row>
    <row r="35" spans="1:7">
      <c r="A35" s="584"/>
      <c r="B35" s="511" t="s">
        <v>1609</v>
      </c>
      <c r="C35" s="515" t="s">
        <v>1585</v>
      </c>
      <c r="D35" s="533" t="s">
        <v>1467</v>
      </c>
      <c r="E35" s="518" t="s">
        <v>1608</v>
      </c>
      <c r="F35" s="578"/>
      <c r="G35" s="564"/>
    </row>
    <row r="36" spans="1:7">
      <c r="A36" s="584"/>
      <c r="B36" s="511" t="s">
        <v>1610</v>
      </c>
      <c r="C36" s="515" t="s">
        <v>1585</v>
      </c>
      <c r="D36" s="533" t="s">
        <v>1467</v>
      </c>
      <c r="E36" s="518" t="s">
        <v>1608</v>
      </c>
      <c r="F36" s="578"/>
      <c r="G36" s="564"/>
    </row>
    <row r="37" spans="1:7">
      <c r="A37" s="584"/>
      <c r="B37" s="511" t="s">
        <v>1611</v>
      </c>
      <c r="C37" s="515" t="s">
        <v>1585</v>
      </c>
      <c r="D37" s="533" t="s">
        <v>1467</v>
      </c>
      <c r="E37" s="518" t="s">
        <v>1608</v>
      </c>
      <c r="F37" s="578"/>
      <c r="G37" s="564"/>
    </row>
    <row r="38" spans="1:7">
      <c r="A38" s="584"/>
      <c r="B38" s="511" t="s">
        <v>1612</v>
      </c>
      <c r="C38" s="515" t="s">
        <v>1585</v>
      </c>
      <c r="D38" s="533" t="s">
        <v>1467</v>
      </c>
      <c r="E38" s="518" t="s">
        <v>1608</v>
      </c>
      <c r="F38" s="578"/>
      <c r="G38" s="559"/>
    </row>
    <row r="39" spans="1:7">
      <c r="A39" s="499" t="s">
        <v>321</v>
      </c>
      <c r="B39" s="516" t="s">
        <v>322</v>
      </c>
      <c r="C39" s="515" t="s">
        <v>1585</v>
      </c>
      <c r="D39" s="533" t="s">
        <v>1467</v>
      </c>
      <c r="E39" s="518" t="s">
        <v>1613</v>
      </c>
      <c r="F39" s="539"/>
      <c r="G39" s="546"/>
    </row>
    <row r="40" spans="1:7">
      <c r="A40" s="579" t="s">
        <v>323</v>
      </c>
      <c r="B40" s="511" t="s">
        <v>1614</v>
      </c>
      <c r="C40" s="515" t="s">
        <v>1585</v>
      </c>
      <c r="D40" s="533" t="s">
        <v>1467</v>
      </c>
      <c r="E40" s="518" t="s">
        <v>1615</v>
      </c>
      <c r="F40" s="560" t="s">
        <v>1713</v>
      </c>
      <c r="G40" s="562">
        <v>9</v>
      </c>
    </row>
    <row r="41" spans="1:7">
      <c r="A41" s="580"/>
      <c r="B41" s="511" t="s">
        <v>1616</v>
      </c>
      <c r="C41" s="515" t="s">
        <v>1585</v>
      </c>
      <c r="D41" s="533" t="s">
        <v>1467</v>
      </c>
      <c r="E41" s="518" t="s">
        <v>1615</v>
      </c>
      <c r="F41" s="563"/>
      <c r="G41" s="564"/>
    </row>
    <row r="42" spans="1:7">
      <c r="A42" s="580"/>
      <c r="B42" s="511" t="s">
        <v>1617</v>
      </c>
      <c r="C42" s="515" t="s">
        <v>1585</v>
      </c>
      <c r="D42" s="533" t="s">
        <v>1467</v>
      </c>
      <c r="E42" s="518" t="s">
        <v>1615</v>
      </c>
      <c r="F42" s="561"/>
      <c r="G42" s="559"/>
    </row>
    <row r="43" spans="1:7">
      <c r="A43" s="580"/>
      <c r="B43" s="524" t="s">
        <v>324</v>
      </c>
      <c r="C43" s="526" t="s">
        <v>1716</v>
      </c>
      <c r="D43" s="533" t="s">
        <v>1467</v>
      </c>
      <c r="E43" s="528" t="s">
        <v>1615</v>
      </c>
      <c r="F43" s="541"/>
      <c r="G43" s="548"/>
    </row>
    <row r="44" spans="1:7">
      <c r="A44" s="581"/>
      <c r="B44" s="516" t="s">
        <v>1618</v>
      </c>
      <c r="C44" s="515" t="s">
        <v>1585</v>
      </c>
      <c r="D44" s="533" t="s">
        <v>1467</v>
      </c>
      <c r="E44" s="518" t="s">
        <v>1615</v>
      </c>
      <c r="F44" s="539" t="s">
        <v>1713</v>
      </c>
      <c r="G44" s="546">
        <v>9</v>
      </c>
    </row>
    <row r="45" spans="1:7">
      <c r="A45" s="574" t="s">
        <v>325</v>
      </c>
      <c r="B45" s="511" t="s">
        <v>1619</v>
      </c>
      <c r="C45" s="515" t="s">
        <v>1585</v>
      </c>
      <c r="D45" s="533" t="s">
        <v>1467</v>
      </c>
      <c r="E45" s="518" t="s">
        <v>1620</v>
      </c>
      <c r="F45" s="539" t="s">
        <v>1699</v>
      </c>
      <c r="G45" s="546">
        <v>3.2</v>
      </c>
    </row>
    <row r="46" spans="1:7">
      <c r="A46" s="575"/>
      <c r="B46" s="501" t="s">
        <v>1621</v>
      </c>
      <c r="C46" s="502" t="s">
        <v>1714</v>
      </c>
      <c r="D46" s="533" t="s">
        <v>1467</v>
      </c>
      <c r="E46" s="531" t="s">
        <v>1620</v>
      </c>
      <c r="F46" s="540"/>
      <c r="G46" s="547"/>
    </row>
    <row r="47" spans="1:7">
      <c r="A47" s="579" t="s">
        <v>1622</v>
      </c>
      <c r="B47" s="511" t="s">
        <v>1623</v>
      </c>
      <c r="C47" s="515" t="s">
        <v>1585</v>
      </c>
      <c r="D47" s="533" t="s">
        <v>1467</v>
      </c>
      <c r="E47" s="518" t="s">
        <v>1624</v>
      </c>
      <c r="F47" s="542" t="s">
        <v>1579</v>
      </c>
      <c r="G47" s="546">
        <v>9</v>
      </c>
    </row>
    <row r="48" spans="1:7">
      <c r="A48" s="580"/>
      <c r="B48" s="527" t="s">
        <v>1625</v>
      </c>
      <c r="C48" s="526" t="s">
        <v>1716</v>
      </c>
      <c r="D48" s="533" t="s">
        <v>1467</v>
      </c>
      <c r="E48" s="528" t="s">
        <v>1624</v>
      </c>
      <c r="F48" s="541"/>
      <c r="G48" s="548"/>
    </row>
    <row r="49" spans="1:7">
      <c r="A49" s="580"/>
      <c r="B49" s="527" t="s">
        <v>326</v>
      </c>
      <c r="C49" s="526" t="s">
        <v>1716</v>
      </c>
      <c r="D49" s="533" t="s">
        <v>1467</v>
      </c>
      <c r="E49" s="528" t="s">
        <v>1624</v>
      </c>
      <c r="F49" s="541"/>
      <c r="G49" s="548"/>
    </row>
    <row r="50" spans="1:7">
      <c r="A50" s="581"/>
      <c r="B50" s="513" t="s">
        <v>327</v>
      </c>
      <c r="C50" s="515" t="s">
        <v>1585</v>
      </c>
      <c r="D50" s="533" t="s">
        <v>1467</v>
      </c>
      <c r="E50" s="518" t="s">
        <v>1624</v>
      </c>
      <c r="F50" s="539" t="s">
        <v>1682</v>
      </c>
      <c r="G50" s="546" t="s">
        <v>1683</v>
      </c>
    </row>
    <row r="51" spans="1:7">
      <c r="A51" s="500" t="s">
        <v>328</v>
      </c>
      <c r="B51" s="524" t="s">
        <v>1626</v>
      </c>
      <c r="C51" s="526" t="s">
        <v>1716</v>
      </c>
      <c r="D51" s="533" t="s">
        <v>1467</v>
      </c>
      <c r="E51" s="528" t="s">
        <v>1627</v>
      </c>
      <c r="F51" s="541"/>
      <c r="G51" s="548"/>
    </row>
    <row r="52" spans="1:7">
      <c r="A52" s="522" t="s">
        <v>329</v>
      </c>
      <c r="B52" s="511" t="s">
        <v>330</v>
      </c>
      <c r="C52" s="515" t="s">
        <v>1585</v>
      </c>
      <c r="D52" s="533" t="s">
        <v>1467</v>
      </c>
      <c r="E52" s="518" t="s">
        <v>1628</v>
      </c>
      <c r="F52" s="539" t="s">
        <v>1702</v>
      </c>
      <c r="G52" s="546">
        <v>3.5</v>
      </c>
    </row>
    <row r="53" spans="1:7">
      <c r="A53" s="574" t="s">
        <v>331</v>
      </c>
      <c r="B53" s="511" t="s">
        <v>332</v>
      </c>
      <c r="C53" s="515" t="s">
        <v>1585</v>
      </c>
      <c r="D53" s="533" t="s">
        <v>1467</v>
      </c>
      <c r="E53" s="518" t="s">
        <v>1629</v>
      </c>
      <c r="F53" s="566" t="s">
        <v>1692</v>
      </c>
      <c r="G53" s="562" t="s">
        <v>1695</v>
      </c>
    </row>
    <row r="54" spans="1:7">
      <c r="A54" s="575"/>
      <c r="B54" s="511" t="s">
        <v>1630</v>
      </c>
      <c r="C54" s="515" t="s">
        <v>1585</v>
      </c>
      <c r="D54" s="533" t="s">
        <v>1467</v>
      </c>
      <c r="E54" s="518" t="s">
        <v>1629</v>
      </c>
      <c r="F54" s="567"/>
      <c r="G54" s="559"/>
    </row>
    <row r="55" spans="1:7">
      <c r="A55" s="575"/>
      <c r="B55" s="511" t="s">
        <v>1631</v>
      </c>
      <c r="C55" s="515" t="s">
        <v>1585</v>
      </c>
      <c r="D55" s="533" t="s">
        <v>1467</v>
      </c>
      <c r="E55" s="518" t="s">
        <v>1629</v>
      </c>
      <c r="F55" s="543" t="s">
        <v>1692</v>
      </c>
      <c r="G55" s="546" t="s">
        <v>1695</v>
      </c>
    </row>
    <row r="56" spans="1:7">
      <c r="A56" s="575"/>
      <c r="B56" s="501" t="s">
        <v>1632</v>
      </c>
      <c r="C56" s="502" t="s">
        <v>1714</v>
      </c>
      <c r="D56" s="533" t="s">
        <v>1467</v>
      </c>
      <c r="E56" s="531" t="s">
        <v>1629</v>
      </c>
      <c r="F56" s="540"/>
      <c r="G56" s="547"/>
    </row>
    <row r="57" spans="1:7">
      <c r="A57" s="536" t="s">
        <v>333</v>
      </c>
      <c r="B57" s="524" t="s">
        <v>1633</v>
      </c>
      <c r="C57" s="526" t="s">
        <v>1716</v>
      </c>
      <c r="D57" s="533" t="s">
        <v>1467</v>
      </c>
      <c r="E57" s="528" t="s">
        <v>1634</v>
      </c>
      <c r="F57" s="541"/>
      <c r="G57" s="548"/>
    </row>
    <row r="58" spans="1:7">
      <c r="A58" s="582" t="s">
        <v>722</v>
      </c>
      <c r="B58" s="511" t="s">
        <v>1635</v>
      </c>
      <c r="C58" s="515" t="s">
        <v>1585</v>
      </c>
      <c r="D58" s="533" t="s">
        <v>1467</v>
      </c>
      <c r="E58" s="518" t="s">
        <v>1636</v>
      </c>
      <c r="F58" s="560" t="s">
        <v>1689</v>
      </c>
      <c r="G58" s="562" t="s">
        <v>1690</v>
      </c>
    </row>
    <row r="59" spans="1:7">
      <c r="A59" s="582"/>
      <c r="B59" s="513" t="s">
        <v>334</v>
      </c>
      <c r="C59" s="515" t="s">
        <v>1585</v>
      </c>
      <c r="D59" s="533" t="s">
        <v>1467</v>
      </c>
      <c r="E59" s="518" t="s">
        <v>1636</v>
      </c>
      <c r="F59" s="561"/>
      <c r="G59" s="559"/>
    </row>
    <row r="60" spans="1:7">
      <c r="A60" s="521" t="s">
        <v>1637</v>
      </c>
      <c r="B60" s="514" t="s">
        <v>1638</v>
      </c>
      <c r="C60" s="515" t="s">
        <v>1585</v>
      </c>
      <c r="D60" s="533" t="s">
        <v>1467</v>
      </c>
      <c r="E60" s="518" t="s">
        <v>1639</v>
      </c>
      <c r="F60" s="543" t="s">
        <v>1692</v>
      </c>
      <c r="G60" s="546" t="s">
        <v>1695</v>
      </c>
    </row>
    <row r="61" spans="1:7">
      <c r="A61" s="576" t="s">
        <v>335</v>
      </c>
      <c r="B61" s="511" t="s">
        <v>1640</v>
      </c>
      <c r="C61" s="515" t="s">
        <v>1585</v>
      </c>
      <c r="D61" s="533" t="s">
        <v>1467</v>
      </c>
      <c r="E61" s="518" t="s">
        <v>1641</v>
      </c>
      <c r="F61" s="565" t="s">
        <v>1579</v>
      </c>
      <c r="G61" s="562">
        <v>9</v>
      </c>
    </row>
    <row r="62" spans="1:7">
      <c r="A62" s="572"/>
      <c r="B62" s="511" t="s">
        <v>1642</v>
      </c>
      <c r="C62" s="515" t="s">
        <v>1585</v>
      </c>
      <c r="D62" s="533" t="s">
        <v>1467</v>
      </c>
      <c r="E62" s="518" t="s">
        <v>1641</v>
      </c>
      <c r="F62" s="565"/>
      <c r="G62" s="564"/>
    </row>
    <row r="63" spans="1:7">
      <c r="A63" s="573"/>
      <c r="B63" s="514" t="s">
        <v>1643</v>
      </c>
      <c r="C63" s="515" t="s">
        <v>1585</v>
      </c>
      <c r="D63" s="533" t="s">
        <v>1467</v>
      </c>
      <c r="E63" s="518" t="s">
        <v>1641</v>
      </c>
      <c r="F63" s="565"/>
      <c r="G63" s="559"/>
    </row>
    <row r="64" spans="1:7">
      <c r="A64" s="574" t="s">
        <v>1644</v>
      </c>
      <c r="B64" s="511" t="s">
        <v>336</v>
      </c>
      <c r="C64" s="515" t="s">
        <v>1585</v>
      </c>
      <c r="D64" s="533" t="s">
        <v>1467</v>
      </c>
      <c r="E64" s="518" t="s">
        <v>1645</v>
      </c>
      <c r="F64" s="566" t="s">
        <v>1694</v>
      </c>
      <c r="G64" s="562" t="s">
        <v>1693</v>
      </c>
    </row>
    <row r="65" spans="1:7">
      <c r="A65" s="575"/>
      <c r="B65" s="511" t="s">
        <v>337</v>
      </c>
      <c r="C65" s="515" t="s">
        <v>1585</v>
      </c>
      <c r="D65" s="533" t="s">
        <v>1467</v>
      </c>
      <c r="E65" s="518" t="s">
        <v>1645</v>
      </c>
      <c r="F65" s="567"/>
      <c r="G65" s="559"/>
    </row>
    <row r="66" spans="1:7">
      <c r="A66" s="575"/>
      <c r="B66" s="524" t="s">
        <v>1646</v>
      </c>
      <c r="C66" s="526" t="s">
        <v>1716</v>
      </c>
      <c r="D66" s="533" t="s">
        <v>1467</v>
      </c>
      <c r="E66" s="528" t="s">
        <v>1645</v>
      </c>
      <c r="F66" s="541"/>
      <c r="G66" s="548"/>
    </row>
    <row r="67" spans="1:7">
      <c r="A67" s="583"/>
      <c r="B67" s="514" t="s">
        <v>338</v>
      </c>
      <c r="C67" s="515" t="s">
        <v>1585</v>
      </c>
      <c r="D67" s="533" t="s">
        <v>1467</v>
      </c>
      <c r="E67" s="518" t="s">
        <v>1645</v>
      </c>
      <c r="F67" s="539" t="s">
        <v>1701</v>
      </c>
      <c r="G67" s="546">
        <v>3.4</v>
      </c>
    </row>
    <row r="68" spans="1:7">
      <c r="A68" s="574" t="s">
        <v>339</v>
      </c>
      <c r="B68" s="524" t="s">
        <v>340</v>
      </c>
      <c r="C68" s="526" t="s">
        <v>1716</v>
      </c>
      <c r="D68" s="533" t="s">
        <v>1467</v>
      </c>
      <c r="E68" s="528" t="s">
        <v>1647</v>
      </c>
      <c r="F68" s="541"/>
      <c r="G68" s="548"/>
    </row>
    <row r="69" spans="1:7">
      <c r="A69" s="575"/>
      <c r="B69" s="511" t="s">
        <v>1648</v>
      </c>
      <c r="C69" s="515" t="s">
        <v>1585</v>
      </c>
      <c r="D69" s="533" t="s">
        <v>1467</v>
      </c>
      <c r="E69" s="519" t="s">
        <v>1647</v>
      </c>
      <c r="F69" s="539" t="s">
        <v>1687</v>
      </c>
      <c r="G69" s="546" t="s">
        <v>1683</v>
      </c>
    </row>
    <row r="70" spans="1:7">
      <c r="A70" s="575"/>
      <c r="B70" s="511" t="s">
        <v>1649</v>
      </c>
      <c r="C70" s="515" t="s">
        <v>1585</v>
      </c>
      <c r="D70" s="533" t="s">
        <v>1467</v>
      </c>
      <c r="E70" s="512" t="s">
        <v>1647</v>
      </c>
      <c r="F70" s="539" t="s">
        <v>1711</v>
      </c>
      <c r="G70" s="546" t="s">
        <v>1712</v>
      </c>
    </row>
    <row r="71" spans="1:7">
      <c r="A71" s="587" t="s">
        <v>341</v>
      </c>
      <c r="B71" s="511" t="s">
        <v>342</v>
      </c>
      <c r="C71" s="515" t="s">
        <v>1585</v>
      </c>
      <c r="D71" s="533" t="s">
        <v>1467</v>
      </c>
      <c r="E71" s="518" t="s">
        <v>1650</v>
      </c>
      <c r="F71" s="568" t="s">
        <v>1689</v>
      </c>
      <c r="G71" s="562" t="s">
        <v>1690</v>
      </c>
    </row>
    <row r="72" spans="1:7">
      <c r="A72" s="588"/>
      <c r="B72" s="511" t="s">
        <v>343</v>
      </c>
      <c r="C72" s="515" t="s">
        <v>1585</v>
      </c>
      <c r="D72" s="533" t="s">
        <v>1467</v>
      </c>
      <c r="E72" s="518" t="s">
        <v>1650</v>
      </c>
      <c r="F72" s="569"/>
      <c r="G72" s="564"/>
    </row>
    <row r="73" spans="1:7">
      <c r="A73" s="588"/>
      <c r="B73" s="511" t="s">
        <v>344</v>
      </c>
      <c r="C73" s="515" t="s">
        <v>1585</v>
      </c>
      <c r="D73" s="533" t="s">
        <v>1467</v>
      </c>
      <c r="E73" s="518" t="s">
        <v>1650</v>
      </c>
      <c r="F73" s="569"/>
      <c r="G73" s="564"/>
    </row>
    <row r="74" spans="1:7">
      <c r="A74" s="588"/>
      <c r="B74" s="511" t="s">
        <v>1651</v>
      </c>
      <c r="C74" s="515" t="s">
        <v>1585</v>
      </c>
      <c r="D74" s="533" t="s">
        <v>1467</v>
      </c>
      <c r="E74" s="519" t="s">
        <v>1650</v>
      </c>
      <c r="F74" s="569"/>
      <c r="G74" s="564"/>
    </row>
    <row r="75" spans="1:7">
      <c r="A75" s="588"/>
      <c r="B75" s="511" t="s">
        <v>345</v>
      </c>
      <c r="C75" s="515" t="s">
        <v>1585</v>
      </c>
      <c r="D75" s="533" t="s">
        <v>1467</v>
      </c>
      <c r="E75" s="518" t="s">
        <v>1650</v>
      </c>
      <c r="F75" s="569"/>
      <c r="G75" s="564"/>
    </row>
    <row r="76" spans="1:7">
      <c r="A76" s="588"/>
      <c r="B76" s="511" t="s">
        <v>346</v>
      </c>
      <c r="C76" s="515" t="s">
        <v>1585</v>
      </c>
      <c r="D76" s="533" t="s">
        <v>1467</v>
      </c>
      <c r="E76" s="518" t="s">
        <v>1650</v>
      </c>
      <c r="F76" s="569"/>
      <c r="G76" s="564"/>
    </row>
    <row r="77" spans="1:7">
      <c r="A77" s="588"/>
      <c r="B77" s="511" t="s">
        <v>1652</v>
      </c>
      <c r="C77" s="515" t="s">
        <v>1585</v>
      </c>
      <c r="D77" s="533" t="s">
        <v>1467</v>
      </c>
      <c r="E77" s="518" t="s">
        <v>1650</v>
      </c>
      <c r="F77" s="569"/>
      <c r="G77" s="564"/>
    </row>
    <row r="78" spans="1:7">
      <c r="A78" s="588"/>
      <c r="B78" s="511" t="s">
        <v>1653</v>
      </c>
      <c r="C78" s="515" t="s">
        <v>1585</v>
      </c>
      <c r="D78" s="533" t="s">
        <v>1467</v>
      </c>
      <c r="E78" s="518" t="s">
        <v>1650</v>
      </c>
      <c r="F78" s="569"/>
      <c r="G78" s="564"/>
    </row>
    <row r="79" spans="1:7">
      <c r="A79" s="589"/>
      <c r="B79" s="511" t="s">
        <v>347</v>
      </c>
      <c r="C79" s="515" t="s">
        <v>1585</v>
      </c>
      <c r="D79" s="533" t="s">
        <v>1467</v>
      </c>
      <c r="E79" s="518" t="s">
        <v>1650</v>
      </c>
      <c r="F79" s="570"/>
      <c r="G79" s="559"/>
    </row>
    <row r="80" spans="1:7">
      <c r="A80" s="537" t="s">
        <v>348</v>
      </c>
      <c r="B80" s="501" t="s">
        <v>349</v>
      </c>
      <c r="C80" s="502" t="s">
        <v>1714</v>
      </c>
      <c r="D80" s="533" t="s">
        <v>1467</v>
      </c>
      <c r="E80" s="531" t="s">
        <v>1485</v>
      </c>
      <c r="F80" s="540"/>
      <c r="G80" s="547"/>
    </row>
    <row r="81" spans="1:7">
      <c r="A81" s="585" t="s">
        <v>1654</v>
      </c>
      <c r="B81" s="511" t="s">
        <v>1655</v>
      </c>
      <c r="C81" s="515" t="s">
        <v>1585</v>
      </c>
      <c r="D81" s="533" t="s">
        <v>1467</v>
      </c>
      <c r="E81" s="518" t="s">
        <v>1656</v>
      </c>
      <c r="F81" s="566" t="s">
        <v>1691</v>
      </c>
      <c r="G81" s="562" t="s">
        <v>1690</v>
      </c>
    </row>
    <row r="82" spans="1:7">
      <c r="A82" s="585"/>
      <c r="B82" s="511" t="s">
        <v>907</v>
      </c>
      <c r="C82" s="515" t="s">
        <v>1585</v>
      </c>
      <c r="D82" s="533" t="s">
        <v>1467</v>
      </c>
      <c r="E82" s="518" t="s">
        <v>1656</v>
      </c>
      <c r="F82" s="567"/>
      <c r="G82" s="559"/>
    </row>
    <row r="83" spans="1:7">
      <c r="A83" s="585"/>
      <c r="B83" s="501" t="s">
        <v>1657</v>
      </c>
      <c r="C83" s="502" t="s">
        <v>1714</v>
      </c>
      <c r="D83" s="533" t="s">
        <v>1467</v>
      </c>
      <c r="E83" s="531" t="s">
        <v>1656</v>
      </c>
      <c r="F83" s="540"/>
      <c r="G83" s="547"/>
    </row>
    <row r="84" spans="1:7">
      <c r="A84" s="582" t="s">
        <v>1065</v>
      </c>
      <c r="B84" s="511" t="s">
        <v>350</v>
      </c>
      <c r="C84" s="515" t="s">
        <v>1585</v>
      </c>
      <c r="D84" s="533" t="s">
        <v>1467</v>
      </c>
      <c r="E84" s="518" t="s">
        <v>1658</v>
      </c>
      <c r="F84" s="543" t="s">
        <v>1691</v>
      </c>
      <c r="G84" s="546" t="s">
        <v>1690</v>
      </c>
    </row>
    <row r="85" spans="1:7">
      <c r="A85" s="582"/>
      <c r="B85" s="511" t="s">
        <v>351</v>
      </c>
      <c r="C85" s="515" t="s">
        <v>1585</v>
      </c>
      <c r="D85" s="533" t="s">
        <v>1467</v>
      </c>
      <c r="E85" s="518" t="s">
        <v>1658</v>
      </c>
      <c r="F85" s="539" t="s">
        <v>1701</v>
      </c>
      <c r="G85" s="546">
        <v>3.4</v>
      </c>
    </row>
    <row r="86" spans="1:7">
      <c r="A86" s="576" t="s">
        <v>352</v>
      </c>
      <c r="B86" s="516" t="s">
        <v>1659</v>
      </c>
      <c r="C86" s="515" t="s">
        <v>1585</v>
      </c>
      <c r="D86" s="533" t="s">
        <v>1467</v>
      </c>
      <c r="E86" s="518" t="s">
        <v>1660</v>
      </c>
      <c r="F86" s="539" t="s">
        <v>1705</v>
      </c>
      <c r="G86" s="546" t="s">
        <v>1706</v>
      </c>
    </row>
    <row r="87" spans="1:7">
      <c r="A87" s="572"/>
      <c r="B87" s="511" t="s">
        <v>353</v>
      </c>
      <c r="C87" s="515" t="s">
        <v>1585</v>
      </c>
      <c r="D87" s="533" t="s">
        <v>1467</v>
      </c>
      <c r="E87" s="518" t="s">
        <v>1660</v>
      </c>
      <c r="F87" s="560" t="s">
        <v>1692</v>
      </c>
      <c r="G87" s="562" t="s">
        <v>1695</v>
      </c>
    </row>
    <row r="88" spans="1:7">
      <c r="A88" s="572"/>
      <c r="B88" s="511" t="s">
        <v>1661</v>
      </c>
      <c r="C88" s="515" t="s">
        <v>1585</v>
      </c>
      <c r="D88" s="533" t="s">
        <v>1467</v>
      </c>
      <c r="E88" s="518" t="s">
        <v>1660</v>
      </c>
      <c r="F88" s="563"/>
      <c r="G88" s="564"/>
    </row>
    <row r="89" spans="1:7">
      <c r="A89" s="572"/>
      <c r="B89" s="516" t="s">
        <v>1662</v>
      </c>
      <c r="C89" s="515" t="s">
        <v>1585</v>
      </c>
      <c r="D89" s="533" t="s">
        <v>1467</v>
      </c>
      <c r="E89" s="518" t="s">
        <v>1660</v>
      </c>
      <c r="F89" s="561"/>
      <c r="G89" s="559"/>
    </row>
    <row r="90" spans="1:7">
      <c r="A90" s="572"/>
      <c r="B90" s="511" t="s">
        <v>1663</v>
      </c>
      <c r="C90" s="515" t="s">
        <v>1585</v>
      </c>
      <c r="D90" s="533" t="s">
        <v>1467</v>
      </c>
      <c r="E90" s="518" t="s">
        <v>1660</v>
      </c>
      <c r="F90" s="566" t="s">
        <v>1692</v>
      </c>
      <c r="G90" s="562" t="s">
        <v>1696</v>
      </c>
    </row>
    <row r="91" spans="1:7">
      <c r="A91" s="572"/>
      <c r="B91" s="511" t="s">
        <v>1664</v>
      </c>
      <c r="C91" s="515" t="s">
        <v>1585</v>
      </c>
      <c r="D91" s="533" t="s">
        <v>1467</v>
      </c>
      <c r="E91" s="518" t="s">
        <v>1660</v>
      </c>
      <c r="F91" s="590"/>
      <c r="G91" s="564"/>
    </row>
    <row r="92" spans="1:7">
      <c r="A92" s="573"/>
      <c r="B92" s="511" t="s">
        <v>1665</v>
      </c>
      <c r="C92" s="515" t="s">
        <v>1585</v>
      </c>
      <c r="D92" s="533" t="s">
        <v>1467</v>
      </c>
      <c r="E92" s="518" t="s">
        <v>1660</v>
      </c>
      <c r="F92" s="567"/>
      <c r="G92" s="559"/>
    </row>
    <row r="93" spans="1:7">
      <c r="A93" s="576" t="s">
        <v>1666</v>
      </c>
      <c r="B93" s="511" t="s">
        <v>354</v>
      </c>
      <c r="C93" s="515" t="s">
        <v>1585</v>
      </c>
      <c r="D93" s="533" t="s">
        <v>1467</v>
      </c>
      <c r="E93" s="518" t="s">
        <v>1667</v>
      </c>
      <c r="F93" s="566" t="s">
        <v>1700</v>
      </c>
      <c r="G93" s="562" t="s">
        <v>1709</v>
      </c>
    </row>
    <row r="94" spans="1:7">
      <c r="A94" s="572"/>
      <c r="B94" s="511" t="s">
        <v>1143</v>
      </c>
      <c r="C94" s="515" t="s">
        <v>1585</v>
      </c>
      <c r="D94" s="533" t="s">
        <v>1467</v>
      </c>
      <c r="E94" s="518" t="s">
        <v>1667</v>
      </c>
      <c r="F94" s="590"/>
      <c r="G94" s="564"/>
    </row>
    <row r="95" spans="1:7">
      <c r="A95" s="573"/>
      <c r="B95" s="511" t="s">
        <v>1668</v>
      </c>
      <c r="C95" s="515" t="s">
        <v>1585</v>
      </c>
      <c r="D95" s="533" t="s">
        <v>1467</v>
      </c>
      <c r="E95" s="518" t="s">
        <v>1667</v>
      </c>
      <c r="F95" s="590"/>
      <c r="G95" s="564"/>
    </row>
    <row r="96" spans="1:7">
      <c r="A96" s="511" t="s">
        <v>1669</v>
      </c>
      <c r="B96" s="511" t="s">
        <v>1670</v>
      </c>
      <c r="C96" s="515" t="s">
        <v>1585</v>
      </c>
      <c r="D96" s="533" t="s">
        <v>1467</v>
      </c>
      <c r="E96" s="518" t="s">
        <v>1671</v>
      </c>
      <c r="F96" s="567"/>
      <c r="G96" s="559"/>
    </row>
    <row r="97" spans="1:7">
      <c r="A97" s="585" t="s">
        <v>356</v>
      </c>
      <c r="B97" s="511" t="s">
        <v>357</v>
      </c>
      <c r="C97" s="515" t="s">
        <v>1585</v>
      </c>
      <c r="D97" s="533" t="s">
        <v>1467</v>
      </c>
      <c r="E97" s="518" t="s">
        <v>1368</v>
      </c>
      <c r="F97" s="539" t="s">
        <v>1697</v>
      </c>
      <c r="G97" s="546" t="s">
        <v>1710</v>
      </c>
    </row>
    <row r="98" spans="1:7">
      <c r="A98" s="585"/>
      <c r="B98" s="501" t="s">
        <v>358</v>
      </c>
      <c r="C98" s="502" t="s">
        <v>1714</v>
      </c>
      <c r="D98" s="533" t="s">
        <v>1467</v>
      </c>
      <c r="E98" s="531" t="s">
        <v>1368</v>
      </c>
      <c r="F98" s="540"/>
      <c r="G98" s="547"/>
    </row>
    <row r="99" spans="1:7">
      <c r="A99" s="585"/>
      <c r="B99" s="501" t="s">
        <v>359</v>
      </c>
      <c r="C99" s="502" t="s">
        <v>1714</v>
      </c>
      <c r="D99" s="533" t="s">
        <v>1467</v>
      </c>
      <c r="E99" s="531" t="s">
        <v>1368</v>
      </c>
      <c r="F99" s="540"/>
      <c r="G99" s="547"/>
    </row>
    <row r="100" spans="1:7">
      <c r="A100" s="585"/>
      <c r="B100" s="501" t="s">
        <v>360</v>
      </c>
      <c r="C100" s="502" t="s">
        <v>1714</v>
      </c>
      <c r="D100" s="533" t="s">
        <v>1467</v>
      </c>
      <c r="E100" s="531" t="s">
        <v>1368</v>
      </c>
      <c r="F100" s="540"/>
      <c r="G100" s="547"/>
    </row>
    <row r="101" spans="1:7">
      <c r="A101" s="585"/>
      <c r="B101" s="501" t="s">
        <v>1672</v>
      </c>
      <c r="C101" s="502" t="s">
        <v>1714</v>
      </c>
      <c r="D101" s="533" t="s">
        <v>1467</v>
      </c>
      <c r="E101" s="531" t="s">
        <v>1368</v>
      </c>
      <c r="F101" s="540"/>
      <c r="G101" s="547"/>
    </row>
    <row r="102" spans="1:7">
      <c r="A102" s="585" t="s">
        <v>361</v>
      </c>
      <c r="B102" s="511" t="s">
        <v>1673</v>
      </c>
      <c r="C102" s="515" t="s">
        <v>1585</v>
      </c>
      <c r="D102" s="533" t="s">
        <v>1467</v>
      </c>
      <c r="E102" s="518" t="s">
        <v>1674</v>
      </c>
      <c r="F102" s="543" t="s">
        <v>1689</v>
      </c>
      <c r="G102" s="546" t="s">
        <v>1690</v>
      </c>
    </row>
    <row r="103" spans="1:7">
      <c r="A103" s="585"/>
      <c r="B103" s="511" t="s">
        <v>1675</v>
      </c>
      <c r="C103" s="515" t="s">
        <v>1585</v>
      </c>
      <c r="D103" s="533" t="s">
        <v>1467</v>
      </c>
      <c r="E103" s="518" t="s">
        <v>1674</v>
      </c>
      <c r="F103" s="539" t="s">
        <v>1697</v>
      </c>
      <c r="G103" s="546">
        <v>3.1</v>
      </c>
    </row>
    <row r="104" spans="1:7" ht="16" thickBot="1">
      <c r="A104" s="586"/>
      <c r="B104" s="525" t="s">
        <v>1676</v>
      </c>
      <c r="C104" s="529" t="s">
        <v>1716</v>
      </c>
      <c r="D104" s="533" t="s">
        <v>1467</v>
      </c>
      <c r="E104" s="530" t="s">
        <v>1674</v>
      </c>
      <c r="F104" s="544"/>
      <c r="G104" s="549"/>
    </row>
    <row r="105" spans="1:7">
      <c r="A105" s="489"/>
      <c r="B105" s="489"/>
      <c r="C105" s="490"/>
      <c r="D105" s="490"/>
      <c r="E105" s="491"/>
    </row>
    <row r="106" spans="1:7">
      <c r="A106" s="489"/>
      <c r="B106" s="489"/>
      <c r="C106" s="490"/>
      <c r="E106" s="491"/>
    </row>
    <row r="107" spans="1:7">
      <c r="A107" s="489"/>
      <c r="B107" s="489"/>
      <c r="C107" s="490"/>
      <c r="E107" s="491"/>
    </row>
    <row r="108" spans="1:7">
      <c r="A108" s="489"/>
      <c r="B108" s="489"/>
      <c r="C108" s="490"/>
      <c r="E108" s="491"/>
    </row>
    <row r="109" spans="1:7">
      <c r="A109" s="489"/>
      <c r="B109" s="489"/>
      <c r="C109" s="490"/>
      <c r="E109" s="491"/>
    </row>
  </sheetData>
  <mergeCells count="54">
    <mergeCell ref="F93:F96"/>
    <mergeCell ref="G93:G96"/>
    <mergeCell ref="F90:F92"/>
    <mergeCell ref="G90:G92"/>
    <mergeCell ref="F18:F19"/>
    <mergeCell ref="G18:G19"/>
    <mergeCell ref="F25:F27"/>
    <mergeCell ref="F53:F54"/>
    <mergeCell ref="G53:G54"/>
    <mergeCell ref="G31:G32"/>
    <mergeCell ref="G33:G38"/>
    <mergeCell ref="F21:F22"/>
    <mergeCell ref="G21:G22"/>
    <mergeCell ref="A86:A92"/>
    <mergeCell ref="A93:A95"/>
    <mergeCell ref="A97:A101"/>
    <mergeCell ref="A102:A104"/>
    <mergeCell ref="A61:A63"/>
    <mergeCell ref="A64:A67"/>
    <mergeCell ref="A68:A70"/>
    <mergeCell ref="A71:A79"/>
    <mergeCell ref="A81:A83"/>
    <mergeCell ref="A84:A85"/>
    <mergeCell ref="A45:A46"/>
    <mergeCell ref="A47:A50"/>
    <mergeCell ref="A53:A56"/>
    <mergeCell ref="A58:A59"/>
    <mergeCell ref="A21:A24"/>
    <mergeCell ref="A25:A27"/>
    <mergeCell ref="A28:A30"/>
    <mergeCell ref="A31:A32"/>
    <mergeCell ref="A33:A38"/>
    <mergeCell ref="A40:A44"/>
    <mergeCell ref="A1:E1"/>
    <mergeCell ref="A11:A12"/>
    <mergeCell ref="A13:A17"/>
    <mergeCell ref="A18:A19"/>
    <mergeCell ref="F40:F42"/>
    <mergeCell ref="F31:F32"/>
    <mergeCell ref="F33:F38"/>
    <mergeCell ref="G11:G12"/>
    <mergeCell ref="F58:F59"/>
    <mergeCell ref="G58:G59"/>
    <mergeCell ref="F87:F89"/>
    <mergeCell ref="G87:G89"/>
    <mergeCell ref="G61:G63"/>
    <mergeCell ref="G81:G82"/>
    <mergeCell ref="F61:F63"/>
    <mergeCell ref="G40:G42"/>
    <mergeCell ref="F64:F65"/>
    <mergeCell ref="G64:G65"/>
    <mergeCell ref="G71:G79"/>
    <mergeCell ref="F71:F79"/>
    <mergeCell ref="F81:F8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B2:S44"/>
  <sheetViews>
    <sheetView topLeftCell="D19" zoomScale="70" zoomScaleNormal="70" workbookViewId="0">
      <selection activeCell="H23" sqref="H23"/>
    </sheetView>
  </sheetViews>
  <sheetFormatPr baseColWidth="10" defaultColWidth="11.5" defaultRowHeight="15"/>
  <cols>
    <col min="1" max="1" width="2.33203125" style="1" customWidth="1"/>
    <col min="2" max="2" width="12.33203125" style="1" customWidth="1"/>
    <col min="3" max="3" width="63.5" style="114" customWidth="1"/>
    <col min="4" max="4" width="69.33203125" style="101" bestFit="1" customWidth="1"/>
    <col min="5" max="5" width="11.5" style="221"/>
    <col min="6" max="6" width="32.5" style="203" customWidth="1"/>
    <col min="7" max="7" width="23.6640625" style="203" customWidth="1"/>
    <col min="8" max="8" width="22.6640625" style="1" customWidth="1"/>
    <col min="9" max="9" width="15.5" style="1" customWidth="1"/>
    <col min="10" max="10" width="7.1640625" style="1" hidden="1" customWidth="1"/>
    <col min="11" max="11" width="27" style="1" customWidth="1"/>
    <col min="12" max="12" width="9" style="1" hidden="1" customWidth="1"/>
    <col min="13" max="13" width="27" style="1" customWidth="1"/>
    <col min="14" max="14" width="9.5" style="1" hidden="1" customWidth="1"/>
    <col min="15" max="15" width="36.5" style="1" customWidth="1"/>
    <col min="16" max="16" width="10.5" style="1" hidden="1" customWidth="1"/>
    <col min="17" max="17" width="29.1640625" style="1" customWidth="1"/>
    <col min="18" max="18" width="17.1640625" style="1" customWidth="1"/>
    <col min="19" max="19" width="16.33203125" style="404" customWidth="1"/>
    <col min="20" max="16384" width="11.5" style="1"/>
  </cols>
  <sheetData>
    <row r="2" spans="2:19" ht="20">
      <c r="B2" s="17" t="s">
        <v>1370</v>
      </c>
    </row>
    <row r="3" spans="2:19" ht="20">
      <c r="B3" s="18" t="s">
        <v>1371</v>
      </c>
    </row>
    <row r="5" spans="2:19" ht="16" thickBot="1"/>
    <row r="6" spans="2:19" s="101" customFormat="1" ht="29" customHeight="1" thickBot="1">
      <c r="B6" s="597" t="s">
        <v>1410</v>
      </c>
      <c r="C6" s="377" t="s">
        <v>8</v>
      </c>
      <c r="D6" s="378" t="s">
        <v>1</v>
      </c>
      <c r="E6" s="377" t="s">
        <v>3</v>
      </c>
      <c r="F6" s="380" t="s">
        <v>4</v>
      </c>
      <c r="G6" s="380" t="s">
        <v>5</v>
      </c>
      <c r="H6" s="380" t="s">
        <v>1411</v>
      </c>
      <c r="I6" s="391" t="s">
        <v>1412</v>
      </c>
      <c r="J6" s="391"/>
      <c r="K6" s="391" t="s">
        <v>1490</v>
      </c>
      <c r="L6" s="391"/>
      <c r="M6" s="391" t="s">
        <v>1491</v>
      </c>
      <c r="N6" s="391"/>
      <c r="O6" s="391" t="s">
        <v>1492</v>
      </c>
      <c r="P6" s="391"/>
      <c r="Q6" s="392" t="s">
        <v>1413</v>
      </c>
      <c r="R6" s="375" t="s">
        <v>1422</v>
      </c>
      <c r="S6" s="387" t="s">
        <v>1493</v>
      </c>
    </row>
    <row r="7" spans="2:19">
      <c r="B7" s="598"/>
      <c r="C7" s="614" t="s">
        <v>6</v>
      </c>
      <c r="D7" s="39" t="s">
        <v>2</v>
      </c>
      <c r="E7" s="222" t="s">
        <v>1244</v>
      </c>
      <c r="F7" s="9" t="s">
        <v>1431</v>
      </c>
      <c r="G7" s="293"/>
      <c r="H7" s="311"/>
      <c r="I7" s="399" t="s">
        <v>1467</v>
      </c>
      <c r="J7" s="399" t="str">
        <f>IF(I7="SI","2.5","0")</f>
        <v>2.5</v>
      </c>
      <c r="K7" s="399" t="s">
        <v>1467</v>
      </c>
      <c r="L7" s="399" t="str">
        <f>IF(K7="SI","2.5","0")</f>
        <v>2.5</v>
      </c>
      <c r="M7" s="399" t="s">
        <v>1465</v>
      </c>
      <c r="N7" s="399" t="str">
        <f>IF(M7="SI","2.5","0")</f>
        <v>0</v>
      </c>
      <c r="O7" s="399" t="s">
        <v>1467</v>
      </c>
      <c r="P7" s="399" t="str">
        <f>IF(O7="SI","2.5","0")</f>
        <v>2.5</v>
      </c>
      <c r="Q7" s="399" t="s">
        <v>1494</v>
      </c>
      <c r="R7" s="400">
        <f>J7+L7+N7+P7</f>
        <v>7.5</v>
      </c>
      <c r="S7" s="606">
        <f>AVERAGE(R7:R20)</f>
        <v>2.8571428571428572</v>
      </c>
    </row>
    <row r="8" spans="2:19" ht="31" thickBot="1">
      <c r="B8" s="598"/>
      <c r="C8" s="615"/>
      <c r="D8" s="46" t="s">
        <v>7</v>
      </c>
      <c r="E8" s="223" t="s">
        <v>1244</v>
      </c>
      <c r="F8" s="7" t="s">
        <v>1432</v>
      </c>
      <c r="G8" s="306"/>
      <c r="H8" s="308"/>
      <c r="I8" s="399" t="s">
        <v>1467</v>
      </c>
      <c r="J8" s="399" t="str">
        <f t="shared" ref="J8:L20" si="0">IF(I8="SI","2.5","0")</f>
        <v>2.5</v>
      </c>
      <c r="K8" s="399" t="s">
        <v>1465</v>
      </c>
      <c r="L8" s="399" t="str">
        <f t="shared" si="0"/>
        <v>0</v>
      </c>
      <c r="M8" s="399" t="s">
        <v>1465</v>
      </c>
      <c r="N8" s="399" t="str">
        <f t="shared" ref="N8" si="1">IF(M8="SI","2.5","0")</f>
        <v>0</v>
      </c>
      <c r="O8" s="399" t="s">
        <v>1467</v>
      </c>
      <c r="P8" s="399" t="str">
        <f t="shared" ref="P8:P20" si="2">IF(O8="SI","2.5","0")</f>
        <v>2.5</v>
      </c>
      <c r="Q8" s="399" t="s">
        <v>1494</v>
      </c>
      <c r="R8" s="400">
        <f t="shared" ref="R8:R20" si="3">J8+L8+N8+P8</f>
        <v>5</v>
      </c>
      <c r="S8" s="606"/>
    </row>
    <row r="9" spans="2:19" ht="30">
      <c r="B9" s="598"/>
      <c r="C9" s="616" t="s">
        <v>9</v>
      </c>
      <c r="D9" s="45" t="s">
        <v>10</v>
      </c>
      <c r="E9" s="222" t="s">
        <v>1244</v>
      </c>
      <c r="F9" s="9"/>
      <c r="G9" s="305"/>
      <c r="H9" s="308"/>
      <c r="I9" s="399" t="s">
        <v>1467</v>
      </c>
      <c r="J9" s="399" t="str">
        <f t="shared" si="0"/>
        <v>2.5</v>
      </c>
      <c r="K9" s="399" t="s">
        <v>1467</v>
      </c>
      <c r="L9" s="399" t="str">
        <f t="shared" si="0"/>
        <v>2.5</v>
      </c>
      <c r="M9" s="399" t="s">
        <v>1467</v>
      </c>
      <c r="N9" s="399" t="str">
        <f t="shared" ref="N9" si="4">IF(M9="SI","2.5","0")</f>
        <v>2.5</v>
      </c>
      <c r="O9" s="399" t="s">
        <v>1467</v>
      </c>
      <c r="P9" s="399" t="str">
        <f t="shared" si="2"/>
        <v>2.5</v>
      </c>
      <c r="Q9" s="399" t="s">
        <v>1494</v>
      </c>
      <c r="R9" s="400">
        <f t="shared" si="3"/>
        <v>10</v>
      </c>
      <c r="S9" s="606"/>
    </row>
    <row r="10" spans="2:19" ht="31" thickBot="1">
      <c r="B10" s="598"/>
      <c r="C10" s="617"/>
      <c r="D10" s="46" t="s">
        <v>11</v>
      </c>
      <c r="E10" s="223" t="s">
        <v>1244</v>
      </c>
      <c r="F10" s="7" t="s">
        <v>1433</v>
      </c>
      <c r="G10" s="306"/>
      <c r="H10" s="308"/>
      <c r="I10" s="399" t="s">
        <v>1467</v>
      </c>
      <c r="J10" s="399" t="str">
        <f t="shared" si="0"/>
        <v>2.5</v>
      </c>
      <c r="K10" s="399" t="s">
        <v>1465</v>
      </c>
      <c r="L10" s="399" t="str">
        <f t="shared" si="0"/>
        <v>0</v>
      </c>
      <c r="M10" s="399" t="s">
        <v>1465</v>
      </c>
      <c r="N10" s="399" t="str">
        <f t="shared" ref="N10" si="5">IF(M10="SI","2.5","0")</f>
        <v>0</v>
      </c>
      <c r="O10" s="399" t="s">
        <v>1465</v>
      </c>
      <c r="P10" s="399" t="str">
        <f t="shared" si="2"/>
        <v>0</v>
      </c>
      <c r="Q10" s="399" t="s">
        <v>1494</v>
      </c>
      <c r="R10" s="400">
        <f t="shared" si="3"/>
        <v>2.5</v>
      </c>
      <c r="S10" s="606"/>
    </row>
    <row r="11" spans="2:19" ht="31" thickBot="1">
      <c r="B11" s="598"/>
      <c r="C11" s="115" t="s">
        <v>12</v>
      </c>
      <c r="D11" s="43" t="s">
        <v>13</v>
      </c>
      <c r="E11" s="224" t="s">
        <v>1434</v>
      </c>
      <c r="F11" s="13"/>
      <c r="G11" s="291"/>
      <c r="H11" s="308"/>
      <c r="I11" s="399" t="s">
        <v>1465</v>
      </c>
      <c r="J11" s="399" t="str">
        <f t="shared" si="0"/>
        <v>0</v>
      </c>
      <c r="K11" s="399" t="s">
        <v>1465</v>
      </c>
      <c r="L11" s="399" t="str">
        <f t="shared" si="0"/>
        <v>0</v>
      </c>
      <c r="M11" s="399" t="s">
        <v>1465</v>
      </c>
      <c r="N11" s="399" t="str">
        <f t="shared" ref="N11" si="6">IF(M11="SI","2.5","0")</f>
        <v>0</v>
      </c>
      <c r="O11" s="399" t="s">
        <v>1465</v>
      </c>
      <c r="P11" s="399" t="str">
        <f t="shared" si="2"/>
        <v>0</v>
      </c>
      <c r="Q11" s="399" t="s">
        <v>1494</v>
      </c>
      <c r="R11" s="400">
        <f t="shared" si="3"/>
        <v>0</v>
      </c>
      <c r="S11" s="606"/>
    </row>
    <row r="12" spans="2:19" ht="91" thickBot="1">
      <c r="B12" s="598"/>
      <c r="C12" s="115" t="s">
        <v>14</v>
      </c>
      <c r="D12" s="97" t="s">
        <v>15</v>
      </c>
      <c r="E12" s="224" t="s">
        <v>1434</v>
      </c>
      <c r="F12" s="7" t="s">
        <v>1433</v>
      </c>
      <c r="G12" s="308"/>
      <c r="H12" s="308"/>
      <c r="I12" s="399" t="s">
        <v>1465</v>
      </c>
      <c r="J12" s="399" t="str">
        <f t="shared" si="0"/>
        <v>0</v>
      </c>
      <c r="K12" s="399" t="s">
        <v>1465</v>
      </c>
      <c r="L12" s="399" t="str">
        <f t="shared" si="0"/>
        <v>0</v>
      </c>
      <c r="M12" s="399" t="s">
        <v>1465</v>
      </c>
      <c r="N12" s="399" t="str">
        <f t="shared" ref="N12" si="7">IF(M12="SI","2.5","0")</f>
        <v>0</v>
      </c>
      <c r="O12" s="399" t="s">
        <v>1465</v>
      </c>
      <c r="P12" s="399" t="str">
        <f t="shared" si="2"/>
        <v>0</v>
      </c>
      <c r="Q12" s="399" t="s">
        <v>1494</v>
      </c>
      <c r="R12" s="400">
        <f t="shared" si="3"/>
        <v>0</v>
      </c>
      <c r="S12" s="606"/>
    </row>
    <row r="13" spans="2:19" ht="30">
      <c r="B13" s="598"/>
      <c r="C13" s="614" t="s">
        <v>16</v>
      </c>
      <c r="D13" s="45" t="s">
        <v>17</v>
      </c>
      <c r="E13" s="222" t="s">
        <v>1244</v>
      </c>
      <c r="F13" s="9" t="s">
        <v>1435</v>
      </c>
      <c r="G13" s="305"/>
      <c r="H13" s="308"/>
      <c r="I13" s="399" t="s">
        <v>1467</v>
      </c>
      <c r="J13" s="399" t="str">
        <f t="shared" si="0"/>
        <v>2.5</v>
      </c>
      <c r="K13" s="399" t="s">
        <v>1467</v>
      </c>
      <c r="L13" s="399" t="str">
        <f t="shared" si="0"/>
        <v>2.5</v>
      </c>
      <c r="M13" s="399" t="s">
        <v>1467</v>
      </c>
      <c r="N13" s="399" t="str">
        <f t="shared" ref="N13" si="8">IF(M13="SI","2.5","0")</f>
        <v>2.5</v>
      </c>
      <c r="O13" s="399" t="s">
        <v>1467</v>
      </c>
      <c r="P13" s="399" t="str">
        <f t="shared" si="2"/>
        <v>2.5</v>
      </c>
      <c r="Q13" s="399" t="s">
        <v>1494</v>
      </c>
      <c r="R13" s="400">
        <f t="shared" si="3"/>
        <v>10</v>
      </c>
      <c r="S13" s="606"/>
    </row>
    <row r="14" spans="2:19">
      <c r="B14" s="598"/>
      <c r="C14" s="618"/>
      <c r="D14" s="40" t="s">
        <v>18</v>
      </c>
      <c r="E14" s="225" t="s">
        <v>1434</v>
      </c>
      <c r="F14" s="3" t="s">
        <v>1436</v>
      </c>
      <c r="G14" s="307"/>
      <c r="H14" s="308"/>
      <c r="I14" s="399" t="s">
        <v>1465</v>
      </c>
      <c r="J14" s="399" t="str">
        <f t="shared" si="0"/>
        <v>0</v>
      </c>
      <c r="K14" s="399" t="s">
        <v>1465</v>
      </c>
      <c r="L14" s="399" t="str">
        <f t="shared" si="0"/>
        <v>0</v>
      </c>
      <c r="M14" s="399" t="s">
        <v>1465</v>
      </c>
      <c r="N14" s="399" t="str">
        <f t="shared" ref="N14" si="9">IF(M14="SI","2.5","0")</f>
        <v>0</v>
      </c>
      <c r="O14" s="399" t="s">
        <v>1465</v>
      </c>
      <c r="P14" s="399" t="str">
        <f t="shared" si="2"/>
        <v>0</v>
      </c>
      <c r="Q14" s="399" t="s">
        <v>1494</v>
      </c>
      <c r="R14" s="400">
        <f t="shared" si="3"/>
        <v>0</v>
      </c>
      <c r="S14" s="606"/>
    </row>
    <row r="15" spans="2:19">
      <c r="B15" s="598"/>
      <c r="C15" s="618"/>
      <c r="D15" s="40" t="s">
        <v>19</v>
      </c>
      <c r="E15" s="225" t="s">
        <v>1244</v>
      </c>
      <c r="F15" s="3" t="s">
        <v>1437</v>
      </c>
      <c r="G15" s="307"/>
      <c r="H15" s="308"/>
      <c r="I15" s="399" t="s">
        <v>1467</v>
      </c>
      <c r="J15" s="399" t="str">
        <f t="shared" si="0"/>
        <v>2.5</v>
      </c>
      <c r="K15" s="399" t="s">
        <v>1465</v>
      </c>
      <c r="L15" s="399" t="str">
        <f t="shared" si="0"/>
        <v>0</v>
      </c>
      <c r="M15" s="399" t="s">
        <v>1465</v>
      </c>
      <c r="N15" s="399" t="str">
        <f t="shared" ref="N15" si="10">IF(M15="SI","2.5","0")</f>
        <v>0</v>
      </c>
      <c r="O15" s="399" t="s">
        <v>1465</v>
      </c>
      <c r="P15" s="399" t="str">
        <f t="shared" si="2"/>
        <v>0</v>
      </c>
      <c r="Q15" s="399" t="s">
        <v>1494</v>
      </c>
      <c r="R15" s="400">
        <f t="shared" si="3"/>
        <v>2.5</v>
      </c>
      <c r="S15" s="606"/>
    </row>
    <row r="16" spans="2:19" ht="46" thickBot="1">
      <c r="B16" s="598"/>
      <c r="C16" s="615"/>
      <c r="D16" s="46" t="s">
        <v>908</v>
      </c>
      <c r="E16" s="223" t="s">
        <v>1244</v>
      </c>
      <c r="F16" s="7" t="s">
        <v>1438</v>
      </c>
      <c r="G16" s="306"/>
      <c r="H16" s="308"/>
      <c r="I16" s="399" t="s">
        <v>1467</v>
      </c>
      <c r="J16" s="399" t="str">
        <f t="shared" si="0"/>
        <v>2.5</v>
      </c>
      <c r="K16" s="399" t="s">
        <v>1465</v>
      </c>
      <c r="L16" s="399" t="str">
        <f t="shared" si="0"/>
        <v>0</v>
      </c>
      <c r="M16" s="399" t="s">
        <v>1465</v>
      </c>
      <c r="N16" s="399" t="str">
        <f t="shared" ref="N16" si="11">IF(M16="SI","2.5","0")</f>
        <v>0</v>
      </c>
      <c r="O16" s="399" t="s">
        <v>1465</v>
      </c>
      <c r="P16" s="399" t="str">
        <f t="shared" si="2"/>
        <v>0</v>
      </c>
      <c r="Q16" s="399" t="s">
        <v>1494</v>
      </c>
      <c r="R16" s="400">
        <f t="shared" si="3"/>
        <v>2.5</v>
      </c>
      <c r="S16" s="606"/>
    </row>
    <row r="17" spans="2:19" ht="46" thickBot="1">
      <c r="B17" s="598"/>
      <c r="C17" s="116" t="s">
        <v>20</v>
      </c>
      <c r="D17" s="27" t="s">
        <v>21</v>
      </c>
      <c r="E17" s="224" t="s">
        <v>1434</v>
      </c>
      <c r="F17" s="13"/>
      <c r="G17" s="291"/>
      <c r="H17" s="308"/>
      <c r="I17" s="399" t="s">
        <v>1465</v>
      </c>
      <c r="J17" s="399" t="str">
        <f t="shared" si="0"/>
        <v>0</v>
      </c>
      <c r="K17" s="399" t="s">
        <v>1465</v>
      </c>
      <c r="L17" s="399" t="str">
        <f t="shared" si="0"/>
        <v>0</v>
      </c>
      <c r="M17" s="399" t="s">
        <v>1465</v>
      </c>
      <c r="N17" s="399" t="str">
        <f t="shared" ref="N17" si="12">IF(M17="SI","2.5","0")</f>
        <v>0</v>
      </c>
      <c r="O17" s="399" t="s">
        <v>1465</v>
      </c>
      <c r="P17" s="399" t="str">
        <f t="shared" si="2"/>
        <v>0</v>
      </c>
      <c r="Q17" s="399" t="s">
        <v>1494</v>
      </c>
      <c r="R17" s="400">
        <f t="shared" si="3"/>
        <v>0</v>
      </c>
      <c r="S17" s="606"/>
    </row>
    <row r="18" spans="2:19">
      <c r="B18" s="598"/>
      <c r="C18" s="614" t="s">
        <v>22</v>
      </c>
      <c r="D18" s="39" t="s">
        <v>23</v>
      </c>
      <c r="E18" s="222" t="s">
        <v>1434</v>
      </c>
      <c r="F18" s="9"/>
      <c r="G18" s="305"/>
      <c r="H18" s="308"/>
      <c r="I18" s="399" t="s">
        <v>1465</v>
      </c>
      <c r="J18" s="399" t="str">
        <f t="shared" si="0"/>
        <v>0</v>
      </c>
      <c r="K18" s="399" t="s">
        <v>1465</v>
      </c>
      <c r="L18" s="399" t="str">
        <f t="shared" si="0"/>
        <v>0</v>
      </c>
      <c r="M18" s="399" t="s">
        <v>1465</v>
      </c>
      <c r="N18" s="399" t="str">
        <f t="shared" ref="N18" si="13">IF(M18="SI","2.5","0")</f>
        <v>0</v>
      </c>
      <c r="O18" s="399" t="s">
        <v>1465</v>
      </c>
      <c r="P18" s="399" t="str">
        <f t="shared" si="2"/>
        <v>0</v>
      </c>
      <c r="Q18" s="399" t="s">
        <v>1494</v>
      </c>
      <c r="R18" s="400">
        <f t="shared" si="3"/>
        <v>0</v>
      </c>
      <c r="S18" s="606"/>
    </row>
    <row r="19" spans="2:19" ht="16" thickBot="1">
      <c r="B19" s="598"/>
      <c r="C19" s="615"/>
      <c r="D19" s="41" t="s">
        <v>24</v>
      </c>
      <c r="E19" s="223" t="s">
        <v>1434</v>
      </c>
      <c r="F19" s="7"/>
      <c r="G19" s="306"/>
      <c r="H19" s="308"/>
      <c r="I19" s="399" t="s">
        <v>1465</v>
      </c>
      <c r="J19" s="399" t="str">
        <f t="shared" si="0"/>
        <v>0</v>
      </c>
      <c r="K19" s="399" t="s">
        <v>1465</v>
      </c>
      <c r="L19" s="399" t="str">
        <f t="shared" si="0"/>
        <v>0</v>
      </c>
      <c r="M19" s="399" t="s">
        <v>1465</v>
      </c>
      <c r="N19" s="399" t="str">
        <f t="shared" ref="N19" si="14">IF(M19="SI","2.5","0")</f>
        <v>0</v>
      </c>
      <c r="O19" s="399" t="s">
        <v>1465</v>
      </c>
      <c r="P19" s="399" t="str">
        <f t="shared" si="2"/>
        <v>0</v>
      </c>
      <c r="Q19" s="399" t="s">
        <v>1494</v>
      </c>
      <c r="R19" s="400">
        <f t="shared" si="3"/>
        <v>0</v>
      </c>
      <c r="S19" s="606"/>
    </row>
    <row r="20" spans="2:19" ht="60">
      <c r="B20" s="598"/>
      <c r="C20" s="174" t="s">
        <v>25</v>
      </c>
      <c r="D20" s="325" t="s">
        <v>26</v>
      </c>
      <c r="E20" s="239" t="s">
        <v>1434</v>
      </c>
      <c r="F20" s="92"/>
      <c r="G20" s="290"/>
      <c r="H20" s="310"/>
      <c r="I20" s="399" t="s">
        <v>1465</v>
      </c>
      <c r="J20" s="399" t="str">
        <f t="shared" si="0"/>
        <v>0</v>
      </c>
      <c r="K20" s="399" t="s">
        <v>1465</v>
      </c>
      <c r="L20" s="399" t="str">
        <f t="shared" si="0"/>
        <v>0</v>
      </c>
      <c r="M20" s="399" t="s">
        <v>1465</v>
      </c>
      <c r="N20" s="399" t="str">
        <f t="shared" ref="N20" si="15">IF(M20="SI","2.5","0")</f>
        <v>0</v>
      </c>
      <c r="O20" s="399" t="s">
        <v>1465</v>
      </c>
      <c r="P20" s="399" t="str">
        <f t="shared" si="2"/>
        <v>0</v>
      </c>
      <c r="Q20" s="399" t="s">
        <v>1494</v>
      </c>
      <c r="R20" s="400">
        <f t="shared" si="3"/>
        <v>0</v>
      </c>
      <c r="S20" s="606"/>
    </row>
    <row r="21" spans="2:19" ht="15" customHeight="1" thickBot="1">
      <c r="B21" s="599"/>
      <c r="C21" s="619" t="s">
        <v>25</v>
      </c>
      <c r="D21" s="620"/>
      <c r="E21" s="620"/>
      <c r="F21" s="620"/>
      <c r="G21" s="620"/>
      <c r="H21" s="620"/>
      <c r="I21" s="620"/>
      <c r="J21" s="620"/>
      <c r="K21" s="620"/>
      <c r="L21" s="620"/>
      <c r="M21" s="620"/>
      <c r="N21" s="620"/>
      <c r="O21" s="620"/>
      <c r="P21" s="620"/>
      <c r="Q21" s="620"/>
      <c r="R21" s="620"/>
      <c r="S21" s="620"/>
    </row>
    <row r="24" spans="2:19" ht="16" thickBot="1"/>
    <row r="25" spans="2:19" s="101" customFormat="1" ht="42" customHeight="1" thickBot="1">
      <c r="B25" s="600" t="s">
        <v>1409</v>
      </c>
      <c r="C25" s="377" t="s">
        <v>8</v>
      </c>
      <c r="D25" s="378" t="s">
        <v>1</v>
      </c>
      <c r="E25" s="377" t="s">
        <v>3</v>
      </c>
      <c r="F25" s="377" t="s">
        <v>4</v>
      </c>
      <c r="G25" s="371" t="s">
        <v>5</v>
      </c>
      <c r="H25" s="380" t="s">
        <v>1411</v>
      </c>
      <c r="I25" s="391" t="s">
        <v>1412</v>
      </c>
      <c r="J25" s="391"/>
      <c r="K25" s="391" t="s">
        <v>1490</v>
      </c>
      <c r="L25" s="391"/>
      <c r="M25" s="391" t="s">
        <v>1491</v>
      </c>
      <c r="N25" s="391"/>
      <c r="O25" s="391" t="s">
        <v>1492</v>
      </c>
      <c r="P25" s="391"/>
      <c r="Q25" s="392" t="s">
        <v>1413</v>
      </c>
      <c r="R25" s="375" t="s">
        <v>1422</v>
      </c>
      <c r="S25" s="387" t="s">
        <v>1493</v>
      </c>
    </row>
    <row r="26" spans="2:19" ht="31" thickBot="1">
      <c r="B26" s="601"/>
      <c r="C26" s="610" t="s">
        <v>28</v>
      </c>
      <c r="D26" s="111" t="s">
        <v>29</v>
      </c>
      <c r="E26" s="226" t="s">
        <v>1434</v>
      </c>
      <c r="F26" s="209"/>
      <c r="G26" s="205"/>
      <c r="H26" s="313"/>
      <c r="I26" s="399" t="s">
        <v>1465</v>
      </c>
      <c r="J26" s="399" t="str">
        <f>IF(I20="SI","2.5","0")</f>
        <v>0</v>
      </c>
      <c r="K26" s="399" t="s">
        <v>1465</v>
      </c>
      <c r="L26" s="399" t="str">
        <f t="shared" ref="J26:N33" si="16">IF(K26="SI","2.5","0")</f>
        <v>0</v>
      </c>
      <c r="M26" s="399" t="s">
        <v>1465</v>
      </c>
      <c r="N26" s="399" t="str">
        <f t="shared" si="16"/>
        <v>0</v>
      </c>
      <c r="O26" s="399" t="s">
        <v>1465</v>
      </c>
      <c r="P26" s="399" t="str">
        <f t="shared" ref="P26:P30" si="17">IF(O26="SI","2.5","0")</f>
        <v>0</v>
      </c>
      <c r="Q26" s="399" t="s">
        <v>1494</v>
      </c>
      <c r="R26" s="399">
        <f t="shared" ref="R26:R30" si="18">J26+L26+N26+P26</f>
        <v>0</v>
      </c>
      <c r="S26" s="607">
        <f>AVERAGE(R26:R30)</f>
        <v>0</v>
      </c>
    </row>
    <row r="27" spans="2:19" ht="16" thickBot="1">
      <c r="B27" s="601"/>
      <c r="C27" s="611"/>
      <c r="D27" s="112" t="s">
        <v>30</v>
      </c>
      <c r="E27" s="227" t="s">
        <v>1434</v>
      </c>
      <c r="F27" s="210"/>
      <c r="G27" s="206"/>
      <c r="H27" s="313"/>
      <c r="I27" s="399" t="s">
        <v>1465</v>
      </c>
      <c r="J27" s="399" t="str">
        <f t="shared" ref="J27:J30" si="19">IF(I21="SI","2.5","0")</f>
        <v>0</v>
      </c>
      <c r="K27" s="399" t="s">
        <v>1465</v>
      </c>
      <c r="L27" s="399" t="str">
        <f t="shared" si="16"/>
        <v>0</v>
      </c>
      <c r="M27" s="399" t="s">
        <v>1465</v>
      </c>
      <c r="N27" s="399" t="str">
        <f t="shared" si="16"/>
        <v>0</v>
      </c>
      <c r="O27" s="399" t="s">
        <v>1465</v>
      </c>
      <c r="P27" s="399" t="str">
        <f t="shared" si="17"/>
        <v>0</v>
      </c>
      <c r="Q27" s="399" t="s">
        <v>1494</v>
      </c>
      <c r="R27" s="399">
        <f t="shared" si="18"/>
        <v>0</v>
      </c>
      <c r="S27" s="608"/>
    </row>
    <row r="28" spans="2:19" ht="16" thickBot="1">
      <c r="B28" s="601"/>
      <c r="C28" s="612"/>
      <c r="D28" s="113" t="s">
        <v>31</v>
      </c>
      <c r="E28" s="228" t="s">
        <v>1244</v>
      </c>
      <c r="F28" s="211"/>
      <c r="G28" s="207"/>
      <c r="H28" s="313"/>
      <c r="I28" s="399" t="s">
        <v>1467</v>
      </c>
      <c r="J28" s="399" t="str">
        <f t="shared" si="19"/>
        <v>0</v>
      </c>
      <c r="K28" s="399" t="s">
        <v>1465</v>
      </c>
      <c r="L28" s="399" t="str">
        <f t="shared" si="16"/>
        <v>0</v>
      </c>
      <c r="M28" s="399" t="s">
        <v>1465</v>
      </c>
      <c r="N28" s="399" t="str">
        <f t="shared" si="16"/>
        <v>0</v>
      </c>
      <c r="O28" s="399" t="s">
        <v>1465</v>
      </c>
      <c r="P28" s="399" t="str">
        <f t="shared" si="17"/>
        <v>0</v>
      </c>
      <c r="Q28" s="399" t="s">
        <v>1494</v>
      </c>
      <c r="R28" s="399">
        <f t="shared" si="18"/>
        <v>0</v>
      </c>
      <c r="S28" s="608"/>
    </row>
    <row r="29" spans="2:19" ht="31" thickBot="1">
      <c r="B29" s="601"/>
      <c r="C29" s="610" t="s">
        <v>32</v>
      </c>
      <c r="D29" s="111" t="s">
        <v>33</v>
      </c>
      <c r="E29" s="226" t="s">
        <v>1434</v>
      </c>
      <c r="F29" s="209"/>
      <c r="G29" s="205"/>
      <c r="H29" s="313"/>
      <c r="I29" s="399" t="s">
        <v>1465</v>
      </c>
      <c r="J29" s="399" t="str">
        <f t="shared" si="19"/>
        <v>0</v>
      </c>
      <c r="K29" s="399" t="s">
        <v>1465</v>
      </c>
      <c r="L29" s="399" t="str">
        <f t="shared" si="16"/>
        <v>0</v>
      </c>
      <c r="M29" s="399" t="s">
        <v>1465</v>
      </c>
      <c r="N29" s="399" t="str">
        <f t="shared" si="16"/>
        <v>0</v>
      </c>
      <c r="O29" s="399" t="s">
        <v>1465</v>
      </c>
      <c r="P29" s="399" t="str">
        <f t="shared" si="17"/>
        <v>0</v>
      </c>
      <c r="Q29" s="399" t="s">
        <v>1494</v>
      </c>
      <c r="R29" s="399">
        <f t="shared" si="18"/>
        <v>0</v>
      </c>
      <c r="S29" s="608"/>
    </row>
    <row r="30" spans="2:19">
      <c r="B30" s="601"/>
      <c r="C30" s="613"/>
      <c r="D30" s="332" t="s">
        <v>34</v>
      </c>
      <c r="E30" s="333" t="s">
        <v>1434</v>
      </c>
      <c r="F30" s="334"/>
      <c r="G30" s="335"/>
      <c r="H30" s="326"/>
      <c r="I30" s="399" t="s">
        <v>1465</v>
      </c>
      <c r="J30" s="399" t="str">
        <f t="shared" si="19"/>
        <v>0</v>
      </c>
      <c r="K30" s="399" t="s">
        <v>1465</v>
      </c>
      <c r="L30" s="399" t="str">
        <f t="shared" si="16"/>
        <v>0</v>
      </c>
      <c r="M30" s="399" t="s">
        <v>1465</v>
      </c>
      <c r="N30" s="399" t="str">
        <f t="shared" si="16"/>
        <v>0</v>
      </c>
      <c r="O30" s="399" t="s">
        <v>1465</v>
      </c>
      <c r="P30" s="399" t="str">
        <f t="shared" si="17"/>
        <v>0</v>
      </c>
      <c r="Q30" s="399" t="s">
        <v>1494</v>
      </c>
      <c r="R30" s="399">
        <f t="shared" si="18"/>
        <v>0</v>
      </c>
      <c r="S30" s="609"/>
    </row>
    <row r="31" spans="2:19" ht="26.5" customHeight="1">
      <c r="B31" s="601"/>
      <c r="C31" s="591" t="s">
        <v>909</v>
      </c>
      <c r="D31" s="592"/>
      <c r="E31" s="592"/>
      <c r="F31" s="592"/>
      <c r="G31" s="592"/>
      <c r="H31" s="592"/>
      <c r="I31" s="592"/>
      <c r="J31" s="592"/>
      <c r="K31" s="592"/>
      <c r="L31" s="592"/>
      <c r="M31" s="592"/>
      <c r="N31" s="592"/>
      <c r="O31" s="592"/>
      <c r="P31" s="592"/>
      <c r="Q31" s="592"/>
      <c r="R31" s="592"/>
      <c r="S31" s="592"/>
    </row>
    <row r="32" spans="2:19" ht="31" thickBot="1">
      <c r="B32" s="601"/>
      <c r="C32" s="336" t="s">
        <v>910</v>
      </c>
      <c r="D32" s="250" t="s">
        <v>35</v>
      </c>
      <c r="E32" s="337" t="s">
        <v>1434</v>
      </c>
      <c r="F32" s="338"/>
      <c r="G32" s="339"/>
      <c r="H32" s="327"/>
      <c r="I32" s="399" t="s">
        <v>1465</v>
      </c>
      <c r="J32" s="399" t="str">
        <f t="shared" si="16"/>
        <v>0</v>
      </c>
      <c r="K32" s="399" t="s">
        <v>1465</v>
      </c>
      <c r="L32" s="399" t="str">
        <f t="shared" si="16"/>
        <v>0</v>
      </c>
      <c r="M32" s="399" t="s">
        <v>1465</v>
      </c>
      <c r="N32" s="399" t="str">
        <f t="shared" si="16"/>
        <v>0</v>
      </c>
      <c r="O32" s="399" t="s">
        <v>1465</v>
      </c>
      <c r="P32" s="399" t="str">
        <f t="shared" ref="P32:P33" si="20">IF(O32="SI","2.5","0")</f>
        <v>0</v>
      </c>
      <c r="Q32" s="399" t="s">
        <v>1494</v>
      </c>
      <c r="R32" s="400">
        <f t="shared" ref="R32:R33" si="21">J32+L32+N32+P32</f>
        <v>0</v>
      </c>
      <c r="S32" s="607">
        <f>AVERAGE(R32:R33)</f>
        <v>0</v>
      </c>
    </row>
    <row r="33" spans="2:19" ht="30">
      <c r="B33" s="601"/>
      <c r="C33" s="328" t="s">
        <v>911</v>
      </c>
      <c r="D33" s="47" t="s">
        <v>36</v>
      </c>
      <c r="E33" s="329" t="s">
        <v>1434</v>
      </c>
      <c r="F33" s="330"/>
      <c r="G33" s="331"/>
      <c r="H33" s="326"/>
      <c r="I33" s="399" t="s">
        <v>1465</v>
      </c>
      <c r="J33" s="399" t="str">
        <f t="shared" si="16"/>
        <v>0</v>
      </c>
      <c r="K33" s="399" t="s">
        <v>1465</v>
      </c>
      <c r="L33" s="399" t="str">
        <f t="shared" si="16"/>
        <v>0</v>
      </c>
      <c r="M33" s="399" t="s">
        <v>1465</v>
      </c>
      <c r="N33" s="399" t="str">
        <f t="shared" si="16"/>
        <v>0</v>
      </c>
      <c r="O33" s="399" t="s">
        <v>1465</v>
      </c>
      <c r="P33" s="399" t="str">
        <f t="shared" si="20"/>
        <v>0</v>
      </c>
      <c r="Q33" s="399" t="s">
        <v>1494</v>
      </c>
      <c r="R33" s="400">
        <f t="shared" si="21"/>
        <v>0</v>
      </c>
      <c r="S33" s="609"/>
    </row>
    <row r="34" spans="2:19">
      <c r="B34" s="601"/>
      <c r="C34" s="591" t="s">
        <v>37</v>
      </c>
      <c r="D34" s="592"/>
      <c r="E34" s="592"/>
      <c r="F34" s="592"/>
      <c r="G34" s="592"/>
      <c r="H34" s="592"/>
      <c r="I34" s="592"/>
      <c r="J34" s="592"/>
      <c r="K34" s="592"/>
      <c r="L34" s="592"/>
      <c r="M34" s="592"/>
      <c r="N34" s="592"/>
      <c r="O34" s="592"/>
      <c r="P34" s="592"/>
      <c r="Q34" s="592"/>
      <c r="R34" s="592"/>
      <c r="S34" s="592"/>
    </row>
    <row r="35" spans="2:19" ht="15" customHeight="1" thickBot="1">
      <c r="B35" s="601"/>
      <c r="C35" s="593" t="s">
        <v>38</v>
      </c>
      <c r="D35" s="594"/>
      <c r="E35" s="594"/>
      <c r="F35" s="594"/>
      <c r="G35" s="594"/>
      <c r="H35" s="594"/>
      <c r="I35" s="594"/>
      <c r="J35" s="594"/>
      <c r="K35" s="594"/>
      <c r="L35" s="594"/>
      <c r="M35" s="594"/>
      <c r="N35" s="594"/>
      <c r="O35" s="594"/>
      <c r="P35" s="594"/>
      <c r="Q35" s="594"/>
      <c r="R35" s="594"/>
      <c r="S35" s="594"/>
    </row>
    <row r="36" spans="2:19" ht="60">
      <c r="B36" s="601"/>
      <c r="C36" s="328" t="s">
        <v>39</v>
      </c>
      <c r="D36" s="47" t="s">
        <v>40</v>
      </c>
      <c r="E36" s="329" t="s">
        <v>1244</v>
      </c>
      <c r="F36" s="330"/>
      <c r="G36" s="331"/>
      <c r="H36" s="326"/>
      <c r="I36" s="399" t="s">
        <v>1467</v>
      </c>
      <c r="J36" s="399" t="str">
        <f t="shared" ref="J36" si="22">IF(I36="SI","2.5","0")</f>
        <v>2.5</v>
      </c>
      <c r="K36" s="399" t="s">
        <v>1467</v>
      </c>
      <c r="L36" s="399" t="str">
        <f t="shared" ref="L36:N38" si="23">IF(K36="SI","2.5","0")</f>
        <v>2.5</v>
      </c>
      <c r="M36" s="399" t="s">
        <v>1465</v>
      </c>
      <c r="N36" s="399" t="str">
        <f t="shared" ref="N36" si="24">IF(M36="SI","2.5","0")</f>
        <v>0</v>
      </c>
      <c r="O36" s="399" t="s">
        <v>1465</v>
      </c>
      <c r="P36" s="399" t="str">
        <f t="shared" ref="P36" si="25">IF(O36="SI","2.5","0")</f>
        <v>0</v>
      </c>
      <c r="Q36" s="399" t="s">
        <v>1494</v>
      </c>
      <c r="R36" s="400">
        <f t="shared" ref="R36" si="26">J36+L36+N36+P36</f>
        <v>5</v>
      </c>
      <c r="S36" s="405">
        <f>AVERAGE(R36)</f>
        <v>5</v>
      </c>
    </row>
    <row r="37" spans="2:19">
      <c r="B37" s="601"/>
      <c r="C37" s="595" t="s">
        <v>41</v>
      </c>
      <c r="D37" s="596"/>
      <c r="E37" s="596"/>
      <c r="F37" s="596"/>
      <c r="G37" s="596"/>
      <c r="H37" s="596"/>
      <c r="I37" s="596"/>
      <c r="J37" s="596"/>
      <c r="K37" s="596"/>
      <c r="L37" s="596"/>
      <c r="M37" s="596"/>
      <c r="N37" s="596"/>
      <c r="O37" s="596"/>
      <c r="P37" s="596"/>
      <c r="Q37" s="596"/>
      <c r="R37" s="596"/>
      <c r="S37" s="596"/>
    </row>
    <row r="38" spans="2:19" ht="30">
      <c r="B38" s="601"/>
      <c r="C38" s="175" t="s">
        <v>912</v>
      </c>
      <c r="D38" s="26" t="s">
        <v>42</v>
      </c>
      <c r="E38" s="341" t="s">
        <v>1434</v>
      </c>
      <c r="F38" s="296"/>
      <c r="G38" s="342"/>
      <c r="H38" s="340"/>
      <c r="I38" s="399" t="s">
        <v>1465</v>
      </c>
      <c r="J38" s="399" t="str">
        <f t="shared" ref="J38" si="27">IF(I38="SI","2.5","0")</f>
        <v>0</v>
      </c>
      <c r="K38" s="399" t="s">
        <v>1465</v>
      </c>
      <c r="L38" s="399" t="str">
        <f t="shared" si="23"/>
        <v>0</v>
      </c>
      <c r="M38" s="399" t="s">
        <v>1465</v>
      </c>
      <c r="N38" s="399" t="str">
        <f t="shared" si="23"/>
        <v>0</v>
      </c>
      <c r="O38" s="399" t="s">
        <v>1465</v>
      </c>
      <c r="P38" s="399" t="str">
        <f t="shared" ref="P38" si="28">IF(O38="SI","2.5","0")</f>
        <v>0</v>
      </c>
      <c r="Q38" s="399" t="s">
        <v>1494</v>
      </c>
      <c r="R38" s="400">
        <f t="shared" ref="R38" si="29">J38+L38+N38+P38</f>
        <v>0</v>
      </c>
      <c r="S38" s="405">
        <f>AVERAGE(R38)</f>
        <v>0</v>
      </c>
    </row>
    <row r="39" spans="2:19" ht="17.5" customHeight="1">
      <c r="B39" s="601"/>
      <c r="C39" s="591" t="s">
        <v>913</v>
      </c>
      <c r="D39" s="592"/>
      <c r="E39" s="592"/>
      <c r="F39" s="592"/>
      <c r="G39" s="592"/>
      <c r="H39" s="592"/>
      <c r="I39" s="592"/>
      <c r="J39" s="592"/>
      <c r="K39" s="592"/>
      <c r="L39" s="592"/>
      <c r="M39" s="592"/>
      <c r="N39" s="592"/>
      <c r="O39" s="592"/>
      <c r="P39" s="592"/>
      <c r="Q39" s="592"/>
      <c r="R39" s="592"/>
      <c r="S39" s="592"/>
    </row>
    <row r="40" spans="2:19" ht="31.25" customHeight="1">
      <c r="B40" s="601"/>
      <c r="C40" s="603" t="s">
        <v>914</v>
      </c>
      <c r="D40" s="604"/>
      <c r="E40" s="604"/>
      <c r="F40" s="604"/>
      <c r="G40" s="604"/>
      <c r="H40" s="604"/>
      <c r="I40" s="604"/>
      <c r="J40" s="604"/>
      <c r="K40" s="604"/>
      <c r="L40" s="604"/>
      <c r="M40" s="604"/>
      <c r="N40" s="604"/>
      <c r="O40" s="604"/>
      <c r="P40" s="604"/>
      <c r="Q40" s="604"/>
      <c r="R40" s="604"/>
      <c r="S40" s="604"/>
    </row>
    <row r="41" spans="2:19" ht="16" thickBot="1">
      <c r="B41" s="601"/>
      <c r="C41" s="603" t="s">
        <v>43</v>
      </c>
      <c r="D41" s="604"/>
      <c r="E41" s="604"/>
      <c r="F41" s="604"/>
      <c r="G41" s="604"/>
      <c r="H41" s="604"/>
      <c r="I41" s="604"/>
      <c r="J41" s="604"/>
      <c r="K41" s="604"/>
      <c r="L41" s="604"/>
      <c r="M41" s="604"/>
      <c r="N41" s="604"/>
      <c r="O41" s="604"/>
      <c r="P41" s="604"/>
      <c r="Q41" s="604"/>
      <c r="R41" s="604"/>
      <c r="S41" s="604"/>
    </row>
    <row r="42" spans="2:19" ht="16" thickBot="1">
      <c r="B42" s="601"/>
      <c r="C42" s="420" t="s">
        <v>44</v>
      </c>
      <c r="D42" s="605"/>
      <c r="E42" s="605"/>
      <c r="F42" s="605"/>
      <c r="G42" s="605"/>
      <c r="H42" s="605"/>
      <c r="I42" s="605"/>
      <c r="J42" s="605"/>
      <c r="K42" s="605"/>
      <c r="L42" s="605"/>
      <c r="M42" s="605"/>
      <c r="N42" s="605"/>
      <c r="O42" s="605"/>
      <c r="P42" s="605"/>
      <c r="Q42" s="605"/>
      <c r="R42" s="605"/>
      <c r="S42" s="605"/>
    </row>
    <row r="43" spans="2:19" ht="31" thickBot="1">
      <c r="B43" s="601"/>
      <c r="C43" s="117" t="s">
        <v>45</v>
      </c>
      <c r="D43" s="27" t="s">
        <v>46</v>
      </c>
      <c r="E43" s="229" t="s">
        <v>1434</v>
      </c>
      <c r="F43" s="212"/>
      <c r="G43" s="208"/>
      <c r="H43" s="313"/>
      <c r="I43" s="399" t="s">
        <v>1465</v>
      </c>
      <c r="J43" s="399" t="str">
        <f t="shared" ref="J43:J44" si="30">IF(I43="SI","2.5","0")</f>
        <v>0</v>
      </c>
      <c r="K43" s="399" t="s">
        <v>1465</v>
      </c>
      <c r="L43" s="399" t="str">
        <f t="shared" ref="L43:L44" si="31">IF(K43="SI","2.5","0")</f>
        <v>0</v>
      </c>
      <c r="M43" s="399" t="s">
        <v>1465</v>
      </c>
      <c r="N43" s="399" t="str">
        <f t="shared" ref="N43:N44" si="32">IF(M43="SI","2.5","0")</f>
        <v>0</v>
      </c>
      <c r="O43" s="399" t="s">
        <v>1465</v>
      </c>
      <c r="P43" s="399" t="str">
        <f t="shared" ref="P43:P44" si="33">IF(O43="SI","2.5","0")</f>
        <v>0</v>
      </c>
      <c r="Q43" s="399" t="s">
        <v>1494</v>
      </c>
      <c r="R43" s="400">
        <f t="shared" ref="R43:R44" si="34">J43+L43+N43+P43</f>
        <v>0</v>
      </c>
      <c r="S43" s="606">
        <f>AVERAGE(R43:R44)</f>
        <v>0</v>
      </c>
    </row>
    <row r="44" spans="2:19" ht="16" thickBot="1">
      <c r="B44" s="602"/>
      <c r="C44" s="117" t="s">
        <v>47</v>
      </c>
      <c r="D44" s="27" t="s">
        <v>48</v>
      </c>
      <c r="E44" s="229" t="s">
        <v>1434</v>
      </c>
      <c r="F44" s="212"/>
      <c r="G44" s="208"/>
      <c r="H44" s="313"/>
      <c r="I44" s="399" t="s">
        <v>1465</v>
      </c>
      <c r="J44" s="399" t="str">
        <f t="shared" si="30"/>
        <v>0</v>
      </c>
      <c r="K44" s="399" t="s">
        <v>1465</v>
      </c>
      <c r="L44" s="399" t="str">
        <f t="shared" si="31"/>
        <v>0</v>
      </c>
      <c r="M44" s="399" t="s">
        <v>1465</v>
      </c>
      <c r="N44" s="399" t="str">
        <f t="shared" si="32"/>
        <v>0</v>
      </c>
      <c r="O44" s="399" t="s">
        <v>1465</v>
      </c>
      <c r="P44" s="399" t="str">
        <f t="shared" si="33"/>
        <v>0</v>
      </c>
      <c r="Q44" s="399" t="s">
        <v>1494</v>
      </c>
      <c r="R44" s="400">
        <f t="shared" si="34"/>
        <v>0</v>
      </c>
      <c r="S44" s="606"/>
    </row>
  </sheetData>
  <mergeCells count="21">
    <mergeCell ref="B6:B21"/>
    <mergeCell ref="B25:B44"/>
    <mergeCell ref="C40:S40"/>
    <mergeCell ref="C41:S41"/>
    <mergeCell ref="D42:S42"/>
    <mergeCell ref="S7:S20"/>
    <mergeCell ref="S26:S30"/>
    <mergeCell ref="S32:S33"/>
    <mergeCell ref="S43:S44"/>
    <mergeCell ref="C26:C28"/>
    <mergeCell ref="C29:C30"/>
    <mergeCell ref="C7:C8"/>
    <mergeCell ref="C9:C10"/>
    <mergeCell ref="C13:C16"/>
    <mergeCell ref="C18:C19"/>
    <mergeCell ref="C21:S21"/>
    <mergeCell ref="C31:S31"/>
    <mergeCell ref="C34:S34"/>
    <mergeCell ref="C35:S35"/>
    <mergeCell ref="C37:S37"/>
    <mergeCell ref="C39:S39"/>
  </mergeCells>
  <conditionalFormatting sqref="Q7:Q20">
    <cfRule type="colorScale" priority="3">
      <colorScale>
        <cfvo type="min"/>
        <cfvo type="max"/>
        <color rgb="FFFF7128"/>
        <color rgb="FFFFEF9C"/>
      </colorScale>
    </cfRule>
  </conditionalFormatting>
  <conditionalFormatting sqref="Q26:Q30 Q43:Q44 Q38 Q36 Q32:Q33">
    <cfRule type="colorScale" priority="1">
      <colorScale>
        <cfvo type="min"/>
        <cfvo type="max"/>
        <color rgb="FFFF7128"/>
        <color rgb="FFFFEF9C"/>
      </colorScale>
    </cfRule>
  </conditionalFormatting>
  <dataValidations count="2">
    <dataValidation type="list" allowBlank="1" showInputMessage="1" showErrorMessage="1" sqref="O43:O44 O32:O33 K36 O38 O7:O20 I7:I20 O26:O30 K7:K20 M7:M20 I43:I44 K43:K44 M43:M44 O36 M38 M36 K38 I38 I36 I32:I33 K32:K33 M32:M33 M26:M30 I26:I30 K26:K30" xr:uid="{362692D2-4652-42CD-A3AA-97BE16818AC2}">
      <formula1>"SI,NO,"</formula1>
    </dataValidation>
    <dataValidation type="list" allowBlank="1" showInputMessage="1" showErrorMessage="1" promptTitle="Ingrese la importancia" sqref="Q7:Q20 Q26:Q30 Q32:Q33 Q36 Q38 Q43:Q44" xr:uid="{8637BFA8-6809-4192-A83A-2050F9D67571}">
      <formula1>"Alta,Media,Baja"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2:S82"/>
  <sheetViews>
    <sheetView topLeftCell="A40" zoomScale="70" zoomScaleNormal="70" workbookViewId="0">
      <selection activeCell="I15" sqref="I15"/>
    </sheetView>
  </sheetViews>
  <sheetFormatPr baseColWidth="10" defaultRowHeight="15"/>
  <cols>
    <col min="1" max="1" width="2.83203125" customWidth="1"/>
    <col min="2" max="2" width="17" customWidth="1"/>
    <col min="3" max="3" width="47.83203125" style="123" customWidth="1"/>
    <col min="4" max="4" width="63" style="50" customWidth="1"/>
    <col min="5" max="5" width="11.5" style="107"/>
    <col min="6" max="6" width="22.5" style="49" customWidth="1"/>
    <col min="7" max="7" width="20.5" style="49" customWidth="1"/>
    <col min="8" max="8" width="13.1640625" customWidth="1"/>
    <col min="9" max="9" width="15.5" customWidth="1"/>
    <col min="10" max="10" width="7.1640625" hidden="1" customWidth="1"/>
    <col min="11" max="11" width="27" customWidth="1"/>
    <col min="12" max="12" width="9" hidden="1" customWidth="1"/>
    <col min="13" max="13" width="27" customWidth="1"/>
    <col min="14" max="14" width="9.5" hidden="1" customWidth="1"/>
    <col min="15" max="15" width="36.5" customWidth="1"/>
    <col min="16" max="16" width="10.5" hidden="1" customWidth="1"/>
    <col min="17" max="17" width="29.1640625" customWidth="1"/>
    <col min="18" max="18" width="17.1640625" customWidth="1"/>
    <col min="19" max="19" width="16.33203125" style="398" customWidth="1"/>
  </cols>
  <sheetData>
    <row r="2" spans="2:19" ht="14.5" customHeight="1">
      <c r="B2" s="18" t="s">
        <v>1372</v>
      </c>
      <c r="C2" s="122"/>
      <c r="D2" s="37"/>
      <c r="E2" s="230"/>
    </row>
    <row r="3" spans="2:19" ht="20">
      <c r="B3" s="18" t="s">
        <v>1373</v>
      </c>
    </row>
    <row r="4" spans="2:19" ht="21" thickBot="1">
      <c r="B4" s="18"/>
    </row>
    <row r="5" spans="2:19" ht="27.5" customHeight="1" thickBot="1">
      <c r="B5" s="639" t="s">
        <v>1421</v>
      </c>
      <c r="C5" s="383" t="s">
        <v>8</v>
      </c>
      <c r="D5" s="384" t="s">
        <v>1</v>
      </c>
      <c r="E5" s="383" t="s">
        <v>3</v>
      </c>
      <c r="F5" s="383" t="s">
        <v>4</v>
      </c>
      <c r="G5" s="385" t="s">
        <v>5</v>
      </c>
      <c r="H5" s="375" t="s">
        <v>1411</v>
      </c>
      <c r="I5" s="391" t="s">
        <v>1412</v>
      </c>
      <c r="J5" s="391"/>
      <c r="K5" s="391" t="s">
        <v>1490</v>
      </c>
      <c r="L5" s="391"/>
      <c r="M5" s="391" t="s">
        <v>1491</v>
      </c>
      <c r="N5" s="391"/>
      <c r="O5" s="391" t="s">
        <v>1492</v>
      </c>
      <c r="P5" s="391"/>
      <c r="Q5" s="392" t="s">
        <v>1413</v>
      </c>
      <c r="R5" s="376" t="s">
        <v>1422</v>
      </c>
      <c r="S5" s="390" t="s">
        <v>1493</v>
      </c>
    </row>
    <row r="6" spans="2:19" ht="166" thickBot="1">
      <c r="B6" s="640"/>
      <c r="C6" s="115" t="s">
        <v>1265</v>
      </c>
      <c r="D6" s="10" t="s">
        <v>1266</v>
      </c>
      <c r="E6" s="224" t="s">
        <v>1434</v>
      </c>
      <c r="F6" s="97"/>
      <c r="G6" s="291"/>
      <c r="H6" s="314"/>
      <c r="I6" s="399" t="s">
        <v>1465</v>
      </c>
      <c r="J6" s="399" t="str">
        <f t="shared" ref="J6" si="0">IF(I6="SI","2.5","0")</f>
        <v>0</v>
      </c>
      <c r="K6" s="399" t="s">
        <v>1465</v>
      </c>
      <c r="L6" s="399" t="str">
        <f t="shared" ref="L6" si="1">IF(K6="SI","2.5","0")</f>
        <v>0</v>
      </c>
      <c r="M6" s="399" t="s">
        <v>1465</v>
      </c>
      <c r="N6" s="399" t="str">
        <f t="shared" ref="N6" si="2">IF(M6="SI","2.5","0")</f>
        <v>0</v>
      </c>
      <c r="O6" s="399" t="s">
        <v>1465</v>
      </c>
      <c r="P6" s="399" t="str">
        <f t="shared" ref="P6" si="3">IF(O6="SI","2.5","0")</f>
        <v>0</v>
      </c>
      <c r="Q6" s="399" t="s">
        <v>1494</v>
      </c>
      <c r="R6" s="399">
        <f t="shared" ref="R6" si="4">J6+L6+N6+P6</f>
        <v>0</v>
      </c>
      <c r="S6" s="399">
        <f>AVERAGE(R6)</f>
        <v>0</v>
      </c>
    </row>
    <row r="7" spans="2:19" ht="27" customHeight="1" thickBot="1">
      <c r="B7" s="640"/>
      <c r="C7" s="668" t="s">
        <v>1267</v>
      </c>
      <c r="D7" s="669"/>
      <c r="E7" s="669"/>
      <c r="F7" s="669"/>
      <c r="G7" s="669"/>
      <c r="H7" s="669"/>
      <c r="I7" s="669"/>
      <c r="J7" s="669"/>
      <c r="K7" s="669"/>
      <c r="L7" s="669"/>
      <c r="M7" s="669"/>
      <c r="N7" s="669"/>
      <c r="O7" s="669"/>
      <c r="P7" s="669"/>
      <c r="Q7" s="669"/>
      <c r="R7" s="669"/>
      <c r="S7" s="669"/>
    </row>
    <row r="8" spans="2:19" ht="61" thickBot="1">
      <c r="B8" s="640"/>
      <c r="C8" s="115" t="s">
        <v>1268</v>
      </c>
      <c r="D8" s="10" t="s">
        <v>1269</v>
      </c>
      <c r="E8" s="260" t="s">
        <v>1434</v>
      </c>
      <c r="F8" s="13"/>
      <c r="G8" s="291"/>
      <c r="H8" s="314"/>
      <c r="I8" s="399" t="s">
        <v>1465</v>
      </c>
      <c r="J8" s="399" t="str">
        <f t="shared" ref="J8:J10" si="5">IF(I8="SI","2.5","0")</f>
        <v>0</v>
      </c>
      <c r="K8" s="399" t="s">
        <v>1465</v>
      </c>
      <c r="L8" s="399" t="str">
        <f t="shared" ref="L8:L10" si="6">IF(K8="SI","2.5","0")</f>
        <v>0</v>
      </c>
      <c r="M8" s="399" t="s">
        <v>1465</v>
      </c>
      <c r="N8" s="399" t="str">
        <f t="shared" ref="N8:N10" si="7">IF(M8="SI","2.5","0")</f>
        <v>0</v>
      </c>
      <c r="O8" s="399" t="s">
        <v>1465</v>
      </c>
      <c r="P8" s="399" t="str">
        <f t="shared" ref="P8:P10" si="8">IF(O8="SI","2.5","0")</f>
        <v>0</v>
      </c>
      <c r="Q8" s="399" t="s">
        <v>1494</v>
      </c>
      <c r="R8" s="399">
        <f t="shared" ref="R8:R10" si="9">J8+L8+N8+P8</f>
        <v>0</v>
      </c>
      <c r="S8" s="621">
        <f>AVERAGE(R8:R10)</f>
        <v>0</v>
      </c>
    </row>
    <row r="9" spans="2:19" ht="46" thickBot="1">
      <c r="B9" s="640"/>
      <c r="C9" s="115" t="s">
        <v>1273</v>
      </c>
      <c r="D9" s="10" t="s">
        <v>1270</v>
      </c>
      <c r="E9" s="224" t="s">
        <v>1434</v>
      </c>
      <c r="F9" s="13"/>
      <c r="G9" s="291"/>
      <c r="H9" s="314"/>
      <c r="I9" s="399" t="s">
        <v>1465</v>
      </c>
      <c r="J9" s="399" t="str">
        <f t="shared" si="5"/>
        <v>0</v>
      </c>
      <c r="K9" s="399" t="s">
        <v>1465</v>
      </c>
      <c r="L9" s="399" t="str">
        <f t="shared" si="6"/>
        <v>0</v>
      </c>
      <c r="M9" s="399" t="s">
        <v>1465</v>
      </c>
      <c r="N9" s="399" t="str">
        <f t="shared" si="7"/>
        <v>0</v>
      </c>
      <c r="O9" s="399" t="s">
        <v>1465</v>
      </c>
      <c r="P9" s="399" t="str">
        <f t="shared" si="8"/>
        <v>0</v>
      </c>
      <c r="Q9" s="399" t="s">
        <v>1494</v>
      </c>
      <c r="R9" s="399">
        <f t="shared" si="9"/>
        <v>0</v>
      </c>
      <c r="S9" s="622"/>
    </row>
    <row r="10" spans="2:19" ht="31" thickBot="1">
      <c r="B10" s="641"/>
      <c r="C10" s="33" t="s">
        <v>1271</v>
      </c>
      <c r="D10" s="33" t="s">
        <v>1272</v>
      </c>
      <c r="E10" s="238" t="s">
        <v>1434</v>
      </c>
      <c r="F10" s="66"/>
      <c r="G10" s="309"/>
      <c r="H10" s="315"/>
      <c r="I10" s="399" t="s">
        <v>1465</v>
      </c>
      <c r="J10" s="399" t="str">
        <f t="shared" si="5"/>
        <v>0</v>
      </c>
      <c r="K10" s="399" t="s">
        <v>1465</v>
      </c>
      <c r="L10" s="399" t="str">
        <f t="shared" si="6"/>
        <v>0</v>
      </c>
      <c r="M10" s="399" t="s">
        <v>1465</v>
      </c>
      <c r="N10" s="399" t="str">
        <f t="shared" si="7"/>
        <v>0</v>
      </c>
      <c r="O10" s="399" t="s">
        <v>1465</v>
      </c>
      <c r="P10" s="399" t="str">
        <f t="shared" si="8"/>
        <v>0</v>
      </c>
      <c r="Q10" s="399" t="s">
        <v>1494</v>
      </c>
      <c r="R10" s="399">
        <f t="shared" si="9"/>
        <v>0</v>
      </c>
      <c r="S10" s="623"/>
    </row>
    <row r="11" spans="2:19" ht="20">
      <c r="B11" s="18"/>
      <c r="C11" s="126"/>
      <c r="D11" s="102"/>
      <c r="E11" s="233"/>
      <c r="F11" s="215"/>
      <c r="G11" s="215"/>
      <c r="N11" s="312"/>
    </row>
    <row r="12" spans="2:19">
      <c r="N12" s="312"/>
    </row>
    <row r="13" spans="2:19" ht="16" thickBot="1">
      <c r="N13" s="312"/>
    </row>
    <row r="14" spans="2:19" ht="35.5" customHeight="1" thickBot="1">
      <c r="B14" s="653" t="s">
        <v>1414</v>
      </c>
      <c r="C14" s="386" t="s">
        <v>8</v>
      </c>
      <c r="D14" s="384" t="s">
        <v>1</v>
      </c>
      <c r="E14" s="383" t="s">
        <v>3</v>
      </c>
      <c r="F14" s="383" t="s">
        <v>4</v>
      </c>
      <c r="G14" s="385" t="s">
        <v>5</v>
      </c>
      <c r="H14" s="375" t="s">
        <v>1411</v>
      </c>
      <c r="I14" s="391" t="s">
        <v>1412</v>
      </c>
      <c r="J14" s="391"/>
      <c r="K14" s="391" t="s">
        <v>1490</v>
      </c>
      <c r="L14" s="391"/>
      <c r="M14" s="391" t="s">
        <v>1491</v>
      </c>
      <c r="N14" s="391"/>
      <c r="O14" s="391" t="s">
        <v>1492</v>
      </c>
      <c r="P14" s="391"/>
      <c r="Q14" s="392" t="s">
        <v>1413</v>
      </c>
      <c r="R14" s="376" t="s">
        <v>1422</v>
      </c>
      <c r="S14" s="390" t="s">
        <v>1493</v>
      </c>
    </row>
    <row r="15" spans="2:19" ht="80">
      <c r="B15" s="654"/>
      <c r="C15" s="124" t="s">
        <v>363</v>
      </c>
      <c r="D15" s="119" t="s">
        <v>362</v>
      </c>
      <c r="E15" s="231" t="s">
        <v>1244</v>
      </c>
      <c r="F15" s="213" t="s">
        <v>1439</v>
      </c>
      <c r="G15" s="316"/>
      <c r="H15" s="314"/>
      <c r="I15" s="399" t="s">
        <v>1467</v>
      </c>
      <c r="J15" s="399" t="str">
        <f t="shared" ref="J15:J16" si="10">IF(I15="SI","2.5","0")</f>
        <v>2.5</v>
      </c>
      <c r="K15" s="399" t="s">
        <v>1465</v>
      </c>
      <c r="L15" s="399" t="str">
        <f t="shared" ref="L15:L16" si="11">IF(K15="SI","2.5","0")</f>
        <v>0</v>
      </c>
      <c r="M15" s="399" t="s">
        <v>1465</v>
      </c>
      <c r="N15" s="399" t="str">
        <f t="shared" ref="N15:N16" si="12">IF(M15="SI","2.5","0")</f>
        <v>0</v>
      </c>
      <c r="O15" s="399" t="s">
        <v>1465</v>
      </c>
      <c r="P15" s="399" t="str">
        <f t="shared" ref="P15:P16" si="13">IF(O15="SI","2.5","0")</f>
        <v>0</v>
      </c>
      <c r="Q15" s="399" t="s">
        <v>1494</v>
      </c>
      <c r="R15" s="399">
        <f t="shared" ref="R15:R16" si="14">J15+L15+N15+P15</f>
        <v>2.5</v>
      </c>
      <c r="S15" s="621">
        <f>AVERAGE(R15,R16)</f>
        <v>1.25</v>
      </c>
    </row>
    <row r="16" spans="2:19" ht="48">
      <c r="B16" s="654"/>
      <c r="C16" s="125" t="s">
        <v>364</v>
      </c>
      <c r="D16" s="120" t="s">
        <v>915</v>
      </c>
      <c r="E16" s="232" t="s">
        <v>1434</v>
      </c>
      <c r="F16" s="214"/>
      <c r="G16" s="317"/>
      <c r="H16" s="314"/>
      <c r="I16" s="399" t="s">
        <v>1465</v>
      </c>
      <c r="J16" s="399" t="str">
        <f t="shared" si="10"/>
        <v>0</v>
      </c>
      <c r="K16" s="399" t="s">
        <v>1465</v>
      </c>
      <c r="L16" s="399" t="str">
        <f t="shared" si="11"/>
        <v>0</v>
      </c>
      <c r="M16" s="399" t="s">
        <v>1465</v>
      </c>
      <c r="N16" s="399" t="str">
        <f t="shared" si="12"/>
        <v>0</v>
      </c>
      <c r="O16" s="399" t="s">
        <v>1465</v>
      </c>
      <c r="P16" s="399" t="str">
        <f t="shared" si="13"/>
        <v>0</v>
      </c>
      <c r="Q16" s="399" t="s">
        <v>1494</v>
      </c>
      <c r="R16" s="399">
        <f t="shared" si="14"/>
        <v>0</v>
      </c>
      <c r="S16" s="623"/>
    </row>
    <row r="17" spans="2:19" ht="15" customHeight="1">
      <c r="B17" s="654"/>
      <c r="C17" s="670" t="s">
        <v>365</v>
      </c>
      <c r="D17" s="671"/>
      <c r="E17" s="671"/>
      <c r="F17" s="671"/>
      <c r="G17" s="671"/>
      <c r="H17" s="671"/>
      <c r="I17" s="671"/>
      <c r="J17" s="671"/>
      <c r="K17" s="671"/>
      <c r="L17" s="671"/>
      <c r="M17" s="671"/>
      <c r="N17" s="671"/>
      <c r="O17" s="671"/>
      <c r="P17" s="671"/>
      <c r="Q17" s="671"/>
      <c r="R17" s="671"/>
      <c r="S17" s="671"/>
    </row>
    <row r="18" spans="2:19" ht="15" customHeight="1" thickBot="1">
      <c r="B18" s="655"/>
      <c r="C18" s="672" t="s">
        <v>366</v>
      </c>
      <c r="D18" s="673"/>
      <c r="E18" s="673"/>
      <c r="F18" s="673"/>
      <c r="G18" s="673"/>
      <c r="H18" s="673"/>
      <c r="I18" s="673"/>
      <c r="J18" s="673"/>
      <c r="K18" s="673"/>
      <c r="L18" s="673"/>
      <c r="M18" s="673"/>
      <c r="N18" s="673"/>
      <c r="O18" s="673"/>
      <c r="P18" s="673"/>
      <c r="Q18" s="673"/>
      <c r="R18" s="673"/>
      <c r="S18" s="673"/>
    </row>
    <row r="21" spans="2:19" ht="16" thickBot="1"/>
    <row r="22" spans="2:19" ht="38" customHeight="1" thickBot="1">
      <c r="B22" s="661" t="s">
        <v>1420</v>
      </c>
      <c r="C22" s="371" t="s">
        <v>8</v>
      </c>
      <c r="D22" s="372" t="s">
        <v>1</v>
      </c>
      <c r="E22" s="373" t="s">
        <v>3</v>
      </c>
      <c r="F22" s="373" t="s">
        <v>4</v>
      </c>
      <c r="G22" s="371" t="s">
        <v>5</v>
      </c>
      <c r="H22" s="375" t="s">
        <v>1411</v>
      </c>
      <c r="I22" s="391" t="s">
        <v>1412</v>
      </c>
      <c r="J22" s="391"/>
      <c r="K22" s="391" t="s">
        <v>1490</v>
      </c>
      <c r="L22" s="391"/>
      <c r="M22" s="391" t="s">
        <v>1491</v>
      </c>
      <c r="N22" s="391"/>
      <c r="O22" s="391" t="s">
        <v>1492</v>
      </c>
      <c r="P22" s="391"/>
      <c r="Q22" s="392" t="s">
        <v>1413</v>
      </c>
      <c r="R22" s="376" t="s">
        <v>1422</v>
      </c>
      <c r="S22" s="390" t="s">
        <v>1493</v>
      </c>
    </row>
    <row r="23" spans="2:19" ht="30">
      <c r="B23" s="662"/>
      <c r="C23" s="659" t="s">
        <v>50</v>
      </c>
      <c r="D23" s="45" t="s">
        <v>51</v>
      </c>
      <c r="E23" s="222" t="s">
        <v>1434</v>
      </c>
      <c r="F23" s="9"/>
      <c r="G23" s="305"/>
      <c r="H23" s="314"/>
      <c r="I23" s="399" t="s">
        <v>1465</v>
      </c>
      <c r="J23" s="399" t="str">
        <f t="shared" ref="J23:J24" si="15">IF(I23="SI","2.5","0")</f>
        <v>0</v>
      </c>
      <c r="K23" s="399" t="s">
        <v>1465</v>
      </c>
      <c r="L23" s="399" t="str">
        <f t="shared" ref="L23:L24" si="16">IF(K23="SI","2.5","0")</f>
        <v>0</v>
      </c>
      <c r="M23" s="399" t="s">
        <v>1465</v>
      </c>
      <c r="N23" s="399" t="str">
        <f t="shared" ref="N23:N24" si="17">IF(M23="SI","2.5","0")</f>
        <v>0</v>
      </c>
      <c r="O23" s="399" t="s">
        <v>1465</v>
      </c>
      <c r="P23" s="399" t="str">
        <f t="shared" ref="P23:P24" si="18">IF(O23="SI","2.5","0")</f>
        <v>0</v>
      </c>
      <c r="Q23" s="399" t="s">
        <v>1494</v>
      </c>
      <c r="R23" s="399">
        <f t="shared" ref="R23:R24" si="19">J23+L23+N23+P23</f>
        <v>0</v>
      </c>
      <c r="S23" s="621">
        <f>AVERAGE(R23,R24)</f>
        <v>0</v>
      </c>
    </row>
    <row r="24" spans="2:19" ht="45">
      <c r="B24" s="662"/>
      <c r="C24" s="660"/>
      <c r="D24" s="40" t="s">
        <v>52</v>
      </c>
      <c r="E24" s="225" t="s">
        <v>1434</v>
      </c>
      <c r="F24" s="3"/>
      <c r="G24" s="307"/>
      <c r="H24" s="314"/>
      <c r="I24" s="399" t="s">
        <v>1465</v>
      </c>
      <c r="J24" s="399" t="str">
        <f t="shared" si="15"/>
        <v>0</v>
      </c>
      <c r="K24" s="399" t="s">
        <v>1465</v>
      </c>
      <c r="L24" s="399" t="str">
        <f t="shared" si="16"/>
        <v>0</v>
      </c>
      <c r="M24" s="399" t="s">
        <v>1465</v>
      </c>
      <c r="N24" s="399" t="str">
        <f t="shared" si="17"/>
        <v>0</v>
      </c>
      <c r="O24" s="399" t="s">
        <v>1465</v>
      </c>
      <c r="P24" s="399" t="str">
        <f t="shared" si="18"/>
        <v>0</v>
      </c>
      <c r="Q24" s="399" t="s">
        <v>1494</v>
      </c>
      <c r="R24" s="399">
        <f t="shared" si="19"/>
        <v>0</v>
      </c>
      <c r="S24" s="623"/>
    </row>
    <row r="25" spans="2:19" ht="15" customHeight="1">
      <c r="B25" s="662"/>
      <c r="C25" s="627" t="s">
        <v>53</v>
      </c>
      <c r="D25" s="628"/>
      <c r="E25" s="628"/>
      <c r="F25" s="628"/>
      <c r="G25" s="628"/>
      <c r="H25" s="628"/>
      <c r="I25" s="628"/>
      <c r="J25" s="628"/>
      <c r="K25" s="628"/>
      <c r="L25" s="628"/>
      <c r="M25" s="628"/>
      <c r="N25" s="628"/>
      <c r="O25" s="628"/>
      <c r="P25" s="628"/>
      <c r="Q25" s="628"/>
      <c r="R25" s="628"/>
      <c r="S25" s="628"/>
    </row>
    <row r="26" spans="2:19" ht="151" thickBot="1">
      <c r="B26" s="663"/>
      <c r="C26" s="201" t="s">
        <v>929</v>
      </c>
      <c r="D26" s="202" t="s">
        <v>916</v>
      </c>
      <c r="E26" s="223" t="s">
        <v>1434</v>
      </c>
      <c r="F26" s="7"/>
      <c r="G26" s="306"/>
      <c r="H26" s="314"/>
      <c r="I26" s="399" t="s">
        <v>1465</v>
      </c>
      <c r="J26" s="399" t="str">
        <f t="shared" ref="J26" si="20">IF(I26="SI","2.5","0")</f>
        <v>0</v>
      </c>
      <c r="K26" s="399" t="s">
        <v>1465</v>
      </c>
      <c r="L26" s="399" t="str">
        <f t="shared" ref="L26" si="21">IF(K26="SI","2.5","0")</f>
        <v>0</v>
      </c>
      <c r="M26" s="399" t="s">
        <v>1465</v>
      </c>
      <c r="N26" s="399" t="str">
        <f t="shared" ref="N26" si="22">IF(M26="SI","2.5","0")</f>
        <v>0</v>
      </c>
      <c r="O26" s="399" t="s">
        <v>1465</v>
      </c>
      <c r="P26" s="399" t="str">
        <f t="shared" ref="P26" si="23">IF(O26="SI","2.5","0")</f>
        <v>0</v>
      </c>
      <c r="Q26" s="399" t="s">
        <v>1494</v>
      </c>
      <c r="R26" s="399">
        <f t="shared" ref="R26" si="24">J26+L26+N26+P26</f>
        <v>0</v>
      </c>
      <c r="S26" s="399">
        <f>AVERAGE(R26)</f>
        <v>0</v>
      </c>
    </row>
    <row r="29" spans="2:19" ht="16" thickBot="1"/>
    <row r="30" spans="2:19" ht="35.5" customHeight="1" thickBot="1">
      <c r="B30" s="661" t="s">
        <v>1419</v>
      </c>
      <c r="C30" s="371" t="s">
        <v>8</v>
      </c>
      <c r="D30" s="372" t="s">
        <v>1</v>
      </c>
      <c r="E30" s="373" t="s">
        <v>3</v>
      </c>
      <c r="F30" s="373" t="s">
        <v>4</v>
      </c>
      <c r="G30" s="371" t="s">
        <v>5</v>
      </c>
      <c r="H30" s="375" t="s">
        <v>1411</v>
      </c>
      <c r="I30" s="391" t="s">
        <v>1412</v>
      </c>
      <c r="J30" s="391"/>
      <c r="K30" s="391" t="s">
        <v>1490</v>
      </c>
      <c r="L30" s="391"/>
      <c r="M30" s="391" t="s">
        <v>1491</v>
      </c>
      <c r="N30" s="391"/>
      <c r="O30" s="391" t="s">
        <v>1492</v>
      </c>
      <c r="P30" s="391"/>
      <c r="Q30" s="392" t="s">
        <v>1413</v>
      </c>
      <c r="R30" s="376" t="s">
        <v>1422</v>
      </c>
      <c r="S30" s="390" t="s">
        <v>1493</v>
      </c>
    </row>
    <row r="31" spans="2:19" ht="30">
      <c r="B31" s="598"/>
      <c r="C31" s="664" t="s">
        <v>54</v>
      </c>
      <c r="D31" s="45" t="s">
        <v>917</v>
      </c>
      <c r="E31" s="222" t="s">
        <v>1434</v>
      </c>
      <c r="F31" s="9"/>
      <c r="G31" s="305"/>
      <c r="H31" s="314"/>
      <c r="I31" s="399" t="s">
        <v>1465</v>
      </c>
      <c r="J31" s="399" t="str">
        <f t="shared" ref="J31:J36" si="25">IF(I31="SI","2.5","0")</f>
        <v>0</v>
      </c>
      <c r="K31" s="399" t="s">
        <v>1465</v>
      </c>
      <c r="L31" s="399" t="str">
        <f t="shared" ref="L31:L36" si="26">IF(K31="SI","2.5","0")</f>
        <v>0</v>
      </c>
      <c r="M31" s="399" t="s">
        <v>1465</v>
      </c>
      <c r="N31" s="399" t="str">
        <f t="shared" ref="N31:N36" si="27">IF(M31="SI","2.5","0")</f>
        <v>0</v>
      </c>
      <c r="O31" s="399" t="s">
        <v>1465</v>
      </c>
      <c r="P31" s="399" t="str">
        <f t="shared" ref="P31:P36" si="28">IF(O31="SI","2.5","0")</f>
        <v>0</v>
      </c>
      <c r="Q31" s="399" t="s">
        <v>1494</v>
      </c>
      <c r="R31" s="399">
        <f t="shared" ref="R31:R36" si="29">J31+L31+N31+P31</f>
        <v>0</v>
      </c>
      <c r="S31" s="621">
        <f>AVERAGE(R31:R36)</f>
        <v>0</v>
      </c>
    </row>
    <row r="32" spans="2:19" ht="31" thickBot="1">
      <c r="B32" s="598"/>
      <c r="C32" s="665"/>
      <c r="D32" s="46" t="s">
        <v>918</v>
      </c>
      <c r="E32" s="223" t="s">
        <v>1434</v>
      </c>
      <c r="F32" s="7"/>
      <c r="G32" s="306"/>
      <c r="H32" s="314"/>
      <c r="I32" s="399" t="s">
        <v>1465</v>
      </c>
      <c r="J32" s="399" t="str">
        <f t="shared" si="25"/>
        <v>0</v>
      </c>
      <c r="K32" s="399" t="s">
        <v>1465</v>
      </c>
      <c r="L32" s="399" t="str">
        <f t="shared" si="26"/>
        <v>0</v>
      </c>
      <c r="M32" s="399" t="s">
        <v>1465</v>
      </c>
      <c r="N32" s="399" t="str">
        <f t="shared" si="27"/>
        <v>0</v>
      </c>
      <c r="O32" s="399" t="s">
        <v>1465</v>
      </c>
      <c r="P32" s="399" t="str">
        <f t="shared" si="28"/>
        <v>0</v>
      </c>
      <c r="Q32" s="399" t="s">
        <v>1494</v>
      </c>
      <c r="R32" s="399">
        <f t="shared" si="29"/>
        <v>0</v>
      </c>
      <c r="S32" s="622"/>
    </row>
    <row r="33" spans="2:19" ht="31" thickBot="1">
      <c r="B33" s="598"/>
      <c r="C33" s="110" t="s">
        <v>55</v>
      </c>
      <c r="D33" s="27" t="s">
        <v>56</v>
      </c>
      <c r="E33" s="224" t="s">
        <v>1434</v>
      </c>
      <c r="F33" s="13"/>
      <c r="G33" s="291"/>
      <c r="H33" s="314"/>
      <c r="I33" s="399" t="s">
        <v>1465</v>
      </c>
      <c r="J33" s="399" t="str">
        <f t="shared" si="25"/>
        <v>0</v>
      </c>
      <c r="K33" s="399" t="s">
        <v>1465</v>
      </c>
      <c r="L33" s="399" t="str">
        <f t="shared" si="26"/>
        <v>0</v>
      </c>
      <c r="M33" s="399" t="s">
        <v>1465</v>
      </c>
      <c r="N33" s="399" t="str">
        <f t="shared" si="27"/>
        <v>0</v>
      </c>
      <c r="O33" s="399" t="s">
        <v>1465</v>
      </c>
      <c r="P33" s="399" t="str">
        <f t="shared" si="28"/>
        <v>0</v>
      </c>
      <c r="Q33" s="399" t="s">
        <v>1494</v>
      </c>
      <c r="R33" s="399">
        <f t="shared" si="29"/>
        <v>0</v>
      </c>
      <c r="S33" s="622"/>
    </row>
    <row r="34" spans="2:19" ht="31" thickBot="1">
      <c r="B34" s="598"/>
      <c r="C34" s="110" t="s">
        <v>57</v>
      </c>
      <c r="D34" s="27" t="s">
        <v>58</v>
      </c>
      <c r="E34" s="224" t="s">
        <v>1434</v>
      </c>
      <c r="F34" s="13"/>
      <c r="G34" s="291"/>
      <c r="H34" s="314"/>
      <c r="I34" s="399" t="s">
        <v>1465</v>
      </c>
      <c r="J34" s="399" t="str">
        <f t="shared" si="25"/>
        <v>0</v>
      </c>
      <c r="K34" s="399" t="s">
        <v>1465</v>
      </c>
      <c r="L34" s="399" t="str">
        <f t="shared" si="26"/>
        <v>0</v>
      </c>
      <c r="M34" s="399" t="s">
        <v>1465</v>
      </c>
      <c r="N34" s="399" t="str">
        <f t="shared" si="27"/>
        <v>0</v>
      </c>
      <c r="O34" s="399" t="s">
        <v>1465</v>
      </c>
      <c r="P34" s="399" t="str">
        <f t="shared" si="28"/>
        <v>0</v>
      </c>
      <c r="Q34" s="399" t="s">
        <v>1494</v>
      </c>
      <c r="R34" s="399">
        <f t="shared" si="29"/>
        <v>0</v>
      </c>
      <c r="S34" s="622"/>
    </row>
    <row r="35" spans="2:19" ht="16" thickBot="1">
      <c r="B35" s="598"/>
      <c r="C35" s="110" t="s">
        <v>59</v>
      </c>
      <c r="D35" s="27" t="s">
        <v>60</v>
      </c>
      <c r="E35" s="224" t="s">
        <v>1434</v>
      </c>
      <c r="F35" s="13"/>
      <c r="G35" s="291"/>
      <c r="H35" s="314"/>
      <c r="I35" s="399" t="s">
        <v>1465</v>
      </c>
      <c r="J35" s="399" t="str">
        <f t="shared" si="25"/>
        <v>0</v>
      </c>
      <c r="K35" s="399" t="s">
        <v>1465</v>
      </c>
      <c r="L35" s="399" t="str">
        <f t="shared" si="26"/>
        <v>0</v>
      </c>
      <c r="M35" s="399" t="s">
        <v>1465</v>
      </c>
      <c r="N35" s="399" t="str">
        <f t="shared" si="27"/>
        <v>0</v>
      </c>
      <c r="O35" s="399" t="s">
        <v>1465</v>
      </c>
      <c r="P35" s="399" t="str">
        <f t="shared" si="28"/>
        <v>0</v>
      </c>
      <c r="Q35" s="399" t="s">
        <v>1494</v>
      </c>
      <c r="R35" s="399">
        <f t="shared" si="29"/>
        <v>0</v>
      </c>
      <c r="S35" s="622"/>
    </row>
    <row r="36" spans="2:19" ht="31" thickBot="1">
      <c r="B36" s="598"/>
      <c r="C36" s="110" t="s">
        <v>61</v>
      </c>
      <c r="D36" s="27" t="s">
        <v>62</v>
      </c>
      <c r="E36" s="224" t="s">
        <v>1434</v>
      </c>
      <c r="F36" s="13"/>
      <c r="G36" s="291"/>
      <c r="H36" s="52"/>
      <c r="I36" s="399" t="s">
        <v>1465</v>
      </c>
      <c r="J36" s="399" t="str">
        <f t="shared" si="25"/>
        <v>0</v>
      </c>
      <c r="K36" s="399" t="s">
        <v>1465</v>
      </c>
      <c r="L36" s="399" t="str">
        <f t="shared" si="26"/>
        <v>0</v>
      </c>
      <c r="M36" s="399" t="s">
        <v>1465</v>
      </c>
      <c r="N36" s="399" t="str">
        <f t="shared" si="27"/>
        <v>0</v>
      </c>
      <c r="O36" s="399" t="s">
        <v>1465</v>
      </c>
      <c r="P36" s="399" t="str">
        <f t="shared" si="28"/>
        <v>0</v>
      </c>
      <c r="Q36" s="399" t="s">
        <v>1494</v>
      </c>
      <c r="R36" s="399">
        <f t="shared" si="29"/>
        <v>0</v>
      </c>
      <c r="S36" s="623"/>
    </row>
    <row r="37" spans="2:19" ht="15" customHeight="1" thickBot="1">
      <c r="B37" s="599"/>
      <c r="C37" s="629" t="s">
        <v>63</v>
      </c>
      <c r="D37" s="630"/>
      <c r="E37" s="630"/>
      <c r="F37" s="630"/>
      <c r="G37" s="630"/>
      <c r="H37" s="630"/>
      <c r="I37" s="630"/>
      <c r="J37" s="630"/>
      <c r="K37" s="630"/>
      <c r="L37" s="630"/>
      <c r="M37" s="630"/>
      <c r="N37" s="630"/>
      <c r="O37" s="630"/>
      <c r="P37" s="630"/>
      <c r="Q37" s="630"/>
      <c r="R37" s="630"/>
      <c r="S37" s="630"/>
    </row>
    <row r="40" spans="2:19" ht="16" thickBot="1"/>
    <row r="41" spans="2:19" s="54" customFormat="1" ht="33" customHeight="1" thickBot="1">
      <c r="B41" s="642" t="s">
        <v>1418</v>
      </c>
      <c r="C41" s="371" t="s">
        <v>8</v>
      </c>
      <c r="D41" s="372" t="s">
        <v>1</v>
      </c>
      <c r="E41" s="373" t="s">
        <v>3</v>
      </c>
      <c r="F41" s="373" t="s">
        <v>4</v>
      </c>
      <c r="G41" s="371" t="s">
        <v>5</v>
      </c>
      <c r="H41" s="375" t="s">
        <v>1411</v>
      </c>
      <c r="I41" s="391" t="s">
        <v>1412</v>
      </c>
      <c r="J41" s="391"/>
      <c r="K41" s="391" t="s">
        <v>1490</v>
      </c>
      <c r="L41" s="391"/>
      <c r="M41" s="391" t="s">
        <v>1491</v>
      </c>
      <c r="N41" s="391"/>
      <c r="O41" s="391" t="s">
        <v>1492</v>
      </c>
      <c r="P41" s="391"/>
      <c r="Q41" s="392" t="s">
        <v>1413</v>
      </c>
      <c r="R41" s="376" t="s">
        <v>1422</v>
      </c>
      <c r="S41" s="390" t="s">
        <v>1493</v>
      </c>
    </row>
    <row r="42" spans="2:19" s="54" customFormat="1">
      <c r="B42" s="643"/>
      <c r="C42" s="656" t="s">
        <v>919</v>
      </c>
      <c r="D42" s="121" t="s">
        <v>367</v>
      </c>
      <c r="E42" s="222" t="s">
        <v>1434</v>
      </c>
      <c r="F42" s="9"/>
      <c r="G42" s="305"/>
      <c r="H42" s="2"/>
      <c r="I42" s="399" t="s">
        <v>1465</v>
      </c>
      <c r="J42" s="399" t="str">
        <f t="shared" ref="J42:J44" si="30">IF(I42="SI","2.5","0")</f>
        <v>0</v>
      </c>
      <c r="K42" s="399" t="s">
        <v>1465</v>
      </c>
      <c r="L42" s="399" t="str">
        <f t="shared" ref="L42:L44" si="31">IF(K42="SI","2.5","0")</f>
        <v>0</v>
      </c>
      <c r="M42" s="399" t="s">
        <v>1465</v>
      </c>
      <c r="N42" s="399" t="str">
        <f t="shared" ref="N42:N44" si="32">IF(M42="SI","2.5","0")</f>
        <v>0</v>
      </c>
      <c r="O42" s="399" t="s">
        <v>1465</v>
      </c>
      <c r="P42" s="399" t="str">
        <f t="shared" ref="P42:P44" si="33">IF(O42="SI","2.5","0")</f>
        <v>0</v>
      </c>
      <c r="Q42" s="399" t="s">
        <v>1494</v>
      </c>
      <c r="R42" s="399">
        <f t="shared" ref="R42:R44" si="34">J42+L42+N42+P42</f>
        <v>0</v>
      </c>
      <c r="S42" s="624">
        <f>AVERAGE(R42:R44)</f>
        <v>0</v>
      </c>
    </row>
    <row r="43" spans="2:19" s="54" customFormat="1" ht="30">
      <c r="B43" s="643"/>
      <c r="C43" s="657"/>
      <c r="D43" s="40" t="s">
        <v>368</v>
      </c>
      <c r="E43" s="225" t="s">
        <v>1434</v>
      </c>
      <c r="F43" s="3"/>
      <c r="G43" s="307"/>
      <c r="H43" s="2"/>
      <c r="I43" s="399" t="s">
        <v>1465</v>
      </c>
      <c r="J43" s="399" t="str">
        <f t="shared" si="30"/>
        <v>0</v>
      </c>
      <c r="K43" s="399" t="s">
        <v>1465</v>
      </c>
      <c r="L43" s="399" t="str">
        <f t="shared" si="31"/>
        <v>0</v>
      </c>
      <c r="M43" s="399" t="s">
        <v>1465</v>
      </c>
      <c r="N43" s="399" t="str">
        <f t="shared" si="32"/>
        <v>0</v>
      </c>
      <c r="O43" s="399" t="s">
        <v>1465</v>
      </c>
      <c r="P43" s="399" t="str">
        <f t="shared" si="33"/>
        <v>0</v>
      </c>
      <c r="Q43" s="399" t="s">
        <v>1494</v>
      </c>
      <c r="R43" s="399">
        <f t="shared" si="34"/>
        <v>0</v>
      </c>
      <c r="S43" s="625"/>
    </row>
    <row r="44" spans="2:19" s="54" customFormat="1" ht="31" thickBot="1">
      <c r="B44" s="644"/>
      <c r="C44" s="658"/>
      <c r="D44" s="46" t="s">
        <v>369</v>
      </c>
      <c r="E44" s="223" t="s">
        <v>1434</v>
      </c>
      <c r="F44" s="7"/>
      <c r="G44" s="306"/>
      <c r="H44" s="8"/>
      <c r="I44" s="399" t="s">
        <v>1465</v>
      </c>
      <c r="J44" s="399" t="str">
        <f t="shared" si="30"/>
        <v>0</v>
      </c>
      <c r="K44" s="399" t="s">
        <v>1465</v>
      </c>
      <c r="L44" s="399" t="str">
        <f t="shared" si="31"/>
        <v>0</v>
      </c>
      <c r="M44" s="399" t="s">
        <v>1465</v>
      </c>
      <c r="N44" s="399" t="str">
        <f t="shared" si="32"/>
        <v>0</v>
      </c>
      <c r="O44" s="399" t="s">
        <v>1465</v>
      </c>
      <c r="P44" s="399" t="str">
        <f t="shared" si="33"/>
        <v>0</v>
      </c>
      <c r="Q44" s="399" t="s">
        <v>1494</v>
      </c>
      <c r="R44" s="399">
        <f t="shared" si="34"/>
        <v>0</v>
      </c>
      <c r="S44" s="626"/>
    </row>
    <row r="45" spans="2:19" s="54" customFormat="1" ht="14">
      <c r="C45" s="126"/>
      <c r="D45" s="102"/>
      <c r="E45" s="233"/>
      <c r="F45" s="215"/>
      <c r="G45" s="215"/>
      <c r="S45" s="406"/>
    </row>
    <row r="46" spans="2:19">
      <c r="B46" s="53"/>
    </row>
    <row r="48" spans="2:19" ht="20">
      <c r="B48" s="18" t="s">
        <v>1417</v>
      </c>
    </row>
    <row r="50" spans="1:19" ht="16" thickBot="1"/>
    <row r="51" spans="1:19" ht="30">
      <c r="A51" t="s">
        <v>355</v>
      </c>
      <c r="B51" s="642" t="s">
        <v>1416</v>
      </c>
      <c r="C51" s="371" t="s">
        <v>8</v>
      </c>
      <c r="D51" s="372" t="s">
        <v>1</v>
      </c>
      <c r="E51" s="373" t="s">
        <v>3</v>
      </c>
      <c r="F51" s="373" t="s">
        <v>4</v>
      </c>
      <c r="G51" s="371" t="s">
        <v>5</v>
      </c>
      <c r="H51" s="375" t="s">
        <v>1411</v>
      </c>
      <c r="I51" s="391" t="s">
        <v>1412</v>
      </c>
      <c r="J51" s="391"/>
      <c r="K51" s="391" t="s">
        <v>1490</v>
      </c>
      <c r="L51" s="391"/>
      <c r="M51" s="391" t="s">
        <v>1491</v>
      </c>
      <c r="N51" s="391"/>
      <c r="O51" s="391" t="s">
        <v>1492</v>
      </c>
      <c r="P51" s="391"/>
      <c r="Q51" s="392" t="s">
        <v>1413</v>
      </c>
      <c r="R51" s="376" t="s">
        <v>1422</v>
      </c>
      <c r="S51" s="390" t="s">
        <v>1493</v>
      </c>
    </row>
    <row r="52" spans="1:19" ht="15" customHeight="1" thickBot="1">
      <c r="B52" s="643"/>
      <c r="C52" s="631" t="s">
        <v>370</v>
      </c>
      <c r="D52" s="632"/>
      <c r="E52" s="632"/>
      <c r="F52" s="632"/>
      <c r="G52" s="632"/>
      <c r="H52" s="632"/>
      <c r="I52" s="632"/>
      <c r="J52" s="632"/>
      <c r="K52" s="632"/>
      <c r="L52" s="632"/>
      <c r="M52" s="632"/>
      <c r="N52" s="632"/>
      <c r="O52" s="632"/>
      <c r="P52" s="632"/>
      <c r="Q52" s="632"/>
      <c r="R52" s="632"/>
      <c r="S52" s="632"/>
    </row>
    <row r="53" spans="1:19">
      <c r="B53" s="643"/>
      <c r="C53" s="645" t="s">
        <v>920</v>
      </c>
      <c r="D53" s="45" t="s">
        <v>921</v>
      </c>
      <c r="E53" s="222" t="s">
        <v>1434</v>
      </c>
      <c r="F53" s="9"/>
      <c r="G53" s="305"/>
      <c r="H53" s="314"/>
      <c r="I53" s="399" t="s">
        <v>1465</v>
      </c>
      <c r="J53" s="399" t="str">
        <f t="shared" ref="J53:J60" si="35">IF(I53="SI","2.5","0")</f>
        <v>0</v>
      </c>
      <c r="K53" s="399" t="s">
        <v>1465</v>
      </c>
      <c r="L53" s="399" t="str">
        <f t="shared" ref="L53:L60" si="36">IF(K53="SI","2.5","0")</f>
        <v>0</v>
      </c>
      <c r="M53" s="399" t="s">
        <v>1465</v>
      </c>
      <c r="N53" s="399" t="str">
        <f t="shared" ref="N53:N60" si="37">IF(M53="SI","2.5","0")</f>
        <v>0</v>
      </c>
      <c r="O53" s="399" t="s">
        <v>1465</v>
      </c>
      <c r="P53" s="399" t="str">
        <f t="shared" ref="P53:P60" si="38">IF(O53="SI","2.5","0")</f>
        <v>0</v>
      </c>
      <c r="Q53" s="399" t="s">
        <v>1494</v>
      </c>
      <c r="R53" s="399">
        <f t="shared" ref="R53:R60" si="39">J53+L53+N53+P53</f>
        <v>0</v>
      </c>
      <c r="S53" s="621">
        <f>AVERAGE(R53:R60)</f>
        <v>0.3125</v>
      </c>
    </row>
    <row r="54" spans="1:19">
      <c r="B54" s="643"/>
      <c r="C54" s="646"/>
      <c r="D54" s="40" t="s">
        <v>922</v>
      </c>
      <c r="E54" s="225" t="s">
        <v>1434</v>
      </c>
      <c r="F54" s="3"/>
      <c r="G54" s="307"/>
      <c r="H54" s="314"/>
      <c r="I54" s="399" t="s">
        <v>1465</v>
      </c>
      <c r="J54" s="399" t="str">
        <f t="shared" si="35"/>
        <v>0</v>
      </c>
      <c r="K54" s="399" t="s">
        <v>1465</v>
      </c>
      <c r="L54" s="399" t="str">
        <f t="shared" si="36"/>
        <v>0</v>
      </c>
      <c r="M54" s="399" t="s">
        <v>1465</v>
      </c>
      <c r="N54" s="399" t="str">
        <f t="shared" si="37"/>
        <v>0</v>
      </c>
      <c r="O54" s="399" t="s">
        <v>1465</v>
      </c>
      <c r="P54" s="399" t="str">
        <f t="shared" si="38"/>
        <v>0</v>
      </c>
      <c r="Q54" s="399" t="s">
        <v>1494</v>
      </c>
      <c r="R54" s="399">
        <f t="shared" si="39"/>
        <v>0</v>
      </c>
      <c r="S54" s="622"/>
    </row>
    <row r="55" spans="1:19">
      <c r="B55" s="643"/>
      <c r="C55" s="646"/>
      <c r="D55" s="40" t="s">
        <v>371</v>
      </c>
      <c r="E55" s="225" t="s">
        <v>1434</v>
      </c>
      <c r="F55" s="3"/>
      <c r="G55" s="307"/>
      <c r="H55" s="314"/>
      <c r="I55" s="399" t="s">
        <v>1465</v>
      </c>
      <c r="J55" s="399" t="str">
        <f t="shared" si="35"/>
        <v>0</v>
      </c>
      <c r="K55" s="399" t="s">
        <v>1465</v>
      </c>
      <c r="L55" s="399" t="str">
        <f t="shared" si="36"/>
        <v>0</v>
      </c>
      <c r="M55" s="399" t="s">
        <v>1465</v>
      </c>
      <c r="N55" s="399" t="str">
        <f t="shared" si="37"/>
        <v>0</v>
      </c>
      <c r="O55" s="399" t="s">
        <v>1465</v>
      </c>
      <c r="P55" s="399" t="str">
        <f t="shared" si="38"/>
        <v>0</v>
      </c>
      <c r="Q55" s="399" t="s">
        <v>1494</v>
      </c>
      <c r="R55" s="399">
        <f t="shared" si="39"/>
        <v>0</v>
      </c>
      <c r="S55" s="622"/>
    </row>
    <row r="56" spans="1:19" ht="30">
      <c r="B56" s="643"/>
      <c r="C56" s="646"/>
      <c r="D56" s="40" t="s">
        <v>372</v>
      </c>
      <c r="E56" s="225" t="s">
        <v>1244</v>
      </c>
      <c r="F56" s="3" t="s">
        <v>1440</v>
      </c>
      <c r="G56" s="307"/>
      <c r="H56" s="314"/>
      <c r="I56" s="399" t="s">
        <v>1467</v>
      </c>
      <c r="J56" s="399" t="str">
        <f t="shared" si="35"/>
        <v>2.5</v>
      </c>
      <c r="K56" s="399" t="s">
        <v>1465</v>
      </c>
      <c r="L56" s="399" t="str">
        <f t="shared" si="36"/>
        <v>0</v>
      </c>
      <c r="M56" s="399" t="s">
        <v>1465</v>
      </c>
      <c r="N56" s="399" t="str">
        <f t="shared" si="37"/>
        <v>0</v>
      </c>
      <c r="O56" s="399" t="s">
        <v>1465</v>
      </c>
      <c r="P56" s="399" t="str">
        <f t="shared" si="38"/>
        <v>0</v>
      </c>
      <c r="Q56" s="399" t="s">
        <v>1494</v>
      </c>
      <c r="R56" s="399">
        <f t="shared" si="39"/>
        <v>2.5</v>
      </c>
      <c r="S56" s="622"/>
    </row>
    <row r="57" spans="1:19" ht="30">
      <c r="B57" s="643"/>
      <c r="C57" s="646"/>
      <c r="D57" s="40" t="s">
        <v>373</v>
      </c>
      <c r="E57" s="225" t="s">
        <v>1434</v>
      </c>
      <c r="F57" s="3" t="s">
        <v>1441</v>
      </c>
      <c r="G57" s="307"/>
      <c r="H57" s="314"/>
      <c r="I57" s="399" t="s">
        <v>1465</v>
      </c>
      <c r="J57" s="399" t="str">
        <f t="shared" si="35"/>
        <v>0</v>
      </c>
      <c r="K57" s="399" t="s">
        <v>1465</v>
      </c>
      <c r="L57" s="399" t="str">
        <f t="shared" si="36"/>
        <v>0</v>
      </c>
      <c r="M57" s="399" t="s">
        <v>1465</v>
      </c>
      <c r="N57" s="399" t="str">
        <f t="shared" si="37"/>
        <v>0</v>
      </c>
      <c r="O57" s="399" t="s">
        <v>1465</v>
      </c>
      <c r="P57" s="399" t="str">
        <f t="shared" si="38"/>
        <v>0</v>
      </c>
      <c r="Q57" s="399" t="s">
        <v>1494</v>
      </c>
      <c r="R57" s="399">
        <f t="shared" si="39"/>
        <v>0</v>
      </c>
      <c r="S57" s="622"/>
    </row>
    <row r="58" spans="1:19">
      <c r="B58" s="643"/>
      <c r="C58" s="646"/>
      <c r="D58" s="40" t="s">
        <v>374</v>
      </c>
      <c r="E58" s="225" t="s">
        <v>1434</v>
      </c>
      <c r="F58" s="3"/>
      <c r="G58" s="307"/>
      <c r="H58" s="314"/>
      <c r="I58" s="399" t="s">
        <v>1465</v>
      </c>
      <c r="J58" s="399" t="str">
        <f t="shared" si="35"/>
        <v>0</v>
      </c>
      <c r="K58" s="399" t="s">
        <v>1465</v>
      </c>
      <c r="L58" s="399" t="str">
        <f t="shared" si="36"/>
        <v>0</v>
      </c>
      <c r="M58" s="399" t="s">
        <v>1465</v>
      </c>
      <c r="N58" s="399" t="str">
        <f t="shared" si="37"/>
        <v>0</v>
      </c>
      <c r="O58" s="399" t="s">
        <v>1465</v>
      </c>
      <c r="P58" s="399" t="str">
        <f t="shared" si="38"/>
        <v>0</v>
      </c>
      <c r="Q58" s="399" t="s">
        <v>1494</v>
      </c>
      <c r="R58" s="399">
        <f t="shared" si="39"/>
        <v>0</v>
      </c>
      <c r="S58" s="622"/>
    </row>
    <row r="59" spans="1:19">
      <c r="B59" s="643"/>
      <c r="C59" s="646"/>
      <c r="D59" s="40" t="s">
        <v>923</v>
      </c>
      <c r="E59" s="225" t="s">
        <v>1260</v>
      </c>
      <c r="F59" s="3"/>
      <c r="G59" s="307"/>
      <c r="H59" s="314"/>
      <c r="I59" s="399" t="s">
        <v>1465</v>
      </c>
      <c r="J59" s="399" t="str">
        <f t="shared" si="35"/>
        <v>0</v>
      </c>
      <c r="K59" s="399" t="s">
        <v>1465</v>
      </c>
      <c r="L59" s="399" t="str">
        <f t="shared" si="36"/>
        <v>0</v>
      </c>
      <c r="M59" s="399" t="s">
        <v>1465</v>
      </c>
      <c r="N59" s="399" t="str">
        <f t="shared" si="37"/>
        <v>0</v>
      </c>
      <c r="O59" s="399" t="s">
        <v>1465</v>
      </c>
      <c r="P59" s="399" t="str">
        <f t="shared" si="38"/>
        <v>0</v>
      </c>
      <c r="Q59" s="399" t="s">
        <v>1494</v>
      </c>
      <c r="R59" s="399">
        <f t="shared" si="39"/>
        <v>0</v>
      </c>
      <c r="S59" s="622"/>
    </row>
    <row r="60" spans="1:19" ht="16" thickBot="1">
      <c r="B60" s="643"/>
      <c r="C60" s="647"/>
      <c r="D60" s="46" t="s">
        <v>924</v>
      </c>
      <c r="E60" s="223" t="s">
        <v>1260</v>
      </c>
      <c r="F60" s="7"/>
      <c r="G60" s="306"/>
      <c r="H60" s="314"/>
      <c r="I60" s="399" t="s">
        <v>1465</v>
      </c>
      <c r="J60" s="399" t="str">
        <f t="shared" si="35"/>
        <v>0</v>
      </c>
      <c r="K60" s="399" t="s">
        <v>1465</v>
      </c>
      <c r="L60" s="399" t="str">
        <f t="shared" si="36"/>
        <v>0</v>
      </c>
      <c r="M60" s="399" t="s">
        <v>1465</v>
      </c>
      <c r="N60" s="399" t="str">
        <f t="shared" si="37"/>
        <v>0</v>
      </c>
      <c r="O60" s="399" t="s">
        <v>1465</v>
      </c>
      <c r="P60" s="399" t="str">
        <f t="shared" si="38"/>
        <v>0</v>
      </c>
      <c r="Q60" s="399" t="s">
        <v>1494</v>
      </c>
      <c r="R60" s="399">
        <f t="shared" si="39"/>
        <v>0</v>
      </c>
      <c r="S60" s="623"/>
    </row>
    <row r="61" spans="1:19" ht="15" customHeight="1" thickBot="1">
      <c r="B61" s="643"/>
      <c r="C61" s="631" t="s">
        <v>375</v>
      </c>
      <c r="D61" s="632"/>
      <c r="E61" s="632"/>
      <c r="F61" s="632"/>
      <c r="G61" s="632"/>
      <c r="H61" s="632"/>
      <c r="I61" s="632"/>
      <c r="J61" s="632"/>
      <c r="K61" s="632"/>
      <c r="L61" s="632"/>
      <c r="M61" s="632"/>
      <c r="N61" s="632"/>
      <c r="O61" s="632"/>
      <c r="P61" s="632"/>
      <c r="Q61" s="632"/>
      <c r="R61" s="632"/>
      <c r="S61" s="632"/>
    </row>
    <row r="62" spans="1:19">
      <c r="B62" s="643"/>
      <c r="C62" s="648" t="s">
        <v>925</v>
      </c>
      <c r="D62" s="45" t="s">
        <v>376</v>
      </c>
      <c r="E62" s="222" t="s">
        <v>1434</v>
      </c>
      <c r="F62" s="9"/>
      <c r="G62" s="305"/>
      <c r="H62" s="314"/>
      <c r="I62" s="399" t="s">
        <v>1465</v>
      </c>
      <c r="J62" s="399" t="str">
        <f t="shared" ref="J62:J63" si="40">IF(I62="SI","2.5","0")</f>
        <v>0</v>
      </c>
      <c r="K62" s="399" t="s">
        <v>1465</v>
      </c>
      <c r="L62" s="399" t="str">
        <f t="shared" ref="L62:L63" si="41">IF(K62="SI","2.5","0")</f>
        <v>0</v>
      </c>
      <c r="M62" s="399" t="s">
        <v>1465</v>
      </c>
      <c r="N62" s="399" t="str">
        <f t="shared" ref="N62:N63" si="42">IF(M62="SI","2.5","0")</f>
        <v>0</v>
      </c>
      <c r="O62" s="399" t="s">
        <v>1465</v>
      </c>
      <c r="P62" s="399" t="str">
        <f t="shared" ref="P62:P63" si="43">IF(O62="SI","2.5","0")</f>
        <v>0</v>
      </c>
      <c r="Q62" s="399" t="s">
        <v>1494</v>
      </c>
      <c r="R62" s="399">
        <f t="shared" ref="R62:R63" si="44">J62+L62+N62+P62</f>
        <v>0</v>
      </c>
      <c r="S62" s="621">
        <f>AVERAGE(R62:R63)</f>
        <v>0</v>
      </c>
    </row>
    <row r="63" spans="1:19" ht="30">
      <c r="B63" s="643"/>
      <c r="C63" s="649"/>
      <c r="D63" s="88" t="s">
        <v>377</v>
      </c>
      <c r="E63" s="237" t="s">
        <v>1434</v>
      </c>
      <c r="F63" s="23"/>
      <c r="G63" s="294"/>
      <c r="H63" s="318"/>
      <c r="I63" s="399" t="s">
        <v>1465</v>
      </c>
      <c r="J63" s="399" t="str">
        <f t="shared" si="40"/>
        <v>0</v>
      </c>
      <c r="K63" s="399" t="s">
        <v>1465</v>
      </c>
      <c r="L63" s="399" t="str">
        <f t="shared" si="41"/>
        <v>0</v>
      </c>
      <c r="M63" s="399" t="s">
        <v>1465</v>
      </c>
      <c r="N63" s="399" t="str">
        <f t="shared" si="42"/>
        <v>0</v>
      </c>
      <c r="O63" s="399" t="s">
        <v>1465</v>
      </c>
      <c r="P63" s="399" t="str">
        <f t="shared" si="43"/>
        <v>0</v>
      </c>
      <c r="Q63" s="399" t="s">
        <v>1494</v>
      </c>
      <c r="R63" s="399">
        <f t="shared" si="44"/>
        <v>0</v>
      </c>
      <c r="S63" s="623"/>
    </row>
    <row r="64" spans="1:19" ht="15" customHeight="1">
      <c r="B64" s="643"/>
      <c r="C64" s="633" t="s">
        <v>926</v>
      </c>
      <c r="D64" s="634"/>
      <c r="E64" s="634"/>
      <c r="F64" s="634"/>
      <c r="G64" s="634"/>
      <c r="H64" s="634"/>
      <c r="I64" s="634"/>
      <c r="J64" s="634"/>
      <c r="K64" s="634"/>
      <c r="L64" s="634"/>
      <c r="M64" s="634"/>
      <c r="N64" s="634"/>
      <c r="O64" s="634"/>
      <c r="P64" s="634"/>
      <c r="Q64" s="634"/>
      <c r="R64" s="634"/>
      <c r="S64" s="634"/>
    </row>
    <row r="65" spans="2:19" ht="15" customHeight="1" thickBot="1">
      <c r="B65" s="644"/>
      <c r="C65" s="635" t="s">
        <v>378</v>
      </c>
      <c r="D65" s="636"/>
      <c r="E65" s="636"/>
      <c r="F65" s="636"/>
      <c r="G65" s="636"/>
      <c r="H65" s="636"/>
      <c r="I65" s="636"/>
      <c r="J65" s="636"/>
      <c r="K65" s="636"/>
      <c r="L65" s="636"/>
      <c r="M65" s="636"/>
      <c r="N65" s="636"/>
      <c r="O65" s="636"/>
      <c r="P65" s="636"/>
      <c r="Q65" s="636"/>
      <c r="R65" s="636"/>
      <c r="S65" s="636"/>
    </row>
    <row r="68" spans="2:19" ht="16" thickBot="1"/>
    <row r="69" spans="2:19" ht="27.5" customHeight="1">
      <c r="B69" s="650" t="s">
        <v>1415</v>
      </c>
      <c r="C69" s="371" t="s">
        <v>8</v>
      </c>
      <c r="D69" s="372" t="s">
        <v>1</v>
      </c>
      <c r="E69" s="373" t="s">
        <v>3</v>
      </c>
      <c r="F69" s="373" t="s">
        <v>4</v>
      </c>
      <c r="G69" s="371" t="s">
        <v>5</v>
      </c>
      <c r="H69" s="375" t="s">
        <v>1411</v>
      </c>
      <c r="I69" s="391" t="s">
        <v>1412</v>
      </c>
      <c r="J69" s="391"/>
      <c r="K69" s="391" t="s">
        <v>1490</v>
      </c>
      <c r="L69" s="391"/>
      <c r="M69" s="391" t="s">
        <v>1491</v>
      </c>
      <c r="N69" s="391"/>
      <c r="O69" s="391" t="s">
        <v>1492</v>
      </c>
      <c r="P69" s="391"/>
      <c r="Q69" s="392" t="s">
        <v>1413</v>
      </c>
      <c r="R69" s="376" t="s">
        <v>1422</v>
      </c>
      <c r="S69" s="390" t="s">
        <v>1493</v>
      </c>
    </row>
    <row r="70" spans="2:19" ht="15" customHeight="1" thickBot="1">
      <c r="B70" s="651"/>
      <c r="C70" s="637" t="s">
        <v>379</v>
      </c>
      <c r="D70" s="638"/>
      <c r="E70" s="638"/>
      <c r="F70" s="638"/>
      <c r="G70" s="638"/>
      <c r="H70" s="638"/>
      <c r="I70" s="638"/>
      <c r="J70" s="638"/>
      <c r="K70" s="638"/>
      <c r="L70" s="638"/>
      <c r="M70" s="638"/>
    </row>
    <row r="71" spans="2:19" ht="49.25" customHeight="1" thickBot="1">
      <c r="B71" s="651"/>
      <c r="C71" s="127" t="s">
        <v>507</v>
      </c>
      <c r="D71" s="35" t="s">
        <v>927</v>
      </c>
      <c r="E71" s="234" t="s">
        <v>1434</v>
      </c>
      <c r="F71" s="56"/>
      <c r="G71" s="319"/>
      <c r="H71" s="314"/>
      <c r="I71" s="399" t="s">
        <v>1465</v>
      </c>
      <c r="J71" s="399" t="str">
        <f t="shared" ref="J71:J81" si="45">IF(I71="SI","2.5","0")</f>
        <v>0</v>
      </c>
      <c r="K71" s="399" t="s">
        <v>1465</v>
      </c>
      <c r="L71" s="399" t="str">
        <f t="shared" ref="L71:L81" si="46">IF(K71="SI","2.5","0")</f>
        <v>0</v>
      </c>
      <c r="M71" s="399" t="s">
        <v>1465</v>
      </c>
      <c r="N71" s="399" t="str">
        <f t="shared" ref="N71:N81" si="47">IF(M71="SI","2.5","0")</f>
        <v>0</v>
      </c>
      <c r="O71" s="399" t="s">
        <v>1465</v>
      </c>
      <c r="P71" s="399" t="str">
        <f t="shared" ref="P71:P81" si="48">IF(O71="SI","2.5","0")</f>
        <v>0</v>
      </c>
      <c r="Q71" s="399" t="s">
        <v>1494</v>
      </c>
      <c r="R71" s="399">
        <f t="shared" ref="R71:R81" si="49">J71+L71+N71+P71</f>
        <v>0</v>
      </c>
      <c r="S71" s="621">
        <f>AVERAGE(R71:R81)</f>
        <v>0</v>
      </c>
    </row>
    <row r="72" spans="2:19" ht="91" thickBot="1">
      <c r="B72" s="651"/>
      <c r="C72" s="128" t="s">
        <v>508</v>
      </c>
      <c r="D72" s="36" t="s">
        <v>509</v>
      </c>
      <c r="E72" s="235" t="s">
        <v>1434</v>
      </c>
      <c r="F72" s="103" t="s">
        <v>1442</v>
      </c>
      <c r="G72" s="320"/>
      <c r="H72" s="314"/>
      <c r="I72" s="399" t="s">
        <v>1465</v>
      </c>
      <c r="J72" s="399" t="str">
        <f t="shared" si="45"/>
        <v>0</v>
      </c>
      <c r="K72" s="399" t="s">
        <v>1465</v>
      </c>
      <c r="L72" s="399" t="str">
        <f t="shared" si="46"/>
        <v>0</v>
      </c>
      <c r="M72" s="399" t="s">
        <v>1465</v>
      </c>
      <c r="N72" s="399" t="str">
        <f t="shared" si="47"/>
        <v>0</v>
      </c>
      <c r="O72" s="399" t="s">
        <v>1465</v>
      </c>
      <c r="P72" s="399" t="str">
        <f t="shared" si="48"/>
        <v>0</v>
      </c>
      <c r="Q72" s="399" t="s">
        <v>1494</v>
      </c>
      <c r="R72" s="399">
        <f t="shared" si="49"/>
        <v>0</v>
      </c>
      <c r="S72" s="622"/>
    </row>
    <row r="73" spans="2:19" ht="46" thickBot="1">
      <c r="B73" s="651"/>
      <c r="C73" s="127" t="s">
        <v>510</v>
      </c>
      <c r="D73" s="35" t="s">
        <v>928</v>
      </c>
      <c r="E73" s="234" t="s">
        <v>1434</v>
      </c>
      <c r="F73" s="56"/>
      <c r="G73" s="319"/>
      <c r="H73" s="314"/>
      <c r="I73" s="399" t="s">
        <v>1465</v>
      </c>
      <c r="J73" s="399" t="str">
        <f t="shared" si="45"/>
        <v>0</v>
      </c>
      <c r="K73" s="399" t="s">
        <v>1465</v>
      </c>
      <c r="L73" s="399" t="str">
        <f t="shared" si="46"/>
        <v>0</v>
      </c>
      <c r="M73" s="399" t="s">
        <v>1465</v>
      </c>
      <c r="N73" s="399" t="str">
        <f t="shared" si="47"/>
        <v>0</v>
      </c>
      <c r="O73" s="399" t="s">
        <v>1465</v>
      </c>
      <c r="P73" s="399" t="str">
        <f t="shared" si="48"/>
        <v>0</v>
      </c>
      <c r="Q73" s="399" t="s">
        <v>1494</v>
      </c>
      <c r="R73" s="399">
        <f t="shared" si="49"/>
        <v>0</v>
      </c>
      <c r="S73" s="622"/>
    </row>
    <row r="74" spans="2:19" ht="16" thickBot="1">
      <c r="B74" s="651"/>
      <c r="C74" s="128" t="s">
        <v>511</v>
      </c>
      <c r="D74" s="36" t="s">
        <v>512</v>
      </c>
      <c r="E74" s="235" t="s">
        <v>1434</v>
      </c>
      <c r="F74" s="103"/>
      <c r="G74" s="320"/>
      <c r="H74" s="314"/>
      <c r="I74" s="399" t="s">
        <v>1465</v>
      </c>
      <c r="J74" s="399" t="str">
        <f t="shared" si="45"/>
        <v>0</v>
      </c>
      <c r="K74" s="399" t="s">
        <v>1465</v>
      </c>
      <c r="L74" s="399" t="str">
        <f t="shared" si="46"/>
        <v>0</v>
      </c>
      <c r="M74" s="399" t="s">
        <v>1465</v>
      </c>
      <c r="N74" s="399" t="str">
        <f t="shared" si="47"/>
        <v>0</v>
      </c>
      <c r="O74" s="399" t="s">
        <v>1465</v>
      </c>
      <c r="P74" s="399" t="str">
        <f t="shared" si="48"/>
        <v>0</v>
      </c>
      <c r="Q74" s="399" t="s">
        <v>1494</v>
      </c>
      <c r="R74" s="399">
        <f t="shared" si="49"/>
        <v>0</v>
      </c>
      <c r="S74" s="622"/>
    </row>
    <row r="75" spans="2:19" ht="76" thickBot="1">
      <c r="B75" s="651"/>
      <c r="C75" s="127" t="s">
        <v>513</v>
      </c>
      <c r="D75" s="35" t="s">
        <v>514</v>
      </c>
      <c r="E75" s="421" t="s">
        <v>1434</v>
      </c>
      <c r="F75" s="56"/>
      <c r="G75" s="319"/>
      <c r="H75" s="314"/>
      <c r="I75" s="399" t="s">
        <v>1465</v>
      </c>
      <c r="J75" s="399" t="str">
        <f t="shared" si="45"/>
        <v>0</v>
      </c>
      <c r="K75" s="399" t="s">
        <v>1465</v>
      </c>
      <c r="L75" s="399" t="str">
        <f t="shared" si="46"/>
        <v>0</v>
      </c>
      <c r="M75" s="399" t="s">
        <v>1465</v>
      </c>
      <c r="N75" s="399" t="str">
        <f t="shared" si="47"/>
        <v>0</v>
      </c>
      <c r="O75" s="399" t="s">
        <v>1465</v>
      </c>
      <c r="P75" s="399" t="str">
        <f t="shared" si="48"/>
        <v>0</v>
      </c>
      <c r="Q75" s="399" t="s">
        <v>1494</v>
      </c>
      <c r="R75" s="399">
        <f t="shared" si="49"/>
        <v>0</v>
      </c>
      <c r="S75" s="622"/>
    </row>
    <row r="76" spans="2:19" ht="46" thickBot="1">
      <c r="B76" s="651"/>
      <c r="C76" s="128" t="s">
        <v>515</v>
      </c>
      <c r="D76" s="36" t="s">
        <v>516</v>
      </c>
      <c r="E76" s="421" t="s">
        <v>1434</v>
      </c>
      <c r="F76" s="103"/>
      <c r="G76" s="320"/>
      <c r="H76" s="314"/>
      <c r="I76" s="399" t="s">
        <v>1465</v>
      </c>
      <c r="J76" s="399" t="str">
        <f t="shared" si="45"/>
        <v>0</v>
      </c>
      <c r="K76" s="399" t="s">
        <v>1465</v>
      </c>
      <c r="L76" s="399" t="str">
        <f t="shared" si="46"/>
        <v>0</v>
      </c>
      <c r="M76" s="399" t="s">
        <v>1465</v>
      </c>
      <c r="N76" s="399" t="str">
        <f t="shared" si="47"/>
        <v>0</v>
      </c>
      <c r="O76" s="399" t="s">
        <v>1465</v>
      </c>
      <c r="P76" s="399" t="str">
        <f t="shared" si="48"/>
        <v>0</v>
      </c>
      <c r="Q76" s="399" t="s">
        <v>1494</v>
      </c>
      <c r="R76" s="399">
        <f t="shared" si="49"/>
        <v>0</v>
      </c>
      <c r="S76" s="622"/>
    </row>
    <row r="77" spans="2:19" ht="31" thickBot="1">
      <c r="B77" s="651"/>
      <c r="C77" s="127" t="s">
        <v>517</v>
      </c>
      <c r="D77" s="35" t="s">
        <v>518</v>
      </c>
      <c r="E77" s="421" t="s">
        <v>1434</v>
      </c>
      <c r="F77" s="56"/>
      <c r="G77" s="323"/>
      <c r="H77" s="314"/>
      <c r="I77" s="399" t="s">
        <v>1465</v>
      </c>
      <c r="J77" s="399" t="str">
        <f t="shared" si="45"/>
        <v>0</v>
      </c>
      <c r="K77" s="399" t="s">
        <v>1465</v>
      </c>
      <c r="L77" s="399" t="str">
        <f t="shared" si="46"/>
        <v>0</v>
      </c>
      <c r="M77" s="399" t="s">
        <v>1465</v>
      </c>
      <c r="N77" s="399" t="str">
        <f t="shared" si="47"/>
        <v>0</v>
      </c>
      <c r="O77" s="399" t="s">
        <v>1465</v>
      </c>
      <c r="P77" s="399" t="str">
        <f t="shared" si="48"/>
        <v>0</v>
      </c>
      <c r="Q77" s="399" t="s">
        <v>1494</v>
      </c>
      <c r="R77" s="399">
        <f t="shared" si="49"/>
        <v>0</v>
      </c>
      <c r="S77" s="622"/>
    </row>
    <row r="78" spans="2:19" ht="46" thickBot="1">
      <c r="B78" s="651"/>
      <c r="C78" s="128" t="s">
        <v>519</v>
      </c>
      <c r="D78" s="36" t="s">
        <v>520</v>
      </c>
      <c r="E78" s="421" t="s">
        <v>1434</v>
      </c>
      <c r="F78" s="320"/>
      <c r="G78" s="295"/>
      <c r="H78" s="324"/>
      <c r="I78" s="399" t="s">
        <v>1465</v>
      </c>
      <c r="J78" s="399" t="str">
        <f t="shared" si="45"/>
        <v>0</v>
      </c>
      <c r="K78" s="399" t="s">
        <v>1465</v>
      </c>
      <c r="L78" s="399" t="str">
        <f t="shared" si="46"/>
        <v>0</v>
      </c>
      <c r="M78" s="399" t="s">
        <v>1465</v>
      </c>
      <c r="N78" s="399" t="str">
        <f t="shared" si="47"/>
        <v>0</v>
      </c>
      <c r="O78" s="399" t="s">
        <v>1465</v>
      </c>
      <c r="P78" s="399" t="str">
        <f t="shared" si="48"/>
        <v>0</v>
      </c>
      <c r="Q78" s="399" t="s">
        <v>1494</v>
      </c>
      <c r="R78" s="399">
        <f t="shared" si="49"/>
        <v>0</v>
      </c>
      <c r="S78" s="622"/>
    </row>
    <row r="79" spans="2:19" ht="46" thickBot="1">
      <c r="B79" s="651"/>
      <c r="C79" s="127" t="s">
        <v>521</v>
      </c>
      <c r="D79" s="35" t="s">
        <v>522</v>
      </c>
      <c r="E79" s="421" t="s">
        <v>1434</v>
      </c>
      <c r="F79" s="319"/>
      <c r="G79" s="295"/>
      <c r="H79" s="324"/>
      <c r="I79" s="399" t="s">
        <v>1465</v>
      </c>
      <c r="J79" s="399" t="str">
        <f t="shared" si="45"/>
        <v>0</v>
      </c>
      <c r="K79" s="399" t="s">
        <v>1465</v>
      </c>
      <c r="L79" s="399" t="str">
        <f t="shared" si="46"/>
        <v>0</v>
      </c>
      <c r="M79" s="399" t="s">
        <v>1465</v>
      </c>
      <c r="N79" s="399" t="str">
        <f t="shared" si="47"/>
        <v>0</v>
      </c>
      <c r="O79" s="399" t="s">
        <v>1465</v>
      </c>
      <c r="P79" s="399" t="str">
        <f t="shared" si="48"/>
        <v>0</v>
      </c>
      <c r="Q79" s="399" t="s">
        <v>1494</v>
      </c>
      <c r="R79" s="399">
        <f t="shared" si="49"/>
        <v>0</v>
      </c>
      <c r="S79" s="622"/>
    </row>
    <row r="80" spans="2:19" ht="76" thickBot="1">
      <c r="B80" s="651"/>
      <c r="C80" s="128" t="s">
        <v>523</v>
      </c>
      <c r="D80" s="36" t="s">
        <v>524</v>
      </c>
      <c r="E80" s="421" t="s">
        <v>1434</v>
      </c>
      <c r="F80" s="320"/>
      <c r="G80" s="295"/>
      <c r="H80" s="324"/>
      <c r="I80" s="399" t="s">
        <v>1465</v>
      </c>
      <c r="J80" s="399" t="str">
        <f t="shared" si="45"/>
        <v>0</v>
      </c>
      <c r="K80" s="399" t="s">
        <v>1465</v>
      </c>
      <c r="L80" s="399" t="str">
        <f t="shared" si="46"/>
        <v>0</v>
      </c>
      <c r="M80" s="399" t="s">
        <v>1465</v>
      </c>
      <c r="N80" s="399" t="str">
        <f t="shared" si="47"/>
        <v>0</v>
      </c>
      <c r="O80" s="399" t="s">
        <v>1465</v>
      </c>
      <c r="P80" s="399" t="str">
        <f t="shared" si="48"/>
        <v>0</v>
      </c>
      <c r="Q80" s="399" t="s">
        <v>1494</v>
      </c>
      <c r="R80" s="399">
        <f t="shared" si="49"/>
        <v>0</v>
      </c>
      <c r="S80" s="622"/>
    </row>
    <row r="81" spans="2:19">
      <c r="B81" s="651"/>
      <c r="C81" s="297" t="s">
        <v>525</v>
      </c>
      <c r="D81" s="321" t="s">
        <v>526</v>
      </c>
      <c r="E81" s="421" t="s">
        <v>1434</v>
      </c>
      <c r="F81" s="322"/>
      <c r="G81" s="320"/>
      <c r="H81" s="318"/>
      <c r="I81" s="399" t="s">
        <v>1465</v>
      </c>
      <c r="J81" s="399" t="str">
        <f t="shared" si="45"/>
        <v>0</v>
      </c>
      <c r="K81" s="399" t="s">
        <v>1465</v>
      </c>
      <c r="L81" s="399" t="str">
        <f t="shared" si="46"/>
        <v>0</v>
      </c>
      <c r="M81" s="399" t="s">
        <v>1465</v>
      </c>
      <c r="N81" s="399" t="str">
        <f t="shared" si="47"/>
        <v>0</v>
      </c>
      <c r="O81" s="399" t="s">
        <v>1465</v>
      </c>
      <c r="P81" s="399" t="str">
        <f t="shared" si="48"/>
        <v>0</v>
      </c>
      <c r="Q81" s="399" t="s">
        <v>1494</v>
      </c>
      <c r="R81" s="399">
        <f t="shared" si="49"/>
        <v>0</v>
      </c>
      <c r="S81" s="623"/>
    </row>
    <row r="82" spans="2:19" ht="25.25" customHeight="1" thickBot="1">
      <c r="B82" s="652"/>
      <c r="C82" s="666" t="s">
        <v>527</v>
      </c>
      <c r="D82" s="667"/>
      <c r="E82" s="667"/>
      <c r="F82" s="667"/>
      <c r="G82" s="667"/>
      <c r="H82" s="667"/>
      <c r="I82" s="667"/>
      <c r="J82" s="667"/>
      <c r="K82" s="667"/>
      <c r="L82" s="667"/>
      <c r="M82" s="667"/>
      <c r="N82" s="667"/>
      <c r="O82" s="667"/>
      <c r="P82" s="667"/>
      <c r="Q82" s="667"/>
      <c r="R82" s="667"/>
      <c r="S82" s="667"/>
    </row>
  </sheetData>
  <mergeCells count="31">
    <mergeCell ref="B5:B10"/>
    <mergeCell ref="B51:B65"/>
    <mergeCell ref="C53:C60"/>
    <mergeCell ref="C62:C63"/>
    <mergeCell ref="B69:B82"/>
    <mergeCell ref="B14:B18"/>
    <mergeCell ref="C42:C44"/>
    <mergeCell ref="B41:B44"/>
    <mergeCell ref="C23:C24"/>
    <mergeCell ref="B22:B26"/>
    <mergeCell ref="C31:C32"/>
    <mergeCell ref="B30:B37"/>
    <mergeCell ref="C82:S82"/>
    <mergeCell ref="C7:S7"/>
    <mergeCell ref="C17:S17"/>
    <mergeCell ref="C18:S18"/>
    <mergeCell ref="S53:S60"/>
    <mergeCell ref="S62:S63"/>
    <mergeCell ref="S71:S81"/>
    <mergeCell ref="C52:S52"/>
    <mergeCell ref="C61:S61"/>
    <mergeCell ref="C64:S64"/>
    <mergeCell ref="C65:S65"/>
    <mergeCell ref="C70:M70"/>
    <mergeCell ref="S8:S10"/>
    <mergeCell ref="S15:S16"/>
    <mergeCell ref="S23:S24"/>
    <mergeCell ref="S31:S36"/>
    <mergeCell ref="S42:S44"/>
    <mergeCell ref="C25:S25"/>
    <mergeCell ref="C37:S37"/>
  </mergeCells>
  <conditionalFormatting sqref="Q6">
    <cfRule type="colorScale" priority="8">
      <colorScale>
        <cfvo type="min"/>
        <cfvo type="max"/>
        <color rgb="FFFF7128"/>
        <color rgb="FFFFEF9C"/>
      </colorScale>
    </cfRule>
  </conditionalFormatting>
  <conditionalFormatting sqref="Q8:Q10">
    <cfRule type="colorScale" priority="7">
      <colorScale>
        <cfvo type="min"/>
        <cfvo type="max"/>
        <color rgb="FFFF7128"/>
        <color rgb="FFFFEF9C"/>
      </colorScale>
    </cfRule>
  </conditionalFormatting>
  <conditionalFormatting sqref="Q15:Q16">
    <cfRule type="colorScale" priority="6">
      <colorScale>
        <cfvo type="min"/>
        <cfvo type="max"/>
        <color rgb="FFFF7128"/>
        <color rgb="FFFFEF9C"/>
      </colorScale>
    </cfRule>
  </conditionalFormatting>
  <conditionalFormatting sqref="Q23:Q24">
    <cfRule type="colorScale" priority="5">
      <colorScale>
        <cfvo type="min"/>
        <cfvo type="max"/>
        <color rgb="FFFF7128"/>
        <color rgb="FFFFEF9C"/>
      </colorScale>
    </cfRule>
  </conditionalFormatting>
  <conditionalFormatting sqref="Q26">
    <cfRule type="colorScale" priority="4">
      <colorScale>
        <cfvo type="min"/>
        <cfvo type="max"/>
        <color rgb="FFFF7128"/>
        <color rgb="FFFFEF9C"/>
      </colorScale>
    </cfRule>
  </conditionalFormatting>
  <conditionalFormatting sqref="Q31:Q36">
    <cfRule type="colorScale" priority="3">
      <colorScale>
        <cfvo type="min"/>
        <cfvo type="max"/>
        <color rgb="FFFF7128"/>
        <color rgb="FFFFEF9C"/>
      </colorScale>
    </cfRule>
  </conditionalFormatting>
  <conditionalFormatting sqref="Q42:Q44">
    <cfRule type="colorScale" priority="2">
      <colorScale>
        <cfvo type="min"/>
        <cfvo type="max"/>
        <color rgb="FFFF7128"/>
        <color rgb="FFFFEF9C"/>
      </colorScale>
    </cfRule>
  </conditionalFormatting>
  <conditionalFormatting sqref="Q71:Q81 Q53:Q60 Q62:Q63">
    <cfRule type="colorScale" priority="1">
      <colorScale>
        <cfvo type="min"/>
        <cfvo type="max"/>
        <color rgb="FFFF7128"/>
        <color rgb="FFFFEF9C"/>
      </colorScale>
    </cfRule>
  </conditionalFormatting>
  <dataValidations count="3">
    <dataValidation type="list" allowBlank="1" showInputMessage="1" showErrorMessage="1" sqref="O6 K6 M6 O8:O10 K8:K10 M8:M10 O15:O16 K15:K16 M15:M16 O23:O24 K23:K24 M23:M24 O26 K26 M26 O31:O36 K31:K36 M31:M36 K42:K44 M42:M44 O42:O44 K53:K60 M53:M60 O53:O60 K62:K63 M62:M63 O62:O63 K71:K81 M71:M81 O71:O81" xr:uid="{C3E55890-B9D4-4258-9574-15272B90EAEC}">
      <formula1>"SI,NO"</formula1>
    </dataValidation>
    <dataValidation type="list" allowBlank="1" showInputMessage="1" showErrorMessage="1" promptTitle="Ingrese la importancia" sqref="Q6 Q8:Q10 Q15:Q16 Q23:Q24 Q26 Q31:Q36 Q42:Q44 Q53:Q60 Q62:Q63 Q71:Q81" xr:uid="{00D9954E-D73F-4D34-B108-5B7EFF82CB9B}">
      <formula1>"Alta,Media,Baja"</formula1>
    </dataValidation>
    <dataValidation type="list" allowBlank="1" showInputMessage="1" showErrorMessage="1" sqref="I6 I8:I10 I15:I16 I23:I24 I26 I31:I36 I42:I44 I53:I60 I62:I63 I71:I81" xr:uid="{8DAA5250-5415-4CBD-A49A-86BDBAEB1774}">
      <formula1>"SI,NO,"</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2:S106"/>
  <sheetViews>
    <sheetView topLeftCell="D4" zoomScale="70" zoomScaleNormal="70" workbookViewId="0">
      <selection activeCell="G15" sqref="G15"/>
    </sheetView>
  </sheetViews>
  <sheetFormatPr baseColWidth="10" defaultRowHeight="15"/>
  <cols>
    <col min="1" max="1" width="4.5" customWidth="1"/>
    <col min="3" max="3" width="42" style="49" customWidth="1"/>
    <col min="4" max="4" width="62.1640625" customWidth="1"/>
    <col min="5" max="5" width="11.5" style="107"/>
    <col min="6" max="6" width="25.33203125" style="49" customWidth="1"/>
    <col min="7" max="7" width="27.1640625" style="49" customWidth="1"/>
    <col min="8" max="8" width="13.1640625" customWidth="1"/>
    <col min="9" max="9" width="15.5" customWidth="1"/>
    <col min="10" max="10" width="7.1640625" hidden="1" customWidth="1"/>
    <col min="11" max="11" width="27" customWidth="1"/>
    <col min="12" max="12" width="9" hidden="1" customWidth="1"/>
    <col min="13" max="13" width="27" customWidth="1"/>
    <col min="14" max="14" width="9.5" hidden="1" customWidth="1"/>
    <col min="15" max="15" width="36.5" customWidth="1"/>
    <col min="16" max="16" width="10.5" hidden="1" customWidth="1"/>
    <col min="17" max="17" width="29.1640625" customWidth="1"/>
    <col min="18" max="18" width="17.1640625" customWidth="1"/>
    <col min="19" max="19" width="16.33203125" style="107" customWidth="1"/>
  </cols>
  <sheetData>
    <row r="2" spans="2:19" ht="20">
      <c r="B2" s="17" t="s">
        <v>1374</v>
      </c>
    </row>
    <row r="3" spans="2:19" ht="20">
      <c r="B3" s="18" t="s">
        <v>1375</v>
      </c>
    </row>
    <row r="5" spans="2:19" ht="16" thickBot="1"/>
    <row r="6" spans="2:19" ht="32" customHeight="1" thickBot="1">
      <c r="B6" s="597" t="s">
        <v>306</v>
      </c>
      <c r="C6" s="373" t="s">
        <v>8</v>
      </c>
      <c r="D6" s="372" t="s">
        <v>1</v>
      </c>
      <c r="E6" s="373" t="s">
        <v>3</v>
      </c>
      <c r="F6" s="373" t="s">
        <v>4</v>
      </c>
      <c r="G6" s="371" t="s">
        <v>5</v>
      </c>
      <c r="H6" s="375" t="s">
        <v>1411</v>
      </c>
      <c r="I6" s="391" t="s">
        <v>1412</v>
      </c>
      <c r="J6" s="391"/>
      <c r="K6" s="391" t="s">
        <v>1490</v>
      </c>
      <c r="L6" s="391"/>
      <c r="M6" s="391" t="s">
        <v>1491</v>
      </c>
      <c r="N6" s="391"/>
      <c r="O6" s="391" t="s">
        <v>1492</v>
      </c>
      <c r="P6" s="391"/>
      <c r="Q6" s="392" t="s">
        <v>1413</v>
      </c>
      <c r="R6" s="376" t="s">
        <v>1422</v>
      </c>
      <c r="S6" s="390" t="s">
        <v>1493</v>
      </c>
    </row>
    <row r="7" spans="2:19">
      <c r="B7" s="598"/>
      <c r="C7" s="692" t="s">
        <v>64</v>
      </c>
      <c r="D7" s="9" t="s">
        <v>65</v>
      </c>
      <c r="E7" s="222" t="s">
        <v>1244</v>
      </c>
      <c r="F7" s="84"/>
      <c r="G7" s="305"/>
      <c r="H7" s="314"/>
      <c r="I7" s="399" t="s">
        <v>1467</v>
      </c>
      <c r="J7" s="399" t="str">
        <f t="shared" ref="J7:J9" si="0">IF(I7="SI","2.5","0")</f>
        <v>2.5</v>
      </c>
      <c r="K7" s="399" t="s">
        <v>1467</v>
      </c>
      <c r="L7" s="399" t="str">
        <f t="shared" ref="L7:L9" si="1">IF(K7="SI","2.5","0")</f>
        <v>2.5</v>
      </c>
      <c r="M7" s="399" t="s">
        <v>1467</v>
      </c>
      <c r="N7" s="399" t="str">
        <f t="shared" ref="N7:N9" si="2">IF(M7="SI","2.5","0")</f>
        <v>2.5</v>
      </c>
      <c r="O7" s="399" t="s">
        <v>1467</v>
      </c>
      <c r="P7" s="399" t="str">
        <f t="shared" ref="P7:P9" si="3">IF(O7="SI","2.5","0")</f>
        <v>2.5</v>
      </c>
      <c r="Q7" s="399" t="s">
        <v>1494</v>
      </c>
      <c r="R7" s="400">
        <f t="shared" ref="R7:R9" si="4">J7+L7+N7+P7</f>
        <v>10</v>
      </c>
      <c r="S7" s="677">
        <f>AVERAGE(R7:R9)</f>
        <v>10</v>
      </c>
    </row>
    <row r="8" spans="2:19" ht="16" thickBot="1">
      <c r="B8" s="598"/>
      <c r="C8" s="693"/>
      <c r="D8" s="7" t="s">
        <v>930</v>
      </c>
      <c r="E8" s="223" t="s">
        <v>1244</v>
      </c>
      <c r="F8" s="7"/>
      <c r="G8" s="306"/>
      <c r="H8" s="314"/>
      <c r="I8" s="399" t="s">
        <v>1467</v>
      </c>
      <c r="J8" s="399" t="str">
        <f t="shared" si="0"/>
        <v>2.5</v>
      </c>
      <c r="K8" s="399" t="s">
        <v>1467</v>
      </c>
      <c r="L8" s="399" t="str">
        <f t="shared" si="1"/>
        <v>2.5</v>
      </c>
      <c r="M8" s="399" t="s">
        <v>1467</v>
      </c>
      <c r="N8" s="399" t="str">
        <f t="shared" si="2"/>
        <v>2.5</v>
      </c>
      <c r="O8" s="399" t="s">
        <v>1467</v>
      </c>
      <c r="P8" s="399" t="str">
        <f t="shared" si="3"/>
        <v>2.5</v>
      </c>
      <c r="Q8" s="399" t="s">
        <v>1494</v>
      </c>
      <c r="R8" s="400">
        <f t="shared" si="4"/>
        <v>10</v>
      </c>
      <c r="S8" s="677"/>
    </row>
    <row r="9" spans="2:19" ht="60">
      <c r="B9" s="598"/>
      <c r="C9" s="160" t="s">
        <v>66</v>
      </c>
      <c r="D9" s="38" t="s">
        <v>67</v>
      </c>
      <c r="E9" s="239" t="s">
        <v>1434</v>
      </c>
      <c r="F9" s="92"/>
      <c r="G9" s="290"/>
      <c r="H9" s="318"/>
      <c r="I9" s="417" t="s">
        <v>1467</v>
      </c>
      <c r="J9" s="417" t="str">
        <f t="shared" si="0"/>
        <v>2.5</v>
      </c>
      <c r="K9" s="417" t="s">
        <v>1467</v>
      </c>
      <c r="L9" s="417" t="str">
        <f t="shared" si="1"/>
        <v>2.5</v>
      </c>
      <c r="M9" s="417" t="s">
        <v>1467</v>
      </c>
      <c r="N9" s="417" t="str">
        <f t="shared" si="2"/>
        <v>2.5</v>
      </c>
      <c r="O9" s="417" t="s">
        <v>1467</v>
      </c>
      <c r="P9" s="417" t="str">
        <f t="shared" si="3"/>
        <v>2.5</v>
      </c>
      <c r="Q9" s="417" t="s">
        <v>1494</v>
      </c>
      <c r="R9" s="426">
        <f t="shared" si="4"/>
        <v>10</v>
      </c>
      <c r="S9" s="694"/>
    </row>
    <row r="10" spans="2:19" ht="42" customHeight="1">
      <c r="B10" s="598"/>
      <c r="C10" s="697" t="s">
        <v>68</v>
      </c>
      <c r="D10" s="697"/>
      <c r="E10" s="697"/>
      <c r="F10" s="697"/>
      <c r="G10" s="697"/>
      <c r="H10" s="697"/>
      <c r="I10" s="697"/>
      <c r="J10" s="697"/>
      <c r="K10" s="697"/>
      <c r="L10" s="697"/>
      <c r="M10" s="697"/>
      <c r="N10" s="697"/>
      <c r="O10" s="697"/>
      <c r="P10" s="697"/>
      <c r="Q10" s="697"/>
      <c r="R10" s="697"/>
      <c r="S10" s="697"/>
    </row>
    <row r="11" spans="2:19" ht="45">
      <c r="B11" s="598"/>
      <c r="C11" s="159" t="s">
        <v>950</v>
      </c>
      <c r="D11" s="22" t="s">
        <v>69</v>
      </c>
      <c r="E11" s="236" t="s">
        <v>1244</v>
      </c>
      <c r="F11" s="58" t="s">
        <v>1440</v>
      </c>
      <c r="G11" s="86"/>
      <c r="I11" s="418" t="s">
        <v>1467</v>
      </c>
      <c r="J11" s="418" t="str">
        <f t="shared" ref="J11" si="5">IF(I11="SI","2.5","0")</f>
        <v>2.5</v>
      </c>
      <c r="K11" s="418" t="s">
        <v>1467</v>
      </c>
      <c r="L11" s="418" t="str">
        <f t="shared" ref="L11" si="6">IF(K11="SI","2.5","0")</f>
        <v>2.5</v>
      </c>
      <c r="M11" s="418" t="s">
        <v>1467</v>
      </c>
      <c r="N11" s="418" t="str">
        <f t="shared" ref="N11" si="7">IF(M11="SI","2.5","0")</f>
        <v>2.5</v>
      </c>
      <c r="O11" s="418" t="s">
        <v>1467</v>
      </c>
      <c r="P11" s="418" t="str">
        <f t="shared" ref="P11" si="8">IF(O11="SI","2.5","0")</f>
        <v>2.5</v>
      </c>
      <c r="Q11" s="418" t="s">
        <v>1494</v>
      </c>
      <c r="R11" s="428">
        <f t="shared" ref="R11" si="9">J11+L11+N11+P11</f>
        <v>10</v>
      </c>
      <c r="S11" s="423">
        <f>AVERAGE(R11)</f>
        <v>10</v>
      </c>
    </row>
    <row r="12" spans="2:19" ht="21.5" customHeight="1">
      <c r="B12" s="598"/>
      <c r="C12" s="698" t="s">
        <v>70</v>
      </c>
      <c r="D12" s="698"/>
      <c r="E12" s="698"/>
      <c r="F12" s="698"/>
      <c r="G12" s="698"/>
      <c r="H12" s="698"/>
      <c r="I12" s="698"/>
      <c r="J12" s="698"/>
      <c r="K12" s="698"/>
      <c r="L12" s="698"/>
      <c r="M12" s="698"/>
      <c r="N12" s="698"/>
      <c r="O12" s="698"/>
      <c r="P12" s="698"/>
      <c r="Q12" s="698"/>
      <c r="R12" s="698"/>
      <c r="S12" s="698"/>
    </row>
    <row r="13" spans="2:19" ht="45.5" customHeight="1">
      <c r="B13" s="598"/>
      <c r="C13" s="674" t="s">
        <v>71</v>
      </c>
      <c r="D13" s="674"/>
      <c r="E13" s="674"/>
      <c r="F13" s="674"/>
      <c r="G13" s="674"/>
      <c r="H13" s="674"/>
      <c r="I13" s="674"/>
      <c r="J13" s="674"/>
      <c r="K13" s="674"/>
      <c r="L13" s="674"/>
      <c r="M13" s="674"/>
      <c r="N13" s="674"/>
      <c r="O13" s="674"/>
      <c r="P13" s="674"/>
      <c r="Q13" s="674"/>
      <c r="R13" s="674"/>
      <c r="S13" s="674"/>
    </row>
    <row r="14" spans="2:19" ht="24" customHeight="1" thickBot="1">
      <c r="B14" s="599"/>
      <c r="C14" s="674" t="s">
        <v>72</v>
      </c>
      <c r="D14" s="674"/>
      <c r="E14" s="674"/>
      <c r="F14" s="674"/>
      <c r="G14" s="674"/>
      <c r="H14" s="674"/>
      <c r="I14" s="674"/>
      <c r="J14" s="674"/>
      <c r="K14" s="674"/>
      <c r="L14" s="674"/>
      <c r="M14" s="674"/>
      <c r="N14" s="674"/>
      <c r="O14" s="674"/>
      <c r="P14" s="674"/>
      <c r="Q14" s="674"/>
      <c r="R14" s="674"/>
      <c r="S14" s="674"/>
    </row>
    <row r="17" spans="2:19" ht="16" thickBot="1"/>
    <row r="18" spans="2:19" ht="31" thickBot="1">
      <c r="B18" s="661" t="s">
        <v>307</v>
      </c>
      <c r="C18" s="377" t="s">
        <v>8</v>
      </c>
      <c r="D18" s="372" t="s">
        <v>1</v>
      </c>
      <c r="E18" s="373" t="s">
        <v>3</v>
      </c>
      <c r="F18" s="373" t="s">
        <v>4</v>
      </c>
      <c r="G18" s="373" t="s">
        <v>5</v>
      </c>
      <c r="H18" s="375" t="s">
        <v>1411</v>
      </c>
      <c r="I18" s="391" t="s">
        <v>1412</v>
      </c>
      <c r="J18" s="391"/>
      <c r="K18" s="391" t="s">
        <v>1490</v>
      </c>
      <c r="L18" s="391"/>
      <c r="M18" s="391" t="s">
        <v>1491</v>
      </c>
      <c r="N18" s="391"/>
      <c r="O18" s="391" t="s">
        <v>1492</v>
      </c>
      <c r="P18" s="391"/>
      <c r="Q18" s="392" t="s">
        <v>1413</v>
      </c>
      <c r="R18" s="376" t="s">
        <v>1422</v>
      </c>
      <c r="S18" s="390" t="s">
        <v>1493</v>
      </c>
    </row>
    <row r="19" spans="2:19">
      <c r="B19" s="662"/>
      <c r="C19" s="692" t="s">
        <v>73</v>
      </c>
      <c r="D19" s="9" t="s">
        <v>74</v>
      </c>
      <c r="E19" s="222" t="s">
        <v>1434</v>
      </c>
      <c r="F19" s="9"/>
      <c r="G19" s="305"/>
      <c r="H19" s="314"/>
      <c r="I19" s="399" t="s">
        <v>1467</v>
      </c>
      <c r="J19" s="399" t="str">
        <f t="shared" ref="J19:J21" si="10">IF(I19="SI","2.5","0")</f>
        <v>2.5</v>
      </c>
      <c r="K19" s="399" t="s">
        <v>1467</v>
      </c>
      <c r="L19" s="399" t="str">
        <f t="shared" ref="L19:L21" si="11">IF(K19="SI","2.5","0")</f>
        <v>2.5</v>
      </c>
      <c r="M19" s="399" t="s">
        <v>1467</v>
      </c>
      <c r="N19" s="399" t="str">
        <f t="shared" ref="N19:N21" si="12">IF(M19="SI","2.5","0")</f>
        <v>2.5</v>
      </c>
      <c r="O19" s="399" t="s">
        <v>1467</v>
      </c>
      <c r="P19" s="399" t="str">
        <f t="shared" ref="P19:P21" si="13">IF(O19="SI","2.5","0")</f>
        <v>2.5</v>
      </c>
      <c r="Q19" s="399" t="s">
        <v>1494</v>
      </c>
      <c r="R19" s="400">
        <f t="shared" ref="R19:R21" si="14">J19+L19+N19+P19</f>
        <v>10</v>
      </c>
      <c r="S19" s="677">
        <f>AVERAGE(R19:R21)</f>
        <v>10</v>
      </c>
    </row>
    <row r="20" spans="2:19" ht="31" thickBot="1">
      <c r="B20" s="662"/>
      <c r="C20" s="693"/>
      <c r="D20" s="7" t="s">
        <v>931</v>
      </c>
      <c r="E20" s="237" t="s">
        <v>1434</v>
      </c>
      <c r="F20" s="23"/>
      <c r="G20" s="294"/>
      <c r="H20" s="314"/>
      <c r="I20" s="399" t="s">
        <v>1467</v>
      </c>
      <c r="J20" s="399" t="str">
        <f t="shared" si="10"/>
        <v>2.5</v>
      </c>
      <c r="K20" s="399" t="s">
        <v>1467</v>
      </c>
      <c r="L20" s="399" t="str">
        <f t="shared" si="11"/>
        <v>2.5</v>
      </c>
      <c r="M20" s="399" t="s">
        <v>1467</v>
      </c>
      <c r="N20" s="399" t="str">
        <f t="shared" si="12"/>
        <v>2.5</v>
      </c>
      <c r="O20" s="399" t="s">
        <v>1467</v>
      </c>
      <c r="P20" s="399" t="str">
        <f t="shared" si="13"/>
        <v>2.5</v>
      </c>
      <c r="Q20" s="399" t="s">
        <v>1494</v>
      </c>
      <c r="R20" s="400">
        <f t="shared" si="14"/>
        <v>10</v>
      </c>
      <c r="S20" s="677"/>
    </row>
    <row r="21" spans="2:19" ht="45">
      <c r="B21" s="662"/>
      <c r="C21" s="133" t="s">
        <v>75</v>
      </c>
      <c r="D21" s="22" t="s">
        <v>932</v>
      </c>
      <c r="E21" s="225" t="s">
        <v>1244</v>
      </c>
      <c r="F21" s="3"/>
      <c r="G21" s="3"/>
      <c r="H21" s="314"/>
      <c r="I21" s="399" t="s">
        <v>1467</v>
      </c>
      <c r="J21" s="399" t="str">
        <f t="shared" si="10"/>
        <v>2.5</v>
      </c>
      <c r="K21" s="399" t="s">
        <v>1467</v>
      </c>
      <c r="L21" s="399" t="str">
        <f t="shared" si="11"/>
        <v>2.5</v>
      </c>
      <c r="M21" s="399" t="s">
        <v>1467</v>
      </c>
      <c r="N21" s="399" t="str">
        <f t="shared" si="12"/>
        <v>2.5</v>
      </c>
      <c r="O21" s="399" t="s">
        <v>1467</v>
      </c>
      <c r="P21" s="399" t="str">
        <f t="shared" si="13"/>
        <v>2.5</v>
      </c>
      <c r="Q21" s="399" t="s">
        <v>1494</v>
      </c>
      <c r="R21" s="400">
        <f t="shared" si="14"/>
        <v>10</v>
      </c>
      <c r="S21" s="677"/>
    </row>
    <row r="22" spans="2:19" ht="30.5" customHeight="1">
      <c r="B22" s="662"/>
      <c r="C22" s="668" t="s">
        <v>76</v>
      </c>
      <c r="D22" s="669"/>
      <c r="E22" s="669"/>
      <c r="F22" s="669"/>
      <c r="G22" s="669"/>
      <c r="H22" s="669"/>
      <c r="I22" s="669"/>
      <c r="J22" s="669"/>
      <c r="K22" s="669"/>
      <c r="L22" s="669"/>
      <c r="M22" s="669"/>
      <c r="N22" s="669"/>
      <c r="O22" s="669"/>
      <c r="P22" s="669"/>
      <c r="Q22" s="669"/>
      <c r="R22" s="669"/>
      <c r="S22" s="669"/>
    </row>
    <row r="23" spans="2:19" ht="29.5" customHeight="1" thickBot="1">
      <c r="B23" s="663"/>
      <c r="C23" s="629" t="s">
        <v>77</v>
      </c>
      <c r="D23" s="630"/>
      <c r="E23" s="630"/>
      <c r="F23" s="630"/>
      <c r="G23" s="630"/>
      <c r="H23" s="630"/>
      <c r="I23" s="630"/>
      <c r="J23" s="630"/>
      <c r="K23" s="630"/>
      <c r="L23" s="630"/>
      <c r="M23" s="630"/>
      <c r="N23" s="630"/>
      <c r="O23" s="630"/>
      <c r="P23" s="630"/>
      <c r="Q23" s="630"/>
      <c r="R23" s="630"/>
      <c r="S23" s="630"/>
    </row>
    <row r="26" spans="2:19" ht="16" thickBot="1"/>
    <row r="27" spans="2:19" ht="32.5" customHeight="1" thickBot="1">
      <c r="B27" s="661" t="s">
        <v>308</v>
      </c>
      <c r="C27" s="371" t="s">
        <v>8</v>
      </c>
      <c r="D27" s="372" t="s">
        <v>1</v>
      </c>
      <c r="E27" s="373" t="s">
        <v>3</v>
      </c>
      <c r="F27" s="373" t="s">
        <v>4</v>
      </c>
      <c r="G27" s="373" t="s">
        <v>5</v>
      </c>
      <c r="H27" s="375" t="s">
        <v>1411</v>
      </c>
      <c r="I27" s="391" t="s">
        <v>1412</v>
      </c>
      <c r="J27" s="391"/>
      <c r="K27" s="391" t="s">
        <v>1490</v>
      </c>
      <c r="L27" s="391"/>
      <c r="M27" s="391" t="s">
        <v>1491</v>
      </c>
      <c r="N27" s="391"/>
      <c r="O27" s="391" t="s">
        <v>1492</v>
      </c>
      <c r="P27" s="391"/>
      <c r="Q27" s="392" t="s">
        <v>1413</v>
      </c>
      <c r="R27" s="376" t="s">
        <v>1422</v>
      </c>
      <c r="S27" s="390" t="s">
        <v>1493</v>
      </c>
    </row>
    <row r="28" spans="2:19" ht="30">
      <c r="B28" s="598"/>
      <c r="C28" s="692" t="s">
        <v>951</v>
      </c>
      <c r="D28" s="9" t="s">
        <v>933</v>
      </c>
      <c r="E28" s="222" t="s">
        <v>1434</v>
      </c>
      <c r="F28" s="9"/>
      <c r="G28" s="3"/>
      <c r="H28" s="314"/>
      <c r="I28" s="399" t="s">
        <v>1467</v>
      </c>
      <c r="J28" s="399" t="str">
        <f t="shared" ref="J28:J29" si="15">IF(I28="SI","2.5","0")</f>
        <v>2.5</v>
      </c>
      <c r="K28" s="399" t="s">
        <v>1467</v>
      </c>
      <c r="L28" s="399" t="str">
        <f t="shared" ref="L28:L29" si="16">IF(K28="SI","2.5","0")</f>
        <v>2.5</v>
      </c>
      <c r="M28" s="399" t="s">
        <v>1467</v>
      </c>
      <c r="N28" s="399" t="str">
        <f t="shared" ref="N28:N29" si="17">IF(M28="SI","2.5","0")</f>
        <v>2.5</v>
      </c>
      <c r="O28" s="399" t="s">
        <v>1467</v>
      </c>
      <c r="P28" s="399" t="str">
        <f t="shared" ref="P28:P29" si="18">IF(O28="SI","2.5","0")</f>
        <v>2.5</v>
      </c>
      <c r="Q28" s="399" t="s">
        <v>1494</v>
      </c>
      <c r="R28" s="400">
        <f t="shared" ref="R28:R29" si="19">J28+L28+N28+P28</f>
        <v>10</v>
      </c>
      <c r="S28" s="677">
        <f>AVERAGE(R28:R29)</f>
        <v>10</v>
      </c>
    </row>
    <row r="29" spans="2:19" ht="31" thickBot="1">
      <c r="B29" s="598"/>
      <c r="C29" s="693"/>
      <c r="D29" s="7" t="s">
        <v>78</v>
      </c>
      <c r="E29" s="223" t="s">
        <v>1434</v>
      </c>
      <c r="F29" s="7"/>
      <c r="G29" s="3"/>
      <c r="H29" s="314"/>
      <c r="I29" s="399" t="s">
        <v>1467</v>
      </c>
      <c r="J29" s="399" t="str">
        <f t="shared" si="15"/>
        <v>2.5</v>
      </c>
      <c r="K29" s="399" t="s">
        <v>1467</v>
      </c>
      <c r="L29" s="399" t="str">
        <f t="shared" si="16"/>
        <v>2.5</v>
      </c>
      <c r="M29" s="399" t="s">
        <v>1467</v>
      </c>
      <c r="N29" s="399" t="str">
        <f t="shared" si="17"/>
        <v>2.5</v>
      </c>
      <c r="O29" s="399" t="s">
        <v>1467</v>
      </c>
      <c r="P29" s="399" t="str">
        <f t="shared" si="18"/>
        <v>2.5</v>
      </c>
      <c r="Q29" s="399" t="s">
        <v>1494</v>
      </c>
      <c r="R29" s="400">
        <f t="shared" si="19"/>
        <v>10</v>
      </c>
      <c r="S29" s="677"/>
    </row>
    <row r="30" spans="2:19" ht="26.5" customHeight="1" thickBot="1">
      <c r="B30" s="599"/>
      <c r="C30" s="675" t="s">
        <v>79</v>
      </c>
      <c r="D30" s="676"/>
      <c r="E30" s="676"/>
      <c r="F30" s="676"/>
      <c r="G30" s="676"/>
      <c r="H30" s="676"/>
      <c r="I30" s="676"/>
      <c r="J30" s="676"/>
      <c r="K30" s="676"/>
      <c r="L30" s="676"/>
      <c r="M30" s="676"/>
      <c r="N30" s="676"/>
      <c r="O30" s="676"/>
      <c r="P30" s="676"/>
      <c r="Q30" s="676"/>
      <c r="R30" s="676"/>
      <c r="S30" s="676"/>
    </row>
    <row r="33" spans="2:19" ht="16" thickBot="1"/>
    <row r="34" spans="2:19" ht="31" thickBot="1">
      <c r="B34" s="642" t="s">
        <v>309</v>
      </c>
      <c r="C34" s="371" t="s">
        <v>8</v>
      </c>
      <c r="D34" s="372" t="s">
        <v>1</v>
      </c>
      <c r="E34" s="373" t="s">
        <v>3</v>
      </c>
      <c r="F34" s="373" t="s">
        <v>4</v>
      </c>
      <c r="G34" s="373" t="s">
        <v>5</v>
      </c>
      <c r="H34" s="375" t="s">
        <v>1411</v>
      </c>
      <c r="I34" s="391" t="s">
        <v>1412</v>
      </c>
      <c r="J34" s="391"/>
      <c r="K34" s="391" t="s">
        <v>1490</v>
      </c>
      <c r="L34" s="391"/>
      <c r="M34" s="391" t="s">
        <v>1491</v>
      </c>
      <c r="N34" s="391"/>
      <c r="O34" s="391" t="s">
        <v>1492</v>
      </c>
      <c r="P34" s="391"/>
      <c r="Q34" s="392" t="s">
        <v>1413</v>
      </c>
      <c r="R34" s="376" t="s">
        <v>1422</v>
      </c>
      <c r="S34" s="390" t="s">
        <v>1493</v>
      </c>
    </row>
    <row r="35" spans="2:19" ht="46" thickBot="1">
      <c r="B35" s="695"/>
      <c r="C35" s="134" t="s">
        <v>380</v>
      </c>
      <c r="D35" s="13" t="s">
        <v>381</v>
      </c>
      <c r="E35" s="224" t="s">
        <v>1434</v>
      </c>
      <c r="F35" s="13"/>
      <c r="G35" s="3"/>
      <c r="H35" s="314"/>
      <c r="I35" s="399" t="s">
        <v>1467</v>
      </c>
      <c r="J35" s="399" t="str">
        <f t="shared" ref="J35:J38" si="20">IF(I35="SI","2.5","0")</f>
        <v>2.5</v>
      </c>
      <c r="K35" s="399" t="s">
        <v>1467</v>
      </c>
      <c r="L35" s="399" t="str">
        <f t="shared" ref="L35:L38" si="21">IF(K35="SI","2.5","0")</f>
        <v>2.5</v>
      </c>
      <c r="M35" s="399" t="s">
        <v>1467</v>
      </c>
      <c r="N35" s="399" t="str">
        <f t="shared" ref="N35:N38" si="22">IF(M35="SI","2.5","0")</f>
        <v>2.5</v>
      </c>
      <c r="O35" s="399" t="s">
        <v>1467</v>
      </c>
      <c r="P35" s="399" t="str">
        <f t="shared" ref="P35:P38" si="23">IF(O35="SI","2.5","0")</f>
        <v>2.5</v>
      </c>
      <c r="Q35" s="399" t="s">
        <v>1494</v>
      </c>
      <c r="R35" s="400">
        <f t="shared" ref="R35:R38" si="24">J35+L35+N35+P35</f>
        <v>10</v>
      </c>
      <c r="S35" s="677">
        <f>AVERAGE(R35:R38)</f>
        <v>10</v>
      </c>
    </row>
    <row r="36" spans="2:19" ht="76" thickBot="1">
      <c r="B36" s="695"/>
      <c r="C36" s="134" t="s">
        <v>952</v>
      </c>
      <c r="D36" s="13" t="s">
        <v>382</v>
      </c>
      <c r="E36" s="224" t="s">
        <v>1434</v>
      </c>
      <c r="F36" s="13"/>
      <c r="G36" s="3"/>
      <c r="H36" s="314"/>
      <c r="I36" s="399" t="s">
        <v>1467</v>
      </c>
      <c r="J36" s="399" t="str">
        <f t="shared" si="20"/>
        <v>2.5</v>
      </c>
      <c r="K36" s="399" t="s">
        <v>1467</v>
      </c>
      <c r="L36" s="399" t="str">
        <f t="shared" si="21"/>
        <v>2.5</v>
      </c>
      <c r="M36" s="399" t="s">
        <v>1467</v>
      </c>
      <c r="N36" s="399" t="str">
        <f t="shared" si="22"/>
        <v>2.5</v>
      </c>
      <c r="O36" s="399" t="s">
        <v>1467</v>
      </c>
      <c r="P36" s="399" t="str">
        <f t="shared" si="23"/>
        <v>2.5</v>
      </c>
      <c r="Q36" s="399" t="s">
        <v>1494</v>
      </c>
      <c r="R36" s="400">
        <f t="shared" si="24"/>
        <v>10</v>
      </c>
      <c r="S36" s="677"/>
    </row>
    <row r="37" spans="2:19" ht="61" thickBot="1">
      <c r="B37" s="695"/>
      <c r="C37" s="298" t="s">
        <v>934</v>
      </c>
      <c r="D37" s="299" t="s">
        <v>935</v>
      </c>
      <c r="E37" s="224" t="s">
        <v>1434</v>
      </c>
      <c r="F37" s="13"/>
      <c r="G37" s="3"/>
      <c r="H37" s="314"/>
      <c r="I37" s="399" t="s">
        <v>1467</v>
      </c>
      <c r="J37" s="399" t="str">
        <f t="shared" si="20"/>
        <v>2.5</v>
      </c>
      <c r="K37" s="399" t="s">
        <v>1467</v>
      </c>
      <c r="L37" s="399" t="str">
        <f t="shared" si="21"/>
        <v>2.5</v>
      </c>
      <c r="M37" s="399" t="s">
        <v>1467</v>
      </c>
      <c r="N37" s="399" t="str">
        <f t="shared" si="22"/>
        <v>2.5</v>
      </c>
      <c r="O37" s="399" t="s">
        <v>1467</v>
      </c>
      <c r="P37" s="399" t="str">
        <f t="shared" si="23"/>
        <v>2.5</v>
      </c>
      <c r="Q37" s="399" t="s">
        <v>1494</v>
      </c>
      <c r="R37" s="400">
        <f t="shared" si="24"/>
        <v>10</v>
      </c>
      <c r="S37" s="677"/>
    </row>
    <row r="38" spans="2:19" ht="46" thickBot="1">
      <c r="B38" s="696"/>
      <c r="C38" s="298" t="s">
        <v>383</v>
      </c>
      <c r="D38" s="299" t="s">
        <v>384</v>
      </c>
      <c r="E38" s="224" t="s">
        <v>1434</v>
      </c>
      <c r="F38" s="13"/>
      <c r="G38" s="3"/>
      <c r="H38" s="314"/>
      <c r="I38" s="399" t="s">
        <v>1467</v>
      </c>
      <c r="J38" s="399" t="str">
        <f t="shared" si="20"/>
        <v>2.5</v>
      </c>
      <c r="K38" s="399" t="s">
        <v>1467</v>
      </c>
      <c r="L38" s="399" t="str">
        <f t="shared" si="21"/>
        <v>2.5</v>
      </c>
      <c r="M38" s="399" t="s">
        <v>1467</v>
      </c>
      <c r="N38" s="399" t="str">
        <f t="shared" si="22"/>
        <v>2.5</v>
      </c>
      <c r="O38" s="399" t="s">
        <v>1467</v>
      </c>
      <c r="P38" s="399" t="str">
        <f t="shared" si="23"/>
        <v>2.5</v>
      </c>
      <c r="Q38" s="399" t="s">
        <v>1494</v>
      </c>
      <c r="R38" s="400">
        <f t="shared" si="24"/>
        <v>10</v>
      </c>
      <c r="S38" s="677"/>
    </row>
    <row r="39" spans="2:19">
      <c r="D39" s="49"/>
    </row>
    <row r="42" spans="2:19" ht="20">
      <c r="B42" s="18" t="s">
        <v>310</v>
      </c>
    </row>
    <row r="44" spans="2:19" ht="16" thickBot="1"/>
    <row r="45" spans="2:19" ht="31" thickBot="1">
      <c r="B45" s="661" t="s">
        <v>385</v>
      </c>
      <c r="C45" s="371" t="s">
        <v>8</v>
      </c>
      <c r="D45" s="372" t="s">
        <v>1</v>
      </c>
      <c r="E45" s="373" t="s">
        <v>3</v>
      </c>
      <c r="F45" s="373" t="s">
        <v>4</v>
      </c>
      <c r="G45" s="373" t="s">
        <v>5</v>
      </c>
      <c r="H45" s="375" t="s">
        <v>1411</v>
      </c>
      <c r="I45" s="391" t="s">
        <v>1412</v>
      </c>
      <c r="J45" s="391"/>
      <c r="K45" s="391" t="s">
        <v>1490</v>
      </c>
      <c r="L45" s="391"/>
      <c r="M45" s="391" t="s">
        <v>1491</v>
      </c>
      <c r="N45" s="391"/>
      <c r="O45" s="391" t="s">
        <v>1492</v>
      </c>
      <c r="P45" s="391"/>
      <c r="Q45" s="392" t="s">
        <v>1413</v>
      </c>
      <c r="R45" s="376" t="s">
        <v>1422</v>
      </c>
      <c r="S45" s="390" t="s">
        <v>1493</v>
      </c>
    </row>
    <row r="46" spans="2:19" ht="61" thickBot="1">
      <c r="B46" s="598"/>
      <c r="C46" s="109" t="s">
        <v>80</v>
      </c>
      <c r="D46" s="10" t="s">
        <v>936</v>
      </c>
      <c r="E46" s="224" t="s">
        <v>1434</v>
      </c>
      <c r="F46" s="13"/>
      <c r="G46" s="429"/>
      <c r="H46" s="314"/>
      <c r="I46" s="399" t="s">
        <v>1467</v>
      </c>
      <c r="J46" s="399" t="str">
        <f t="shared" ref="J46:J51" si="25">IF(I46="SI","2.5","0")</f>
        <v>2.5</v>
      </c>
      <c r="K46" s="399" t="s">
        <v>1467</v>
      </c>
      <c r="L46" s="399" t="str">
        <f t="shared" ref="L46:L51" si="26">IF(K46="SI","2.5","0")</f>
        <v>2.5</v>
      </c>
      <c r="M46" s="399" t="s">
        <v>1467</v>
      </c>
      <c r="N46" s="399" t="str">
        <f t="shared" ref="N46:N51" si="27">IF(M46="SI","2.5","0")</f>
        <v>2.5</v>
      </c>
      <c r="O46" s="399" t="s">
        <v>1467</v>
      </c>
      <c r="P46" s="399" t="str">
        <f t="shared" ref="P46:P51" si="28">IF(O46="SI","2.5","0")</f>
        <v>2.5</v>
      </c>
      <c r="Q46" s="399" t="s">
        <v>1494</v>
      </c>
      <c r="R46" s="400">
        <f t="shared" ref="R46:R51" si="29">J46+L46+N46+P46</f>
        <v>10</v>
      </c>
      <c r="S46" s="677">
        <f>AVERAGE(R46:R51)</f>
        <v>10</v>
      </c>
    </row>
    <row r="47" spans="2:19" ht="61" thickBot="1">
      <c r="B47" s="598"/>
      <c r="C47" s="109" t="s">
        <v>953</v>
      </c>
      <c r="D47" s="10" t="s">
        <v>81</v>
      </c>
      <c r="E47" s="224" t="s">
        <v>1434</v>
      </c>
      <c r="F47" s="13"/>
      <c r="G47" s="291"/>
      <c r="H47" s="314"/>
      <c r="I47" s="399" t="s">
        <v>1467</v>
      </c>
      <c r="J47" s="399" t="str">
        <f t="shared" si="25"/>
        <v>2.5</v>
      </c>
      <c r="K47" s="399" t="s">
        <v>1467</v>
      </c>
      <c r="L47" s="399" t="str">
        <f t="shared" si="26"/>
        <v>2.5</v>
      </c>
      <c r="M47" s="399" t="s">
        <v>1467</v>
      </c>
      <c r="N47" s="399" t="str">
        <f t="shared" si="27"/>
        <v>2.5</v>
      </c>
      <c r="O47" s="399" t="s">
        <v>1467</v>
      </c>
      <c r="P47" s="399" t="str">
        <f t="shared" si="28"/>
        <v>2.5</v>
      </c>
      <c r="Q47" s="399" t="s">
        <v>1494</v>
      </c>
      <c r="R47" s="400">
        <f t="shared" si="29"/>
        <v>10</v>
      </c>
      <c r="S47" s="677"/>
    </row>
    <row r="48" spans="2:19" ht="46" thickBot="1">
      <c r="B48" s="598"/>
      <c r="C48" s="109" t="s">
        <v>954</v>
      </c>
      <c r="D48" s="10" t="s">
        <v>82</v>
      </c>
      <c r="E48" s="224" t="s">
        <v>1434</v>
      </c>
      <c r="F48" s="13"/>
      <c r="G48" s="291"/>
      <c r="H48" s="314"/>
      <c r="I48" s="399" t="s">
        <v>1467</v>
      </c>
      <c r="J48" s="399" t="str">
        <f t="shared" si="25"/>
        <v>2.5</v>
      </c>
      <c r="K48" s="399" t="s">
        <v>1467</v>
      </c>
      <c r="L48" s="399" t="str">
        <f t="shared" si="26"/>
        <v>2.5</v>
      </c>
      <c r="M48" s="399" t="s">
        <v>1467</v>
      </c>
      <c r="N48" s="399" t="str">
        <f t="shared" si="27"/>
        <v>2.5</v>
      </c>
      <c r="O48" s="399" t="s">
        <v>1467</v>
      </c>
      <c r="P48" s="399" t="str">
        <f t="shared" si="28"/>
        <v>2.5</v>
      </c>
      <c r="Q48" s="399" t="s">
        <v>1494</v>
      </c>
      <c r="R48" s="400">
        <f t="shared" si="29"/>
        <v>10</v>
      </c>
      <c r="S48" s="677"/>
    </row>
    <row r="49" spans="2:19">
      <c r="B49" s="598"/>
      <c r="C49" s="692" t="s">
        <v>83</v>
      </c>
      <c r="D49" s="300" t="s">
        <v>937</v>
      </c>
      <c r="E49" s="222" t="s">
        <v>1244</v>
      </c>
      <c r="F49" s="9"/>
      <c r="G49" s="305"/>
      <c r="H49" s="314"/>
      <c r="I49" s="399" t="s">
        <v>1467</v>
      </c>
      <c r="J49" s="399" t="str">
        <f t="shared" si="25"/>
        <v>2.5</v>
      </c>
      <c r="K49" s="399" t="s">
        <v>1467</v>
      </c>
      <c r="L49" s="399" t="str">
        <f t="shared" si="26"/>
        <v>2.5</v>
      </c>
      <c r="M49" s="399" t="s">
        <v>1467</v>
      </c>
      <c r="N49" s="399" t="str">
        <f t="shared" si="27"/>
        <v>2.5</v>
      </c>
      <c r="O49" s="399" t="s">
        <v>1467</v>
      </c>
      <c r="P49" s="399" t="str">
        <f t="shared" si="28"/>
        <v>2.5</v>
      </c>
      <c r="Q49" s="399" t="s">
        <v>1494</v>
      </c>
      <c r="R49" s="400">
        <f t="shared" si="29"/>
        <v>10</v>
      </c>
      <c r="S49" s="677"/>
    </row>
    <row r="50" spans="2:19" ht="31" thickBot="1">
      <c r="B50" s="598"/>
      <c r="C50" s="693"/>
      <c r="D50" s="301" t="s">
        <v>84</v>
      </c>
      <c r="E50" s="223" t="s">
        <v>1434</v>
      </c>
      <c r="F50" s="7"/>
      <c r="G50" s="306"/>
      <c r="H50" s="314"/>
      <c r="I50" s="399" t="s">
        <v>1467</v>
      </c>
      <c r="J50" s="399" t="str">
        <f t="shared" si="25"/>
        <v>2.5</v>
      </c>
      <c r="K50" s="399" t="s">
        <v>1467</v>
      </c>
      <c r="L50" s="399" t="str">
        <f t="shared" si="26"/>
        <v>2.5</v>
      </c>
      <c r="M50" s="399" t="s">
        <v>1467</v>
      </c>
      <c r="N50" s="399" t="str">
        <f t="shared" si="27"/>
        <v>2.5</v>
      </c>
      <c r="O50" s="399" t="s">
        <v>1467</v>
      </c>
      <c r="P50" s="399" t="str">
        <f t="shared" si="28"/>
        <v>2.5</v>
      </c>
      <c r="Q50" s="399" t="s">
        <v>1494</v>
      </c>
      <c r="R50" s="400">
        <f t="shared" si="29"/>
        <v>10</v>
      </c>
      <c r="S50" s="677"/>
    </row>
    <row r="51" spans="2:19" ht="135">
      <c r="B51" s="598"/>
      <c r="C51" s="135" t="s">
        <v>85</v>
      </c>
      <c r="D51" s="289" t="s">
        <v>86</v>
      </c>
      <c r="E51" s="236" t="s">
        <v>1434</v>
      </c>
      <c r="F51" s="58"/>
      <c r="G51" s="292"/>
      <c r="H51" s="314"/>
      <c r="I51" s="399" t="s">
        <v>1467</v>
      </c>
      <c r="J51" s="399" t="str">
        <f t="shared" si="25"/>
        <v>2.5</v>
      </c>
      <c r="K51" s="399" t="s">
        <v>1467</v>
      </c>
      <c r="L51" s="399" t="str">
        <f t="shared" si="26"/>
        <v>2.5</v>
      </c>
      <c r="M51" s="399" t="s">
        <v>1467</v>
      </c>
      <c r="N51" s="399" t="str">
        <f t="shared" si="27"/>
        <v>2.5</v>
      </c>
      <c r="O51" s="399" t="s">
        <v>1467</v>
      </c>
      <c r="P51" s="399" t="str">
        <f t="shared" si="28"/>
        <v>2.5</v>
      </c>
      <c r="Q51" s="399" t="s">
        <v>1494</v>
      </c>
      <c r="R51" s="400">
        <f t="shared" si="29"/>
        <v>10</v>
      </c>
      <c r="S51" s="677"/>
    </row>
    <row r="52" spans="2:19" ht="32" customHeight="1" thickBot="1">
      <c r="B52" s="599"/>
      <c r="C52" s="629" t="s">
        <v>87</v>
      </c>
      <c r="D52" s="630"/>
      <c r="E52" s="630"/>
      <c r="F52" s="630"/>
      <c r="G52" s="630"/>
      <c r="H52" s="630"/>
      <c r="I52" s="630"/>
      <c r="J52" s="630"/>
      <c r="K52" s="630"/>
      <c r="L52" s="630"/>
      <c r="M52" s="630"/>
      <c r="N52" s="630"/>
      <c r="O52" s="630"/>
      <c r="P52" s="630"/>
      <c r="Q52" s="630"/>
      <c r="R52" s="630"/>
      <c r="S52" s="630"/>
    </row>
    <row r="55" spans="2:19" ht="16" thickBot="1"/>
    <row r="56" spans="2:19" ht="26.5" customHeight="1" thickBot="1">
      <c r="B56" s="661" t="s">
        <v>312</v>
      </c>
      <c r="C56" s="371" t="s">
        <v>8</v>
      </c>
      <c r="D56" s="372" t="s">
        <v>1</v>
      </c>
      <c r="E56" s="373" t="s">
        <v>3</v>
      </c>
      <c r="F56" s="373" t="s">
        <v>4</v>
      </c>
      <c r="G56" s="373" t="s">
        <v>5</v>
      </c>
      <c r="H56" s="375" t="s">
        <v>1411</v>
      </c>
      <c r="I56" s="391" t="s">
        <v>1412</v>
      </c>
      <c r="J56" s="391"/>
      <c r="K56" s="391" t="s">
        <v>1490</v>
      </c>
      <c r="L56" s="391"/>
      <c r="M56" s="391" t="s">
        <v>1491</v>
      </c>
      <c r="N56" s="391"/>
      <c r="O56" s="391" t="s">
        <v>1492</v>
      </c>
      <c r="P56" s="391"/>
      <c r="Q56" s="392" t="s">
        <v>1413</v>
      </c>
      <c r="R56" s="376" t="s">
        <v>1422</v>
      </c>
      <c r="S56" s="390" t="s">
        <v>1493</v>
      </c>
    </row>
    <row r="57" spans="2:19" ht="46" thickBot="1">
      <c r="B57" s="662"/>
      <c r="C57" s="115" t="s">
        <v>88</v>
      </c>
      <c r="D57" s="288" t="s">
        <v>89</v>
      </c>
      <c r="E57" s="224" t="s">
        <v>1434</v>
      </c>
      <c r="F57" s="13"/>
      <c r="G57" s="291"/>
      <c r="H57" s="314"/>
      <c r="I57" s="399" t="s">
        <v>1467</v>
      </c>
      <c r="J57" s="399" t="str">
        <f t="shared" ref="J57:J60" si="30">IF(I57="SI","2.5","0")</f>
        <v>2.5</v>
      </c>
      <c r="K57" s="399" t="s">
        <v>1467</v>
      </c>
      <c r="L57" s="399" t="str">
        <f t="shared" ref="L57:L60" si="31">IF(K57="SI","2.5","0")</f>
        <v>2.5</v>
      </c>
      <c r="M57" s="399" t="s">
        <v>1467</v>
      </c>
      <c r="N57" s="399" t="str">
        <f t="shared" ref="N57:N60" si="32">IF(M57="SI","2.5","0")</f>
        <v>2.5</v>
      </c>
      <c r="O57" s="399" t="s">
        <v>1467</v>
      </c>
      <c r="P57" s="399" t="str">
        <f t="shared" ref="P57:P60" si="33">IF(O57="SI","2.5","0")</f>
        <v>2.5</v>
      </c>
      <c r="Q57" s="399" t="s">
        <v>1494</v>
      </c>
      <c r="R57" s="400">
        <f t="shared" ref="R57:R60" si="34">J57+L57+N57+P57</f>
        <v>10</v>
      </c>
      <c r="S57" s="677">
        <f>AVERAGE(R57:R60)</f>
        <v>9.375</v>
      </c>
    </row>
    <row r="58" spans="2:19" ht="121" thickBot="1">
      <c r="B58" s="662"/>
      <c r="C58" s="136" t="s">
        <v>90</v>
      </c>
      <c r="D58" s="289" t="s">
        <v>91</v>
      </c>
      <c r="E58" s="236" t="s">
        <v>1434</v>
      </c>
      <c r="F58" s="58"/>
      <c r="G58" s="292"/>
      <c r="H58" s="314"/>
      <c r="I58" s="399" t="s">
        <v>1467</v>
      </c>
      <c r="J58" s="399" t="str">
        <f t="shared" si="30"/>
        <v>2.5</v>
      </c>
      <c r="K58" s="399" t="s">
        <v>1467</v>
      </c>
      <c r="L58" s="399" t="str">
        <f t="shared" si="31"/>
        <v>2.5</v>
      </c>
      <c r="M58" s="399" t="s">
        <v>1467</v>
      </c>
      <c r="N58" s="399" t="str">
        <f t="shared" si="32"/>
        <v>2.5</v>
      </c>
      <c r="O58" s="399" t="s">
        <v>1465</v>
      </c>
      <c r="P58" s="399" t="str">
        <f t="shared" si="33"/>
        <v>0</v>
      </c>
      <c r="Q58" s="399" t="s">
        <v>1494</v>
      </c>
      <c r="R58" s="400">
        <f t="shared" si="34"/>
        <v>7.5</v>
      </c>
      <c r="S58" s="677"/>
    </row>
    <row r="59" spans="2:19" ht="91" thickBot="1">
      <c r="B59" s="662"/>
      <c r="C59" s="115" t="s">
        <v>938</v>
      </c>
      <c r="D59" s="288" t="s">
        <v>939</v>
      </c>
      <c r="E59" s="224" t="s">
        <v>1434</v>
      </c>
      <c r="F59" s="13" t="s">
        <v>1443</v>
      </c>
      <c r="G59" s="291"/>
      <c r="H59" s="314"/>
      <c r="I59" s="399" t="s">
        <v>1467</v>
      </c>
      <c r="J59" s="399" t="str">
        <f t="shared" si="30"/>
        <v>2.5</v>
      </c>
      <c r="K59" s="399" t="s">
        <v>1467</v>
      </c>
      <c r="L59" s="399" t="str">
        <f t="shared" si="31"/>
        <v>2.5</v>
      </c>
      <c r="M59" s="399" t="s">
        <v>1467</v>
      </c>
      <c r="N59" s="399" t="str">
        <f t="shared" si="32"/>
        <v>2.5</v>
      </c>
      <c r="O59" s="399" t="s">
        <v>1467</v>
      </c>
      <c r="P59" s="399" t="str">
        <f t="shared" si="33"/>
        <v>2.5</v>
      </c>
      <c r="Q59" s="399" t="s">
        <v>1494</v>
      </c>
      <c r="R59" s="400">
        <f t="shared" si="34"/>
        <v>10</v>
      </c>
      <c r="S59" s="677"/>
    </row>
    <row r="60" spans="2:19" ht="75">
      <c r="B60" s="662"/>
      <c r="C60" s="136" t="s">
        <v>92</v>
      </c>
      <c r="D60" s="289" t="s">
        <v>93</v>
      </c>
      <c r="E60" s="236" t="s">
        <v>1434</v>
      </c>
      <c r="F60" s="58"/>
      <c r="G60" s="292"/>
      <c r="H60" s="314"/>
      <c r="I60" s="399" t="s">
        <v>1467</v>
      </c>
      <c r="J60" s="399" t="str">
        <f t="shared" si="30"/>
        <v>2.5</v>
      </c>
      <c r="K60" s="399" t="s">
        <v>1467</v>
      </c>
      <c r="L60" s="399" t="str">
        <f t="shared" si="31"/>
        <v>2.5</v>
      </c>
      <c r="M60" s="399" t="s">
        <v>1467</v>
      </c>
      <c r="N60" s="399" t="str">
        <f t="shared" si="32"/>
        <v>2.5</v>
      </c>
      <c r="O60" s="399" t="s">
        <v>1467</v>
      </c>
      <c r="P60" s="399" t="str">
        <f t="shared" si="33"/>
        <v>2.5</v>
      </c>
      <c r="Q60" s="399" t="s">
        <v>1494</v>
      </c>
      <c r="R60" s="400">
        <f t="shared" si="34"/>
        <v>10</v>
      </c>
      <c r="S60" s="677"/>
    </row>
    <row r="61" spans="2:19" ht="26.5" customHeight="1" thickBot="1">
      <c r="B61" s="663"/>
      <c r="C61" s="688" t="s">
        <v>94</v>
      </c>
      <c r="D61" s="689"/>
      <c r="E61" s="689"/>
      <c r="F61" s="689"/>
      <c r="G61" s="689"/>
      <c r="H61" s="689"/>
      <c r="I61" s="689"/>
      <c r="J61" s="689"/>
      <c r="K61" s="689"/>
      <c r="L61" s="689"/>
      <c r="M61" s="689"/>
      <c r="N61" s="689"/>
      <c r="O61" s="689"/>
      <c r="P61" s="689"/>
      <c r="Q61" s="689"/>
      <c r="R61" s="689"/>
      <c r="S61" s="689"/>
    </row>
    <row r="64" spans="2:19" ht="16" thickBot="1"/>
    <row r="65" spans="2:19" ht="31" thickBot="1">
      <c r="B65" s="642" t="s">
        <v>313</v>
      </c>
      <c r="C65" s="371" t="s">
        <v>8</v>
      </c>
      <c r="D65" s="372" t="s">
        <v>1</v>
      </c>
      <c r="E65" s="373" t="s">
        <v>3</v>
      </c>
      <c r="F65" s="373" t="s">
        <v>4</v>
      </c>
      <c r="G65" s="373" t="s">
        <v>5</v>
      </c>
      <c r="H65" s="375" t="s">
        <v>1411</v>
      </c>
      <c r="I65" s="391" t="s">
        <v>1412</v>
      </c>
      <c r="J65" s="391"/>
      <c r="K65" s="391" t="s">
        <v>1490</v>
      </c>
      <c r="L65" s="391"/>
      <c r="M65" s="391" t="s">
        <v>1491</v>
      </c>
      <c r="N65" s="391"/>
      <c r="O65" s="391" t="s">
        <v>1492</v>
      </c>
      <c r="P65" s="391"/>
      <c r="Q65" s="392" t="s">
        <v>1413</v>
      </c>
      <c r="R65" s="376" t="s">
        <v>1422</v>
      </c>
      <c r="S65" s="390" t="s">
        <v>1493</v>
      </c>
    </row>
    <row r="66" spans="2:19" ht="45">
      <c r="B66" s="695"/>
      <c r="C66" s="137" t="s">
        <v>940</v>
      </c>
      <c r="D66" s="45" t="s">
        <v>386</v>
      </c>
      <c r="E66" s="222" t="s">
        <v>1434</v>
      </c>
      <c r="F66" s="9"/>
      <c r="G66" s="305"/>
      <c r="H66" s="314"/>
      <c r="I66" s="399" t="s">
        <v>1467</v>
      </c>
      <c r="J66" s="399" t="str">
        <f t="shared" ref="J66:J69" si="35">IF(I66="SI","2.5","0")</f>
        <v>2.5</v>
      </c>
      <c r="K66" s="399" t="s">
        <v>1467</v>
      </c>
      <c r="L66" s="399" t="str">
        <f t="shared" ref="L66:L69" si="36">IF(K66="SI","2.5","0")</f>
        <v>2.5</v>
      </c>
      <c r="M66" s="399" t="s">
        <v>1467</v>
      </c>
      <c r="N66" s="399" t="str">
        <f t="shared" ref="N66:N69" si="37">IF(M66="SI","2.5","0")</f>
        <v>2.5</v>
      </c>
      <c r="O66" s="399" t="s">
        <v>1467</v>
      </c>
      <c r="P66" s="399" t="str">
        <f t="shared" ref="P66:P69" si="38">IF(O66="SI","2.5","0")</f>
        <v>2.5</v>
      </c>
      <c r="Q66" s="399" t="s">
        <v>1494</v>
      </c>
      <c r="R66" s="400">
        <f t="shared" ref="R66:R69" si="39">J66+L66+N66+P66</f>
        <v>10</v>
      </c>
      <c r="S66" s="677">
        <f>AVERAGE(R66:R69)</f>
        <v>10</v>
      </c>
    </row>
    <row r="67" spans="2:19">
      <c r="B67" s="695"/>
      <c r="C67" s="649" t="s">
        <v>387</v>
      </c>
      <c r="D67" s="3" t="s">
        <v>388</v>
      </c>
      <c r="E67" s="225" t="s">
        <v>1434</v>
      </c>
      <c r="F67" s="3"/>
      <c r="G67" s="307"/>
      <c r="H67" s="314"/>
      <c r="I67" s="399" t="s">
        <v>1467</v>
      </c>
      <c r="J67" s="399" t="str">
        <f t="shared" si="35"/>
        <v>2.5</v>
      </c>
      <c r="K67" s="399" t="s">
        <v>1467</v>
      </c>
      <c r="L67" s="399" t="str">
        <f t="shared" si="36"/>
        <v>2.5</v>
      </c>
      <c r="M67" s="399" t="s">
        <v>1467</v>
      </c>
      <c r="N67" s="399" t="str">
        <f t="shared" si="37"/>
        <v>2.5</v>
      </c>
      <c r="O67" s="399" t="s">
        <v>1467</v>
      </c>
      <c r="P67" s="399" t="str">
        <f t="shared" si="38"/>
        <v>2.5</v>
      </c>
      <c r="Q67" s="399" t="s">
        <v>1494</v>
      </c>
      <c r="R67" s="400">
        <f t="shared" si="39"/>
        <v>10</v>
      </c>
      <c r="S67" s="677"/>
    </row>
    <row r="68" spans="2:19" ht="30">
      <c r="B68" s="695"/>
      <c r="C68" s="702"/>
      <c r="D68" s="3" t="s">
        <v>389</v>
      </c>
      <c r="E68" s="225" t="s">
        <v>1434</v>
      </c>
      <c r="F68" s="3" t="s">
        <v>1444</v>
      </c>
      <c r="G68" s="307"/>
      <c r="H68" s="314"/>
      <c r="I68" s="399" t="s">
        <v>1467</v>
      </c>
      <c r="J68" s="399" t="str">
        <f t="shared" si="35"/>
        <v>2.5</v>
      </c>
      <c r="K68" s="399" t="s">
        <v>1467</v>
      </c>
      <c r="L68" s="399" t="str">
        <f t="shared" si="36"/>
        <v>2.5</v>
      </c>
      <c r="M68" s="399" t="s">
        <v>1467</v>
      </c>
      <c r="N68" s="399" t="str">
        <f t="shared" si="37"/>
        <v>2.5</v>
      </c>
      <c r="O68" s="399" t="s">
        <v>1467</v>
      </c>
      <c r="P68" s="399" t="str">
        <f t="shared" si="38"/>
        <v>2.5</v>
      </c>
      <c r="Q68" s="399" t="s">
        <v>1494</v>
      </c>
      <c r="R68" s="400">
        <f t="shared" si="39"/>
        <v>10</v>
      </c>
      <c r="S68" s="677"/>
    </row>
    <row r="69" spans="2:19" ht="30">
      <c r="B69" s="695"/>
      <c r="C69" s="703"/>
      <c r="D69" s="3" t="s">
        <v>390</v>
      </c>
      <c r="E69" s="225" t="s">
        <v>1434</v>
      </c>
      <c r="F69" s="3"/>
      <c r="G69" s="307"/>
      <c r="H69" s="314"/>
      <c r="I69" s="399" t="s">
        <v>1467</v>
      </c>
      <c r="J69" s="399" t="str">
        <f t="shared" si="35"/>
        <v>2.5</v>
      </c>
      <c r="K69" s="399" t="s">
        <v>1467</v>
      </c>
      <c r="L69" s="399" t="str">
        <f t="shared" si="36"/>
        <v>2.5</v>
      </c>
      <c r="M69" s="399" t="s">
        <v>1467</v>
      </c>
      <c r="N69" s="399" t="str">
        <f t="shared" si="37"/>
        <v>2.5</v>
      </c>
      <c r="O69" s="399" t="s">
        <v>1467</v>
      </c>
      <c r="P69" s="399" t="str">
        <f t="shared" si="38"/>
        <v>2.5</v>
      </c>
      <c r="Q69" s="399" t="s">
        <v>1494</v>
      </c>
      <c r="R69" s="400">
        <f t="shared" si="39"/>
        <v>10</v>
      </c>
      <c r="S69" s="677"/>
    </row>
    <row r="70" spans="2:19" ht="111" customHeight="1" thickBot="1">
      <c r="B70" s="696"/>
      <c r="C70" s="690" t="s">
        <v>391</v>
      </c>
      <c r="D70" s="691"/>
      <c r="E70" s="691"/>
      <c r="F70" s="691"/>
      <c r="G70" s="691"/>
      <c r="H70" s="691"/>
      <c r="I70" s="691"/>
      <c r="J70" s="691"/>
      <c r="K70" s="691"/>
      <c r="L70" s="691"/>
      <c r="M70" s="691"/>
      <c r="N70" s="691"/>
      <c r="O70" s="691"/>
      <c r="P70" s="691"/>
      <c r="Q70" s="691"/>
      <c r="R70" s="691"/>
      <c r="S70" s="691"/>
    </row>
    <row r="74" spans="2:19" ht="20">
      <c r="B74" s="18" t="s">
        <v>314</v>
      </c>
    </row>
    <row r="76" spans="2:19" ht="16" thickBot="1"/>
    <row r="77" spans="2:19" ht="30">
      <c r="B77" s="642" t="s">
        <v>315</v>
      </c>
      <c r="C77" s="371" t="s">
        <v>8</v>
      </c>
      <c r="D77" s="372" t="s">
        <v>1</v>
      </c>
      <c r="E77" s="373" t="s">
        <v>3</v>
      </c>
      <c r="F77" s="373" t="s">
        <v>4</v>
      </c>
      <c r="G77" s="373" t="s">
        <v>5</v>
      </c>
      <c r="H77" s="375" t="s">
        <v>1411</v>
      </c>
      <c r="I77" s="391" t="s">
        <v>1412</v>
      </c>
      <c r="J77" s="391"/>
      <c r="K77" s="391" t="s">
        <v>1490</v>
      </c>
      <c r="L77" s="391"/>
      <c r="M77" s="391" t="s">
        <v>1491</v>
      </c>
      <c r="N77" s="391"/>
      <c r="O77" s="391" t="s">
        <v>1492</v>
      </c>
      <c r="P77" s="391"/>
      <c r="Q77" s="392" t="s">
        <v>1413</v>
      </c>
      <c r="R77" s="376" t="s">
        <v>1422</v>
      </c>
      <c r="S77" s="390" t="s">
        <v>1493</v>
      </c>
    </row>
    <row r="78" spans="2:19" ht="15" customHeight="1" thickBot="1">
      <c r="B78" s="695"/>
      <c r="C78" s="679" t="s">
        <v>392</v>
      </c>
      <c r="D78" s="680"/>
      <c r="E78" s="680"/>
      <c r="F78" s="680"/>
      <c r="G78" s="680"/>
      <c r="H78" s="680"/>
      <c r="I78" s="680"/>
      <c r="J78" s="680"/>
      <c r="K78" s="680"/>
      <c r="L78" s="680"/>
      <c r="M78" s="680"/>
      <c r="N78" s="680"/>
      <c r="O78" s="680"/>
      <c r="P78" s="680"/>
      <c r="Q78" s="680"/>
      <c r="R78" s="680"/>
      <c r="S78" s="680"/>
    </row>
    <row r="79" spans="2:19" ht="46" thickBot="1">
      <c r="B79" s="695"/>
      <c r="C79" s="177" t="s">
        <v>941</v>
      </c>
      <c r="D79" s="97" t="s">
        <v>393</v>
      </c>
      <c r="E79" s="224" t="s">
        <v>1434</v>
      </c>
      <c r="F79" s="13"/>
      <c r="G79" s="291"/>
      <c r="H79" s="314"/>
      <c r="I79" s="399" t="s">
        <v>1465</v>
      </c>
      <c r="J79" s="399" t="str">
        <f t="shared" ref="J79:J85" si="40">IF(I79="SI","2.5","0")</f>
        <v>0</v>
      </c>
      <c r="K79" s="399" t="s">
        <v>1465</v>
      </c>
      <c r="L79" s="399" t="str">
        <f t="shared" ref="L79:L85" si="41">IF(K79="SI","2.5","0")</f>
        <v>0</v>
      </c>
      <c r="M79" s="399" t="s">
        <v>1465</v>
      </c>
      <c r="N79" s="399" t="str">
        <f t="shared" ref="N79:N85" si="42">IF(M79="SI","2.5","0")</f>
        <v>0</v>
      </c>
      <c r="O79" s="399" t="s">
        <v>1465</v>
      </c>
      <c r="P79" s="399" t="str">
        <f t="shared" ref="P79:P85" si="43">IF(O79="SI","2.5","0")</f>
        <v>0</v>
      </c>
      <c r="Q79" s="399" t="s">
        <v>1494</v>
      </c>
      <c r="R79" s="400">
        <f t="shared" ref="R79:R85" si="44">J79+L79+N79+P79</f>
        <v>0</v>
      </c>
      <c r="S79" s="677">
        <f>AVERAGE(R79:R85)</f>
        <v>0</v>
      </c>
    </row>
    <row r="80" spans="2:19" ht="30">
      <c r="B80" s="695"/>
      <c r="C80" s="645" t="s">
        <v>942</v>
      </c>
      <c r="D80" s="9" t="s">
        <v>394</v>
      </c>
      <c r="E80" s="222" t="s">
        <v>1244</v>
      </c>
      <c r="F80" s="9" t="s">
        <v>1445</v>
      </c>
      <c r="G80" s="305"/>
      <c r="H80" s="314"/>
      <c r="I80" s="399" t="s">
        <v>1465</v>
      </c>
      <c r="J80" s="399" t="str">
        <f t="shared" si="40"/>
        <v>0</v>
      </c>
      <c r="K80" s="399" t="s">
        <v>1465</v>
      </c>
      <c r="L80" s="399" t="str">
        <f t="shared" si="41"/>
        <v>0</v>
      </c>
      <c r="M80" s="399" t="s">
        <v>1465</v>
      </c>
      <c r="N80" s="399" t="str">
        <f t="shared" si="42"/>
        <v>0</v>
      </c>
      <c r="O80" s="399" t="s">
        <v>1465</v>
      </c>
      <c r="P80" s="399" t="str">
        <f t="shared" si="43"/>
        <v>0</v>
      </c>
      <c r="Q80" s="399" t="s">
        <v>1494</v>
      </c>
      <c r="R80" s="400">
        <f t="shared" si="44"/>
        <v>0</v>
      </c>
      <c r="S80" s="677"/>
    </row>
    <row r="81" spans="2:19" ht="16" thickBot="1">
      <c r="B81" s="695"/>
      <c r="C81" s="647"/>
      <c r="D81" s="7" t="s">
        <v>395</v>
      </c>
      <c r="E81" s="223" t="s">
        <v>1434</v>
      </c>
      <c r="F81" s="7"/>
      <c r="G81" s="306"/>
      <c r="H81" s="314"/>
      <c r="I81" s="399" t="s">
        <v>1465</v>
      </c>
      <c r="J81" s="399" t="str">
        <f t="shared" si="40"/>
        <v>0</v>
      </c>
      <c r="K81" s="399" t="s">
        <v>1465</v>
      </c>
      <c r="L81" s="399" t="str">
        <f t="shared" si="41"/>
        <v>0</v>
      </c>
      <c r="M81" s="399" t="s">
        <v>1465</v>
      </c>
      <c r="N81" s="399" t="str">
        <f t="shared" si="42"/>
        <v>0</v>
      </c>
      <c r="O81" s="399" t="s">
        <v>1465</v>
      </c>
      <c r="P81" s="399" t="str">
        <f t="shared" si="43"/>
        <v>0</v>
      </c>
      <c r="Q81" s="399" t="s">
        <v>1494</v>
      </c>
      <c r="R81" s="400">
        <f t="shared" si="44"/>
        <v>0</v>
      </c>
      <c r="S81" s="677"/>
    </row>
    <row r="82" spans="2:19" ht="31" thickBot="1">
      <c r="B82" s="695"/>
      <c r="C82" s="177" t="s">
        <v>396</v>
      </c>
      <c r="D82" s="13" t="s">
        <v>943</v>
      </c>
      <c r="E82" s="224" t="s">
        <v>1244</v>
      </c>
      <c r="F82" s="13" t="s">
        <v>1446</v>
      </c>
      <c r="G82" s="291"/>
      <c r="H82" s="314"/>
      <c r="I82" s="399" t="s">
        <v>1465</v>
      </c>
      <c r="J82" s="399" t="str">
        <f t="shared" si="40"/>
        <v>0</v>
      </c>
      <c r="K82" s="399" t="s">
        <v>1465</v>
      </c>
      <c r="L82" s="399" t="str">
        <f t="shared" si="41"/>
        <v>0</v>
      </c>
      <c r="M82" s="399" t="s">
        <v>1465</v>
      </c>
      <c r="N82" s="399" t="str">
        <f t="shared" si="42"/>
        <v>0</v>
      </c>
      <c r="O82" s="399" t="s">
        <v>1465</v>
      </c>
      <c r="P82" s="399" t="str">
        <f t="shared" si="43"/>
        <v>0</v>
      </c>
      <c r="Q82" s="399" t="s">
        <v>1494</v>
      </c>
      <c r="R82" s="400">
        <f t="shared" si="44"/>
        <v>0</v>
      </c>
      <c r="S82" s="677"/>
    </row>
    <row r="83" spans="2:19" ht="76" thickBot="1">
      <c r="B83" s="695"/>
      <c r="C83" s="134" t="s">
        <v>397</v>
      </c>
      <c r="D83" s="13" t="s">
        <v>398</v>
      </c>
      <c r="E83" s="224" t="s">
        <v>1434</v>
      </c>
      <c r="F83" s="13"/>
      <c r="G83" s="291"/>
      <c r="H83" s="314"/>
      <c r="I83" s="399" t="s">
        <v>1465</v>
      </c>
      <c r="J83" s="399" t="str">
        <f t="shared" si="40"/>
        <v>0</v>
      </c>
      <c r="K83" s="399" t="s">
        <v>1465</v>
      </c>
      <c r="L83" s="399" t="str">
        <f t="shared" si="41"/>
        <v>0</v>
      </c>
      <c r="M83" s="399" t="s">
        <v>1465</v>
      </c>
      <c r="N83" s="399" t="str">
        <f t="shared" si="42"/>
        <v>0</v>
      </c>
      <c r="O83" s="399" t="s">
        <v>1465</v>
      </c>
      <c r="P83" s="399" t="str">
        <f t="shared" si="43"/>
        <v>0</v>
      </c>
      <c r="Q83" s="399" t="s">
        <v>1494</v>
      </c>
      <c r="R83" s="400">
        <f t="shared" si="44"/>
        <v>0</v>
      </c>
      <c r="S83" s="677"/>
    </row>
    <row r="84" spans="2:19" ht="46" thickBot="1">
      <c r="B84" s="695"/>
      <c r="C84" s="134" t="s">
        <v>399</v>
      </c>
      <c r="D84" s="13" t="s">
        <v>400</v>
      </c>
      <c r="E84" s="224" t="s">
        <v>1434</v>
      </c>
      <c r="F84" s="13"/>
      <c r="G84" s="291"/>
      <c r="H84" s="314"/>
      <c r="I84" s="399" t="s">
        <v>1465</v>
      </c>
      <c r="J84" s="399" t="str">
        <f t="shared" si="40"/>
        <v>0</v>
      </c>
      <c r="K84" s="399" t="s">
        <v>1465</v>
      </c>
      <c r="L84" s="399" t="str">
        <f t="shared" si="41"/>
        <v>0</v>
      </c>
      <c r="M84" s="399" t="s">
        <v>1465</v>
      </c>
      <c r="N84" s="399" t="str">
        <f t="shared" si="42"/>
        <v>0</v>
      </c>
      <c r="O84" s="399" t="s">
        <v>1465</v>
      </c>
      <c r="P84" s="399" t="str">
        <f t="shared" si="43"/>
        <v>0</v>
      </c>
      <c r="Q84" s="399" t="s">
        <v>1494</v>
      </c>
      <c r="R84" s="400">
        <f t="shared" si="44"/>
        <v>0</v>
      </c>
      <c r="S84" s="677"/>
    </row>
    <row r="85" spans="2:19" ht="46" thickBot="1">
      <c r="B85" s="696"/>
      <c r="C85" s="241" t="s">
        <v>401</v>
      </c>
      <c r="D85" s="66" t="s">
        <v>944</v>
      </c>
      <c r="E85" s="238" t="s">
        <v>1434</v>
      </c>
      <c r="F85" s="66"/>
      <c r="G85" s="309"/>
      <c r="H85" s="314"/>
      <c r="I85" s="399" t="s">
        <v>1465</v>
      </c>
      <c r="J85" s="399" t="str">
        <f t="shared" si="40"/>
        <v>0</v>
      </c>
      <c r="K85" s="399" t="s">
        <v>1465</v>
      </c>
      <c r="L85" s="399" t="str">
        <f t="shared" si="41"/>
        <v>0</v>
      </c>
      <c r="M85" s="399" t="s">
        <v>1465</v>
      </c>
      <c r="N85" s="399" t="str">
        <f t="shared" si="42"/>
        <v>0</v>
      </c>
      <c r="O85" s="399" t="s">
        <v>1465</v>
      </c>
      <c r="P85" s="399" t="str">
        <f t="shared" si="43"/>
        <v>0</v>
      </c>
      <c r="Q85" s="399" t="s">
        <v>1494</v>
      </c>
      <c r="R85" s="400">
        <f t="shared" si="44"/>
        <v>0</v>
      </c>
      <c r="S85" s="677"/>
    </row>
    <row r="88" spans="2:19" ht="16" thickBot="1"/>
    <row r="89" spans="2:19" ht="30">
      <c r="B89" s="642" t="s">
        <v>316</v>
      </c>
      <c r="C89" s="371" t="s">
        <v>8</v>
      </c>
      <c r="D89" s="372" t="s">
        <v>1</v>
      </c>
      <c r="E89" s="373" t="s">
        <v>3</v>
      </c>
      <c r="F89" s="373" t="s">
        <v>4</v>
      </c>
      <c r="G89" s="373" t="s">
        <v>5</v>
      </c>
      <c r="H89" s="375" t="s">
        <v>1411</v>
      </c>
      <c r="I89" s="391" t="s">
        <v>1412</v>
      </c>
      <c r="J89" s="391"/>
      <c r="K89" s="391" t="s">
        <v>1490</v>
      </c>
      <c r="L89" s="391"/>
      <c r="M89" s="391" t="s">
        <v>1491</v>
      </c>
      <c r="N89" s="391"/>
      <c r="O89" s="391" t="s">
        <v>1492</v>
      </c>
      <c r="P89" s="391"/>
      <c r="Q89" s="392" t="s">
        <v>1413</v>
      </c>
      <c r="R89" s="376" t="s">
        <v>1422</v>
      </c>
      <c r="S89" s="390" t="s">
        <v>1493</v>
      </c>
    </row>
    <row r="90" spans="2:19" ht="14.5" customHeight="1">
      <c r="B90" s="695"/>
      <c r="C90" s="681" t="s">
        <v>402</v>
      </c>
      <c r="D90" s="682"/>
      <c r="E90" s="682"/>
      <c r="F90" s="682"/>
      <c r="G90" s="682"/>
      <c r="H90" s="682"/>
      <c r="I90" s="682"/>
      <c r="J90" s="682"/>
      <c r="K90" s="682"/>
      <c r="L90" s="682"/>
      <c r="M90" s="682"/>
      <c r="N90" s="682"/>
      <c r="O90" s="682"/>
      <c r="P90" s="682"/>
      <c r="Q90" s="682"/>
      <c r="R90" s="682"/>
      <c r="S90" s="682"/>
    </row>
    <row r="91" spans="2:19" ht="14.5" customHeight="1">
      <c r="B91" s="643"/>
      <c r="C91" s="683" t="s">
        <v>403</v>
      </c>
      <c r="D91" s="683"/>
      <c r="E91" s="683"/>
      <c r="F91" s="683"/>
      <c r="G91" s="683"/>
      <c r="H91" s="683"/>
      <c r="I91" s="683"/>
      <c r="J91" s="683"/>
      <c r="K91" s="683"/>
      <c r="L91" s="683"/>
      <c r="M91" s="683"/>
      <c r="N91" s="683"/>
      <c r="O91" s="683"/>
      <c r="P91" s="683"/>
      <c r="Q91" s="683"/>
      <c r="R91" s="683"/>
      <c r="S91" s="683"/>
    </row>
    <row r="92" spans="2:19" ht="75">
      <c r="B92" s="695"/>
      <c r="C92" s="430" t="s">
        <v>404</v>
      </c>
      <c r="D92" s="4" t="s">
        <v>393</v>
      </c>
      <c r="E92" s="240" t="s">
        <v>1434</v>
      </c>
      <c r="F92" s="4"/>
      <c r="G92" s="293"/>
      <c r="H92" s="314"/>
      <c r="I92" s="419" t="s">
        <v>1465</v>
      </c>
      <c r="J92" s="419" t="str">
        <f t="shared" ref="J92:J93" si="45">IF(I92="SI","2.5","0")</f>
        <v>0</v>
      </c>
      <c r="K92" s="419" t="s">
        <v>1465</v>
      </c>
      <c r="L92" s="419" t="str">
        <f t="shared" ref="L92:L93" si="46">IF(K92="SI","2.5","0")</f>
        <v>0</v>
      </c>
      <c r="M92" s="419" t="s">
        <v>1465</v>
      </c>
      <c r="N92" s="419" t="str">
        <f t="shared" ref="N92:N93" si="47">IF(M92="SI","2.5","0")</f>
        <v>0</v>
      </c>
      <c r="O92" s="419" t="s">
        <v>1465</v>
      </c>
      <c r="P92" s="419" t="str">
        <f t="shared" ref="P92:P93" si="48">IF(O92="SI","2.5","0")</f>
        <v>0</v>
      </c>
      <c r="Q92" s="419" t="s">
        <v>1494</v>
      </c>
      <c r="R92" s="427">
        <f t="shared" ref="R92:R93" si="49">J92+L92+N92+P92</f>
        <v>0</v>
      </c>
      <c r="S92" s="678">
        <f>AVERAGE(R92:R93)</f>
        <v>0</v>
      </c>
    </row>
    <row r="93" spans="2:19" ht="45">
      <c r="B93" s="695"/>
      <c r="C93" s="141" t="s">
        <v>405</v>
      </c>
      <c r="D93" s="3" t="s">
        <v>408</v>
      </c>
      <c r="E93" s="225" t="s">
        <v>1434</v>
      </c>
      <c r="F93" s="3"/>
      <c r="G93" s="307"/>
      <c r="H93" s="314"/>
      <c r="I93" s="399" t="s">
        <v>1465</v>
      </c>
      <c r="J93" s="399" t="str">
        <f t="shared" si="45"/>
        <v>0</v>
      </c>
      <c r="K93" s="399" t="s">
        <v>1465</v>
      </c>
      <c r="L93" s="399" t="str">
        <f t="shared" si="46"/>
        <v>0</v>
      </c>
      <c r="M93" s="399" t="s">
        <v>1465</v>
      </c>
      <c r="N93" s="399" t="str">
        <f t="shared" si="47"/>
        <v>0</v>
      </c>
      <c r="O93" s="399" t="s">
        <v>1465</v>
      </c>
      <c r="P93" s="399" t="str">
        <f t="shared" si="48"/>
        <v>0</v>
      </c>
      <c r="Q93" s="399" t="s">
        <v>1494</v>
      </c>
      <c r="R93" s="400">
        <f t="shared" si="49"/>
        <v>0</v>
      </c>
      <c r="S93" s="677"/>
    </row>
    <row r="94" spans="2:19">
      <c r="B94" s="695"/>
      <c r="C94" s="684" t="s">
        <v>406</v>
      </c>
      <c r="D94" s="685"/>
      <c r="E94" s="685"/>
      <c r="F94" s="685"/>
      <c r="G94" s="685"/>
      <c r="H94" s="685"/>
      <c r="I94" s="685"/>
      <c r="J94" s="685"/>
      <c r="K94" s="685"/>
      <c r="L94" s="685"/>
      <c r="M94" s="685"/>
      <c r="N94" s="685"/>
      <c r="O94" s="685"/>
      <c r="P94" s="685"/>
      <c r="Q94" s="685"/>
      <c r="R94" s="685"/>
      <c r="S94" s="685"/>
    </row>
    <row r="95" spans="2:19" ht="60">
      <c r="B95" s="695"/>
      <c r="C95" s="140" t="s">
        <v>407</v>
      </c>
      <c r="D95" s="3" t="s">
        <v>945</v>
      </c>
      <c r="E95" s="225" t="s">
        <v>1434</v>
      </c>
      <c r="F95" s="3"/>
      <c r="G95" s="307"/>
      <c r="H95" s="314"/>
      <c r="I95" s="399" t="s">
        <v>1465</v>
      </c>
      <c r="J95" s="399" t="str">
        <f t="shared" ref="J95:J96" si="50">IF(I95="SI","2.5","0")</f>
        <v>0</v>
      </c>
      <c r="K95" s="399" t="s">
        <v>1465</v>
      </c>
      <c r="L95" s="399" t="str">
        <f t="shared" ref="L95:L96" si="51">IF(K95="SI","2.5","0")</f>
        <v>0</v>
      </c>
      <c r="M95" s="399" t="s">
        <v>1465</v>
      </c>
      <c r="N95" s="399" t="str">
        <f t="shared" ref="N95:N96" si="52">IF(M95="SI","2.5","0")</f>
        <v>0</v>
      </c>
      <c r="O95" s="399" t="s">
        <v>1465</v>
      </c>
      <c r="P95" s="399" t="str">
        <f t="shared" ref="P95:P96" si="53">IF(O95="SI","2.5","0")</f>
        <v>0</v>
      </c>
      <c r="Q95" s="399" t="s">
        <v>1494</v>
      </c>
      <c r="R95" s="400">
        <f t="shared" ref="R95:R96" si="54">J95+L95+N95+P95</f>
        <v>0</v>
      </c>
      <c r="S95" s="677">
        <f>AVERAGE(R95:R96)</f>
        <v>0</v>
      </c>
    </row>
    <row r="96" spans="2:19" ht="45">
      <c r="B96" s="695"/>
      <c r="C96" s="140" t="s">
        <v>409</v>
      </c>
      <c r="D96" s="3" t="s">
        <v>410</v>
      </c>
      <c r="E96" s="225" t="s">
        <v>1434</v>
      </c>
      <c r="F96" s="3"/>
      <c r="G96" s="307"/>
      <c r="H96" s="314"/>
      <c r="I96" s="399" t="s">
        <v>1465</v>
      </c>
      <c r="J96" s="399" t="str">
        <f t="shared" si="50"/>
        <v>0</v>
      </c>
      <c r="K96" s="399" t="s">
        <v>1465</v>
      </c>
      <c r="L96" s="399" t="str">
        <f t="shared" si="51"/>
        <v>0</v>
      </c>
      <c r="M96" s="399" t="s">
        <v>1465</v>
      </c>
      <c r="N96" s="399" t="str">
        <f t="shared" si="52"/>
        <v>0</v>
      </c>
      <c r="O96" s="399" t="s">
        <v>1465</v>
      </c>
      <c r="P96" s="399" t="str">
        <f t="shared" si="53"/>
        <v>0</v>
      </c>
      <c r="Q96" s="399" t="s">
        <v>1494</v>
      </c>
      <c r="R96" s="400">
        <f t="shared" si="54"/>
        <v>0</v>
      </c>
      <c r="S96" s="677"/>
    </row>
    <row r="97" spans="2:19" ht="15" customHeight="1" thickBot="1">
      <c r="B97" s="696"/>
      <c r="C97" s="686" t="s">
        <v>411</v>
      </c>
      <c r="D97" s="687"/>
      <c r="E97" s="687"/>
      <c r="F97" s="687"/>
      <c r="G97" s="687"/>
      <c r="H97" s="687"/>
      <c r="I97" s="687"/>
      <c r="J97" s="687"/>
      <c r="K97" s="687"/>
      <c r="L97" s="687"/>
      <c r="M97" s="687"/>
      <c r="N97" s="687"/>
      <c r="O97" s="687"/>
      <c r="P97" s="687"/>
      <c r="Q97" s="687"/>
      <c r="R97" s="687"/>
      <c r="S97" s="687"/>
    </row>
    <row r="100" spans="2:19" ht="16" thickBot="1"/>
    <row r="101" spans="2:19" ht="31" thickBot="1">
      <c r="B101" s="699" t="s">
        <v>317</v>
      </c>
      <c r="C101" s="386" t="s">
        <v>8</v>
      </c>
      <c r="D101" s="384" t="s">
        <v>1</v>
      </c>
      <c r="E101" s="383" t="s">
        <v>3</v>
      </c>
      <c r="F101" s="383" t="s">
        <v>4</v>
      </c>
      <c r="G101" s="385" t="s">
        <v>5</v>
      </c>
      <c r="H101" s="375" t="s">
        <v>1411</v>
      </c>
      <c r="I101" s="391" t="s">
        <v>1412</v>
      </c>
      <c r="J101" s="391"/>
      <c r="K101" s="391" t="s">
        <v>1490</v>
      </c>
      <c r="L101" s="391"/>
      <c r="M101" s="391" t="s">
        <v>1491</v>
      </c>
      <c r="N101" s="391"/>
      <c r="O101" s="391" t="s">
        <v>1492</v>
      </c>
      <c r="P101" s="391"/>
      <c r="Q101" s="392" t="s">
        <v>1413</v>
      </c>
      <c r="R101" s="376" t="s">
        <v>1422</v>
      </c>
      <c r="S101" s="390" t="s">
        <v>1493</v>
      </c>
    </row>
    <row r="102" spans="2:19" ht="16" thickBot="1">
      <c r="B102" s="700"/>
      <c r="C102" s="129" t="s">
        <v>412</v>
      </c>
      <c r="D102" s="13" t="s">
        <v>1278</v>
      </c>
      <c r="E102" s="224" t="s">
        <v>1434</v>
      </c>
      <c r="F102" s="13"/>
      <c r="G102" s="291"/>
      <c r="H102" s="314"/>
      <c r="I102" s="399" t="s">
        <v>1465</v>
      </c>
      <c r="J102" s="399" t="str">
        <f t="shared" ref="J102:J106" si="55">IF(I102="SI","2.5","0")</f>
        <v>0</v>
      </c>
      <c r="K102" s="399" t="s">
        <v>1465</v>
      </c>
      <c r="L102" s="399" t="str">
        <f t="shared" ref="L102:L106" si="56">IF(K102="SI","2.5","0")</f>
        <v>0</v>
      </c>
      <c r="M102" s="399" t="s">
        <v>1465</v>
      </c>
      <c r="N102" s="399" t="str">
        <f t="shared" ref="N102:N106" si="57">IF(M102="SI","2.5","0")</f>
        <v>0</v>
      </c>
      <c r="O102" s="399" t="s">
        <v>1465</v>
      </c>
      <c r="P102" s="399" t="str">
        <f t="shared" ref="P102:P106" si="58">IF(O102="SI","2.5","0")</f>
        <v>0</v>
      </c>
      <c r="Q102" s="399" t="s">
        <v>1494</v>
      </c>
      <c r="R102" s="400">
        <f t="shared" ref="R102:R106" si="59">J102+L102+N102+P102</f>
        <v>0</v>
      </c>
      <c r="S102" s="677">
        <f>AVERAGE(R102:R106)</f>
        <v>0</v>
      </c>
    </row>
    <row r="103" spans="2:19" ht="31" thickBot="1">
      <c r="B103" s="700"/>
      <c r="C103" s="138" t="s">
        <v>413</v>
      </c>
      <c r="D103" s="58" t="s">
        <v>946</v>
      </c>
      <c r="E103" s="236" t="s">
        <v>1434</v>
      </c>
      <c r="F103" s="58"/>
      <c r="G103" s="292"/>
      <c r="H103" s="314"/>
      <c r="I103" s="399" t="s">
        <v>1465</v>
      </c>
      <c r="J103" s="399" t="str">
        <f t="shared" si="55"/>
        <v>0</v>
      </c>
      <c r="K103" s="399" t="s">
        <v>1465</v>
      </c>
      <c r="L103" s="399" t="str">
        <f t="shared" si="56"/>
        <v>0</v>
      </c>
      <c r="M103" s="399" t="s">
        <v>1465</v>
      </c>
      <c r="N103" s="399" t="str">
        <f t="shared" si="57"/>
        <v>0</v>
      </c>
      <c r="O103" s="399" t="s">
        <v>1465</v>
      </c>
      <c r="P103" s="399" t="str">
        <f t="shared" si="58"/>
        <v>0</v>
      </c>
      <c r="Q103" s="399" t="s">
        <v>1494</v>
      </c>
      <c r="R103" s="400">
        <f t="shared" si="59"/>
        <v>0</v>
      </c>
      <c r="S103" s="677"/>
    </row>
    <row r="104" spans="2:19" ht="31" thickBot="1">
      <c r="B104" s="700"/>
      <c r="C104" s="134" t="s">
        <v>414</v>
      </c>
      <c r="D104" s="13" t="s">
        <v>947</v>
      </c>
      <c r="E104" s="224" t="s">
        <v>1434</v>
      </c>
      <c r="F104" s="13"/>
      <c r="G104" s="291"/>
      <c r="H104" s="314"/>
      <c r="I104" s="399" t="s">
        <v>1465</v>
      </c>
      <c r="J104" s="399" t="str">
        <f t="shared" si="55"/>
        <v>0</v>
      </c>
      <c r="K104" s="399" t="s">
        <v>1465</v>
      </c>
      <c r="L104" s="399" t="str">
        <f t="shared" si="56"/>
        <v>0</v>
      </c>
      <c r="M104" s="399" t="s">
        <v>1465</v>
      </c>
      <c r="N104" s="399" t="str">
        <f t="shared" si="57"/>
        <v>0</v>
      </c>
      <c r="O104" s="399" t="s">
        <v>1465</v>
      </c>
      <c r="P104" s="399" t="str">
        <f t="shared" si="58"/>
        <v>0</v>
      </c>
      <c r="Q104" s="399" t="s">
        <v>1494</v>
      </c>
      <c r="R104" s="400">
        <f t="shared" si="59"/>
        <v>0</v>
      </c>
      <c r="S104" s="677"/>
    </row>
    <row r="105" spans="2:19" ht="121" thickBot="1">
      <c r="B105" s="700"/>
      <c r="C105" s="139" t="s">
        <v>415</v>
      </c>
      <c r="D105" s="58" t="s">
        <v>948</v>
      </c>
      <c r="E105" s="236" t="s">
        <v>1434</v>
      </c>
      <c r="F105" s="13"/>
      <c r="G105" s="292"/>
      <c r="H105" s="314"/>
      <c r="I105" s="399" t="s">
        <v>1465</v>
      </c>
      <c r="J105" s="399" t="str">
        <f t="shared" si="55"/>
        <v>0</v>
      </c>
      <c r="K105" s="399" t="s">
        <v>1465</v>
      </c>
      <c r="L105" s="399" t="str">
        <f t="shared" si="56"/>
        <v>0</v>
      </c>
      <c r="M105" s="399" t="s">
        <v>1465</v>
      </c>
      <c r="N105" s="399" t="str">
        <f t="shared" si="57"/>
        <v>0</v>
      </c>
      <c r="O105" s="399" t="s">
        <v>1465</v>
      </c>
      <c r="P105" s="399" t="str">
        <f t="shared" si="58"/>
        <v>0</v>
      </c>
      <c r="Q105" s="399" t="s">
        <v>1494</v>
      </c>
      <c r="R105" s="400">
        <f t="shared" si="59"/>
        <v>0</v>
      </c>
      <c r="S105" s="677"/>
    </row>
    <row r="106" spans="2:19" ht="61" thickBot="1">
      <c r="B106" s="701"/>
      <c r="C106" s="134" t="s">
        <v>416</v>
      </c>
      <c r="D106" s="13" t="s">
        <v>949</v>
      </c>
      <c r="E106" s="224" t="s">
        <v>1434</v>
      </c>
      <c r="F106" s="13"/>
      <c r="G106" s="291"/>
      <c r="H106" s="314"/>
      <c r="I106" s="399" t="s">
        <v>1465</v>
      </c>
      <c r="J106" s="399" t="str">
        <f t="shared" si="55"/>
        <v>0</v>
      </c>
      <c r="K106" s="399" t="s">
        <v>1465</v>
      </c>
      <c r="L106" s="399" t="str">
        <f t="shared" si="56"/>
        <v>0</v>
      </c>
      <c r="M106" s="399" t="s">
        <v>1465</v>
      </c>
      <c r="N106" s="399" t="str">
        <f t="shared" si="57"/>
        <v>0</v>
      </c>
      <c r="O106" s="399" t="s">
        <v>1465</v>
      </c>
      <c r="P106" s="399" t="str">
        <f t="shared" si="58"/>
        <v>0</v>
      </c>
      <c r="Q106" s="399" t="s">
        <v>1494</v>
      </c>
      <c r="R106" s="400">
        <f t="shared" si="59"/>
        <v>0</v>
      </c>
      <c r="S106" s="677"/>
    </row>
  </sheetData>
  <mergeCells count="42">
    <mergeCell ref="B101:B106"/>
    <mergeCell ref="C80:C81"/>
    <mergeCell ref="B77:B85"/>
    <mergeCell ref="B89:B97"/>
    <mergeCell ref="B65:B70"/>
    <mergeCell ref="C67:C69"/>
    <mergeCell ref="B45:B52"/>
    <mergeCell ref="B56:B61"/>
    <mergeCell ref="S7:S9"/>
    <mergeCell ref="S19:S21"/>
    <mergeCell ref="S28:S29"/>
    <mergeCell ref="S35:S38"/>
    <mergeCell ref="B27:B30"/>
    <mergeCell ref="C7:C8"/>
    <mergeCell ref="B6:B14"/>
    <mergeCell ref="C19:C20"/>
    <mergeCell ref="B18:B23"/>
    <mergeCell ref="C28:C29"/>
    <mergeCell ref="B34:B38"/>
    <mergeCell ref="C10:S10"/>
    <mergeCell ref="C12:S12"/>
    <mergeCell ref="C13:S13"/>
    <mergeCell ref="S102:S106"/>
    <mergeCell ref="S46:S51"/>
    <mergeCell ref="S57:S60"/>
    <mergeCell ref="S66:S69"/>
    <mergeCell ref="S79:S85"/>
    <mergeCell ref="S92:S93"/>
    <mergeCell ref="C78:S78"/>
    <mergeCell ref="C90:S90"/>
    <mergeCell ref="C91:S91"/>
    <mergeCell ref="C94:S94"/>
    <mergeCell ref="C97:S97"/>
    <mergeCell ref="C52:S52"/>
    <mergeCell ref="C61:S61"/>
    <mergeCell ref="C70:S70"/>
    <mergeCell ref="C49:C50"/>
    <mergeCell ref="C14:S14"/>
    <mergeCell ref="C22:S22"/>
    <mergeCell ref="C23:S23"/>
    <mergeCell ref="C30:S30"/>
    <mergeCell ref="S95:S96"/>
  </mergeCells>
  <conditionalFormatting sqref="Q7">
    <cfRule type="colorScale" priority="2">
      <colorScale>
        <cfvo type="min"/>
        <cfvo type="max"/>
        <color rgb="FFFF7128"/>
        <color rgb="FFFFEF9C"/>
      </colorScale>
    </cfRule>
  </conditionalFormatting>
  <conditionalFormatting sqref="Q102:Q106 Q95:Q96 Q92:Q93 Q79:Q85 Q66:Q69 Q57:Q60 Q46:Q51 Q35:Q38 Q28:Q29 Q19:Q21 Q8:Q9 Q11">
    <cfRule type="colorScale" priority="1">
      <colorScale>
        <cfvo type="min"/>
        <cfvo type="max"/>
        <color rgb="FFFF7128"/>
        <color rgb="FFFFEF9C"/>
      </colorScale>
    </cfRule>
  </conditionalFormatting>
  <dataValidations count="3">
    <dataValidation type="list" allowBlank="1" showInputMessage="1" showErrorMessage="1" sqref="K7:K9 M7:M9 O7:O9 K11 M11 O11 K19:K21 M19:M21 O19:O21 K28:K29 M28:M29 O28:O29 K35:K38 M35:M38 O35:O38 K46:K51 M46:M51 O46:O51 K57:K60 M57:M60 O57:O60 K66:K69 M66:M69 O66:O69 K79:K85 M79:M85 O79:O85 K92:K93 M92:M93 O92:O93 K95:K96 M95:M96 O95:O96 K102:K106 M102:M106 O102:O106" xr:uid="{BD94E996-F58F-4D10-9F83-502943EDFCD0}">
      <formula1>"SI,NO"</formula1>
    </dataValidation>
    <dataValidation type="list" allowBlank="1" showInputMessage="1" showErrorMessage="1" promptTitle="Ingrese la importancia" sqref="Q7:Q9 Q11 Q19:Q21 Q28:Q29 Q35:Q38 Q46:Q51 Q57:Q60 Q66:Q69 Q79:Q85 Q92:Q93 Q95:Q96 Q102:Q106" xr:uid="{E9F653BC-EF2C-4FBC-B3F3-B30167C4FF73}">
      <formula1>"Alta,Media,Baja"</formula1>
    </dataValidation>
    <dataValidation type="list" allowBlank="1" showInputMessage="1" showErrorMessage="1" sqref="I7:I9 I11 I19:I21 I28:I29 I35:I38 I46:I51 I57:I60 I66:I69 I79:I85 I92:I93 I95:I96 I102:I106" xr:uid="{4CF5B17A-E350-4FD3-8995-2B3587537618}">
      <formula1>"SI,NO,"</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3:S202"/>
  <sheetViews>
    <sheetView topLeftCell="A27" zoomScale="55" zoomScaleNormal="55" workbookViewId="0">
      <selection activeCell="B83" sqref="B83:B91"/>
    </sheetView>
  </sheetViews>
  <sheetFormatPr baseColWidth="10" defaultRowHeight="15"/>
  <cols>
    <col min="1" max="1" width="3.33203125" customWidth="1"/>
    <col min="3" max="3" width="47.83203125" style="49" customWidth="1"/>
    <col min="4" max="4" width="63" customWidth="1"/>
    <col min="5" max="5" width="11.5" style="107"/>
    <col min="6" max="6" width="22.5" style="49" customWidth="1"/>
    <col min="7" max="7" width="20.5" style="49" customWidth="1"/>
    <col min="8" max="8" width="13.1640625" customWidth="1"/>
    <col min="9" max="9" width="15.5" customWidth="1"/>
    <col min="10" max="10" width="7.1640625" hidden="1" customWidth="1"/>
    <col min="11" max="11" width="27" customWidth="1"/>
    <col min="12" max="12" width="9" hidden="1" customWidth="1"/>
    <col min="13" max="13" width="27" customWidth="1"/>
    <col min="14" max="14" width="9.5" hidden="1" customWidth="1"/>
    <col min="15" max="15" width="36.5" customWidth="1"/>
    <col min="16" max="16" width="10.5" hidden="1" customWidth="1"/>
    <col min="17" max="17" width="29.1640625" customWidth="1"/>
    <col min="18" max="18" width="17.1640625" customWidth="1"/>
    <col min="19" max="19" width="16.33203125" style="107" customWidth="1"/>
  </cols>
  <sheetData>
    <row r="3" spans="2:19" ht="20">
      <c r="B3" s="17" t="s">
        <v>1376</v>
      </c>
    </row>
    <row r="4" spans="2:19" ht="16.25" customHeight="1">
      <c r="B4" s="17" t="s">
        <v>1377</v>
      </c>
    </row>
    <row r="5" spans="2:19" ht="20">
      <c r="B5" s="17"/>
    </row>
    <row r="6" spans="2:19" ht="16" thickBot="1"/>
    <row r="7" spans="2:19" s="107" customFormat="1" ht="32" customHeight="1" thickBot="1">
      <c r="B7" s="600" t="s">
        <v>1537</v>
      </c>
      <c r="C7" s="383" t="s">
        <v>8</v>
      </c>
      <c r="D7" s="384" t="s">
        <v>1</v>
      </c>
      <c r="E7" s="383" t="s">
        <v>3</v>
      </c>
      <c r="F7" s="383" t="s">
        <v>4</v>
      </c>
      <c r="G7" s="385" t="s">
        <v>5</v>
      </c>
      <c r="H7" s="375" t="s">
        <v>1411</v>
      </c>
      <c r="I7" s="391" t="s">
        <v>1412</v>
      </c>
      <c r="J7" s="391"/>
      <c r="K7" s="391" t="s">
        <v>1490</v>
      </c>
      <c r="L7" s="391"/>
      <c r="M7" s="391" t="s">
        <v>1491</v>
      </c>
      <c r="N7" s="391"/>
      <c r="O7" s="391" t="s">
        <v>1492</v>
      </c>
      <c r="P7" s="391"/>
      <c r="Q7" s="392" t="s">
        <v>1413</v>
      </c>
      <c r="R7" s="376" t="s">
        <v>1422</v>
      </c>
      <c r="S7" s="390" t="s">
        <v>1493</v>
      </c>
    </row>
    <row r="8" spans="2:19" ht="106" thickBot="1">
      <c r="B8" s="601"/>
      <c r="C8" s="149" t="s">
        <v>992</v>
      </c>
      <c r="D8" s="288" t="s">
        <v>417</v>
      </c>
      <c r="E8" s="224" t="s">
        <v>1434</v>
      </c>
      <c r="F8" s="13"/>
      <c r="G8" s="291"/>
      <c r="H8" s="314"/>
      <c r="I8" s="399" t="s">
        <v>1465</v>
      </c>
      <c r="J8" s="399" t="str">
        <f t="shared" ref="J8:J19" si="0">IF(I8="SI","2.5","0")</f>
        <v>0</v>
      </c>
      <c r="K8" s="399" t="s">
        <v>1465</v>
      </c>
      <c r="L8" s="399" t="str">
        <f t="shared" ref="L8:L19" si="1">IF(K8="SI","2.5","0")</f>
        <v>0</v>
      </c>
      <c r="M8" s="399" t="s">
        <v>1465</v>
      </c>
      <c r="N8" s="399" t="str">
        <f t="shared" ref="N8:N19" si="2">IF(M8="SI","2.5","0")</f>
        <v>0</v>
      </c>
      <c r="O8" s="399" t="s">
        <v>1465</v>
      </c>
      <c r="P8" s="399" t="str">
        <f t="shared" ref="P8:P19" si="3">IF(O8="SI","2.5","0")</f>
        <v>0</v>
      </c>
      <c r="Q8" s="399" t="s">
        <v>1494</v>
      </c>
      <c r="R8" s="400">
        <f t="shared" ref="R8:R19" si="4">J8+L8+N8+P8</f>
        <v>0</v>
      </c>
      <c r="S8" s="677">
        <f>AVERAGE(R8:R19)</f>
        <v>0</v>
      </c>
    </row>
    <row r="9" spans="2:19" ht="46" thickBot="1">
      <c r="B9" s="601"/>
      <c r="C9" s="150" t="s">
        <v>418</v>
      </c>
      <c r="D9" s="28" t="s">
        <v>419</v>
      </c>
      <c r="E9" s="236" t="s">
        <v>1434</v>
      </c>
      <c r="F9" s="58"/>
      <c r="G9" s="292"/>
      <c r="H9" s="314"/>
      <c r="I9" s="399" t="s">
        <v>1465</v>
      </c>
      <c r="J9" s="399" t="str">
        <f t="shared" si="0"/>
        <v>0</v>
      </c>
      <c r="K9" s="399" t="s">
        <v>1465</v>
      </c>
      <c r="L9" s="399" t="str">
        <f t="shared" si="1"/>
        <v>0</v>
      </c>
      <c r="M9" s="399" t="s">
        <v>1465</v>
      </c>
      <c r="N9" s="399" t="str">
        <f t="shared" si="2"/>
        <v>0</v>
      </c>
      <c r="O9" s="399" t="s">
        <v>1465</v>
      </c>
      <c r="P9" s="399" t="str">
        <f t="shared" si="3"/>
        <v>0</v>
      </c>
      <c r="Q9" s="399" t="s">
        <v>1494</v>
      </c>
      <c r="R9" s="400">
        <f t="shared" si="4"/>
        <v>0</v>
      </c>
      <c r="S9" s="677"/>
    </row>
    <row r="10" spans="2:19" ht="31" thickBot="1">
      <c r="B10" s="601"/>
      <c r="C10" s="149" t="s">
        <v>420</v>
      </c>
      <c r="D10" s="10" t="s">
        <v>421</v>
      </c>
      <c r="E10" s="224" t="s">
        <v>1434</v>
      </c>
      <c r="F10" s="13"/>
      <c r="G10" s="291"/>
      <c r="H10" s="314"/>
      <c r="I10" s="399" t="s">
        <v>1465</v>
      </c>
      <c r="J10" s="399" t="str">
        <f t="shared" si="0"/>
        <v>0</v>
      </c>
      <c r="K10" s="399" t="s">
        <v>1465</v>
      </c>
      <c r="L10" s="399" t="str">
        <f t="shared" si="1"/>
        <v>0</v>
      </c>
      <c r="M10" s="399" t="s">
        <v>1465</v>
      </c>
      <c r="N10" s="399" t="str">
        <f t="shared" si="2"/>
        <v>0</v>
      </c>
      <c r="O10" s="399" t="s">
        <v>1465</v>
      </c>
      <c r="P10" s="399" t="str">
        <f t="shared" si="3"/>
        <v>0</v>
      </c>
      <c r="Q10" s="399" t="s">
        <v>1494</v>
      </c>
      <c r="R10" s="400">
        <f t="shared" si="4"/>
        <v>0</v>
      </c>
      <c r="S10" s="677"/>
    </row>
    <row r="11" spans="2:19" ht="46" thickBot="1">
      <c r="B11" s="601"/>
      <c r="C11" s="151" t="s">
        <v>993</v>
      </c>
      <c r="D11" s="10" t="s">
        <v>422</v>
      </c>
      <c r="E11" s="224" t="s">
        <v>1434</v>
      </c>
      <c r="F11" s="13"/>
      <c r="G11" s="291"/>
      <c r="H11" s="314"/>
      <c r="I11" s="399" t="s">
        <v>1465</v>
      </c>
      <c r="J11" s="399" t="str">
        <f t="shared" si="0"/>
        <v>0</v>
      </c>
      <c r="K11" s="399" t="s">
        <v>1465</v>
      </c>
      <c r="L11" s="399" t="str">
        <f t="shared" si="1"/>
        <v>0</v>
      </c>
      <c r="M11" s="399" t="s">
        <v>1465</v>
      </c>
      <c r="N11" s="399" t="str">
        <f t="shared" si="2"/>
        <v>0</v>
      </c>
      <c r="O11" s="399" t="s">
        <v>1465</v>
      </c>
      <c r="P11" s="399" t="str">
        <f t="shared" si="3"/>
        <v>0</v>
      </c>
      <c r="Q11" s="399" t="s">
        <v>1494</v>
      </c>
      <c r="R11" s="400">
        <f t="shared" si="4"/>
        <v>0</v>
      </c>
      <c r="S11" s="677"/>
    </row>
    <row r="12" spans="2:19" ht="31" thickBot="1">
      <c r="B12" s="601"/>
      <c r="C12" s="150" t="s">
        <v>423</v>
      </c>
      <c r="D12" s="28" t="s">
        <v>424</v>
      </c>
      <c r="E12" s="224" t="s">
        <v>1434</v>
      </c>
      <c r="F12" s="58"/>
      <c r="G12" s="292"/>
      <c r="H12" s="314"/>
      <c r="I12" s="399" t="s">
        <v>1465</v>
      </c>
      <c r="J12" s="399" t="str">
        <f t="shared" si="0"/>
        <v>0</v>
      </c>
      <c r="K12" s="399" t="s">
        <v>1465</v>
      </c>
      <c r="L12" s="399" t="str">
        <f t="shared" si="1"/>
        <v>0</v>
      </c>
      <c r="M12" s="399" t="s">
        <v>1465</v>
      </c>
      <c r="N12" s="399" t="str">
        <f t="shared" si="2"/>
        <v>0</v>
      </c>
      <c r="O12" s="399" t="s">
        <v>1465</v>
      </c>
      <c r="P12" s="399" t="str">
        <f t="shared" si="3"/>
        <v>0</v>
      </c>
      <c r="Q12" s="399" t="s">
        <v>1494</v>
      </c>
      <c r="R12" s="400">
        <f t="shared" si="4"/>
        <v>0</v>
      </c>
      <c r="S12" s="677"/>
    </row>
    <row r="13" spans="2:19" ht="31" thickBot="1">
      <c r="B13" s="601"/>
      <c r="C13" s="151" t="s">
        <v>994</v>
      </c>
      <c r="D13" s="10" t="s">
        <v>425</v>
      </c>
      <c r="E13" s="224" t="s">
        <v>1434</v>
      </c>
      <c r="F13" s="13"/>
      <c r="G13" s="291"/>
      <c r="H13" s="314"/>
      <c r="I13" s="399" t="s">
        <v>1465</v>
      </c>
      <c r="J13" s="399" t="str">
        <f t="shared" si="0"/>
        <v>0</v>
      </c>
      <c r="K13" s="399" t="s">
        <v>1465</v>
      </c>
      <c r="L13" s="399" t="str">
        <f t="shared" si="1"/>
        <v>0</v>
      </c>
      <c r="M13" s="399" t="s">
        <v>1465</v>
      </c>
      <c r="N13" s="399" t="str">
        <f t="shared" si="2"/>
        <v>0</v>
      </c>
      <c r="O13" s="399" t="s">
        <v>1465</v>
      </c>
      <c r="P13" s="399" t="str">
        <f t="shared" si="3"/>
        <v>0</v>
      </c>
      <c r="Q13" s="399" t="s">
        <v>1494</v>
      </c>
      <c r="R13" s="400">
        <f t="shared" si="4"/>
        <v>0</v>
      </c>
      <c r="S13" s="677"/>
    </row>
    <row r="14" spans="2:19" ht="31" thickBot="1">
      <c r="B14" s="601"/>
      <c r="C14" s="150" t="s">
        <v>426</v>
      </c>
      <c r="D14" s="28" t="s">
        <v>427</v>
      </c>
      <c r="E14" s="224" t="s">
        <v>1434</v>
      </c>
      <c r="F14" s="58"/>
      <c r="G14" s="292"/>
      <c r="H14" s="314"/>
      <c r="I14" s="399" t="s">
        <v>1465</v>
      </c>
      <c r="J14" s="399" t="str">
        <f t="shared" si="0"/>
        <v>0</v>
      </c>
      <c r="K14" s="399" t="s">
        <v>1465</v>
      </c>
      <c r="L14" s="399" t="str">
        <f t="shared" si="1"/>
        <v>0</v>
      </c>
      <c r="M14" s="399" t="s">
        <v>1465</v>
      </c>
      <c r="N14" s="399" t="str">
        <f t="shared" si="2"/>
        <v>0</v>
      </c>
      <c r="O14" s="399" t="s">
        <v>1465</v>
      </c>
      <c r="P14" s="399" t="str">
        <f t="shared" si="3"/>
        <v>0</v>
      </c>
      <c r="Q14" s="399" t="s">
        <v>1494</v>
      </c>
      <c r="R14" s="400">
        <f t="shared" si="4"/>
        <v>0</v>
      </c>
      <c r="S14" s="677"/>
    </row>
    <row r="15" spans="2:19" ht="31" thickBot="1">
      <c r="B15" s="601"/>
      <c r="C15" s="151" t="s">
        <v>428</v>
      </c>
      <c r="D15" s="10" t="s">
        <v>429</v>
      </c>
      <c r="E15" s="224" t="s">
        <v>1434</v>
      </c>
      <c r="F15" s="13"/>
      <c r="G15" s="291"/>
      <c r="H15" s="314"/>
      <c r="I15" s="399" t="s">
        <v>1465</v>
      </c>
      <c r="J15" s="399" t="str">
        <f t="shared" si="0"/>
        <v>0</v>
      </c>
      <c r="K15" s="399" t="s">
        <v>1465</v>
      </c>
      <c r="L15" s="399" t="str">
        <f t="shared" si="1"/>
        <v>0</v>
      </c>
      <c r="M15" s="399" t="s">
        <v>1465</v>
      </c>
      <c r="N15" s="399" t="str">
        <f t="shared" si="2"/>
        <v>0</v>
      </c>
      <c r="O15" s="399" t="s">
        <v>1465</v>
      </c>
      <c r="P15" s="399" t="str">
        <f t="shared" si="3"/>
        <v>0</v>
      </c>
      <c r="Q15" s="399" t="s">
        <v>1494</v>
      </c>
      <c r="R15" s="400">
        <f t="shared" si="4"/>
        <v>0</v>
      </c>
      <c r="S15" s="677"/>
    </row>
    <row r="16" spans="2:19" ht="31" thickBot="1">
      <c r="B16" s="601"/>
      <c r="C16" s="150" t="s">
        <v>430</v>
      </c>
      <c r="D16" s="28" t="s">
        <v>431</v>
      </c>
      <c r="E16" s="224" t="s">
        <v>1434</v>
      </c>
      <c r="F16" s="58"/>
      <c r="G16" s="292"/>
      <c r="H16" s="314"/>
      <c r="I16" s="399" t="s">
        <v>1465</v>
      </c>
      <c r="J16" s="399" t="str">
        <f t="shared" si="0"/>
        <v>0</v>
      </c>
      <c r="K16" s="399" t="s">
        <v>1465</v>
      </c>
      <c r="L16" s="399" t="str">
        <f t="shared" si="1"/>
        <v>0</v>
      </c>
      <c r="M16" s="399" t="s">
        <v>1465</v>
      </c>
      <c r="N16" s="399" t="str">
        <f t="shared" si="2"/>
        <v>0</v>
      </c>
      <c r="O16" s="399" t="s">
        <v>1465</v>
      </c>
      <c r="P16" s="399" t="str">
        <f t="shared" si="3"/>
        <v>0</v>
      </c>
      <c r="Q16" s="399" t="s">
        <v>1494</v>
      </c>
      <c r="R16" s="400">
        <f t="shared" si="4"/>
        <v>0</v>
      </c>
      <c r="S16" s="677"/>
    </row>
    <row r="17" spans="2:19" ht="31" thickBot="1">
      <c r="B17" s="601"/>
      <c r="C17" s="151" t="s">
        <v>995</v>
      </c>
      <c r="D17" s="10" t="s">
        <v>432</v>
      </c>
      <c r="E17" s="224" t="s">
        <v>1434</v>
      </c>
      <c r="F17" s="13"/>
      <c r="G17" s="291"/>
      <c r="H17" s="314"/>
      <c r="I17" s="399" t="s">
        <v>1465</v>
      </c>
      <c r="J17" s="399" t="str">
        <f t="shared" si="0"/>
        <v>0</v>
      </c>
      <c r="K17" s="399" t="s">
        <v>1465</v>
      </c>
      <c r="L17" s="399" t="str">
        <f t="shared" si="1"/>
        <v>0</v>
      </c>
      <c r="M17" s="399" t="s">
        <v>1465</v>
      </c>
      <c r="N17" s="399" t="str">
        <f t="shared" si="2"/>
        <v>0</v>
      </c>
      <c r="O17" s="399" t="s">
        <v>1465</v>
      </c>
      <c r="P17" s="399" t="str">
        <f t="shared" si="3"/>
        <v>0</v>
      </c>
      <c r="Q17" s="399" t="s">
        <v>1494</v>
      </c>
      <c r="R17" s="400">
        <f t="shared" si="4"/>
        <v>0</v>
      </c>
      <c r="S17" s="677"/>
    </row>
    <row r="18" spans="2:19" ht="31" thickBot="1">
      <c r="B18" s="601"/>
      <c r="C18" s="150" t="s">
        <v>996</v>
      </c>
      <c r="D18" s="28" t="s">
        <v>433</v>
      </c>
      <c r="E18" s="224" t="s">
        <v>1434</v>
      </c>
      <c r="F18" s="58"/>
      <c r="G18" s="292"/>
      <c r="H18" s="314"/>
      <c r="I18" s="399" t="s">
        <v>1465</v>
      </c>
      <c r="J18" s="399" t="str">
        <f t="shared" si="0"/>
        <v>0</v>
      </c>
      <c r="K18" s="399" t="s">
        <v>1465</v>
      </c>
      <c r="L18" s="399" t="str">
        <f t="shared" si="1"/>
        <v>0</v>
      </c>
      <c r="M18" s="399" t="s">
        <v>1465</v>
      </c>
      <c r="N18" s="399" t="str">
        <f t="shared" si="2"/>
        <v>0</v>
      </c>
      <c r="O18" s="399" t="s">
        <v>1465</v>
      </c>
      <c r="P18" s="399" t="str">
        <f t="shared" si="3"/>
        <v>0</v>
      </c>
      <c r="Q18" s="399" t="s">
        <v>1494</v>
      </c>
      <c r="R18" s="400">
        <f t="shared" si="4"/>
        <v>0</v>
      </c>
      <c r="S18" s="677"/>
    </row>
    <row r="19" spans="2:19" ht="16" thickBot="1">
      <c r="B19" s="601"/>
      <c r="C19" s="151" t="s">
        <v>997</v>
      </c>
      <c r="D19" s="10" t="s">
        <v>434</v>
      </c>
      <c r="E19" s="224" t="s">
        <v>1434</v>
      </c>
      <c r="F19" s="13"/>
      <c r="G19" s="291"/>
      <c r="H19" s="314"/>
      <c r="I19" s="399" t="s">
        <v>1465</v>
      </c>
      <c r="J19" s="399" t="str">
        <f t="shared" si="0"/>
        <v>0</v>
      </c>
      <c r="K19" s="399" t="s">
        <v>1465</v>
      </c>
      <c r="L19" s="399" t="str">
        <f t="shared" si="1"/>
        <v>0</v>
      </c>
      <c r="M19" s="399" t="s">
        <v>1465</v>
      </c>
      <c r="N19" s="399" t="str">
        <f t="shared" si="2"/>
        <v>0</v>
      </c>
      <c r="O19" s="399" t="s">
        <v>1465</v>
      </c>
      <c r="P19" s="399" t="str">
        <f t="shared" si="3"/>
        <v>0</v>
      </c>
      <c r="Q19" s="399" t="s">
        <v>1494</v>
      </c>
      <c r="R19" s="400">
        <f t="shared" si="4"/>
        <v>0</v>
      </c>
      <c r="S19" s="677"/>
    </row>
    <row r="20" spans="2:19" ht="15" customHeight="1" thickBot="1">
      <c r="B20" s="602"/>
      <c r="C20" s="629" t="s">
        <v>998</v>
      </c>
      <c r="D20" s="630"/>
      <c r="E20" s="630"/>
      <c r="F20" s="630"/>
      <c r="G20" s="630"/>
      <c r="H20" s="630"/>
      <c r="I20" s="630"/>
      <c r="J20" s="630"/>
      <c r="K20" s="630"/>
      <c r="L20" s="630"/>
      <c r="M20" s="630"/>
      <c r="N20" s="630"/>
      <c r="O20" s="630"/>
      <c r="P20" s="630"/>
      <c r="Q20" s="630"/>
      <c r="R20" s="630"/>
      <c r="S20" s="630"/>
    </row>
    <row r="23" spans="2:19" ht="16" thickBot="1"/>
    <row r="24" spans="2:19" ht="26.5" customHeight="1" thickBot="1">
      <c r="B24" s="600" t="s">
        <v>1536</v>
      </c>
      <c r="C24" s="383" t="s">
        <v>8</v>
      </c>
      <c r="D24" s="384" t="s">
        <v>1</v>
      </c>
      <c r="E24" s="383" t="s">
        <v>3</v>
      </c>
      <c r="F24" s="383" t="s">
        <v>4</v>
      </c>
      <c r="G24" s="385" t="s">
        <v>5</v>
      </c>
      <c r="H24" s="375" t="s">
        <v>1411</v>
      </c>
      <c r="I24" s="391" t="s">
        <v>1412</v>
      </c>
      <c r="J24" s="391"/>
      <c r="K24" s="391" t="s">
        <v>1490</v>
      </c>
      <c r="L24" s="391"/>
      <c r="M24" s="391" t="s">
        <v>1491</v>
      </c>
      <c r="N24" s="391"/>
      <c r="O24" s="391" t="s">
        <v>1492</v>
      </c>
      <c r="P24" s="391"/>
      <c r="Q24" s="392" t="s">
        <v>1413</v>
      </c>
      <c r="R24" s="376" t="s">
        <v>1422</v>
      </c>
      <c r="S24" s="390" t="s">
        <v>1493</v>
      </c>
    </row>
    <row r="25" spans="2:19" ht="30">
      <c r="B25" s="601"/>
      <c r="C25" s="725" t="s">
        <v>435</v>
      </c>
      <c r="D25" s="62" t="s">
        <v>443</v>
      </c>
      <c r="E25" s="222" t="s">
        <v>1434</v>
      </c>
      <c r="F25" s="9"/>
      <c r="G25" s="305"/>
      <c r="H25" s="314"/>
      <c r="I25" s="399" t="s">
        <v>1465</v>
      </c>
      <c r="J25" s="399" t="str">
        <f t="shared" ref="J25:J29" si="5">IF(I25="SI","2.5","0")</f>
        <v>0</v>
      </c>
      <c r="K25" s="399" t="s">
        <v>1465</v>
      </c>
      <c r="L25" s="399" t="str">
        <f t="shared" ref="L25:L29" si="6">IF(K25="SI","2.5","0")</f>
        <v>0</v>
      </c>
      <c r="M25" s="399" t="s">
        <v>1465</v>
      </c>
      <c r="N25" s="399" t="str">
        <f t="shared" ref="N25:N29" si="7">IF(M25="SI","2.5","0")</f>
        <v>0</v>
      </c>
      <c r="O25" s="399" t="s">
        <v>1465</v>
      </c>
      <c r="P25" s="399" t="str">
        <f t="shared" ref="P25:P29" si="8">IF(O25="SI","2.5","0")</f>
        <v>0</v>
      </c>
      <c r="Q25" s="399" t="s">
        <v>1494</v>
      </c>
      <c r="R25" s="400">
        <f t="shared" ref="R25:R29" si="9">J25+L25+N25+P25</f>
        <v>0</v>
      </c>
      <c r="S25" s="677">
        <f>AVERAGE(R25:R29)</f>
        <v>0</v>
      </c>
    </row>
    <row r="26" spans="2:19" ht="31" thickBot="1">
      <c r="B26" s="601"/>
      <c r="C26" s="726"/>
      <c r="D26" s="63" t="s">
        <v>444</v>
      </c>
      <c r="E26" s="223" t="s">
        <v>1434</v>
      </c>
      <c r="F26" s="7"/>
      <c r="G26" s="306"/>
      <c r="H26" s="314"/>
      <c r="I26" s="399" t="s">
        <v>1465</v>
      </c>
      <c r="J26" s="399" t="str">
        <f t="shared" si="5"/>
        <v>0</v>
      </c>
      <c r="K26" s="399" t="s">
        <v>1465</v>
      </c>
      <c r="L26" s="399" t="str">
        <f t="shared" si="6"/>
        <v>0</v>
      </c>
      <c r="M26" s="399" t="s">
        <v>1465</v>
      </c>
      <c r="N26" s="399" t="str">
        <f t="shared" si="7"/>
        <v>0</v>
      </c>
      <c r="O26" s="399" t="s">
        <v>1465</v>
      </c>
      <c r="P26" s="399" t="str">
        <f t="shared" si="8"/>
        <v>0</v>
      </c>
      <c r="Q26" s="399" t="s">
        <v>1494</v>
      </c>
      <c r="R26" s="400">
        <f t="shared" si="9"/>
        <v>0</v>
      </c>
      <c r="S26" s="677"/>
    </row>
    <row r="27" spans="2:19" ht="31" thickBot="1">
      <c r="B27" s="601"/>
      <c r="C27" s="142" t="s">
        <v>436</v>
      </c>
      <c r="D27" s="64" t="s">
        <v>437</v>
      </c>
      <c r="E27" s="236" t="s">
        <v>1434</v>
      </c>
      <c r="F27" s="58"/>
      <c r="G27" s="292"/>
      <c r="H27" s="314"/>
      <c r="I27" s="399" t="s">
        <v>1465</v>
      </c>
      <c r="J27" s="399" t="str">
        <f t="shared" si="5"/>
        <v>0</v>
      </c>
      <c r="K27" s="399" t="s">
        <v>1465</v>
      </c>
      <c r="L27" s="399" t="str">
        <f t="shared" si="6"/>
        <v>0</v>
      </c>
      <c r="M27" s="399" t="s">
        <v>1465</v>
      </c>
      <c r="N27" s="399" t="str">
        <f t="shared" si="7"/>
        <v>0</v>
      </c>
      <c r="O27" s="399" t="s">
        <v>1465</v>
      </c>
      <c r="P27" s="399" t="str">
        <f t="shared" si="8"/>
        <v>0</v>
      </c>
      <c r="Q27" s="399" t="s">
        <v>1494</v>
      </c>
      <c r="R27" s="400">
        <f t="shared" si="9"/>
        <v>0</v>
      </c>
      <c r="S27" s="677"/>
    </row>
    <row r="28" spans="2:19" ht="31" thickBot="1">
      <c r="B28" s="601"/>
      <c r="C28" s="143" t="s">
        <v>438</v>
      </c>
      <c r="D28" s="65" t="s">
        <v>439</v>
      </c>
      <c r="E28" s="224" t="s">
        <v>1434</v>
      </c>
      <c r="F28" s="13"/>
      <c r="G28" s="291"/>
      <c r="H28" s="314"/>
      <c r="I28" s="399" t="s">
        <v>1465</v>
      </c>
      <c r="J28" s="399" t="str">
        <f t="shared" si="5"/>
        <v>0</v>
      </c>
      <c r="K28" s="399" t="s">
        <v>1465</v>
      </c>
      <c r="L28" s="399" t="str">
        <f t="shared" si="6"/>
        <v>0</v>
      </c>
      <c r="M28" s="399" t="s">
        <v>1465</v>
      </c>
      <c r="N28" s="399" t="str">
        <f t="shared" si="7"/>
        <v>0</v>
      </c>
      <c r="O28" s="399" t="s">
        <v>1465</v>
      </c>
      <c r="P28" s="399" t="str">
        <f t="shared" si="8"/>
        <v>0</v>
      </c>
      <c r="Q28" s="399" t="s">
        <v>1494</v>
      </c>
      <c r="R28" s="400">
        <f t="shared" si="9"/>
        <v>0</v>
      </c>
      <c r="S28" s="677"/>
    </row>
    <row r="29" spans="2:19" ht="60">
      <c r="B29" s="601"/>
      <c r="C29" s="142" t="s">
        <v>440</v>
      </c>
      <c r="D29" s="64" t="s">
        <v>441</v>
      </c>
      <c r="E29" s="236" t="s">
        <v>1434</v>
      </c>
      <c r="F29" s="58"/>
      <c r="G29" s="292"/>
      <c r="H29" s="314"/>
      <c r="I29" s="399" t="s">
        <v>1465</v>
      </c>
      <c r="J29" s="399" t="str">
        <f t="shared" si="5"/>
        <v>0</v>
      </c>
      <c r="K29" s="399" t="s">
        <v>1465</v>
      </c>
      <c r="L29" s="399" t="str">
        <f t="shared" si="6"/>
        <v>0</v>
      </c>
      <c r="M29" s="399" t="s">
        <v>1465</v>
      </c>
      <c r="N29" s="399" t="str">
        <f t="shared" si="7"/>
        <v>0</v>
      </c>
      <c r="O29" s="399" t="s">
        <v>1465</v>
      </c>
      <c r="P29" s="399" t="str">
        <f t="shared" si="8"/>
        <v>0</v>
      </c>
      <c r="Q29" s="399" t="s">
        <v>1494</v>
      </c>
      <c r="R29" s="400">
        <f t="shared" si="9"/>
        <v>0</v>
      </c>
      <c r="S29" s="677"/>
    </row>
    <row r="30" spans="2:19" ht="15" customHeight="1">
      <c r="B30" s="601"/>
      <c r="C30" s="704" t="s">
        <v>999</v>
      </c>
      <c r="D30" s="705"/>
      <c r="E30" s="705"/>
      <c r="F30" s="705"/>
      <c r="G30" s="705"/>
      <c r="H30" s="705"/>
      <c r="I30" s="705"/>
      <c r="J30" s="705"/>
      <c r="K30" s="705"/>
      <c r="L30" s="705"/>
      <c r="M30" s="705"/>
      <c r="N30" s="705"/>
      <c r="O30" s="705"/>
      <c r="P30" s="705"/>
      <c r="Q30" s="705"/>
      <c r="R30" s="705"/>
      <c r="S30" s="705"/>
    </row>
    <row r="31" spans="2:19" ht="15" customHeight="1" thickBot="1">
      <c r="B31" s="601"/>
      <c r="C31" s="688" t="s">
        <v>442</v>
      </c>
      <c r="D31" s="689"/>
      <c r="E31" s="689"/>
      <c r="F31" s="689"/>
      <c r="G31" s="689"/>
      <c r="H31" s="689"/>
      <c r="I31" s="689"/>
      <c r="J31" s="689"/>
      <c r="K31" s="689"/>
      <c r="L31" s="689"/>
      <c r="M31" s="689"/>
      <c r="N31" s="689"/>
      <c r="O31" s="689"/>
      <c r="P31" s="689"/>
      <c r="Q31" s="689"/>
      <c r="R31" s="689"/>
      <c r="S31" s="689"/>
    </row>
    <row r="32" spans="2:19" ht="45">
      <c r="B32" s="601"/>
      <c r="C32" s="725" t="s">
        <v>955</v>
      </c>
      <c r="D32" s="62" t="s">
        <v>450</v>
      </c>
      <c r="E32" s="222" t="s">
        <v>1260</v>
      </c>
      <c r="F32" s="9"/>
      <c r="G32" s="305"/>
      <c r="H32" s="314"/>
      <c r="I32" s="399" t="s">
        <v>1465</v>
      </c>
      <c r="J32" s="399" t="str">
        <f t="shared" ref="J32:J33" si="10">IF(I32="SI","2.5","0")</f>
        <v>0</v>
      </c>
      <c r="K32" s="399" t="s">
        <v>1465</v>
      </c>
      <c r="L32" s="399" t="str">
        <f t="shared" ref="L32:L33" si="11">IF(K32="SI","2.5","0")</f>
        <v>0</v>
      </c>
      <c r="M32" s="399" t="s">
        <v>1465</v>
      </c>
      <c r="N32" s="399" t="str">
        <f t="shared" ref="N32:N33" si="12">IF(M32="SI","2.5","0")</f>
        <v>0</v>
      </c>
      <c r="O32" s="399" t="s">
        <v>1465</v>
      </c>
      <c r="P32" s="399" t="str">
        <f t="shared" ref="P32:P33" si="13">IF(O32="SI","2.5","0")</f>
        <v>0</v>
      </c>
      <c r="Q32" s="399" t="s">
        <v>1494</v>
      </c>
      <c r="R32" s="400">
        <f t="shared" ref="R32:R33" si="14">J32+L32+N32+P32</f>
        <v>0</v>
      </c>
      <c r="S32" s="677">
        <f>AVERAGE(R32:R33)</f>
        <v>1.25</v>
      </c>
    </row>
    <row r="33" spans="2:19" ht="16" thickBot="1">
      <c r="B33" s="601"/>
      <c r="C33" s="726"/>
      <c r="D33" s="63" t="s">
        <v>451</v>
      </c>
      <c r="E33" s="223" t="s">
        <v>1244</v>
      </c>
      <c r="F33" s="7"/>
      <c r="G33" s="306"/>
      <c r="H33" s="314"/>
      <c r="I33" s="399" t="s">
        <v>1467</v>
      </c>
      <c r="J33" s="399" t="str">
        <f t="shared" si="10"/>
        <v>2.5</v>
      </c>
      <c r="K33" s="399" t="s">
        <v>1465</v>
      </c>
      <c r="L33" s="399" t="str">
        <f t="shared" si="11"/>
        <v>0</v>
      </c>
      <c r="M33" s="399" t="s">
        <v>1465</v>
      </c>
      <c r="N33" s="399" t="str">
        <f t="shared" si="12"/>
        <v>0</v>
      </c>
      <c r="O33" s="399" t="s">
        <v>1465</v>
      </c>
      <c r="P33" s="399" t="str">
        <f t="shared" si="13"/>
        <v>0</v>
      </c>
      <c r="Q33" s="399" t="s">
        <v>1494</v>
      </c>
      <c r="R33" s="400">
        <f t="shared" si="14"/>
        <v>2.5</v>
      </c>
      <c r="S33" s="677"/>
    </row>
    <row r="34" spans="2:19" ht="15" customHeight="1" thickBot="1">
      <c r="B34" s="601"/>
      <c r="C34" s="727" t="s">
        <v>956</v>
      </c>
      <c r="D34" s="728"/>
      <c r="E34" s="728"/>
      <c r="F34" s="728"/>
      <c r="G34" s="728"/>
      <c r="H34" s="728"/>
      <c r="I34" s="728"/>
      <c r="J34" s="728"/>
      <c r="K34" s="728"/>
      <c r="L34" s="728"/>
      <c r="M34" s="728"/>
      <c r="N34" s="728"/>
      <c r="O34" s="728"/>
      <c r="P34" s="728"/>
      <c r="Q34" s="728"/>
      <c r="R34" s="728"/>
      <c r="S34" s="728"/>
    </row>
    <row r="35" spans="2:19" ht="76" thickBot="1">
      <c r="B35" s="601"/>
      <c r="C35" s="143" t="s">
        <v>445</v>
      </c>
      <c r="D35" s="65" t="s">
        <v>446</v>
      </c>
      <c r="E35" s="224" t="s">
        <v>1434</v>
      </c>
      <c r="F35" s="13"/>
      <c r="G35" s="291"/>
      <c r="H35" s="314"/>
      <c r="I35" s="399" t="s">
        <v>1465</v>
      </c>
      <c r="J35" s="399" t="str">
        <f t="shared" ref="J35:J36" si="15">IF(I35="SI","2.5","0")</f>
        <v>0</v>
      </c>
      <c r="K35" s="399" t="s">
        <v>1465</v>
      </c>
      <c r="L35" s="399" t="str">
        <f t="shared" ref="L35:L36" si="16">IF(K35="SI","2.5","0")</f>
        <v>0</v>
      </c>
      <c r="M35" s="399" t="s">
        <v>1465</v>
      </c>
      <c r="N35" s="399" t="str">
        <f t="shared" ref="N35:N36" si="17">IF(M35="SI","2.5","0")</f>
        <v>0</v>
      </c>
      <c r="O35" s="399" t="s">
        <v>1465</v>
      </c>
      <c r="P35" s="399" t="str">
        <f t="shared" ref="P35:P36" si="18">IF(O35="SI","2.5","0")</f>
        <v>0</v>
      </c>
      <c r="Q35" s="399" t="s">
        <v>1494</v>
      </c>
      <c r="R35" s="400">
        <f t="shared" ref="R35:R36" si="19">J35+L35+N35+P35</f>
        <v>0</v>
      </c>
      <c r="S35" s="677">
        <f>AVERAGE(R35:R36)</f>
        <v>1.25</v>
      </c>
    </row>
    <row r="36" spans="2:19" ht="76" thickBot="1">
      <c r="B36" s="601"/>
      <c r="C36" s="143" t="s">
        <v>447</v>
      </c>
      <c r="D36" s="65" t="s">
        <v>448</v>
      </c>
      <c r="E36" s="224" t="s">
        <v>1244</v>
      </c>
      <c r="F36" s="13" t="s">
        <v>1451</v>
      </c>
      <c r="G36" s="291"/>
      <c r="H36" s="314"/>
      <c r="I36" s="399" t="s">
        <v>1467</v>
      </c>
      <c r="J36" s="399" t="str">
        <f t="shared" si="15"/>
        <v>2.5</v>
      </c>
      <c r="K36" s="399" t="s">
        <v>1465</v>
      </c>
      <c r="L36" s="399" t="str">
        <f t="shared" si="16"/>
        <v>0</v>
      </c>
      <c r="M36" s="399" t="s">
        <v>1465</v>
      </c>
      <c r="N36" s="399" t="str">
        <f t="shared" si="17"/>
        <v>0</v>
      </c>
      <c r="O36" s="399" t="s">
        <v>1465</v>
      </c>
      <c r="P36" s="399" t="str">
        <f t="shared" si="18"/>
        <v>0</v>
      </c>
      <c r="Q36" s="399" t="s">
        <v>1494</v>
      </c>
      <c r="R36" s="400">
        <f t="shared" si="19"/>
        <v>2.5</v>
      </c>
      <c r="S36" s="677"/>
    </row>
    <row r="37" spans="2:19" ht="15" customHeight="1" thickBot="1">
      <c r="B37" s="601"/>
      <c r="C37" s="688" t="s">
        <v>449</v>
      </c>
      <c r="D37" s="689"/>
      <c r="E37" s="689"/>
      <c r="F37" s="689"/>
      <c r="G37" s="689"/>
      <c r="H37" s="689"/>
      <c r="I37" s="689"/>
      <c r="J37" s="689"/>
      <c r="K37" s="689"/>
      <c r="L37" s="689"/>
      <c r="M37" s="689"/>
      <c r="N37" s="689"/>
      <c r="O37" s="689"/>
      <c r="P37" s="689"/>
      <c r="Q37" s="689"/>
      <c r="R37" s="689"/>
      <c r="S37" s="689"/>
    </row>
    <row r="38" spans="2:19" ht="106" thickBot="1">
      <c r="B38" s="601"/>
      <c r="C38" s="143" t="s">
        <v>452</v>
      </c>
      <c r="D38" s="65" t="s">
        <v>453</v>
      </c>
      <c r="E38" s="224" t="s">
        <v>1434</v>
      </c>
      <c r="F38" s="13"/>
      <c r="G38" s="291"/>
      <c r="H38" s="314"/>
      <c r="I38" s="399" t="s">
        <v>1465</v>
      </c>
      <c r="J38" s="399" t="str">
        <f t="shared" ref="J38" si="20">IF(I38="SI","2.5","0")</f>
        <v>0</v>
      </c>
      <c r="K38" s="399" t="s">
        <v>1465</v>
      </c>
      <c r="L38" s="399" t="str">
        <f t="shared" ref="L38" si="21">IF(K38="SI","2.5","0")</f>
        <v>0</v>
      </c>
      <c r="M38" s="399" t="s">
        <v>1465</v>
      </c>
      <c r="N38" s="399" t="str">
        <f t="shared" ref="N38" si="22">IF(M38="SI","2.5","0")</f>
        <v>0</v>
      </c>
      <c r="O38" s="399" t="s">
        <v>1465</v>
      </c>
      <c r="P38" s="399" t="str">
        <f t="shared" ref="P38" si="23">IF(O38="SI","2.5","0")</f>
        <v>0</v>
      </c>
      <c r="Q38" s="399" t="s">
        <v>1494</v>
      </c>
      <c r="R38" s="400">
        <f t="shared" ref="R38" si="24">J38+L38+N38+P38</f>
        <v>0</v>
      </c>
      <c r="S38" s="397">
        <f>AVERAGE(R38)</f>
        <v>0</v>
      </c>
    </row>
    <row r="39" spans="2:19" ht="15" customHeight="1" thickBot="1">
      <c r="B39" s="601"/>
      <c r="C39" s="706" t="s">
        <v>1000</v>
      </c>
      <c r="D39" s="707"/>
      <c r="E39" s="707"/>
      <c r="F39" s="707"/>
      <c r="G39" s="707"/>
      <c r="H39" s="707"/>
      <c r="I39" s="707"/>
      <c r="J39" s="707"/>
      <c r="K39" s="707"/>
      <c r="L39" s="707"/>
      <c r="M39" s="707"/>
      <c r="N39" s="707"/>
      <c r="O39" s="707"/>
      <c r="P39" s="707"/>
      <c r="Q39" s="707"/>
      <c r="R39" s="707"/>
      <c r="S39" s="707"/>
    </row>
    <row r="40" spans="2:19" ht="30">
      <c r="B40" s="601"/>
      <c r="C40" s="725" t="s">
        <v>454</v>
      </c>
      <c r="D40" s="62" t="s">
        <v>459</v>
      </c>
      <c r="E40" s="222" t="s">
        <v>1434</v>
      </c>
      <c r="F40" s="9"/>
      <c r="G40" s="305"/>
      <c r="H40" s="314"/>
      <c r="I40" s="399" t="s">
        <v>1465</v>
      </c>
      <c r="J40" s="399" t="str">
        <f t="shared" ref="J40:J43" si="25">IF(I40="SI","2.5","0")</f>
        <v>0</v>
      </c>
      <c r="K40" s="399" t="s">
        <v>1465</v>
      </c>
      <c r="L40" s="399" t="str">
        <f t="shared" ref="L40:L43" si="26">IF(K40="SI","2.5","0")</f>
        <v>0</v>
      </c>
      <c r="M40" s="399" t="s">
        <v>1465</v>
      </c>
      <c r="N40" s="399" t="str">
        <f t="shared" ref="N40:N43" si="27">IF(M40="SI","2.5","0")</f>
        <v>0</v>
      </c>
      <c r="O40" s="399" t="s">
        <v>1465</v>
      </c>
      <c r="P40" s="399" t="str">
        <f t="shared" ref="P40:P43" si="28">IF(O40="SI","2.5","0")</f>
        <v>0</v>
      </c>
      <c r="Q40" s="399" t="s">
        <v>1494</v>
      </c>
      <c r="R40" s="400">
        <f t="shared" ref="R40:R43" si="29">J40+L40+N40+P40</f>
        <v>0</v>
      </c>
      <c r="S40" s="677">
        <f>AVERAGE(R40:R43)</f>
        <v>0</v>
      </c>
    </row>
    <row r="41" spans="2:19">
      <c r="B41" s="601"/>
      <c r="C41" s="719"/>
      <c r="D41" s="61" t="s">
        <v>458</v>
      </c>
      <c r="E41" s="225" t="s">
        <v>1434</v>
      </c>
      <c r="F41" s="3"/>
      <c r="G41" s="307"/>
      <c r="H41" s="314"/>
      <c r="I41" s="399" t="s">
        <v>1465</v>
      </c>
      <c r="J41" s="399" t="str">
        <f t="shared" si="25"/>
        <v>0</v>
      </c>
      <c r="K41" s="399" t="s">
        <v>1465</v>
      </c>
      <c r="L41" s="399" t="str">
        <f t="shared" si="26"/>
        <v>0</v>
      </c>
      <c r="M41" s="399" t="s">
        <v>1465</v>
      </c>
      <c r="N41" s="399" t="str">
        <f t="shared" si="27"/>
        <v>0</v>
      </c>
      <c r="O41" s="399" t="s">
        <v>1465</v>
      </c>
      <c r="P41" s="399" t="str">
        <f t="shared" si="28"/>
        <v>0</v>
      </c>
      <c r="Q41" s="399" t="s">
        <v>1494</v>
      </c>
      <c r="R41" s="400">
        <f t="shared" si="29"/>
        <v>0</v>
      </c>
      <c r="S41" s="677"/>
    </row>
    <row r="42" spans="2:19" ht="31" thickBot="1">
      <c r="B42" s="601"/>
      <c r="C42" s="726"/>
      <c r="D42" s="63" t="s">
        <v>460</v>
      </c>
      <c r="E42" s="223" t="s">
        <v>1434</v>
      </c>
      <c r="F42" s="7"/>
      <c r="G42" s="306"/>
      <c r="H42" s="314"/>
      <c r="I42" s="399" t="s">
        <v>1465</v>
      </c>
      <c r="J42" s="399" t="str">
        <f t="shared" si="25"/>
        <v>0</v>
      </c>
      <c r="K42" s="399" t="s">
        <v>1465</v>
      </c>
      <c r="L42" s="399" t="str">
        <f t="shared" si="26"/>
        <v>0</v>
      </c>
      <c r="M42" s="399" t="s">
        <v>1465</v>
      </c>
      <c r="N42" s="399" t="str">
        <f t="shared" si="27"/>
        <v>0</v>
      </c>
      <c r="O42" s="399" t="s">
        <v>1465</v>
      </c>
      <c r="P42" s="399" t="str">
        <f t="shared" si="28"/>
        <v>0</v>
      </c>
      <c r="Q42" s="399" t="s">
        <v>1494</v>
      </c>
      <c r="R42" s="400">
        <f t="shared" si="29"/>
        <v>0</v>
      </c>
      <c r="S42" s="677"/>
    </row>
    <row r="43" spans="2:19" ht="46" thickBot="1">
      <c r="B43" s="601"/>
      <c r="C43" s="143" t="s">
        <v>455</v>
      </c>
      <c r="D43" s="65" t="s">
        <v>456</v>
      </c>
      <c r="E43" s="224" t="s">
        <v>1434</v>
      </c>
      <c r="F43" s="13"/>
      <c r="G43" s="291"/>
      <c r="H43" s="314"/>
      <c r="I43" s="399" t="s">
        <v>1465</v>
      </c>
      <c r="J43" s="399" t="str">
        <f t="shared" si="25"/>
        <v>0</v>
      </c>
      <c r="K43" s="399" t="s">
        <v>1465</v>
      </c>
      <c r="L43" s="399" t="str">
        <f t="shared" si="26"/>
        <v>0</v>
      </c>
      <c r="M43" s="399" t="s">
        <v>1465</v>
      </c>
      <c r="N43" s="399" t="str">
        <f t="shared" si="27"/>
        <v>0</v>
      </c>
      <c r="O43" s="399" t="s">
        <v>1465</v>
      </c>
      <c r="P43" s="399" t="str">
        <f t="shared" si="28"/>
        <v>0</v>
      </c>
      <c r="Q43" s="399" t="s">
        <v>1494</v>
      </c>
      <c r="R43" s="400">
        <f t="shared" si="29"/>
        <v>0</v>
      </c>
      <c r="S43" s="677"/>
    </row>
    <row r="44" spans="2:19" ht="15" customHeight="1">
      <c r="B44" s="601"/>
      <c r="C44" s="706" t="s">
        <v>457</v>
      </c>
      <c r="D44" s="707"/>
      <c r="E44" s="707"/>
      <c r="F44" s="707"/>
      <c r="G44" s="707"/>
      <c r="H44" s="707"/>
      <c r="I44" s="707"/>
      <c r="J44" s="707"/>
      <c r="K44" s="707"/>
      <c r="L44" s="707"/>
      <c r="M44" s="707"/>
      <c r="N44" s="707"/>
      <c r="O44" s="707"/>
      <c r="P44" s="707"/>
      <c r="Q44" s="707"/>
      <c r="R44" s="707"/>
      <c r="S44" s="707"/>
    </row>
    <row r="45" spans="2:19" ht="45">
      <c r="B45" s="601"/>
      <c r="C45" s="142" t="s">
        <v>1001</v>
      </c>
      <c r="D45" s="64" t="s">
        <v>472</v>
      </c>
      <c r="E45" s="236" t="s">
        <v>1434</v>
      </c>
      <c r="F45" s="58"/>
      <c r="G45" s="86"/>
      <c r="I45" s="399" t="s">
        <v>1465</v>
      </c>
      <c r="J45" s="399" t="str">
        <f t="shared" ref="J45" si="30">IF(I45="SI","2.5","0")</f>
        <v>0</v>
      </c>
      <c r="K45" s="399" t="s">
        <v>1465</v>
      </c>
      <c r="L45" s="399" t="str">
        <f t="shared" ref="L45" si="31">IF(K45="SI","2.5","0")</f>
        <v>0</v>
      </c>
      <c r="M45" s="399" t="s">
        <v>1465</v>
      </c>
      <c r="N45" s="399" t="str">
        <f t="shared" ref="N45" si="32">IF(M45="SI","2.5","0")</f>
        <v>0</v>
      </c>
      <c r="O45" s="399" t="s">
        <v>1465</v>
      </c>
      <c r="P45" s="399" t="str">
        <f t="shared" ref="P45" si="33">IF(O45="SI","2.5","0")</f>
        <v>0</v>
      </c>
      <c r="Q45" s="399" t="s">
        <v>1494</v>
      </c>
      <c r="R45" s="400">
        <f t="shared" ref="R45" si="34">J45+L45+N45+P45</f>
        <v>0</v>
      </c>
      <c r="S45" s="397">
        <f>AVERAGE(R45)</f>
        <v>0</v>
      </c>
    </row>
    <row r="46" spans="2:19" ht="15" customHeight="1">
      <c r="B46" s="601"/>
      <c r="C46" s="704" t="s">
        <v>473</v>
      </c>
      <c r="D46" s="705"/>
      <c r="E46" s="705"/>
      <c r="F46" s="705"/>
      <c r="G46" s="705"/>
      <c r="H46" s="705"/>
      <c r="I46" s="705"/>
      <c r="J46" s="705"/>
      <c r="K46" s="705"/>
      <c r="L46" s="705"/>
      <c r="M46" s="705"/>
      <c r="N46" s="705"/>
      <c r="O46" s="705"/>
      <c r="P46" s="705"/>
      <c r="Q46" s="705"/>
      <c r="R46" s="705"/>
      <c r="S46" s="705"/>
    </row>
    <row r="47" spans="2:19" ht="30">
      <c r="B47" s="601"/>
      <c r="C47" s="142" t="s">
        <v>474</v>
      </c>
      <c r="D47" s="64" t="s">
        <v>957</v>
      </c>
      <c r="E47" s="236" t="s">
        <v>1434</v>
      </c>
      <c r="F47" s="58"/>
      <c r="G47" s="86"/>
      <c r="I47" s="399" t="s">
        <v>1465</v>
      </c>
      <c r="J47" s="399" t="str">
        <f t="shared" ref="J47" si="35">IF(I47="SI","2.5","0")</f>
        <v>0</v>
      </c>
      <c r="K47" s="399" t="s">
        <v>1465</v>
      </c>
      <c r="L47" s="399" t="str">
        <f t="shared" ref="L47" si="36">IF(K47="SI","2.5","0")</f>
        <v>0</v>
      </c>
      <c r="M47" s="399" t="s">
        <v>1465</v>
      </c>
      <c r="N47" s="399" t="str">
        <f t="shared" ref="N47" si="37">IF(M47="SI","2.5","0")</f>
        <v>0</v>
      </c>
      <c r="O47" s="399" t="s">
        <v>1465</v>
      </c>
      <c r="P47" s="399" t="str">
        <f t="shared" ref="P47" si="38">IF(O47="SI","2.5","0")</f>
        <v>0</v>
      </c>
      <c r="Q47" s="399" t="s">
        <v>1494</v>
      </c>
      <c r="R47" s="400">
        <f t="shared" ref="R47" si="39">J47+L47+N47+P47</f>
        <v>0</v>
      </c>
      <c r="S47" s="397">
        <f>AVERAGE(R47)</f>
        <v>0</v>
      </c>
    </row>
    <row r="48" spans="2:19" ht="15" customHeight="1">
      <c r="B48" s="601"/>
      <c r="C48" s="706" t="s">
        <v>475</v>
      </c>
      <c r="D48" s="707"/>
      <c r="E48" s="707"/>
      <c r="F48" s="707"/>
      <c r="G48" s="707"/>
      <c r="H48" s="707"/>
      <c r="I48" s="707"/>
      <c r="J48" s="707"/>
      <c r="K48" s="707"/>
      <c r="L48" s="707"/>
      <c r="M48" s="707"/>
      <c r="N48" s="707"/>
      <c r="O48" s="707"/>
      <c r="P48" s="707"/>
      <c r="Q48" s="707"/>
      <c r="R48" s="707"/>
      <c r="S48" s="707"/>
    </row>
    <row r="49" spans="2:19" ht="15" customHeight="1">
      <c r="B49" s="601"/>
      <c r="C49" s="704" t="s">
        <v>476</v>
      </c>
      <c r="D49" s="705"/>
      <c r="E49" s="705"/>
      <c r="F49" s="705"/>
      <c r="G49" s="705"/>
      <c r="H49" s="705"/>
      <c r="I49" s="705"/>
      <c r="J49" s="705"/>
      <c r="K49" s="705"/>
      <c r="L49" s="705"/>
      <c r="M49" s="705"/>
      <c r="N49" s="705"/>
      <c r="O49" s="705"/>
      <c r="P49" s="705"/>
      <c r="Q49" s="705"/>
      <c r="R49" s="705"/>
      <c r="S49" s="705"/>
    </row>
    <row r="50" spans="2:19">
      <c r="B50" s="601"/>
      <c r="C50" s="704" t="s">
        <v>477</v>
      </c>
      <c r="D50" s="705"/>
      <c r="E50" s="705"/>
      <c r="F50" s="705"/>
      <c r="G50" s="705"/>
      <c r="H50" s="705"/>
      <c r="I50" s="705"/>
      <c r="J50" s="705"/>
      <c r="K50" s="705"/>
      <c r="L50" s="705"/>
      <c r="M50" s="705"/>
      <c r="N50" s="705"/>
      <c r="O50" s="705"/>
      <c r="P50" s="705"/>
      <c r="Q50" s="705"/>
      <c r="R50" s="705"/>
      <c r="S50" s="705"/>
    </row>
    <row r="51" spans="2:19" ht="15" customHeight="1" thickBot="1">
      <c r="B51" s="602"/>
      <c r="C51" s="706" t="s">
        <v>478</v>
      </c>
      <c r="D51" s="707"/>
      <c r="E51" s="707"/>
      <c r="F51" s="707"/>
      <c r="G51" s="707"/>
      <c r="H51" s="707"/>
      <c r="I51" s="707"/>
      <c r="J51" s="707"/>
      <c r="K51" s="707"/>
      <c r="L51" s="707"/>
      <c r="M51" s="707"/>
      <c r="N51" s="707"/>
      <c r="O51" s="707"/>
      <c r="P51" s="707"/>
      <c r="Q51" s="707"/>
      <c r="R51" s="707"/>
      <c r="S51" s="707"/>
    </row>
    <row r="54" spans="2:19" ht="20">
      <c r="B54" s="17" t="s">
        <v>1523</v>
      </c>
    </row>
    <row r="56" spans="2:19" ht="16" thickBot="1"/>
    <row r="57" spans="2:19" ht="25.25" customHeight="1" thickBot="1">
      <c r="B57" s="661" t="s">
        <v>1535</v>
      </c>
      <c r="C57" s="383" t="s">
        <v>8</v>
      </c>
      <c r="D57" s="384" t="s">
        <v>1</v>
      </c>
      <c r="E57" s="383" t="s">
        <v>3</v>
      </c>
      <c r="F57" s="383" t="s">
        <v>4</v>
      </c>
      <c r="G57" s="385" t="s">
        <v>5</v>
      </c>
      <c r="H57" s="375" t="s">
        <v>1411</v>
      </c>
      <c r="I57" s="391" t="s">
        <v>1412</v>
      </c>
      <c r="J57" s="391"/>
      <c r="K57" s="391" t="s">
        <v>1490</v>
      </c>
      <c r="L57" s="391"/>
      <c r="M57" s="391" t="s">
        <v>1491</v>
      </c>
      <c r="N57" s="391"/>
      <c r="O57" s="391" t="s">
        <v>1492</v>
      </c>
      <c r="P57" s="391"/>
      <c r="Q57" s="392" t="s">
        <v>1413</v>
      </c>
      <c r="R57" s="376" t="s">
        <v>1422</v>
      </c>
      <c r="S57" s="390" t="s">
        <v>1493</v>
      </c>
    </row>
    <row r="58" spans="2:19" ht="44.5" customHeight="1" thickBot="1">
      <c r="B58" s="598"/>
      <c r="C58" s="714" t="s">
        <v>479</v>
      </c>
      <c r="D58" s="20" t="s">
        <v>492</v>
      </c>
      <c r="E58" s="222" t="s">
        <v>1434</v>
      </c>
      <c r="F58" s="216"/>
      <c r="G58" s="446"/>
      <c r="H58" s="314"/>
      <c r="I58" s="399" t="s">
        <v>1465</v>
      </c>
      <c r="J58" s="399" t="str">
        <f t="shared" ref="J58:J68" si="40">IF(I58="SI","2.5","0")</f>
        <v>0</v>
      </c>
      <c r="K58" s="399" t="s">
        <v>1465</v>
      </c>
      <c r="L58" s="399" t="str">
        <f t="shared" ref="L58:L68" si="41">IF(K58="SI","2.5","0")</f>
        <v>0</v>
      </c>
      <c r="M58" s="399" t="s">
        <v>1465</v>
      </c>
      <c r="N58" s="399" t="str">
        <f t="shared" ref="N58:N68" si="42">IF(M58="SI","2.5","0")</f>
        <v>0</v>
      </c>
      <c r="O58" s="399" t="s">
        <v>1465</v>
      </c>
      <c r="P58" s="399" t="str">
        <f t="shared" ref="P58:P68" si="43">IF(O58="SI","2.5","0")</f>
        <v>0</v>
      </c>
      <c r="Q58" s="399" t="s">
        <v>1494</v>
      </c>
      <c r="R58" s="400">
        <f t="shared" ref="R58:R68" si="44">J58+L58+N58+P58</f>
        <v>0</v>
      </c>
      <c r="S58" s="677">
        <f>AVERAGE(R58:R68)</f>
        <v>0</v>
      </c>
    </row>
    <row r="59" spans="2:19" ht="48" customHeight="1" thickBot="1">
      <c r="B59" s="598"/>
      <c r="C59" s="721"/>
      <c r="D59" s="67" t="s">
        <v>493</v>
      </c>
      <c r="E59" s="222" t="s">
        <v>1434</v>
      </c>
      <c r="F59" s="217"/>
      <c r="G59" s="447"/>
      <c r="H59" s="314"/>
      <c r="I59" s="399" t="s">
        <v>1465</v>
      </c>
      <c r="J59" s="399" t="str">
        <f t="shared" si="40"/>
        <v>0</v>
      </c>
      <c r="K59" s="399" t="s">
        <v>1465</v>
      </c>
      <c r="L59" s="399" t="str">
        <f t="shared" si="41"/>
        <v>0</v>
      </c>
      <c r="M59" s="399" t="s">
        <v>1465</v>
      </c>
      <c r="N59" s="399" t="str">
        <f t="shared" si="42"/>
        <v>0</v>
      </c>
      <c r="O59" s="399" t="s">
        <v>1465</v>
      </c>
      <c r="P59" s="399" t="str">
        <f t="shared" si="43"/>
        <v>0</v>
      </c>
      <c r="Q59" s="399" t="s">
        <v>1494</v>
      </c>
      <c r="R59" s="400">
        <f t="shared" si="44"/>
        <v>0</v>
      </c>
      <c r="S59" s="677"/>
    </row>
    <row r="60" spans="2:19" ht="46" thickBot="1">
      <c r="B60" s="598"/>
      <c r="C60" s="127" t="s">
        <v>480</v>
      </c>
      <c r="D60" s="43" t="s">
        <v>958</v>
      </c>
      <c r="E60" s="222" t="s">
        <v>1434</v>
      </c>
      <c r="F60" s="218"/>
      <c r="G60" s="448"/>
      <c r="H60" s="314"/>
      <c r="I60" s="399" t="s">
        <v>1465</v>
      </c>
      <c r="J60" s="399" t="str">
        <f t="shared" si="40"/>
        <v>0</v>
      </c>
      <c r="K60" s="399" t="s">
        <v>1465</v>
      </c>
      <c r="L60" s="399" t="str">
        <f t="shared" si="41"/>
        <v>0</v>
      </c>
      <c r="M60" s="399" t="s">
        <v>1465</v>
      </c>
      <c r="N60" s="399" t="str">
        <f t="shared" si="42"/>
        <v>0</v>
      </c>
      <c r="O60" s="399" t="s">
        <v>1465</v>
      </c>
      <c r="P60" s="399" t="str">
        <f t="shared" si="43"/>
        <v>0</v>
      </c>
      <c r="Q60" s="399" t="s">
        <v>1494</v>
      </c>
      <c r="R60" s="400">
        <f t="shared" si="44"/>
        <v>0</v>
      </c>
      <c r="S60" s="677"/>
    </row>
    <row r="61" spans="2:19" ht="61" thickBot="1">
      <c r="B61" s="598"/>
      <c r="C61" s="152" t="s">
        <v>1002</v>
      </c>
      <c r="D61" s="68" t="s">
        <v>959</v>
      </c>
      <c r="E61" s="222" t="s">
        <v>1434</v>
      </c>
      <c r="F61" s="219"/>
      <c r="G61" s="449"/>
      <c r="H61" s="314"/>
      <c r="I61" s="399" t="s">
        <v>1465</v>
      </c>
      <c r="J61" s="399" t="str">
        <f t="shared" si="40"/>
        <v>0</v>
      </c>
      <c r="K61" s="399" t="s">
        <v>1465</v>
      </c>
      <c r="L61" s="399" t="str">
        <f t="shared" si="41"/>
        <v>0</v>
      </c>
      <c r="M61" s="399" t="s">
        <v>1465</v>
      </c>
      <c r="N61" s="399" t="str">
        <f t="shared" si="42"/>
        <v>0</v>
      </c>
      <c r="O61" s="399" t="s">
        <v>1465</v>
      </c>
      <c r="P61" s="399" t="str">
        <f t="shared" si="43"/>
        <v>0</v>
      </c>
      <c r="Q61" s="399" t="s">
        <v>1494</v>
      </c>
      <c r="R61" s="400">
        <f t="shared" si="44"/>
        <v>0</v>
      </c>
      <c r="S61" s="677"/>
    </row>
    <row r="62" spans="2:19" ht="31" thickBot="1">
      <c r="B62" s="598"/>
      <c r="C62" s="127" t="s">
        <v>960</v>
      </c>
      <c r="D62" s="43" t="s">
        <v>961</v>
      </c>
      <c r="E62" s="222" t="s">
        <v>1434</v>
      </c>
      <c r="F62" s="218"/>
      <c r="G62" s="448"/>
      <c r="H62" s="314"/>
      <c r="I62" s="399" t="s">
        <v>1465</v>
      </c>
      <c r="J62" s="399" t="str">
        <f t="shared" si="40"/>
        <v>0</v>
      </c>
      <c r="K62" s="399" t="s">
        <v>1465</v>
      </c>
      <c r="L62" s="399" t="str">
        <f t="shared" si="41"/>
        <v>0</v>
      </c>
      <c r="M62" s="399" t="s">
        <v>1465</v>
      </c>
      <c r="N62" s="399" t="str">
        <f t="shared" si="42"/>
        <v>0</v>
      </c>
      <c r="O62" s="399" t="s">
        <v>1465</v>
      </c>
      <c r="P62" s="399" t="str">
        <f t="shared" si="43"/>
        <v>0</v>
      </c>
      <c r="Q62" s="399" t="s">
        <v>1494</v>
      </c>
      <c r="R62" s="400">
        <f t="shared" si="44"/>
        <v>0</v>
      </c>
      <c r="S62" s="677"/>
    </row>
    <row r="63" spans="2:19" ht="31" thickBot="1">
      <c r="B63" s="598"/>
      <c r="C63" s="152" t="s">
        <v>481</v>
      </c>
      <c r="D63" s="68" t="s">
        <v>482</v>
      </c>
      <c r="E63" s="222" t="s">
        <v>1434</v>
      </c>
      <c r="F63" s="219"/>
      <c r="G63" s="449"/>
      <c r="H63" s="314"/>
      <c r="I63" s="399" t="s">
        <v>1465</v>
      </c>
      <c r="J63" s="399" t="str">
        <f t="shared" si="40"/>
        <v>0</v>
      </c>
      <c r="K63" s="399" t="s">
        <v>1465</v>
      </c>
      <c r="L63" s="399" t="str">
        <f t="shared" si="41"/>
        <v>0</v>
      </c>
      <c r="M63" s="399" t="s">
        <v>1465</v>
      </c>
      <c r="N63" s="399" t="str">
        <f t="shared" si="42"/>
        <v>0</v>
      </c>
      <c r="O63" s="399" t="s">
        <v>1465</v>
      </c>
      <c r="P63" s="399" t="str">
        <f t="shared" si="43"/>
        <v>0</v>
      </c>
      <c r="Q63" s="399" t="s">
        <v>1494</v>
      </c>
      <c r="R63" s="400">
        <f t="shared" si="44"/>
        <v>0</v>
      </c>
      <c r="S63" s="677"/>
    </row>
    <row r="64" spans="2:19" ht="46" thickBot="1">
      <c r="B64" s="598"/>
      <c r="C64" s="127" t="s">
        <v>483</v>
      </c>
      <c r="D64" s="43" t="s">
        <v>484</v>
      </c>
      <c r="E64" s="222" t="s">
        <v>1434</v>
      </c>
      <c r="F64" s="218"/>
      <c r="G64" s="448"/>
      <c r="H64" s="314"/>
      <c r="I64" s="399" t="s">
        <v>1465</v>
      </c>
      <c r="J64" s="399" t="str">
        <f t="shared" si="40"/>
        <v>0</v>
      </c>
      <c r="K64" s="399" t="s">
        <v>1465</v>
      </c>
      <c r="L64" s="399" t="str">
        <f t="shared" si="41"/>
        <v>0</v>
      </c>
      <c r="M64" s="399" t="s">
        <v>1465</v>
      </c>
      <c r="N64" s="399" t="str">
        <f t="shared" si="42"/>
        <v>0</v>
      </c>
      <c r="O64" s="399" t="s">
        <v>1465</v>
      </c>
      <c r="P64" s="399" t="str">
        <f t="shared" si="43"/>
        <v>0</v>
      </c>
      <c r="Q64" s="399" t="s">
        <v>1494</v>
      </c>
      <c r="R64" s="400">
        <f t="shared" si="44"/>
        <v>0</v>
      </c>
      <c r="S64" s="677"/>
    </row>
    <row r="65" spans="2:19" ht="31" thickBot="1">
      <c r="B65" s="598"/>
      <c r="C65" s="152" t="s">
        <v>485</v>
      </c>
      <c r="D65" s="68" t="s">
        <v>486</v>
      </c>
      <c r="E65" s="222" t="s">
        <v>1434</v>
      </c>
      <c r="F65" s="219"/>
      <c r="G65" s="449"/>
      <c r="H65" s="314"/>
      <c r="I65" s="399" t="s">
        <v>1465</v>
      </c>
      <c r="J65" s="399" t="str">
        <f t="shared" si="40"/>
        <v>0</v>
      </c>
      <c r="K65" s="399" t="s">
        <v>1465</v>
      </c>
      <c r="L65" s="399" t="str">
        <f t="shared" si="41"/>
        <v>0</v>
      </c>
      <c r="M65" s="399" t="s">
        <v>1465</v>
      </c>
      <c r="N65" s="399" t="str">
        <f t="shared" si="42"/>
        <v>0</v>
      </c>
      <c r="O65" s="399" t="s">
        <v>1465</v>
      </c>
      <c r="P65" s="399" t="str">
        <f t="shared" si="43"/>
        <v>0</v>
      </c>
      <c r="Q65" s="399" t="s">
        <v>1494</v>
      </c>
      <c r="R65" s="400">
        <f t="shared" si="44"/>
        <v>0</v>
      </c>
      <c r="S65" s="677"/>
    </row>
    <row r="66" spans="2:19" ht="46" thickBot="1">
      <c r="B66" s="598"/>
      <c r="C66" s="127" t="s">
        <v>487</v>
      </c>
      <c r="D66" s="43" t="s">
        <v>488</v>
      </c>
      <c r="E66" s="222" t="s">
        <v>1434</v>
      </c>
      <c r="F66" s="218"/>
      <c r="G66" s="448"/>
      <c r="H66" s="314"/>
      <c r="I66" s="399" t="s">
        <v>1465</v>
      </c>
      <c r="J66" s="399" t="str">
        <f t="shared" si="40"/>
        <v>0</v>
      </c>
      <c r="K66" s="399" t="s">
        <v>1465</v>
      </c>
      <c r="L66" s="399" t="str">
        <f t="shared" si="41"/>
        <v>0</v>
      </c>
      <c r="M66" s="399" t="s">
        <v>1465</v>
      </c>
      <c r="N66" s="399" t="str">
        <f t="shared" si="42"/>
        <v>0</v>
      </c>
      <c r="O66" s="399" t="s">
        <v>1465</v>
      </c>
      <c r="P66" s="399" t="str">
        <f t="shared" si="43"/>
        <v>0</v>
      </c>
      <c r="Q66" s="399" t="s">
        <v>1494</v>
      </c>
      <c r="R66" s="400">
        <f t="shared" si="44"/>
        <v>0</v>
      </c>
      <c r="S66" s="677"/>
    </row>
    <row r="67" spans="2:19" ht="31" thickBot="1">
      <c r="B67" s="598"/>
      <c r="C67" s="152" t="s">
        <v>1003</v>
      </c>
      <c r="D67" s="68" t="s">
        <v>962</v>
      </c>
      <c r="E67" s="222" t="s">
        <v>1434</v>
      </c>
      <c r="F67" s="219"/>
      <c r="G67" s="449"/>
      <c r="H67" s="314"/>
      <c r="I67" s="399" t="s">
        <v>1465</v>
      </c>
      <c r="J67" s="399" t="str">
        <f t="shared" si="40"/>
        <v>0</v>
      </c>
      <c r="K67" s="399" t="s">
        <v>1465</v>
      </c>
      <c r="L67" s="399" t="str">
        <f t="shared" si="41"/>
        <v>0</v>
      </c>
      <c r="M67" s="399" t="s">
        <v>1465</v>
      </c>
      <c r="N67" s="399" t="str">
        <f t="shared" si="42"/>
        <v>0</v>
      </c>
      <c r="O67" s="399" t="s">
        <v>1465</v>
      </c>
      <c r="P67" s="399" t="str">
        <f t="shared" si="43"/>
        <v>0</v>
      </c>
      <c r="Q67" s="399" t="s">
        <v>1494</v>
      </c>
      <c r="R67" s="400">
        <f t="shared" si="44"/>
        <v>0</v>
      </c>
      <c r="S67" s="677"/>
    </row>
    <row r="68" spans="2:19" ht="31" thickBot="1">
      <c r="B68" s="598"/>
      <c r="C68" s="127" t="s">
        <v>489</v>
      </c>
      <c r="D68" s="43" t="s">
        <v>490</v>
      </c>
      <c r="E68" s="222" t="s">
        <v>1434</v>
      </c>
      <c r="F68" s="218"/>
      <c r="G68" s="448"/>
      <c r="H68" s="314"/>
      <c r="I68" s="399" t="s">
        <v>1465</v>
      </c>
      <c r="J68" s="399" t="str">
        <f t="shared" si="40"/>
        <v>0</v>
      </c>
      <c r="K68" s="399" t="s">
        <v>1465</v>
      </c>
      <c r="L68" s="399" t="str">
        <f t="shared" si="41"/>
        <v>0</v>
      </c>
      <c r="M68" s="399" t="s">
        <v>1465</v>
      </c>
      <c r="N68" s="399" t="str">
        <f t="shared" si="42"/>
        <v>0</v>
      </c>
      <c r="O68" s="399" t="s">
        <v>1465</v>
      </c>
      <c r="P68" s="399" t="str">
        <f t="shared" si="43"/>
        <v>0</v>
      </c>
      <c r="Q68" s="399" t="s">
        <v>1494</v>
      </c>
      <c r="R68" s="400">
        <f t="shared" si="44"/>
        <v>0</v>
      </c>
      <c r="S68" s="677"/>
    </row>
    <row r="69" spans="2:19" ht="15" customHeight="1" thickBot="1">
      <c r="B69" s="599"/>
      <c r="C69" s="688" t="s">
        <v>491</v>
      </c>
      <c r="D69" s="689"/>
      <c r="E69" s="689"/>
      <c r="F69" s="689"/>
      <c r="G69" s="689"/>
      <c r="H69" s="689"/>
      <c r="I69" s="689"/>
      <c r="J69" s="689"/>
      <c r="K69" s="689"/>
      <c r="L69" s="689"/>
      <c r="M69" s="689"/>
      <c r="N69" s="689"/>
      <c r="O69" s="689"/>
      <c r="P69" s="689"/>
      <c r="Q69" s="689"/>
      <c r="R69" s="689"/>
      <c r="S69" s="689"/>
    </row>
    <row r="72" spans="2:19" ht="16" thickBot="1"/>
    <row r="73" spans="2:19" ht="33.5" customHeight="1" thickBot="1">
      <c r="B73" s="661" t="s">
        <v>1534</v>
      </c>
      <c r="C73" s="383" t="s">
        <v>8</v>
      </c>
      <c r="D73" s="384" t="s">
        <v>1</v>
      </c>
      <c r="E73" s="383" t="s">
        <v>3</v>
      </c>
      <c r="F73" s="383" t="s">
        <v>4</v>
      </c>
      <c r="G73" s="385" t="s">
        <v>5</v>
      </c>
      <c r="H73" s="375" t="s">
        <v>1411</v>
      </c>
      <c r="I73" s="391" t="s">
        <v>1412</v>
      </c>
      <c r="J73" s="391"/>
      <c r="K73" s="391" t="s">
        <v>1490</v>
      </c>
      <c r="L73" s="391"/>
      <c r="M73" s="391" t="s">
        <v>1491</v>
      </c>
      <c r="N73" s="391"/>
      <c r="O73" s="391" t="s">
        <v>1492</v>
      </c>
      <c r="P73" s="391"/>
      <c r="Q73" s="392" t="s">
        <v>1413</v>
      </c>
      <c r="R73" s="376" t="s">
        <v>1422</v>
      </c>
      <c r="S73" s="390" t="s">
        <v>1493</v>
      </c>
    </row>
    <row r="74" spans="2:19" ht="27.5" customHeight="1" thickBot="1">
      <c r="B74" s="598"/>
      <c r="C74" s="725" t="s">
        <v>1004</v>
      </c>
      <c r="D74" s="69" t="s">
        <v>963</v>
      </c>
      <c r="E74" s="222" t="s">
        <v>1434</v>
      </c>
      <c r="F74" s="9"/>
      <c r="G74" s="305"/>
      <c r="H74" s="314"/>
      <c r="I74" s="399" t="s">
        <v>1465</v>
      </c>
      <c r="J74" s="399" t="str">
        <f t="shared" ref="J74:J79" si="45">IF(I74="SI","2.5","0")</f>
        <v>0</v>
      </c>
      <c r="K74" s="399" t="s">
        <v>1465</v>
      </c>
      <c r="L74" s="399" t="str">
        <f t="shared" ref="L74:L79" si="46">IF(K74="SI","2.5","0")</f>
        <v>0</v>
      </c>
      <c r="M74" s="399" t="s">
        <v>1465</v>
      </c>
      <c r="N74" s="399" t="str">
        <f t="shared" ref="N74:N79" si="47">IF(M74="SI","2.5","0")</f>
        <v>0</v>
      </c>
      <c r="O74" s="399" t="s">
        <v>1465</v>
      </c>
      <c r="P74" s="399" t="str">
        <f t="shared" ref="P74:P79" si="48">IF(O74="SI","2.5","0")</f>
        <v>0</v>
      </c>
      <c r="Q74" s="399" t="s">
        <v>1494</v>
      </c>
      <c r="R74" s="400">
        <f t="shared" ref="R74:R79" si="49">J74+L74+N74+P74</f>
        <v>0</v>
      </c>
      <c r="S74" s="677">
        <f>AVERAGE(R74:R79)</f>
        <v>0</v>
      </c>
    </row>
    <row r="75" spans="2:19" ht="31" thickBot="1">
      <c r="B75" s="598"/>
      <c r="C75" s="720"/>
      <c r="D75" s="23" t="s">
        <v>964</v>
      </c>
      <c r="E75" s="222" t="s">
        <v>1434</v>
      </c>
      <c r="F75" s="23"/>
      <c r="G75" s="294"/>
      <c r="H75" s="314"/>
      <c r="I75" s="399" t="s">
        <v>1465</v>
      </c>
      <c r="J75" s="399" t="str">
        <f t="shared" si="45"/>
        <v>0</v>
      </c>
      <c r="K75" s="399" t="s">
        <v>1465</v>
      </c>
      <c r="L75" s="399" t="str">
        <f t="shared" si="46"/>
        <v>0</v>
      </c>
      <c r="M75" s="399" t="s">
        <v>1465</v>
      </c>
      <c r="N75" s="399" t="str">
        <f t="shared" si="47"/>
        <v>0</v>
      </c>
      <c r="O75" s="399" t="s">
        <v>1465</v>
      </c>
      <c r="P75" s="399" t="str">
        <f t="shared" si="48"/>
        <v>0</v>
      </c>
      <c r="Q75" s="399" t="s">
        <v>1494</v>
      </c>
      <c r="R75" s="400">
        <f t="shared" si="49"/>
        <v>0</v>
      </c>
      <c r="S75" s="677"/>
    </row>
    <row r="76" spans="2:19" ht="46" thickBot="1">
      <c r="B76" s="598"/>
      <c r="C76" s="143" t="s">
        <v>505</v>
      </c>
      <c r="D76" s="65" t="s">
        <v>965</v>
      </c>
      <c r="E76" s="222" t="s">
        <v>1434</v>
      </c>
      <c r="F76" s="13"/>
      <c r="G76" s="291"/>
      <c r="H76" s="314"/>
      <c r="I76" s="399" t="s">
        <v>1465</v>
      </c>
      <c r="J76" s="399" t="str">
        <f t="shared" si="45"/>
        <v>0</v>
      </c>
      <c r="K76" s="399" t="s">
        <v>1465</v>
      </c>
      <c r="L76" s="399" t="str">
        <f t="shared" si="46"/>
        <v>0</v>
      </c>
      <c r="M76" s="399" t="s">
        <v>1465</v>
      </c>
      <c r="N76" s="399" t="str">
        <f t="shared" si="47"/>
        <v>0</v>
      </c>
      <c r="O76" s="399" t="s">
        <v>1465</v>
      </c>
      <c r="P76" s="399" t="str">
        <f t="shared" si="48"/>
        <v>0</v>
      </c>
      <c r="Q76" s="399" t="s">
        <v>1494</v>
      </c>
      <c r="R76" s="400">
        <f t="shared" si="49"/>
        <v>0</v>
      </c>
      <c r="S76" s="677"/>
    </row>
    <row r="77" spans="2:19" ht="46" thickBot="1">
      <c r="B77" s="598"/>
      <c r="C77" s="144" t="s">
        <v>1005</v>
      </c>
      <c r="D77" s="64" t="s">
        <v>966</v>
      </c>
      <c r="E77" s="222" t="s">
        <v>1434</v>
      </c>
      <c r="F77" s="58"/>
      <c r="G77" s="292"/>
      <c r="H77" s="314"/>
      <c r="I77" s="399" t="s">
        <v>1465</v>
      </c>
      <c r="J77" s="399" t="str">
        <f t="shared" si="45"/>
        <v>0</v>
      </c>
      <c r="K77" s="399" t="s">
        <v>1465</v>
      </c>
      <c r="L77" s="399" t="str">
        <f t="shared" si="46"/>
        <v>0</v>
      </c>
      <c r="M77" s="399" t="s">
        <v>1465</v>
      </c>
      <c r="N77" s="399" t="str">
        <f t="shared" si="47"/>
        <v>0</v>
      </c>
      <c r="O77" s="399" t="s">
        <v>1465</v>
      </c>
      <c r="P77" s="399" t="str">
        <f t="shared" si="48"/>
        <v>0</v>
      </c>
      <c r="Q77" s="399" t="s">
        <v>1494</v>
      </c>
      <c r="R77" s="400">
        <f t="shared" si="49"/>
        <v>0</v>
      </c>
      <c r="S77" s="677"/>
    </row>
    <row r="78" spans="2:19" ht="46" thickBot="1">
      <c r="B78" s="598"/>
      <c r="C78" s="143" t="s">
        <v>967</v>
      </c>
      <c r="D78" s="65" t="s">
        <v>968</v>
      </c>
      <c r="E78" s="222" t="s">
        <v>1434</v>
      </c>
      <c r="F78" s="13"/>
      <c r="G78" s="291"/>
      <c r="H78" s="314"/>
      <c r="I78" s="399" t="s">
        <v>1465</v>
      </c>
      <c r="J78" s="399" t="str">
        <f t="shared" si="45"/>
        <v>0</v>
      </c>
      <c r="K78" s="399" t="s">
        <v>1465</v>
      </c>
      <c r="L78" s="399" t="str">
        <f t="shared" si="46"/>
        <v>0</v>
      </c>
      <c r="M78" s="399" t="s">
        <v>1465</v>
      </c>
      <c r="N78" s="399" t="str">
        <f t="shared" si="47"/>
        <v>0</v>
      </c>
      <c r="O78" s="399" t="s">
        <v>1465</v>
      </c>
      <c r="P78" s="399" t="str">
        <f t="shared" si="48"/>
        <v>0</v>
      </c>
      <c r="Q78" s="399" t="s">
        <v>1494</v>
      </c>
      <c r="R78" s="400">
        <f t="shared" si="49"/>
        <v>0</v>
      </c>
      <c r="S78" s="677"/>
    </row>
    <row r="79" spans="2:19" ht="31" thickBot="1">
      <c r="B79" s="599"/>
      <c r="C79" s="145" t="s">
        <v>506</v>
      </c>
      <c r="D79" s="70" t="s">
        <v>969</v>
      </c>
      <c r="E79" s="222" t="s">
        <v>1434</v>
      </c>
      <c r="F79" s="66"/>
      <c r="G79" s="309"/>
      <c r="H79" s="314"/>
      <c r="I79" s="399" t="s">
        <v>1465</v>
      </c>
      <c r="J79" s="399" t="str">
        <f t="shared" si="45"/>
        <v>0</v>
      </c>
      <c r="K79" s="399" t="s">
        <v>1465</v>
      </c>
      <c r="L79" s="399" t="str">
        <f t="shared" si="46"/>
        <v>0</v>
      </c>
      <c r="M79" s="399" t="s">
        <v>1465</v>
      </c>
      <c r="N79" s="399" t="str">
        <f t="shared" si="47"/>
        <v>0</v>
      </c>
      <c r="O79" s="399" t="s">
        <v>1465</v>
      </c>
      <c r="P79" s="399" t="str">
        <f t="shared" si="48"/>
        <v>0</v>
      </c>
      <c r="Q79" s="399" t="s">
        <v>1494</v>
      </c>
      <c r="R79" s="400">
        <f t="shared" si="49"/>
        <v>0</v>
      </c>
      <c r="S79" s="677"/>
    </row>
    <row r="82" spans="2:19" ht="16" thickBot="1"/>
    <row r="83" spans="2:19" ht="30" customHeight="1" thickBot="1">
      <c r="B83" s="661" t="s">
        <v>1533</v>
      </c>
      <c r="C83" s="383" t="s">
        <v>8</v>
      </c>
      <c r="D83" s="384" t="s">
        <v>1</v>
      </c>
      <c r="E83" s="383" t="s">
        <v>3</v>
      </c>
      <c r="F83" s="383" t="s">
        <v>4</v>
      </c>
      <c r="G83" s="385" t="s">
        <v>5</v>
      </c>
      <c r="H83" s="375" t="s">
        <v>1411</v>
      </c>
      <c r="I83" s="391" t="s">
        <v>1412</v>
      </c>
      <c r="J83" s="391"/>
      <c r="K83" s="391" t="s">
        <v>1490</v>
      </c>
      <c r="L83" s="391"/>
      <c r="M83" s="391" t="s">
        <v>1491</v>
      </c>
      <c r="N83" s="391"/>
      <c r="O83" s="391" t="s">
        <v>1492</v>
      </c>
      <c r="P83" s="391"/>
      <c r="Q83" s="392" t="s">
        <v>1413</v>
      </c>
      <c r="R83" s="376" t="s">
        <v>1422</v>
      </c>
      <c r="S83" s="390" t="s">
        <v>1493</v>
      </c>
    </row>
    <row r="84" spans="2:19" ht="31" thickBot="1">
      <c r="B84" s="598"/>
      <c r="C84" s="729" t="s">
        <v>970</v>
      </c>
      <c r="D84" s="20" t="s">
        <v>503</v>
      </c>
      <c r="E84" s="222" t="s">
        <v>1434</v>
      </c>
      <c r="F84" s="9"/>
      <c r="G84" s="305"/>
      <c r="H84" s="314"/>
      <c r="I84" s="399" t="s">
        <v>1465</v>
      </c>
      <c r="J84" s="399" t="str">
        <f t="shared" ref="J84:J90" si="50">IF(I84="SI","2.5","0")</f>
        <v>0</v>
      </c>
      <c r="K84" s="399" t="s">
        <v>1465</v>
      </c>
      <c r="L84" s="399" t="str">
        <f t="shared" ref="L84:L90" si="51">IF(K84="SI","2.5","0")</f>
        <v>0</v>
      </c>
      <c r="M84" s="399" t="s">
        <v>1465</v>
      </c>
      <c r="N84" s="399" t="str">
        <f t="shared" ref="N84:N90" si="52">IF(M84="SI","2.5","0")</f>
        <v>0</v>
      </c>
      <c r="O84" s="399" t="s">
        <v>1465</v>
      </c>
      <c r="P84" s="399" t="str">
        <f t="shared" ref="P84:P90" si="53">IF(O84="SI","2.5","0")</f>
        <v>0</v>
      </c>
      <c r="Q84" s="399" t="s">
        <v>1494</v>
      </c>
      <c r="R84" s="400">
        <f t="shared" ref="R84:R90" si="54">J84+L84+N84+P84</f>
        <v>0</v>
      </c>
      <c r="S84" s="677">
        <f>AVERAGE(R84:R90)</f>
        <v>0</v>
      </c>
    </row>
    <row r="85" spans="2:19" ht="61" thickBot="1">
      <c r="B85" s="598"/>
      <c r="C85" s="730"/>
      <c r="D85" s="31" t="s">
        <v>504</v>
      </c>
      <c r="E85" s="222" t="s">
        <v>1434</v>
      </c>
      <c r="F85" s="23"/>
      <c r="G85" s="294"/>
      <c r="H85" s="314"/>
      <c r="I85" s="399" t="s">
        <v>1465</v>
      </c>
      <c r="J85" s="399" t="str">
        <f t="shared" si="50"/>
        <v>0</v>
      </c>
      <c r="K85" s="399" t="s">
        <v>1465</v>
      </c>
      <c r="L85" s="399" t="str">
        <f t="shared" si="51"/>
        <v>0</v>
      </c>
      <c r="M85" s="399" t="s">
        <v>1465</v>
      </c>
      <c r="N85" s="399" t="str">
        <f t="shared" si="52"/>
        <v>0</v>
      </c>
      <c r="O85" s="399" t="s">
        <v>1465</v>
      </c>
      <c r="P85" s="399" t="str">
        <f t="shared" si="53"/>
        <v>0</v>
      </c>
      <c r="Q85" s="399" t="s">
        <v>1494</v>
      </c>
      <c r="R85" s="400">
        <f t="shared" si="54"/>
        <v>0</v>
      </c>
      <c r="S85" s="677"/>
    </row>
    <row r="86" spans="2:19" ht="61" thickBot="1">
      <c r="B86" s="598"/>
      <c r="C86" s="151" t="s">
        <v>1006</v>
      </c>
      <c r="D86" s="10" t="s">
        <v>494</v>
      </c>
      <c r="E86" s="222" t="s">
        <v>1434</v>
      </c>
      <c r="F86" s="13"/>
      <c r="G86" s="291"/>
      <c r="H86" s="314"/>
      <c r="I86" s="399" t="s">
        <v>1465</v>
      </c>
      <c r="J86" s="399" t="str">
        <f t="shared" si="50"/>
        <v>0</v>
      </c>
      <c r="K86" s="399" t="s">
        <v>1465</v>
      </c>
      <c r="L86" s="399" t="str">
        <f t="shared" si="51"/>
        <v>0</v>
      </c>
      <c r="M86" s="399" t="s">
        <v>1465</v>
      </c>
      <c r="N86" s="399" t="str">
        <f t="shared" si="52"/>
        <v>0</v>
      </c>
      <c r="O86" s="399" t="s">
        <v>1465</v>
      </c>
      <c r="P86" s="399" t="str">
        <f t="shared" si="53"/>
        <v>0</v>
      </c>
      <c r="Q86" s="399" t="s">
        <v>1494</v>
      </c>
      <c r="R86" s="400">
        <f t="shared" si="54"/>
        <v>0</v>
      </c>
      <c r="S86" s="677"/>
    </row>
    <row r="87" spans="2:19" ht="46" thickBot="1">
      <c r="B87" s="598"/>
      <c r="C87" s="153" t="s">
        <v>495</v>
      </c>
      <c r="D87" s="28" t="s">
        <v>496</v>
      </c>
      <c r="E87" s="222" t="s">
        <v>1434</v>
      </c>
      <c r="F87" s="58"/>
      <c r="G87" s="292"/>
      <c r="H87" s="314"/>
      <c r="I87" s="399" t="s">
        <v>1465</v>
      </c>
      <c r="J87" s="399" t="str">
        <f t="shared" si="50"/>
        <v>0</v>
      </c>
      <c r="K87" s="399" t="s">
        <v>1465</v>
      </c>
      <c r="L87" s="399" t="str">
        <f t="shared" si="51"/>
        <v>0</v>
      </c>
      <c r="M87" s="399" t="s">
        <v>1465</v>
      </c>
      <c r="N87" s="399" t="str">
        <f t="shared" si="52"/>
        <v>0</v>
      </c>
      <c r="O87" s="399" t="s">
        <v>1465</v>
      </c>
      <c r="P87" s="399" t="str">
        <f t="shared" si="53"/>
        <v>0</v>
      </c>
      <c r="Q87" s="399" t="s">
        <v>1494</v>
      </c>
      <c r="R87" s="400">
        <f t="shared" si="54"/>
        <v>0</v>
      </c>
      <c r="S87" s="677"/>
    </row>
    <row r="88" spans="2:19" ht="31" thickBot="1">
      <c r="B88" s="598"/>
      <c r="C88" s="151" t="s">
        <v>497</v>
      </c>
      <c r="D88" s="288" t="s">
        <v>498</v>
      </c>
      <c r="E88" s="222" t="s">
        <v>1434</v>
      </c>
      <c r="F88" s="13"/>
      <c r="G88" s="291"/>
      <c r="H88" s="314"/>
      <c r="I88" s="399" t="s">
        <v>1465</v>
      </c>
      <c r="J88" s="399" t="str">
        <f t="shared" si="50"/>
        <v>0</v>
      </c>
      <c r="K88" s="399" t="s">
        <v>1465</v>
      </c>
      <c r="L88" s="399" t="str">
        <f t="shared" si="51"/>
        <v>0</v>
      </c>
      <c r="M88" s="399" t="s">
        <v>1465</v>
      </c>
      <c r="N88" s="399" t="str">
        <f t="shared" si="52"/>
        <v>0</v>
      </c>
      <c r="O88" s="399" t="s">
        <v>1465</v>
      </c>
      <c r="P88" s="399" t="str">
        <f t="shared" si="53"/>
        <v>0</v>
      </c>
      <c r="Q88" s="399" t="s">
        <v>1494</v>
      </c>
      <c r="R88" s="400">
        <f t="shared" si="54"/>
        <v>0</v>
      </c>
      <c r="S88" s="677"/>
    </row>
    <row r="89" spans="2:19" ht="31" thickBot="1">
      <c r="B89" s="598"/>
      <c r="C89" s="153" t="s">
        <v>499</v>
      </c>
      <c r="D89" s="289" t="s">
        <v>500</v>
      </c>
      <c r="E89" s="222" t="s">
        <v>1434</v>
      </c>
      <c r="F89" s="58"/>
      <c r="G89" s="292"/>
      <c r="H89" s="314"/>
      <c r="I89" s="399" t="s">
        <v>1465</v>
      </c>
      <c r="J89" s="399" t="str">
        <f t="shared" si="50"/>
        <v>0</v>
      </c>
      <c r="K89" s="399" t="s">
        <v>1465</v>
      </c>
      <c r="L89" s="399" t="str">
        <f t="shared" si="51"/>
        <v>0</v>
      </c>
      <c r="M89" s="399" t="s">
        <v>1465</v>
      </c>
      <c r="N89" s="399" t="str">
        <f t="shared" si="52"/>
        <v>0</v>
      </c>
      <c r="O89" s="399" t="s">
        <v>1465</v>
      </c>
      <c r="P89" s="399" t="str">
        <f t="shared" si="53"/>
        <v>0</v>
      </c>
      <c r="Q89" s="399" t="s">
        <v>1494</v>
      </c>
      <c r="R89" s="400">
        <f t="shared" si="54"/>
        <v>0</v>
      </c>
      <c r="S89" s="677"/>
    </row>
    <row r="90" spans="2:19" ht="31" thickBot="1">
      <c r="B90" s="598"/>
      <c r="C90" s="151" t="s">
        <v>501</v>
      </c>
      <c r="D90" s="288" t="s">
        <v>502</v>
      </c>
      <c r="E90" s="222" t="s">
        <v>1434</v>
      </c>
      <c r="F90" s="13"/>
      <c r="G90" s="291"/>
      <c r="H90" s="314"/>
      <c r="I90" s="399" t="s">
        <v>1465</v>
      </c>
      <c r="J90" s="399" t="str">
        <f t="shared" si="50"/>
        <v>0</v>
      </c>
      <c r="K90" s="399" t="s">
        <v>1465</v>
      </c>
      <c r="L90" s="399" t="str">
        <f t="shared" si="51"/>
        <v>0</v>
      </c>
      <c r="M90" s="399" t="s">
        <v>1465</v>
      </c>
      <c r="N90" s="399" t="str">
        <f t="shared" si="52"/>
        <v>0</v>
      </c>
      <c r="O90" s="399" t="s">
        <v>1465</v>
      </c>
      <c r="P90" s="399" t="str">
        <f t="shared" si="53"/>
        <v>0</v>
      </c>
      <c r="Q90" s="399" t="s">
        <v>1494</v>
      </c>
      <c r="R90" s="400">
        <f t="shared" si="54"/>
        <v>0</v>
      </c>
      <c r="S90" s="677"/>
    </row>
    <row r="91" spans="2:19" ht="15" customHeight="1" thickBot="1">
      <c r="B91" s="599"/>
      <c r="C91" s="688" t="s">
        <v>1365</v>
      </c>
      <c r="D91" s="689"/>
      <c r="E91" s="689"/>
      <c r="F91" s="689"/>
      <c r="G91" s="689"/>
      <c r="H91" s="689"/>
      <c r="I91" s="689"/>
      <c r="J91" s="689"/>
      <c r="K91" s="689"/>
      <c r="L91" s="689"/>
      <c r="M91" s="689"/>
      <c r="N91" s="689"/>
      <c r="O91" s="689"/>
      <c r="P91" s="689"/>
      <c r="Q91" s="689"/>
      <c r="R91" s="689"/>
      <c r="S91" s="689"/>
    </row>
    <row r="94" spans="2:19" ht="16" thickBot="1"/>
    <row r="95" spans="2:19" ht="31.25" customHeight="1" thickBot="1">
      <c r="B95" s="661" t="s">
        <v>1532</v>
      </c>
      <c r="C95" s="383" t="s">
        <v>8</v>
      </c>
      <c r="D95" s="384" t="s">
        <v>1</v>
      </c>
      <c r="E95" s="383" t="s">
        <v>3</v>
      </c>
      <c r="F95" s="383" t="s">
        <v>4</v>
      </c>
      <c r="G95" s="385" t="s">
        <v>5</v>
      </c>
      <c r="H95" s="375" t="s">
        <v>1411</v>
      </c>
      <c r="I95" s="391" t="s">
        <v>1412</v>
      </c>
      <c r="J95" s="391"/>
      <c r="K95" s="391" t="s">
        <v>1490</v>
      </c>
      <c r="L95" s="391"/>
      <c r="M95" s="391" t="s">
        <v>1491</v>
      </c>
      <c r="N95" s="391"/>
      <c r="O95" s="391" t="s">
        <v>1492</v>
      </c>
      <c r="P95" s="391"/>
      <c r="Q95" s="392" t="s">
        <v>1413</v>
      </c>
      <c r="R95" s="376" t="s">
        <v>1422</v>
      </c>
      <c r="S95" s="390" t="s">
        <v>1493</v>
      </c>
    </row>
    <row r="96" spans="2:19" ht="32.5" customHeight="1" thickBot="1">
      <c r="B96" s="662"/>
      <c r="C96" s="711" t="s">
        <v>541</v>
      </c>
      <c r="D96" s="72" t="s">
        <v>542</v>
      </c>
      <c r="E96" s="222" t="s">
        <v>1434</v>
      </c>
      <c r="F96" s="9"/>
      <c r="G96" s="305"/>
      <c r="H96" s="314"/>
      <c r="I96" s="399" t="s">
        <v>1465</v>
      </c>
      <c r="J96" s="399" t="str">
        <f t="shared" ref="J96:J104" si="55">IF(I96="SI","2.5","0")</f>
        <v>0</v>
      </c>
      <c r="K96" s="399" t="s">
        <v>1465</v>
      </c>
      <c r="L96" s="399" t="str">
        <f t="shared" ref="L96:L104" si="56">IF(K96="SI","2.5","0")</f>
        <v>0</v>
      </c>
      <c r="M96" s="399" t="s">
        <v>1465</v>
      </c>
      <c r="N96" s="399" t="str">
        <f t="shared" ref="N96:N104" si="57">IF(M96="SI","2.5","0")</f>
        <v>0</v>
      </c>
      <c r="O96" s="399" t="s">
        <v>1465</v>
      </c>
      <c r="P96" s="399" t="str">
        <f t="shared" ref="P96:P104" si="58">IF(O96="SI","2.5","0")</f>
        <v>0</v>
      </c>
      <c r="Q96" s="399" t="s">
        <v>1494</v>
      </c>
      <c r="R96" s="400">
        <f t="shared" ref="R96:R104" si="59">J96+L96+N96+P96</f>
        <v>0</v>
      </c>
      <c r="S96" s="677">
        <f>AVERAGE(R96:R104)</f>
        <v>0</v>
      </c>
    </row>
    <row r="97" spans="2:19" ht="34.25" customHeight="1" thickBot="1">
      <c r="B97" s="662"/>
      <c r="C97" s="712"/>
      <c r="D97" s="73" t="s">
        <v>543</v>
      </c>
      <c r="E97" s="222" t="s">
        <v>1434</v>
      </c>
      <c r="F97" s="23"/>
      <c r="G97" s="294"/>
      <c r="H97" s="314"/>
      <c r="I97" s="399" t="s">
        <v>1465</v>
      </c>
      <c r="J97" s="399" t="str">
        <f t="shared" si="55"/>
        <v>0</v>
      </c>
      <c r="K97" s="399" t="s">
        <v>1465</v>
      </c>
      <c r="L97" s="399" t="str">
        <f t="shared" si="56"/>
        <v>0</v>
      </c>
      <c r="M97" s="399" t="s">
        <v>1465</v>
      </c>
      <c r="N97" s="399" t="str">
        <f t="shared" si="57"/>
        <v>0</v>
      </c>
      <c r="O97" s="399" t="s">
        <v>1465</v>
      </c>
      <c r="P97" s="399" t="str">
        <f t="shared" si="58"/>
        <v>0</v>
      </c>
      <c r="Q97" s="399" t="s">
        <v>1494</v>
      </c>
      <c r="R97" s="400">
        <f t="shared" si="59"/>
        <v>0</v>
      </c>
      <c r="S97" s="677"/>
    </row>
    <row r="98" spans="2:19" ht="61" thickBot="1">
      <c r="B98" s="662"/>
      <c r="C98" s="151" t="s">
        <v>528</v>
      </c>
      <c r="D98" s="10" t="s">
        <v>529</v>
      </c>
      <c r="E98" s="222" t="s">
        <v>1434</v>
      </c>
      <c r="F98" s="13"/>
      <c r="G98" s="291"/>
      <c r="H98" s="314"/>
      <c r="I98" s="399" t="s">
        <v>1465</v>
      </c>
      <c r="J98" s="399" t="str">
        <f t="shared" si="55"/>
        <v>0</v>
      </c>
      <c r="K98" s="399" t="s">
        <v>1465</v>
      </c>
      <c r="L98" s="399" t="str">
        <f t="shared" si="56"/>
        <v>0</v>
      </c>
      <c r="M98" s="399" t="s">
        <v>1465</v>
      </c>
      <c r="N98" s="399" t="str">
        <f t="shared" si="57"/>
        <v>0</v>
      </c>
      <c r="O98" s="399" t="s">
        <v>1465</v>
      </c>
      <c r="P98" s="399" t="str">
        <f t="shared" si="58"/>
        <v>0</v>
      </c>
      <c r="Q98" s="399" t="s">
        <v>1494</v>
      </c>
      <c r="R98" s="400">
        <f t="shared" si="59"/>
        <v>0</v>
      </c>
      <c r="S98" s="677"/>
    </row>
    <row r="99" spans="2:19" ht="31" thickBot="1">
      <c r="B99" s="662"/>
      <c r="C99" s="153" t="s">
        <v>530</v>
      </c>
      <c r="D99" s="28" t="s">
        <v>531</v>
      </c>
      <c r="E99" s="222" t="s">
        <v>1434</v>
      </c>
      <c r="F99" s="58"/>
      <c r="G99" s="292"/>
      <c r="H99" s="314"/>
      <c r="I99" s="399" t="s">
        <v>1465</v>
      </c>
      <c r="J99" s="399" t="str">
        <f t="shared" si="55"/>
        <v>0</v>
      </c>
      <c r="K99" s="399" t="s">
        <v>1465</v>
      </c>
      <c r="L99" s="399" t="str">
        <f t="shared" si="56"/>
        <v>0</v>
      </c>
      <c r="M99" s="399" t="s">
        <v>1465</v>
      </c>
      <c r="N99" s="399" t="str">
        <f t="shared" si="57"/>
        <v>0</v>
      </c>
      <c r="O99" s="399" t="s">
        <v>1465</v>
      </c>
      <c r="P99" s="399" t="str">
        <f t="shared" si="58"/>
        <v>0</v>
      </c>
      <c r="Q99" s="399" t="s">
        <v>1494</v>
      </c>
      <c r="R99" s="400">
        <f t="shared" si="59"/>
        <v>0</v>
      </c>
      <c r="S99" s="677"/>
    </row>
    <row r="100" spans="2:19" ht="46" thickBot="1">
      <c r="B100" s="662"/>
      <c r="C100" s="151" t="s">
        <v>532</v>
      </c>
      <c r="D100" s="10" t="s">
        <v>533</v>
      </c>
      <c r="E100" s="222" t="s">
        <v>1434</v>
      </c>
      <c r="F100" s="13"/>
      <c r="G100" s="291"/>
      <c r="H100" s="314"/>
      <c r="I100" s="399" t="s">
        <v>1465</v>
      </c>
      <c r="J100" s="399" t="str">
        <f t="shared" si="55"/>
        <v>0</v>
      </c>
      <c r="K100" s="399" t="s">
        <v>1465</v>
      </c>
      <c r="L100" s="399" t="str">
        <f t="shared" si="56"/>
        <v>0</v>
      </c>
      <c r="M100" s="399" t="s">
        <v>1465</v>
      </c>
      <c r="N100" s="399" t="str">
        <f t="shared" si="57"/>
        <v>0</v>
      </c>
      <c r="O100" s="399" t="s">
        <v>1465</v>
      </c>
      <c r="P100" s="399" t="str">
        <f t="shared" si="58"/>
        <v>0</v>
      </c>
      <c r="Q100" s="399" t="s">
        <v>1494</v>
      </c>
      <c r="R100" s="400">
        <f t="shared" si="59"/>
        <v>0</v>
      </c>
      <c r="S100" s="677"/>
    </row>
    <row r="101" spans="2:19" ht="31" thickBot="1">
      <c r="B101" s="662"/>
      <c r="C101" s="153" t="s">
        <v>534</v>
      </c>
      <c r="D101" s="28" t="s">
        <v>535</v>
      </c>
      <c r="E101" s="222" t="s">
        <v>1434</v>
      </c>
      <c r="F101" s="58"/>
      <c r="G101" s="292"/>
      <c r="H101" s="314"/>
      <c r="I101" s="399" t="s">
        <v>1465</v>
      </c>
      <c r="J101" s="399" t="str">
        <f t="shared" si="55"/>
        <v>0</v>
      </c>
      <c r="K101" s="399" t="s">
        <v>1465</v>
      </c>
      <c r="L101" s="399" t="str">
        <f t="shared" si="56"/>
        <v>0</v>
      </c>
      <c r="M101" s="399" t="s">
        <v>1465</v>
      </c>
      <c r="N101" s="399" t="str">
        <f t="shared" si="57"/>
        <v>0</v>
      </c>
      <c r="O101" s="399" t="s">
        <v>1465</v>
      </c>
      <c r="P101" s="399" t="str">
        <f t="shared" si="58"/>
        <v>0</v>
      </c>
      <c r="Q101" s="399" t="s">
        <v>1494</v>
      </c>
      <c r="R101" s="400">
        <f t="shared" si="59"/>
        <v>0</v>
      </c>
      <c r="S101" s="677"/>
    </row>
    <row r="102" spans="2:19" ht="31" thickBot="1">
      <c r="B102" s="662"/>
      <c r="C102" s="151" t="s">
        <v>536</v>
      </c>
      <c r="D102" s="10" t="s">
        <v>537</v>
      </c>
      <c r="E102" s="222" t="s">
        <v>1434</v>
      </c>
      <c r="F102" s="13"/>
      <c r="G102" s="291"/>
      <c r="H102" s="314"/>
      <c r="I102" s="399" t="s">
        <v>1465</v>
      </c>
      <c r="J102" s="399" t="str">
        <f t="shared" si="55"/>
        <v>0</v>
      </c>
      <c r="K102" s="399" t="s">
        <v>1465</v>
      </c>
      <c r="L102" s="399" t="str">
        <f t="shared" si="56"/>
        <v>0</v>
      </c>
      <c r="M102" s="399" t="s">
        <v>1465</v>
      </c>
      <c r="N102" s="399" t="str">
        <f t="shared" si="57"/>
        <v>0</v>
      </c>
      <c r="O102" s="399" t="s">
        <v>1465</v>
      </c>
      <c r="P102" s="399" t="str">
        <f t="shared" si="58"/>
        <v>0</v>
      </c>
      <c r="Q102" s="399" t="s">
        <v>1494</v>
      </c>
      <c r="R102" s="400">
        <f t="shared" si="59"/>
        <v>0</v>
      </c>
      <c r="S102" s="677"/>
    </row>
    <row r="103" spans="2:19" ht="31" thickBot="1">
      <c r="B103" s="662"/>
      <c r="C103" s="153" t="s">
        <v>538</v>
      </c>
      <c r="D103" s="28" t="s">
        <v>539</v>
      </c>
      <c r="E103" s="222" t="s">
        <v>1434</v>
      </c>
      <c r="F103" s="58"/>
      <c r="G103" s="292"/>
      <c r="H103" s="314"/>
      <c r="I103" s="399" t="s">
        <v>1465</v>
      </c>
      <c r="J103" s="399" t="str">
        <f t="shared" si="55"/>
        <v>0</v>
      </c>
      <c r="K103" s="399" t="s">
        <v>1465</v>
      </c>
      <c r="L103" s="399" t="str">
        <f t="shared" si="56"/>
        <v>0</v>
      </c>
      <c r="M103" s="399" t="s">
        <v>1465</v>
      </c>
      <c r="N103" s="399" t="str">
        <f t="shared" si="57"/>
        <v>0</v>
      </c>
      <c r="O103" s="399" t="s">
        <v>1465</v>
      </c>
      <c r="P103" s="399" t="str">
        <f t="shared" si="58"/>
        <v>0</v>
      </c>
      <c r="Q103" s="399" t="s">
        <v>1494</v>
      </c>
      <c r="R103" s="400">
        <f t="shared" si="59"/>
        <v>0</v>
      </c>
      <c r="S103" s="677"/>
    </row>
    <row r="104" spans="2:19" ht="46" thickBot="1">
      <c r="B104" s="662"/>
      <c r="C104" s="151" t="s">
        <v>971</v>
      </c>
      <c r="D104" s="10" t="s">
        <v>972</v>
      </c>
      <c r="E104" s="222" t="s">
        <v>1434</v>
      </c>
      <c r="F104" s="13"/>
      <c r="G104" s="291"/>
      <c r="H104" s="314"/>
      <c r="I104" s="399" t="s">
        <v>1465</v>
      </c>
      <c r="J104" s="399" t="str">
        <f t="shared" si="55"/>
        <v>0</v>
      </c>
      <c r="K104" s="399" t="s">
        <v>1465</v>
      </c>
      <c r="L104" s="399" t="str">
        <f t="shared" si="56"/>
        <v>0</v>
      </c>
      <c r="M104" s="399" t="s">
        <v>1465</v>
      </c>
      <c r="N104" s="399" t="str">
        <f t="shared" si="57"/>
        <v>0</v>
      </c>
      <c r="O104" s="399" t="s">
        <v>1465</v>
      </c>
      <c r="P104" s="399" t="str">
        <f t="shared" si="58"/>
        <v>0</v>
      </c>
      <c r="Q104" s="399" t="s">
        <v>1494</v>
      </c>
      <c r="R104" s="400">
        <f t="shared" si="59"/>
        <v>0</v>
      </c>
      <c r="S104" s="677"/>
    </row>
    <row r="105" spans="2:19" ht="16" thickBot="1">
      <c r="B105" s="663"/>
      <c r="C105" s="688" t="s">
        <v>540</v>
      </c>
      <c r="D105" s="689"/>
      <c r="E105" s="689"/>
      <c r="F105" s="689"/>
      <c r="G105" s="689"/>
      <c r="H105" s="689"/>
      <c r="I105" s="689"/>
      <c r="J105" s="689"/>
      <c r="K105" s="689"/>
      <c r="L105" s="689"/>
      <c r="M105" s="689"/>
      <c r="N105" s="689"/>
      <c r="O105" s="689"/>
      <c r="P105" s="689"/>
      <c r="Q105" s="689"/>
      <c r="R105" s="689"/>
      <c r="S105" s="689"/>
    </row>
    <row r="109" spans="2:19" ht="27.5" hidden="1" customHeight="1" thickBot="1">
      <c r="B109" s="731" t="s">
        <v>320</v>
      </c>
      <c r="C109" s="118" t="s">
        <v>8</v>
      </c>
      <c r="D109" s="15" t="s">
        <v>1</v>
      </c>
      <c r="E109" s="16" t="s">
        <v>3</v>
      </c>
      <c r="F109" s="16" t="s">
        <v>4</v>
      </c>
      <c r="G109" s="118" t="s">
        <v>5</v>
      </c>
    </row>
    <row r="110" spans="2:19" hidden="1">
      <c r="B110" s="732"/>
      <c r="C110" s="714" t="s">
        <v>1007</v>
      </c>
      <c r="D110" s="62" t="s">
        <v>973</v>
      </c>
      <c r="E110" s="222"/>
      <c r="F110" s="9"/>
      <c r="G110" s="84"/>
    </row>
    <row r="111" spans="2:19" ht="46" hidden="1" thickBot="1">
      <c r="B111" s="732"/>
      <c r="C111" s="715"/>
      <c r="D111" s="63" t="s">
        <v>974</v>
      </c>
      <c r="E111" s="223"/>
      <c r="F111" s="7"/>
      <c r="G111" s="85"/>
    </row>
    <row r="112" spans="2:19" ht="45" hidden="1">
      <c r="B112" s="732"/>
      <c r="C112" s="144" t="s">
        <v>505</v>
      </c>
      <c r="D112" s="64" t="s">
        <v>965</v>
      </c>
      <c r="E112" s="236"/>
      <c r="F112" s="58"/>
      <c r="G112" s="86"/>
    </row>
    <row r="113" spans="2:19" ht="46" hidden="1" thickBot="1">
      <c r="B113" s="732"/>
      <c r="C113" s="143" t="s">
        <v>1005</v>
      </c>
      <c r="D113" s="65" t="s">
        <v>966</v>
      </c>
      <c r="E113" s="224"/>
      <c r="F113" s="13"/>
      <c r="G113" s="204"/>
    </row>
    <row r="114" spans="2:19" ht="45" hidden="1">
      <c r="B114" s="732"/>
      <c r="C114" s="144" t="s">
        <v>967</v>
      </c>
      <c r="D114" s="64" t="s">
        <v>968</v>
      </c>
      <c r="E114" s="236"/>
      <c r="F114" s="58"/>
      <c r="G114" s="86"/>
    </row>
    <row r="115" spans="2:19" ht="31" hidden="1" thickBot="1">
      <c r="B115" s="732"/>
      <c r="C115" s="143" t="s">
        <v>506</v>
      </c>
      <c r="D115" s="65" t="s">
        <v>969</v>
      </c>
      <c r="E115" s="224"/>
      <c r="F115" s="13"/>
      <c r="G115" s="204"/>
    </row>
    <row r="116" spans="2:19" ht="16" hidden="1" thickBot="1">
      <c r="B116" s="733"/>
      <c r="C116" s="734" t="s">
        <v>544</v>
      </c>
      <c r="D116" s="735"/>
      <c r="E116" s="735"/>
      <c r="F116" s="735"/>
      <c r="G116" s="736"/>
    </row>
    <row r="119" spans="2:19" ht="16" thickBot="1"/>
    <row r="120" spans="2:19" ht="36" customHeight="1">
      <c r="B120" s="661" t="s">
        <v>1531</v>
      </c>
      <c r="C120" s="383" t="s">
        <v>8</v>
      </c>
      <c r="D120" s="384" t="s">
        <v>1</v>
      </c>
      <c r="E120" s="383" t="s">
        <v>3</v>
      </c>
      <c r="F120" s="383" t="s">
        <v>4</v>
      </c>
      <c r="G120" s="385" t="s">
        <v>5</v>
      </c>
      <c r="H120" s="375" t="s">
        <v>1411</v>
      </c>
      <c r="I120" s="391" t="s">
        <v>1412</v>
      </c>
      <c r="J120" s="391"/>
      <c r="K120" s="391" t="s">
        <v>1490</v>
      </c>
      <c r="L120" s="391"/>
      <c r="M120" s="391" t="s">
        <v>1491</v>
      </c>
      <c r="N120" s="391"/>
      <c r="O120" s="391" t="s">
        <v>1492</v>
      </c>
      <c r="P120" s="391"/>
      <c r="Q120" s="392" t="s">
        <v>1413</v>
      </c>
      <c r="R120" s="376" t="s">
        <v>1422</v>
      </c>
      <c r="S120" s="390" t="s">
        <v>1493</v>
      </c>
    </row>
    <row r="121" spans="2:19" ht="15" customHeight="1" thickBot="1">
      <c r="B121" s="662"/>
      <c r="C121" s="681" t="s">
        <v>545</v>
      </c>
      <c r="D121" s="682"/>
      <c r="E121" s="682"/>
      <c r="F121" s="682"/>
      <c r="G121" s="682"/>
      <c r="H121" s="682"/>
      <c r="I121" s="682"/>
      <c r="J121" s="682"/>
      <c r="K121" s="682"/>
      <c r="L121" s="682"/>
      <c r="M121" s="682"/>
      <c r="N121" s="682"/>
      <c r="O121" s="682"/>
      <c r="P121" s="682"/>
      <c r="Q121" s="682"/>
      <c r="R121" s="682"/>
      <c r="S121" s="682"/>
    </row>
    <row r="122" spans="2:19" ht="60">
      <c r="B122" s="598"/>
      <c r="C122" s="186" t="s">
        <v>546</v>
      </c>
      <c r="D122" s="92" t="s">
        <v>547</v>
      </c>
      <c r="E122" s="239" t="s">
        <v>1434</v>
      </c>
      <c r="F122" s="92"/>
      <c r="G122" s="290"/>
      <c r="H122" s="318"/>
      <c r="I122" s="417" t="s">
        <v>1465</v>
      </c>
      <c r="J122" s="417" t="str">
        <f t="shared" ref="J122" si="60">IF(I122="SI","2.5","0")</f>
        <v>0</v>
      </c>
      <c r="K122" s="417" t="s">
        <v>1465</v>
      </c>
      <c r="L122" s="417" t="str">
        <f t="shared" ref="L122" si="61">IF(K122="SI","2.5","0")</f>
        <v>0</v>
      </c>
      <c r="M122" s="417" t="s">
        <v>1465</v>
      </c>
      <c r="N122" s="417" t="str">
        <f t="shared" ref="N122" si="62">IF(M122="SI","2.5","0")</f>
        <v>0</v>
      </c>
      <c r="O122" s="417" t="s">
        <v>1465</v>
      </c>
      <c r="P122" s="417" t="str">
        <f t="shared" ref="P122" si="63">IF(O122="SI","2.5","0")</f>
        <v>0</v>
      </c>
      <c r="Q122" s="417" t="s">
        <v>1494</v>
      </c>
      <c r="R122" s="426">
        <f t="shared" ref="R122" si="64">J122+L122+N122+P122</f>
        <v>0</v>
      </c>
      <c r="S122" s="422">
        <f>AVERAGE(R122)</f>
        <v>0</v>
      </c>
    </row>
    <row r="123" spans="2:19" ht="15" customHeight="1">
      <c r="B123" s="598"/>
      <c r="C123" s="683" t="s">
        <v>548</v>
      </c>
      <c r="D123" s="683"/>
      <c r="E123" s="683"/>
      <c r="F123" s="683"/>
      <c r="G123" s="683"/>
      <c r="H123" s="683"/>
      <c r="I123" s="683"/>
      <c r="J123" s="683"/>
      <c r="K123" s="683"/>
      <c r="L123" s="683"/>
      <c r="M123" s="683"/>
      <c r="N123" s="683"/>
      <c r="O123" s="683"/>
      <c r="P123" s="683"/>
      <c r="Q123" s="683"/>
      <c r="R123" s="683"/>
      <c r="S123" s="683"/>
    </row>
    <row r="124" spans="2:19" ht="16" thickBot="1">
      <c r="B124" s="599"/>
      <c r="C124" s="737" t="s">
        <v>549</v>
      </c>
      <c r="D124" s="737"/>
      <c r="E124" s="737"/>
      <c r="F124" s="737"/>
      <c r="G124" s="737"/>
      <c r="H124" s="737"/>
      <c r="I124" s="737"/>
      <c r="J124" s="737"/>
      <c r="K124" s="737"/>
      <c r="L124" s="737"/>
      <c r="M124" s="737"/>
      <c r="N124" s="737"/>
      <c r="O124" s="737"/>
      <c r="P124" s="737"/>
      <c r="Q124" s="737"/>
      <c r="R124" s="737"/>
      <c r="S124" s="737"/>
    </row>
    <row r="127" spans="2:19" ht="20">
      <c r="B127" s="17" t="s">
        <v>1524</v>
      </c>
    </row>
    <row r="129" spans="2:19" ht="16" thickBot="1"/>
    <row r="130" spans="2:19" ht="27" customHeight="1" thickBot="1">
      <c r="B130" s="597" t="s">
        <v>1530</v>
      </c>
      <c r="C130" s="383" t="s">
        <v>8</v>
      </c>
      <c r="D130" s="384" t="s">
        <v>1</v>
      </c>
      <c r="E130" s="383" t="s">
        <v>3</v>
      </c>
      <c r="F130" s="383" t="s">
        <v>4</v>
      </c>
      <c r="G130" s="385" t="s">
        <v>5</v>
      </c>
      <c r="H130" s="375" t="s">
        <v>1411</v>
      </c>
      <c r="I130" s="391" t="s">
        <v>1412</v>
      </c>
      <c r="J130" s="391"/>
      <c r="K130" s="391" t="s">
        <v>1490</v>
      </c>
      <c r="L130" s="391"/>
      <c r="M130" s="391" t="s">
        <v>1491</v>
      </c>
      <c r="N130" s="391"/>
      <c r="O130" s="391" t="s">
        <v>1492</v>
      </c>
      <c r="P130" s="391"/>
      <c r="Q130" s="392" t="s">
        <v>1413</v>
      </c>
      <c r="R130" s="376" t="s">
        <v>1422</v>
      </c>
      <c r="S130" s="390" t="s">
        <v>1493</v>
      </c>
    </row>
    <row r="131" spans="2:19" ht="31" thickBot="1">
      <c r="B131" s="598"/>
      <c r="C131" s="716" t="s">
        <v>550</v>
      </c>
      <c r="D131" s="74" t="s">
        <v>563</v>
      </c>
      <c r="E131" s="222" t="s">
        <v>1434</v>
      </c>
      <c r="F131" s="9"/>
      <c r="G131" s="305"/>
      <c r="H131" s="314"/>
      <c r="I131" s="399" t="s">
        <v>1465</v>
      </c>
      <c r="J131" s="399" t="str">
        <f t="shared" ref="J131:J140" si="65">IF(I131="SI","2.5","0")</f>
        <v>0</v>
      </c>
      <c r="K131" s="399" t="s">
        <v>1465</v>
      </c>
      <c r="L131" s="399" t="str">
        <f t="shared" ref="L131:L140" si="66">IF(K131="SI","2.5","0")</f>
        <v>0</v>
      </c>
      <c r="M131" s="399" t="s">
        <v>1465</v>
      </c>
      <c r="N131" s="399" t="str">
        <f t="shared" ref="N131:N140" si="67">IF(M131="SI","2.5","0")</f>
        <v>0</v>
      </c>
      <c r="O131" s="399" t="s">
        <v>1465</v>
      </c>
      <c r="P131" s="399" t="str">
        <f t="shared" ref="P131:P140" si="68">IF(O131="SI","2.5","0")</f>
        <v>0</v>
      </c>
      <c r="Q131" s="399" t="s">
        <v>1494</v>
      </c>
      <c r="R131" s="400">
        <f t="shared" ref="R131:R140" si="69">J131+L131+N131+P131</f>
        <v>0</v>
      </c>
      <c r="S131" s="677">
        <f>AVERAGE(R131:R140)</f>
        <v>0</v>
      </c>
    </row>
    <row r="132" spans="2:19" ht="16" thickBot="1">
      <c r="B132" s="598"/>
      <c r="C132" s="717"/>
      <c r="D132" s="75" t="s">
        <v>564</v>
      </c>
      <c r="E132" s="222" t="s">
        <v>1434</v>
      </c>
      <c r="F132" s="7"/>
      <c r="G132" s="306"/>
      <c r="H132" s="314"/>
      <c r="I132" s="399" t="s">
        <v>1465</v>
      </c>
      <c r="J132" s="399" t="str">
        <f t="shared" si="65"/>
        <v>0</v>
      </c>
      <c r="K132" s="399" t="s">
        <v>1465</v>
      </c>
      <c r="L132" s="399" t="str">
        <f t="shared" si="66"/>
        <v>0</v>
      </c>
      <c r="M132" s="399" t="s">
        <v>1465</v>
      </c>
      <c r="N132" s="399" t="str">
        <f t="shared" si="67"/>
        <v>0</v>
      </c>
      <c r="O132" s="399" t="s">
        <v>1465</v>
      </c>
      <c r="P132" s="399" t="str">
        <f t="shared" si="68"/>
        <v>0</v>
      </c>
      <c r="Q132" s="399" t="s">
        <v>1494</v>
      </c>
      <c r="R132" s="400">
        <f t="shared" si="69"/>
        <v>0</v>
      </c>
      <c r="S132" s="677"/>
    </row>
    <row r="133" spans="2:19" ht="61" thickBot="1">
      <c r="B133" s="598"/>
      <c r="C133" s="100" t="s">
        <v>551</v>
      </c>
      <c r="D133" s="76" t="s">
        <v>552</v>
      </c>
      <c r="E133" s="222" t="s">
        <v>1434</v>
      </c>
      <c r="F133" s="58"/>
      <c r="G133" s="292"/>
      <c r="H133" s="314"/>
      <c r="I133" s="399" t="s">
        <v>1465</v>
      </c>
      <c r="J133" s="399" t="str">
        <f t="shared" si="65"/>
        <v>0</v>
      </c>
      <c r="K133" s="399" t="s">
        <v>1465</v>
      </c>
      <c r="L133" s="399" t="str">
        <f t="shared" si="66"/>
        <v>0</v>
      </c>
      <c r="M133" s="399" t="s">
        <v>1465</v>
      </c>
      <c r="N133" s="399" t="str">
        <f t="shared" si="67"/>
        <v>0</v>
      </c>
      <c r="O133" s="399" t="s">
        <v>1465</v>
      </c>
      <c r="P133" s="399" t="str">
        <f t="shared" si="68"/>
        <v>0</v>
      </c>
      <c r="Q133" s="399" t="s">
        <v>1494</v>
      </c>
      <c r="R133" s="400">
        <f t="shared" si="69"/>
        <v>0</v>
      </c>
      <c r="S133" s="677"/>
    </row>
    <row r="134" spans="2:19" ht="31" thickBot="1">
      <c r="B134" s="598"/>
      <c r="C134" s="146" t="s">
        <v>553</v>
      </c>
      <c r="D134" s="77" t="s">
        <v>554</v>
      </c>
      <c r="E134" s="222" t="s">
        <v>1434</v>
      </c>
      <c r="F134" s="13"/>
      <c r="G134" s="291"/>
      <c r="H134" s="314"/>
      <c r="I134" s="399" t="s">
        <v>1465</v>
      </c>
      <c r="J134" s="399" t="str">
        <f t="shared" si="65"/>
        <v>0</v>
      </c>
      <c r="K134" s="399" t="s">
        <v>1465</v>
      </c>
      <c r="L134" s="399" t="str">
        <f t="shared" si="66"/>
        <v>0</v>
      </c>
      <c r="M134" s="399" t="s">
        <v>1465</v>
      </c>
      <c r="N134" s="399" t="str">
        <f t="shared" si="67"/>
        <v>0</v>
      </c>
      <c r="O134" s="399" t="s">
        <v>1465</v>
      </c>
      <c r="P134" s="399" t="str">
        <f t="shared" si="68"/>
        <v>0</v>
      </c>
      <c r="Q134" s="399" t="s">
        <v>1494</v>
      </c>
      <c r="R134" s="400">
        <f t="shared" si="69"/>
        <v>0</v>
      </c>
      <c r="S134" s="677"/>
    </row>
    <row r="135" spans="2:19" ht="151" thickBot="1">
      <c r="B135" s="598"/>
      <c r="C135" s="100" t="s">
        <v>975</v>
      </c>
      <c r="D135" s="90" t="s">
        <v>976</v>
      </c>
      <c r="E135" s="222" t="s">
        <v>1434</v>
      </c>
      <c r="F135" s="58"/>
      <c r="G135" s="292"/>
      <c r="H135" s="314"/>
      <c r="I135" s="399" t="s">
        <v>1465</v>
      </c>
      <c r="J135" s="399" t="str">
        <f t="shared" si="65"/>
        <v>0</v>
      </c>
      <c r="K135" s="399" t="s">
        <v>1465</v>
      </c>
      <c r="L135" s="399" t="str">
        <f t="shared" si="66"/>
        <v>0</v>
      </c>
      <c r="M135" s="399" t="s">
        <v>1465</v>
      </c>
      <c r="N135" s="399" t="str">
        <f t="shared" si="67"/>
        <v>0</v>
      </c>
      <c r="O135" s="399" t="s">
        <v>1465</v>
      </c>
      <c r="P135" s="399" t="str">
        <f t="shared" si="68"/>
        <v>0</v>
      </c>
      <c r="Q135" s="399" t="s">
        <v>1494</v>
      </c>
      <c r="R135" s="400">
        <f t="shared" si="69"/>
        <v>0</v>
      </c>
      <c r="S135" s="677"/>
    </row>
    <row r="136" spans="2:19" ht="61" thickBot="1">
      <c r="B136" s="598"/>
      <c r="C136" s="146" t="s">
        <v>555</v>
      </c>
      <c r="D136" s="77" t="s">
        <v>556</v>
      </c>
      <c r="E136" s="222" t="s">
        <v>1434</v>
      </c>
      <c r="F136" s="13"/>
      <c r="G136" s="291"/>
      <c r="H136" s="314"/>
      <c r="I136" s="399" t="s">
        <v>1465</v>
      </c>
      <c r="J136" s="399" t="str">
        <f t="shared" si="65"/>
        <v>0</v>
      </c>
      <c r="K136" s="399" t="s">
        <v>1465</v>
      </c>
      <c r="L136" s="399" t="str">
        <f t="shared" si="66"/>
        <v>0</v>
      </c>
      <c r="M136" s="399" t="s">
        <v>1465</v>
      </c>
      <c r="N136" s="399" t="str">
        <f t="shared" si="67"/>
        <v>0</v>
      </c>
      <c r="O136" s="399" t="s">
        <v>1465</v>
      </c>
      <c r="P136" s="399" t="str">
        <f t="shared" si="68"/>
        <v>0</v>
      </c>
      <c r="Q136" s="399" t="s">
        <v>1494</v>
      </c>
      <c r="R136" s="400">
        <f t="shared" si="69"/>
        <v>0</v>
      </c>
      <c r="S136" s="677"/>
    </row>
    <row r="137" spans="2:19" ht="31" thickBot="1">
      <c r="B137" s="598"/>
      <c r="C137" s="100" t="s">
        <v>557</v>
      </c>
      <c r="D137" s="76" t="s">
        <v>558</v>
      </c>
      <c r="E137" s="222" t="s">
        <v>1434</v>
      </c>
      <c r="F137" s="58"/>
      <c r="G137" s="292"/>
      <c r="H137" s="314"/>
      <c r="I137" s="399" t="s">
        <v>1465</v>
      </c>
      <c r="J137" s="399" t="str">
        <f t="shared" si="65"/>
        <v>0</v>
      </c>
      <c r="K137" s="399" t="s">
        <v>1465</v>
      </c>
      <c r="L137" s="399" t="str">
        <f t="shared" si="66"/>
        <v>0</v>
      </c>
      <c r="M137" s="399" t="s">
        <v>1465</v>
      </c>
      <c r="N137" s="399" t="str">
        <f t="shared" si="67"/>
        <v>0</v>
      </c>
      <c r="O137" s="399" t="s">
        <v>1465</v>
      </c>
      <c r="P137" s="399" t="str">
        <f t="shared" si="68"/>
        <v>0</v>
      </c>
      <c r="Q137" s="399" t="s">
        <v>1494</v>
      </c>
      <c r="R137" s="400">
        <f t="shared" si="69"/>
        <v>0</v>
      </c>
      <c r="S137" s="677"/>
    </row>
    <row r="138" spans="2:19" ht="31" thickBot="1">
      <c r="B138" s="598"/>
      <c r="C138" s="146" t="s">
        <v>1366</v>
      </c>
      <c r="D138" s="77" t="s">
        <v>559</v>
      </c>
      <c r="E138" s="222" t="s">
        <v>1434</v>
      </c>
      <c r="F138" s="13"/>
      <c r="G138" s="291"/>
      <c r="H138" s="314"/>
      <c r="I138" s="399" t="s">
        <v>1465</v>
      </c>
      <c r="J138" s="399" t="str">
        <f t="shared" si="65"/>
        <v>0</v>
      </c>
      <c r="K138" s="399" t="s">
        <v>1465</v>
      </c>
      <c r="L138" s="399" t="str">
        <f t="shared" si="66"/>
        <v>0</v>
      </c>
      <c r="M138" s="399" t="s">
        <v>1465</v>
      </c>
      <c r="N138" s="399" t="str">
        <f t="shared" si="67"/>
        <v>0</v>
      </c>
      <c r="O138" s="399" t="s">
        <v>1465</v>
      </c>
      <c r="P138" s="399" t="str">
        <f t="shared" si="68"/>
        <v>0</v>
      </c>
      <c r="Q138" s="399" t="s">
        <v>1494</v>
      </c>
      <c r="R138" s="400">
        <f t="shared" si="69"/>
        <v>0</v>
      </c>
      <c r="S138" s="677"/>
    </row>
    <row r="139" spans="2:19" ht="16" thickBot="1">
      <c r="B139" s="598"/>
      <c r="C139" s="100" t="s">
        <v>560</v>
      </c>
      <c r="D139" s="76" t="s">
        <v>561</v>
      </c>
      <c r="E139" s="222" t="s">
        <v>1434</v>
      </c>
      <c r="F139" s="58"/>
      <c r="G139" s="292"/>
      <c r="H139" s="314"/>
      <c r="I139" s="399" t="s">
        <v>1465</v>
      </c>
      <c r="J139" s="399" t="str">
        <f t="shared" si="65"/>
        <v>0</v>
      </c>
      <c r="K139" s="399" t="s">
        <v>1465</v>
      </c>
      <c r="L139" s="399" t="str">
        <f t="shared" si="66"/>
        <v>0</v>
      </c>
      <c r="M139" s="399" t="s">
        <v>1465</v>
      </c>
      <c r="N139" s="399" t="str">
        <f t="shared" si="67"/>
        <v>0</v>
      </c>
      <c r="O139" s="399" t="s">
        <v>1465</v>
      </c>
      <c r="P139" s="399" t="str">
        <f t="shared" si="68"/>
        <v>0</v>
      </c>
      <c r="Q139" s="399" t="s">
        <v>1494</v>
      </c>
      <c r="R139" s="400">
        <f t="shared" si="69"/>
        <v>0</v>
      </c>
      <c r="S139" s="677"/>
    </row>
    <row r="140" spans="2:19" ht="31" thickBot="1">
      <c r="B140" s="598"/>
      <c r="C140" s="146" t="s">
        <v>977</v>
      </c>
      <c r="D140" s="77" t="s">
        <v>978</v>
      </c>
      <c r="E140" s="222" t="s">
        <v>1434</v>
      </c>
      <c r="F140" s="13"/>
      <c r="G140" s="291"/>
      <c r="H140" s="314"/>
      <c r="I140" s="399" t="s">
        <v>1465</v>
      </c>
      <c r="J140" s="399" t="str">
        <f t="shared" si="65"/>
        <v>0</v>
      </c>
      <c r="K140" s="399" t="s">
        <v>1465</v>
      </c>
      <c r="L140" s="399" t="str">
        <f t="shared" si="66"/>
        <v>0</v>
      </c>
      <c r="M140" s="399" t="s">
        <v>1465</v>
      </c>
      <c r="N140" s="399" t="str">
        <f t="shared" si="67"/>
        <v>0</v>
      </c>
      <c r="O140" s="399" t="s">
        <v>1465</v>
      </c>
      <c r="P140" s="399" t="str">
        <f t="shared" si="68"/>
        <v>0</v>
      </c>
      <c r="Q140" s="399" t="s">
        <v>1494</v>
      </c>
      <c r="R140" s="400">
        <f t="shared" si="69"/>
        <v>0</v>
      </c>
      <c r="S140" s="677"/>
    </row>
    <row r="141" spans="2:19" ht="15" customHeight="1">
      <c r="B141" s="598"/>
      <c r="C141" s="704" t="s">
        <v>979</v>
      </c>
      <c r="D141" s="705"/>
      <c r="E141" s="705"/>
      <c r="F141" s="705"/>
      <c r="G141" s="705"/>
      <c r="H141" s="705"/>
      <c r="I141" s="705"/>
      <c r="J141" s="705"/>
      <c r="K141" s="705"/>
      <c r="L141" s="705"/>
      <c r="M141" s="705"/>
      <c r="N141" s="705"/>
      <c r="O141" s="705"/>
      <c r="P141" s="705"/>
      <c r="Q141" s="705"/>
      <c r="R141" s="705"/>
      <c r="S141" s="705"/>
    </row>
    <row r="142" spans="2:19" ht="15" customHeight="1" thickBot="1">
      <c r="B142" s="599"/>
      <c r="C142" s="688" t="s">
        <v>562</v>
      </c>
      <c r="D142" s="689"/>
      <c r="E142" s="689"/>
      <c r="F142" s="689"/>
      <c r="G142" s="689"/>
      <c r="H142" s="689"/>
      <c r="I142" s="689"/>
      <c r="J142" s="689"/>
      <c r="K142" s="689"/>
      <c r="L142" s="689"/>
      <c r="M142" s="689"/>
      <c r="N142" s="689"/>
      <c r="O142" s="689"/>
      <c r="P142" s="689"/>
      <c r="Q142" s="689"/>
      <c r="R142" s="689"/>
      <c r="S142" s="689"/>
    </row>
    <row r="145" spans="2:19" ht="20">
      <c r="B145" s="17" t="s">
        <v>1525</v>
      </c>
    </row>
    <row r="147" spans="2:19" ht="16" thickBot="1"/>
    <row r="148" spans="2:19" ht="26.5" customHeight="1" thickBot="1">
      <c r="B148" s="661" t="s">
        <v>1529</v>
      </c>
      <c r="C148" s="383" t="s">
        <v>8</v>
      </c>
      <c r="D148" s="384" t="s">
        <v>1</v>
      </c>
      <c r="E148" s="383" t="s">
        <v>3</v>
      </c>
      <c r="F148" s="383" t="s">
        <v>4</v>
      </c>
      <c r="G148" s="385" t="s">
        <v>5</v>
      </c>
      <c r="H148" s="375" t="s">
        <v>1411</v>
      </c>
      <c r="I148" s="391" t="s">
        <v>1412</v>
      </c>
      <c r="J148" s="391"/>
      <c r="K148" s="391" t="s">
        <v>1490</v>
      </c>
      <c r="L148" s="391"/>
      <c r="M148" s="391" t="s">
        <v>1491</v>
      </c>
      <c r="N148" s="391"/>
      <c r="O148" s="391" t="s">
        <v>1492</v>
      </c>
      <c r="P148" s="391"/>
      <c r="Q148" s="392" t="s">
        <v>1413</v>
      </c>
      <c r="R148" s="376" t="s">
        <v>1422</v>
      </c>
      <c r="S148" s="390" t="s">
        <v>1493</v>
      </c>
    </row>
    <row r="149" spans="2:19" ht="16" thickBot="1">
      <c r="B149" s="662"/>
      <c r="C149" s="711" t="s">
        <v>1367</v>
      </c>
      <c r="D149" s="62" t="s">
        <v>575</v>
      </c>
      <c r="E149" s="222" t="s">
        <v>1434</v>
      </c>
      <c r="F149" s="9"/>
      <c r="G149" s="305"/>
      <c r="H149" s="314"/>
      <c r="I149" s="399" t="s">
        <v>1465</v>
      </c>
      <c r="J149" s="399" t="str">
        <f t="shared" ref="J149:J155" si="70">IF(I149="SI","2.5","0")</f>
        <v>0</v>
      </c>
      <c r="K149" s="399" t="s">
        <v>1465</v>
      </c>
      <c r="L149" s="399" t="str">
        <f t="shared" ref="L149:L155" si="71">IF(K149="SI","2.5","0")</f>
        <v>0</v>
      </c>
      <c r="M149" s="399" t="s">
        <v>1465</v>
      </c>
      <c r="N149" s="399" t="str">
        <f t="shared" ref="N149:N155" si="72">IF(M149="SI","2.5","0")</f>
        <v>0</v>
      </c>
      <c r="O149" s="399" t="s">
        <v>1465</v>
      </c>
      <c r="P149" s="399" t="str">
        <f t="shared" ref="P149:P155" si="73">IF(O149="SI","2.5","0")</f>
        <v>0</v>
      </c>
      <c r="Q149" s="399" t="s">
        <v>1494</v>
      </c>
      <c r="R149" s="400">
        <f t="shared" ref="R149:R155" si="74">J149+L149+N149+P149</f>
        <v>0</v>
      </c>
      <c r="S149" s="694">
        <f>AVERAGE(R149:R156)</f>
        <v>0</v>
      </c>
    </row>
    <row r="150" spans="2:19" ht="46" thickBot="1">
      <c r="B150" s="662"/>
      <c r="C150" s="712"/>
      <c r="D150" s="61" t="s">
        <v>1250</v>
      </c>
      <c r="E150" s="222" t="s">
        <v>1434</v>
      </c>
      <c r="F150" s="3"/>
      <c r="G150" s="307"/>
      <c r="H150" s="314"/>
      <c r="I150" s="399" t="s">
        <v>1465</v>
      </c>
      <c r="J150" s="399" t="str">
        <f t="shared" si="70"/>
        <v>0</v>
      </c>
      <c r="K150" s="399" t="s">
        <v>1465</v>
      </c>
      <c r="L150" s="399" t="str">
        <f t="shared" si="71"/>
        <v>0</v>
      </c>
      <c r="M150" s="399" t="s">
        <v>1465</v>
      </c>
      <c r="N150" s="399" t="str">
        <f t="shared" si="72"/>
        <v>0</v>
      </c>
      <c r="O150" s="399" t="s">
        <v>1465</v>
      </c>
      <c r="P150" s="399" t="str">
        <f t="shared" si="73"/>
        <v>0</v>
      </c>
      <c r="Q150" s="399" t="s">
        <v>1494</v>
      </c>
      <c r="R150" s="400">
        <f t="shared" si="74"/>
        <v>0</v>
      </c>
      <c r="S150" s="708"/>
    </row>
    <row r="151" spans="2:19" ht="46" thickBot="1">
      <c r="B151" s="662"/>
      <c r="C151" s="713"/>
      <c r="D151" s="63" t="s">
        <v>1251</v>
      </c>
      <c r="E151" s="222" t="s">
        <v>1434</v>
      </c>
      <c r="F151" s="7"/>
      <c r="G151" s="306"/>
      <c r="H151" s="314"/>
      <c r="I151" s="399" t="s">
        <v>1465</v>
      </c>
      <c r="J151" s="399" t="str">
        <f t="shared" si="70"/>
        <v>0</v>
      </c>
      <c r="K151" s="399" t="s">
        <v>1465</v>
      </c>
      <c r="L151" s="399" t="str">
        <f t="shared" si="71"/>
        <v>0</v>
      </c>
      <c r="M151" s="399" t="s">
        <v>1465</v>
      </c>
      <c r="N151" s="399" t="str">
        <f t="shared" si="72"/>
        <v>0</v>
      </c>
      <c r="O151" s="399" t="s">
        <v>1465</v>
      </c>
      <c r="P151" s="399" t="str">
        <f t="shared" si="73"/>
        <v>0</v>
      </c>
      <c r="Q151" s="399" t="s">
        <v>1494</v>
      </c>
      <c r="R151" s="400">
        <f t="shared" si="74"/>
        <v>0</v>
      </c>
      <c r="S151" s="708"/>
    </row>
    <row r="152" spans="2:19" ht="31" thickBot="1">
      <c r="B152" s="662"/>
      <c r="C152" s="143" t="s">
        <v>565</v>
      </c>
      <c r="D152" s="65" t="s">
        <v>566</v>
      </c>
      <c r="E152" s="222" t="s">
        <v>1434</v>
      </c>
      <c r="F152" s="13"/>
      <c r="G152" s="291"/>
      <c r="H152" s="314"/>
      <c r="I152" s="399" t="s">
        <v>1465</v>
      </c>
      <c r="J152" s="399" t="str">
        <f t="shared" si="70"/>
        <v>0</v>
      </c>
      <c r="K152" s="399" t="s">
        <v>1465</v>
      </c>
      <c r="L152" s="399" t="str">
        <f t="shared" si="71"/>
        <v>0</v>
      </c>
      <c r="M152" s="399" t="s">
        <v>1465</v>
      </c>
      <c r="N152" s="399" t="str">
        <f t="shared" si="72"/>
        <v>0</v>
      </c>
      <c r="O152" s="399" t="s">
        <v>1465</v>
      </c>
      <c r="P152" s="399" t="str">
        <f t="shared" si="73"/>
        <v>0</v>
      </c>
      <c r="Q152" s="399" t="s">
        <v>1494</v>
      </c>
      <c r="R152" s="400">
        <f t="shared" si="74"/>
        <v>0</v>
      </c>
      <c r="S152" s="708"/>
    </row>
    <row r="153" spans="2:19" ht="31" thickBot="1">
      <c r="B153" s="662"/>
      <c r="C153" s="143" t="s">
        <v>567</v>
      </c>
      <c r="D153" s="65" t="s">
        <v>1252</v>
      </c>
      <c r="E153" s="222" t="s">
        <v>1434</v>
      </c>
      <c r="F153" s="13"/>
      <c r="G153" s="291"/>
      <c r="H153" s="314"/>
      <c r="I153" s="399" t="s">
        <v>1465</v>
      </c>
      <c r="J153" s="399" t="str">
        <f t="shared" si="70"/>
        <v>0</v>
      </c>
      <c r="K153" s="399" t="s">
        <v>1465</v>
      </c>
      <c r="L153" s="399" t="str">
        <f t="shared" si="71"/>
        <v>0</v>
      </c>
      <c r="M153" s="399" t="s">
        <v>1465</v>
      </c>
      <c r="N153" s="399" t="str">
        <f t="shared" si="72"/>
        <v>0</v>
      </c>
      <c r="O153" s="399" t="s">
        <v>1465</v>
      </c>
      <c r="P153" s="399" t="str">
        <f t="shared" si="73"/>
        <v>0</v>
      </c>
      <c r="Q153" s="399" t="s">
        <v>1494</v>
      </c>
      <c r="R153" s="400">
        <f t="shared" si="74"/>
        <v>0</v>
      </c>
      <c r="S153" s="708"/>
    </row>
    <row r="154" spans="2:19" ht="61" thickBot="1">
      <c r="B154" s="662"/>
      <c r="C154" s="143" t="s">
        <v>568</v>
      </c>
      <c r="D154" s="65" t="s">
        <v>1253</v>
      </c>
      <c r="E154" s="222" t="s">
        <v>1434</v>
      </c>
      <c r="F154" s="13"/>
      <c r="G154" s="291"/>
      <c r="H154" s="314"/>
      <c r="I154" s="399" t="s">
        <v>1465</v>
      </c>
      <c r="J154" s="399" t="str">
        <f t="shared" si="70"/>
        <v>0</v>
      </c>
      <c r="K154" s="399" t="s">
        <v>1465</v>
      </c>
      <c r="L154" s="399" t="str">
        <f t="shared" si="71"/>
        <v>0</v>
      </c>
      <c r="M154" s="399" t="s">
        <v>1465</v>
      </c>
      <c r="N154" s="399" t="str">
        <f t="shared" si="72"/>
        <v>0</v>
      </c>
      <c r="O154" s="399" t="s">
        <v>1465</v>
      </c>
      <c r="P154" s="399" t="str">
        <f t="shared" si="73"/>
        <v>0</v>
      </c>
      <c r="Q154" s="399" t="s">
        <v>1494</v>
      </c>
      <c r="R154" s="400">
        <f t="shared" si="74"/>
        <v>0</v>
      </c>
      <c r="S154" s="708"/>
    </row>
    <row r="155" spans="2:19" ht="121" thickBot="1">
      <c r="B155" s="662"/>
      <c r="C155" s="143" t="s">
        <v>569</v>
      </c>
      <c r="D155" s="35" t="s">
        <v>1254</v>
      </c>
      <c r="E155" s="222" t="s">
        <v>1434</v>
      </c>
      <c r="F155" s="13"/>
      <c r="G155" s="291"/>
      <c r="H155" s="314"/>
      <c r="I155" s="399" t="s">
        <v>1465</v>
      </c>
      <c r="J155" s="399" t="str">
        <f t="shared" si="70"/>
        <v>0</v>
      </c>
      <c r="K155" s="399" t="s">
        <v>1465</v>
      </c>
      <c r="L155" s="399" t="str">
        <f t="shared" si="71"/>
        <v>0</v>
      </c>
      <c r="M155" s="399" t="s">
        <v>1465</v>
      </c>
      <c r="N155" s="399" t="str">
        <f t="shared" si="72"/>
        <v>0</v>
      </c>
      <c r="O155" s="399" t="s">
        <v>1465</v>
      </c>
      <c r="P155" s="399" t="str">
        <f t="shared" si="73"/>
        <v>0</v>
      </c>
      <c r="Q155" s="399" t="s">
        <v>1494</v>
      </c>
      <c r="R155" s="400">
        <f t="shared" si="74"/>
        <v>0</v>
      </c>
      <c r="S155" s="708"/>
    </row>
    <row r="156" spans="2:19" ht="31" thickBot="1">
      <c r="B156" s="662"/>
      <c r="C156" s="143" t="s">
        <v>570</v>
      </c>
      <c r="D156" s="65" t="s">
        <v>1255</v>
      </c>
      <c r="E156" s="222" t="s">
        <v>1434</v>
      </c>
      <c r="F156" s="13"/>
      <c r="G156" s="291"/>
      <c r="H156" s="314"/>
      <c r="I156" s="399" t="s">
        <v>1465</v>
      </c>
      <c r="J156" s="399" t="str">
        <f t="shared" ref="J156" si="75">IF(I156="SI","2.5","0")</f>
        <v>0</v>
      </c>
      <c r="K156" s="399" t="s">
        <v>1465</v>
      </c>
      <c r="L156" s="399" t="str">
        <f t="shared" ref="L156" si="76">IF(K156="SI","2.5","0")</f>
        <v>0</v>
      </c>
      <c r="M156" s="399" t="s">
        <v>1465</v>
      </c>
      <c r="N156" s="399" t="str">
        <f t="shared" ref="N156" si="77">IF(M156="SI","2.5","0")</f>
        <v>0</v>
      </c>
      <c r="O156" s="399" t="s">
        <v>1465</v>
      </c>
      <c r="P156" s="399" t="str">
        <f t="shared" ref="P156" si="78">IF(O156="SI","2.5","0")</f>
        <v>0</v>
      </c>
      <c r="Q156" s="399" t="s">
        <v>1494</v>
      </c>
      <c r="R156" s="400">
        <f t="shared" ref="R156" si="79">J156+L156+N156+P156</f>
        <v>0</v>
      </c>
      <c r="S156" s="678"/>
    </row>
    <row r="157" spans="2:19" ht="24" customHeight="1" thickBot="1">
      <c r="B157" s="662"/>
      <c r="C157" s="675" t="s">
        <v>571</v>
      </c>
      <c r="D157" s="676"/>
      <c r="E157" s="676"/>
      <c r="F157" s="676"/>
      <c r="G157" s="676"/>
      <c r="H157" s="676"/>
      <c r="I157" s="676"/>
      <c r="J157" s="676"/>
      <c r="K157" s="676"/>
      <c r="L157" s="676"/>
      <c r="M157" s="676"/>
      <c r="N157" s="676"/>
      <c r="O157" s="676"/>
      <c r="P157" s="676"/>
      <c r="Q157" s="676"/>
      <c r="R157" s="676"/>
      <c r="S157" s="709"/>
    </row>
    <row r="158" spans="2:19" ht="31" thickBot="1">
      <c r="B158" s="662"/>
      <c r="C158" s="143" t="s">
        <v>980</v>
      </c>
      <c r="D158" s="65" t="s">
        <v>981</v>
      </c>
      <c r="E158" s="222" t="s">
        <v>1434</v>
      </c>
      <c r="F158" s="13"/>
      <c r="G158" s="291"/>
      <c r="H158" s="314"/>
      <c r="I158" s="399" t="s">
        <v>1465</v>
      </c>
      <c r="J158" s="399" t="str">
        <f t="shared" ref="J158" si="80">IF(I158="SI","2.5","0")</f>
        <v>0</v>
      </c>
      <c r="K158" s="399" t="s">
        <v>1465</v>
      </c>
      <c r="L158" s="399" t="str">
        <f t="shared" ref="L158" si="81">IF(K158="SI","2.5","0")</f>
        <v>0</v>
      </c>
      <c r="M158" s="399" t="s">
        <v>1465</v>
      </c>
      <c r="N158" s="399" t="str">
        <f t="shared" ref="N158" si="82">IF(M158="SI","2.5","0")</f>
        <v>0</v>
      </c>
      <c r="O158" s="399" t="s">
        <v>1465</v>
      </c>
      <c r="P158" s="399" t="str">
        <f t="shared" ref="P158" si="83">IF(O158="SI","2.5","0")</f>
        <v>0</v>
      </c>
      <c r="Q158" s="399" t="s">
        <v>1494</v>
      </c>
      <c r="R158" s="400">
        <f t="shared" ref="R158" si="84">J158+L158+N158+P158</f>
        <v>0</v>
      </c>
      <c r="S158" s="694">
        <f>AVERAGE(R158:R159)</f>
        <v>0</v>
      </c>
    </row>
    <row r="159" spans="2:19" ht="30">
      <c r="B159" s="662"/>
      <c r="C159" s="147" t="s">
        <v>572</v>
      </c>
      <c r="D159" s="354" t="s">
        <v>573</v>
      </c>
      <c r="E159" s="222" t="s">
        <v>1434</v>
      </c>
      <c r="F159" s="92"/>
      <c r="G159" s="290"/>
      <c r="H159" s="318"/>
      <c r="I159" s="417" t="s">
        <v>1465</v>
      </c>
      <c r="J159" s="417" t="str">
        <f t="shared" ref="J159" si="85">IF(I159="SI","2.5","0")</f>
        <v>0</v>
      </c>
      <c r="K159" s="417" t="s">
        <v>1465</v>
      </c>
      <c r="L159" s="417" t="str">
        <f t="shared" ref="L159" si="86">IF(K159="SI","2.5","0")</f>
        <v>0</v>
      </c>
      <c r="M159" s="417" t="s">
        <v>1465</v>
      </c>
      <c r="N159" s="417" t="str">
        <f t="shared" ref="N159" si="87">IF(M159="SI","2.5","0")</f>
        <v>0</v>
      </c>
      <c r="O159" s="417" t="s">
        <v>1465</v>
      </c>
      <c r="P159" s="417" t="str">
        <f t="shared" ref="P159" si="88">IF(O159="SI","2.5","0")</f>
        <v>0</v>
      </c>
      <c r="Q159" s="417" t="s">
        <v>1494</v>
      </c>
      <c r="R159" s="426">
        <f t="shared" ref="R159" si="89">J159+L159+N159+P159</f>
        <v>0</v>
      </c>
      <c r="S159" s="708"/>
    </row>
    <row r="160" spans="2:19" ht="26" customHeight="1" thickBot="1">
      <c r="B160" s="599"/>
      <c r="C160" s="674" t="s">
        <v>574</v>
      </c>
      <c r="D160" s="674"/>
      <c r="E160" s="674"/>
      <c r="F160" s="674"/>
      <c r="G160" s="674"/>
      <c r="H160" s="674"/>
      <c r="I160" s="674"/>
      <c r="J160" s="674"/>
      <c r="K160" s="674"/>
      <c r="L160" s="674"/>
      <c r="M160" s="674"/>
      <c r="N160" s="674"/>
      <c r="O160" s="674"/>
      <c r="P160" s="674"/>
      <c r="Q160" s="674"/>
      <c r="R160" s="674"/>
      <c r="S160" s="674"/>
    </row>
    <row r="163" spans="2:19" ht="16" thickBot="1"/>
    <row r="164" spans="2:19" ht="29.5" customHeight="1" thickBot="1">
      <c r="B164" s="661" t="s">
        <v>1528</v>
      </c>
      <c r="C164" s="383" t="s">
        <v>8</v>
      </c>
      <c r="D164" s="384" t="s">
        <v>1</v>
      </c>
      <c r="E164" s="383" t="s">
        <v>3</v>
      </c>
      <c r="F164" s="383" t="s">
        <v>4</v>
      </c>
      <c r="G164" s="385" t="s">
        <v>5</v>
      </c>
      <c r="H164" s="375" t="s">
        <v>1411</v>
      </c>
      <c r="I164" s="391" t="s">
        <v>1412</v>
      </c>
      <c r="J164" s="391"/>
      <c r="K164" s="391" t="s">
        <v>1490</v>
      </c>
      <c r="L164" s="391"/>
      <c r="M164" s="391" t="s">
        <v>1491</v>
      </c>
      <c r="N164" s="391"/>
      <c r="O164" s="391" t="s">
        <v>1492</v>
      </c>
      <c r="P164" s="391"/>
      <c r="Q164" s="392" t="s">
        <v>1413</v>
      </c>
      <c r="R164" s="376" t="s">
        <v>1422</v>
      </c>
      <c r="S164" s="390" t="s">
        <v>1493</v>
      </c>
    </row>
    <row r="165" spans="2:19" ht="46" thickBot="1">
      <c r="B165" s="662"/>
      <c r="C165" s="147" t="s">
        <v>576</v>
      </c>
      <c r="D165" s="29" t="s">
        <v>982</v>
      </c>
      <c r="E165" s="222" t="s">
        <v>1434</v>
      </c>
      <c r="F165" s="92"/>
      <c r="G165" s="290"/>
      <c r="H165" s="314"/>
      <c r="I165" s="399" t="s">
        <v>1465</v>
      </c>
      <c r="J165" s="399" t="str">
        <f t="shared" ref="J165:J172" si="90">IF(I165="SI","2.5","0")</f>
        <v>0</v>
      </c>
      <c r="K165" s="399" t="s">
        <v>1465</v>
      </c>
      <c r="L165" s="399" t="str">
        <f t="shared" ref="L165:L172" si="91">IF(K165="SI","2.5","0")</f>
        <v>0</v>
      </c>
      <c r="M165" s="399" t="s">
        <v>1465</v>
      </c>
      <c r="N165" s="399" t="str">
        <f t="shared" ref="N165:N172" si="92">IF(M165="SI","2.5","0")</f>
        <v>0</v>
      </c>
      <c r="O165" s="399" t="s">
        <v>1465</v>
      </c>
      <c r="P165" s="399" t="str">
        <f t="shared" ref="P165:P172" si="93">IF(O165="SI","2.5","0")</f>
        <v>0</v>
      </c>
      <c r="Q165" s="399" t="s">
        <v>1494</v>
      </c>
      <c r="R165" s="400">
        <f t="shared" ref="R165:R172" si="94">J165+L165+N165+P165</f>
        <v>0</v>
      </c>
      <c r="S165" s="677">
        <f>AVERAGE(R165:R172)</f>
        <v>0</v>
      </c>
    </row>
    <row r="166" spans="2:19" ht="31" thickBot="1">
      <c r="B166" s="662"/>
      <c r="C166" s="714" t="s">
        <v>577</v>
      </c>
      <c r="D166" s="20" t="s">
        <v>582</v>
      </c>
      <c r="E166" s="222" t="s">
        <v>1434</v>
      </c>
      <c r="F166" s="9"/>
      <c r="G166" s="305"/>
      <c r="H166" s="314"/>
      <c r="I166" s="399" t="s">
        <v>1465</v>
      </c>
      <c r="J166" s="399" t="str">
        <f t="shared" si="90"/>
        <v>0</v>
      </c>
      <c r="K166" s="399" t="s">
        <v>1465</v>
      </c>
      <c r="L166" s="399" t="str">
        <f t="shared" si="91"/>
        <v>0</v>
      </c>
      <c r="M166" s="399" t="s">
        <v>1465</v>
      </c>
      <c r="N166" s="399" t="str">
        <f t="shared" si="92"/>
        <v>0</v>
      </c>
      <c r="O166" s="399" t="s">
        <v>1465</v>
      </c>
      <c r="P166" s="399" t="str">
        <f t="shared" si="93"/>
        <v>0</v>
      </c>
      <c r="Q166" s="399" t="s">
        <v>1494</v>
      </c>
      <c r="R166" s="400">
        <f t="shared" si="94"/>
        <v>0</v>
      </c>
      <c r="S166" s="677"/>
    </row>
    <row r="167" spans="2:19" ht="13.25" customHeight="1" thickBot="1">
      <c r="B167" s="662"/>
      <c r="C167" s="715"/>
      <c r="D167" s="32" t="s">
        <v>983</v>
      </c>
      <c r="E167" s="222" t="s">
        <v>1434</v>
      </c>
      <c r="F167" s="7"/>
      <c r="G167" s="306"/>
      <c r="H167" s="314"/>
      <c r="I167" s="399" t="s">
        <v>1465</v>
      </c>
      <c r="J167" s="399" t="str">
        <f t="shared" si="90"/>
        <v>0</v>
      </c>
      <c r="K167" s="399" t="s">
        <v>1465</v>
      </c>
      <c r="L167" s="399" t="str">
        <f t="shared" si="91"/>
        <v>0</v>
      </c>
      <c r="M167" s="399" t="s">
        <v>1465</v>
      </c>
      <c r="N167" s="399" t="str">
        <f t="shared" si="92"/>
        <v>0</v>
      </c>
      <c r="O167" s="399" t="s">
        <v>1465</v>
      </c>
      <c r="P167" s="399" t="str">
        <f t="shared" si="93"/>
        <v>0</v>
      </c>
      <c r="Q167" s="399" t="s">
        <v>1494</v>
      </c>
      <c r="R167" s="400">
        <f t="shared" si="94"/>
        <v>0</v>
      </c>
      <c r="S167" s="677"/>
    </row>
    <row r="168" spans="2:19" ht="15.5" customHeight="1" thickBot="1">
      <c r="B168" s="662"/>
      <c r="C168" s="718" t="s">
        <v>984</v>
      </c>
      <c r="D168" s="60" t="s">
        <v>584</v>
      </c>
      <c r="E168" s="222" t="s">
        <v>1434</v>
      </c>
      <c r="F168" s="4"/>
      <c r="G168" s="293"/>
      <c r="H168" s="314"/>
      <c r="I168" s="399" t="s">
        <v>1465</v>
      </c>
      <c r="J168" s="399" t="str">
        <f t="shared" si="90"/>
        <v>0</v>
      </c>
      <c r="K168" s="399" t="s">
        <v>1465</v>
      </c>
      <c r="L168" s="399" t="str">
        <f t="shared" si="91"/>
        <v>0</v>
      </c>
      <c r="M168" s="399" t="s">
        <v>1465</v>
      </c>
      <c r="N168" s="399" t="str">
        <f t="shared" si="92"/>
        <v>0</v>
      </c>
      <c r="O168" s="399" t="s">
        <v>1465</v>
      </c>
      <c r="P168" s="399" t="str">
        <f t="shared" si="93"/>
        <v>0</v>
      </c>
      <c r="Q168" s="399" t="s">
        <v>1494</v>
      </c>
      <c r="R168" s="400">
        <f t="shared" si="94"/>
        <v>0</v>
      </c>
      <c r="S168" s="677"/>
    </row>
    <row r="169" spans="2:19" ht="31" thickBot="1">
      <c r="B169" s="662"/>
      <c r="C169" s="719"/>
      <c r="D169" s="59" t="s">
        <v>583</v>
      </c>
      <c r="E169" s="222" t="s">
        <v>1434</v>
      </c>
      <c r="F169" s="3"/>
      <c r="G169" s="307"/>
      <c r="H169" s="314"/>
      <c r="I169" s="399" t="s">
        <v>1465</v>
      </c>
      <c r="J169" s="399" t="str">
        <f t="shared" si="90"/>
        <v>0</v>
      </c>
      <c r="K169" s="399" t="s">
        <v>1465</v>
      </c>
      <c r="L169" s="399" t="str">
        <f t="shared" si="91"/>
        <v>0</v>
      </c>
      <c r="M169" s="399" t="s">
        <v>1465</v>
      </c>
      <c r="N169" s="399" t="str">
        <f t="shared" si="92"/>
        <v>0</v>
      </c>
      <c r="O169" s="399" t="s">
        <v>1465</v>
      </c>
      <c r="P169" s="399" t="str">
        <f t="shared" si="93"/>
        <v>0</v>
      </c>
      <c r="Q169" s="399" t="s">
        <v>1494</v>
      </c>
      <c r="R169" s="400">
        <f t="shared" si="94"/>
        <v>0</v>
      </c>
      <c r="S169" s="677"/>
    </row>
    <row r="170" spans="2:19" ht="16" thickBot="1">
      <c r="B170" s="662"/>
      <c r="C170" s="720"/>
      <c r="D170" s="31" t="s">
        <v>985</v>
      </c>
      <c r="E170" s="222" t="s">
        <v>1434</v>
      </c>
      <c r="F170" s="23"/>
      <c r="G170" s="294"/>
      <c r="H170" s="314"/>
      <c r="I170" s="399" t="s">
        <v>1465</v>
      </c>
      <c r="J170" s="399" t="str">
        <f t="shared" si="90"/>
        <v>0</v>
      </c>
      <c r="K170" s="399" t="s">
        <v>1465</v>
      </c>
      <c r="L170" s="399" t="str">
        <f t="shared" si="91"/>
        <v>0</v>
      </c>
      <c r="M170" s="399" t="s">
        <v>1465</v>
      </c>
      <c r="N170" s="399" t="str">
        <f t="shared" si="92"/>
        <v>0</v>
      </c>
      <c r="O170" s="399" t="s">
        <v>1465</v>
      </c>
      <c r="P170" s="399" t="str">
        <f t="shared" si="93"/>
        <v>0</v>
      </c>
      <c r="Q170" s="399" t="s">
        <v>1494</v>
      </c>
      <c r="R170" s="400">
        <f t="shared" si="94"/>
        <v>0</v>
      </c>
      <c r="S170" s="677"/>
    </row>
    <row r="171" spans="2:19" ht="91" thickBot="1">
      <c r="B171" s="662"/>
      <c r="C171" s="143" t="s">
        <v>578</v>
      </c>
      <c r="D171" s="43" t="s">
        <v>579</v>
      </c>
      <c r="E171" s="222" t="s">
        <v>1434</v>
      </c>
      <c r="F171" s="13"/>
      <c r="G171" s="291"/>
      <c r="H171" s="314"/>
      <c r="I171" s="399" t="s">
        <v>1465</v>
      </c>
      <c r="J171" s="399" t="str">
        <f t="shared" si="90"/>
        <v>0</v>
      </c>
      <c r="K171" s="399" t="s">
        <v>1465</v>
      </c>
      <c r="L171" s="399" t="str">
        <f t="shared" si="91"/>
        <v>0</v>
      </c>
      <c r="M171" s="399" t="s">
        <v>1465</v>
      </c>
      <c r="N171" s="399" t="str">
        <f t="shared" si="92"/>
        <v>0</v>
      </c>
      <c r="O171" s="399" t="s">
        <v>1465</v>
      </c>
      <c r="P171" s="399" t="str">
        <f t="shared" si="93"/>
        <v>0</v>
      </c>
      <c r="Q171" s="399" t="s">
        <v>1494</v>
      </c>
      <c r="R171" s="400">
        <f t="shared" si="94"/>
        <v>0</v>
      </c>
      <c r="S171" s="677"/>
    </row>
    <row r="172" spans="2:19" ht="60">
      <c r="B172" s="662"/>
      <c r="C172" s="144" t="s">
        <v>580</v>
      </c>
      <c r="D172" s="28" t="s">
        <v>581</v>
      </c>
      <c r="E172" s="222" t="s">
        <v>1434</v>
      </c>
      <c r="F172" s="58"/>
      <c r="G172" s="292"/>
      <c r="H172" s="318"/>
      <c r="I172" s="417" t="s">
        <v>1465</v>
      </c>
      <c r="J172" s="417" t="str">
        <f t="shared" si="90"/>
        <v>0</v>
      </c>
      <c r="K172" s="417" t="s">
        <v>1465</v>
      </c>
      <c r="L172" s="417" t="str">
        <f t="shared" si="91"/>
        <v>0</v>
      </c>
      <c r="M172" s="417" t="s">
        <v>1465</v>
      </c>
      <c r="N172" s="417" t="str">
        <f t="shared" si="92"/>
        <v>0</v>
      </c>
      <c r="O172" s="417" t="s">
        <v>1465</v>
      </c>
      <c r="P172" s="417" t="str">
        <f t="shared" si="93"/>
        <v>0</v>
      </c>
      <c r="Q172" s="417" t="s">
        <v>1494</v>
      </c>
      <c r="R172" s="426">
        <f t="shared" si="94"/>
        <v>0</v>
      </c>
      <c r="S172" s="694"/>
    </row>
    <row r="173" spans="2:19" ht="15" customHeight="1" thickBot="1">
      <c r="B173" s="599"/>
      <c r="C173" s="710" t="s">
        <v>1008</v>
      </c>
      <c r="D173" s="710"/>
      <c r="E173" s="710"/>
      <c r="F173" s="710"/>
      <c r="G173" s="710"/>
      <c r="H173" s="710"/>
      <c r="I173" s="710"/>
      <c r="J173" s="710"/>
      <c r="K173" s="710"/>
      <c r="L173" s="710"/>
      <c r="M173" s="710"/>
      <c r="N173" s="710"/>
      <c r="O173" s="710"/>
      <c r="P173" s="710"/>
      <c r="Q173" s="710"/>
      <c r="R173" s="710"/>
      <c r="S173" s="710"/>
    </row>
    <row r="176" spans="2:19" ht="16" thickBot="1"/>
    <row r="177" spans="2:19" ht="33.5" customHeight="1" thickBot="1">
      <c r="B177" s="661" t="s">
        <v>1527</v>
      </c>
      <c r="C177" s="383" t="s">
        <v>8</v>
      </c>
      <c r="D177" s="384" t="s">
        <v>1</v>
      </c>
      <c r="E177" s="383" t="s">
        <v>3</v>
      </c>
      <c r="F177" s="383" t="s">
        <v>4</v>
      </c>
      <c r="G177" s="385" t="s">
        <v>5</v>
      </c>
      <c r="H177" s="375" t="s">
        <v>1411</v>
      </c>
      <c r="I177" s="391" t="s">
        <v>1412</v>
      </c>
      <c r="J177" s="391"/>
      <c r="K177" s="391" t="s">
        <v>1490</v>
      </c>
      <c r="L177" s="391"/>
      <c r="M177" s="391" t="s">
        <v>1491</v>
      </c>
      <c r="N177" s="391"/>
      <c r="O177" s="391" t="s">
        <v>1492</v>
      </c>
      <c r="P177" s="391"/>
      <c r="Q177" s="392" t="s">
        <v>1413</v>
      </c>
      <c r="R177" s="376" t="s">
        <v>1422</v>
      </c>
      <c r="S177" s="390" t="s">
        <v>1493</v>
      </c>
    </row>
    <row r="178" spans="2:19" ht="35.5" customHeight="1" thickBot="1">
      <c r="B178" s="598"/>
      <c r="C178" s="714" t="s">
        <v>986</v>
      </c>
      <c r="D178" s="62" t="s">
        <v>987</v>
      </c>
      <c r="E178" s="222" t="s">
        <v>1434</v>
      </c>
      <c r="F178" s="9"/>
      <c r="G178" s="305"/>
      <c r="H178" s="314"/>
      <c r="I178" s="399" t="s">
        <v>1465</v>
      </c>
      <c r="J178" s="399" t="str">
        <f t="shared" ref="J178:J187" si="95">IF(I178="SI","2.5","0")</f>
        <v>0</v>
      </c>
      <c r="K178" s="399" t="s">
        <v>1465</v>
      </c>
      <c r="L178" s="399" t="str">
        <f t="shared" ref="L178:L187" si="96">IF(K178="SI","2.5","0")</f>
        <v>0</v>
      </c>
      <c r="M178" s="399" t="s">
        <v>1465</v>
      </c>
      <c r="N178" s="399" t="str">
        <f t="shared" ref="N178:N187" si="97">IF(M178="SI","2.5","0")</f>
        <v>0</v>
      </c>
      <c r="O178" s="399" t="s">
        <v>1465</v>
      </c>
      <c r="P178" s="399" t="str">
        <f t="shared" ref="P178:P187" si="98">IF(O178="SI","2.5","0")</f>
        <v>0</v>
      </c>
      <c r="Q178" s="399" t="s">
        <v>1494</v>
      </c>
      <c r="R178" s="400">
        <f t="shared" ref="R178:R187" si="99">J178+L178+N178+P178</f>
        <v>0</v>
      </c>
      <c r="S178" s="677">
        <f>AVERAGE(R178:R187)</f>
        <v>0</v>
      </c>
    </row>
    <row r="179" spans="2:19" ht="40.25" customHeight="1" thickBot="1">
      <c r="B179" s="598"/>
      <c r="C179" s="721"/>
      <c r="D179" s="73" t="s">
        <v>598</v>
      </c>
      <c r="E179" s="222" t="s">
        <v>1434</v>
      </c>
      <c r="F179" s="23"/>
      <c r="G179" s="294"/>
      <c r="H179" s="314"/>
      <c r="I179" s="399" t="s">
        <v>1465</v>
      </c>
      <c r="J179" s="399" t="str">
        <f t="shared" si="95"/>
        <v>0</v>
      </c>
      <c r="K179" s="399" t="s">
        <v>1465</v>
      </c>
      <c r="L179" s="399" t="str">
        <f t="shared" si="96"/>
        <v>0</v>
      </c>
      <c r="M179" s="399" t="s">
        <v>1465</v>
      </c>
      <c r="N179" s="399" t="str">
        <f t="shared" si="97"/>
        <v>0</v>
      </c>
      <c r="O179" s="399" t="s">
        <v>1465</v>
      </c>
      <c r="P179" s="399" t="str">
        <f t="shared" si="98"/>
        <v>0</v>
      </c>
      <c r="Q179" s="399" t="s">
        <v>1494</v>
      </c>
      <c r="R179" s="400">
        <f t="shared" si="99"/>
        <v>0</v>
      </c>
      <c r="S179" s="677"/>
    </row>
    <row r="180" spans="2:19" ht="31" thickBot="1">
      <c r="B180" s="598"/>
      <c r="C180" s="143" t="s">
        <v>585</v>
      </c>
      <c r="D180" s="65" t="s">
        <v>586</v>
      </c>
      <c r="E180" s="222" t="s">
        <v>1434</v>
      </c>
      <c r="F180" s="13"/>
      <c r="G180" s="291"/>
      <c r="H180" s="314"/>
      <c r="I180" s="399" t="s">
        <v>1465</v>
      </c>
      <c r="J180" s="399" t="str">
        <f t="shared" si="95"/>
        <v>0</v>
      </c>
      <c r="K180" s="399" t="s">
        <v>1465</v>
      </c>
      <c r="L180" s="399" t="str">
        <f t="shared" si="96"/>
        <v>0</v>
      </c>
      <c r="M180" s="399" t="s">
        <v>1465</v>
      </c>
      <c r="N180" s="399" t="str">
        <f t="shared" si="97"/>
        <v>0</v>
      </c>
      <c r="O180" s="399" t="s">
        <v>1465</v>
      </c>
      <c r="P180" s="399" t="str">
        <f t="shared" si="98"/>
        <v>0</v>
      </c>
      <c r="Q180" s="399" t="s">
        <v>1494</v>
      </c>
      <c r="R180" s="400">
        <f t="shared" si="99"/>
        <v>0</v>
      </c>
      <c r="S180" s="677"/>
    </row>
    <row r="181" spans="2:19" ht="31" thickBot="1">
      <c r="B181" s="598"/>
      <c r="C181" s="144" t="s">
        <v>988</v>
      </c>
      <c r="D181" s="64" t="s">
        <v>989</v>
      </c>
      <c r="E181" s="222" t="s">
        <v>1434</v>
      </c>
      <c r="F181" s="58"/>
      <c r="G181" s="292"/>
      <c r="H181" s="314"/>
      <c r="I181" s="399" t="s">
        <v>1465</v>
      </c>
      <c r="J181" s="399" t="str">
        <f t="shared" si="95"/>
        <v>0</v>
      </c>
      <c r="K181" s="399" t="s">
        <v>1465</v>
      </c>
      <c r="L181" s="399" t="str">
        <f t="shared" si="96"/>
        <v>0</v>
      </c>
      <c r="M181" s="399" t="s">
        <v>1465</v>
      </c>
      <c r="N181" s="399" t="str">
        <f t="shared" si="97"/>
        <v>0</v>
      </c>
      <c r="O181" s="399" t="s">
        <v>1465</v>
      </c>
      <c r="P181" s="399" t="str">
        <f t="shared" si="98"/>
        <v>0</v>
      </c>
      <c r="Q181" s="399" t="s">
        <v>1494</v>
      </c>
      <c r="R181" s="400">
        <f t="shared" si="99"/>
        <v>0</v>
      </c>
      <c r="S181" s="677"/>
    </row>
    <row r="182" spans="2:19" ht="31" thickBot="1">
      <c r="B182" s="598"/>
      <c r="C182" s="143" t="s">
        <v>587</v>
      </c>
      <c r="D182" s="65" t="s">
        <v>588</v>
      </c>
      <c r="E182" s="222" t="s">
        <v>1434</v>
      </c>
      <c r="F182" s="13"/>
      <c r="G182" s="291"/>
      <c r="H182" s="314"/>
      <c r="I182" s="399" t="s">
        <v>1465</v>
      </c>
      <c r="J182" s="399" t="str">
        <f t="shared" si="95"/>
        <v>0</v>
      </c>
      <c r="K182" s="399" t="s">
        <v>1465</v>
      </c>
      <c r="L182" s="399" t="str">
        <f t="shared" si="96"/>
        <v>0</v>
      </c>
      <c r="M182" s="399" t="s">
        <v>1465</v>
      </c>
      <c r="N182" s="399" t="str">
        <f t="shared" si="97"/>
        <v>0</v>
      </c>
      <c r="O182" s="399" t="s">
        <v>1465</v>
      </c>
      <c r="P182" s="399" t="str">
        <f t="shared" si="98"/>
        <v>0</v>
      </c>
      <c r="Q182" s="399" t="s">
        <v>1494</v>
      </c>
      <c r="R182" s="400">
        <f t="shared" si="99"/>
        <v>0</v>
      </c>
      <c r="S182" s="677"/>
    </row>
    <row r="183" spans="2:19" ht="31" thickBot="1">
      <c r="B183" s="598"/>
      <c r="C183" s="144" t="s">
        <v>589</v>
      </c>
      <c r="D183" s="64" t="s">
        <v>590</v>
      </c>
      <c r="E183" s="222" t="s">
        <v>1434</v>
      </c>
      <c r="F183" s="58"/>
      <c r="G183" s="292"/>
      <c r="H183" s="314"/>
      <c r="I183" s="399" t="s">
        <v>1465</v>
      </c>
      <c r="J183" s="399" t="str">
        <f t="shared" si="95"/>
        <v>0</v>
      </c>
      <c r="K183" s="399" t="s">
        <v>1465</v>
      </c>
      <c r="L183" s="399" t="str">
        <f t="shared" si="96"/>
        <v>0</v>
      </c>
      <c r="M183" s="399" t="s">
        <v>1465</v>
      </c>
      <c r="N183" s="399" t="str">
        <f t="shared" si="97"/>
        <v>0</v>
      </c>
      <c r="O183" s="399" t="s">
        <v>1465</v>
      </c>
      <c r="P183" s="399" t="str">
        <f t="shared" si="98"/>
        <v>0</v>
      </c>
      <c r="Q183" s="399" t="s">
        <v>1494</v>
      </c>
      <c r="R183" s="400">
        <f t="shared" si="99"/>
        <v>0</v>
      </c>
      <c r="S183" s="677"/>
    </row>
    <row r="184" spans="2:19" ht="16" thickBot="1">
      <c r="B184" s="598"/>
      <c r="C184" s="143" t="s">
        <v>990</v>
      </c>
      <c r="D184" s="65" t="s">
        <v>991</v>
      </c>
      <c r="E184" s="222" t="s">
        <v>1434</v>
      </c>
      <c r="F184" s="13"/>
      <c r="G184" s="291"/>
      <c r="H184" s="314"/>
      <c r="I184" s="399" t="s">
        <v>1465</v>
      </c>
      <c r="J184" s="399" t="str">
        <f t="shared" si="95"/>
        <v>0</v>
      </c>
      <c r="K184" s="399" t="s">
        <v>1465</v>
      </c>
      <c r="L184" s="399" t="str">
        <f t="shared" si="96"/>
        <v>0</v>
      </c>
      <c r="M184" s="399" t="s">
        <v>1465</v>
      </c>
      <c r="N184" s="399" t="str">
        <f t="shared" si="97"/>
        <v>0</v>
      </c>
      <c r="O184" s="399" t="s">
        <v>1465</v>
      </c>
      <c r="P184" s="399" t="str">
        <f t="shared" si="98"/>
        <v>0</v>
      </c>
      <c r="Q184" s="399" t="s">
        <v>1494</v>
      </c>
      <c r="R184" s="400">
        <f t="shared" si="99"/>
        <v>0</v>
      </c>
      <c r="S184" s="677"/>
    </row>
    <row r="185" spans="2:19" ht="31" thickBot="1">
      <c r="B185" s="598"/>
      <c r="C185" s="144" t="s">
        <v>591</v>
      </c>
      <c r="D185" s="64" t="s">
        <v>592</v>
      </c>
      <c r="E185" s="222" t="s">
        <v>1434</v>
      </c>
      <c r="F185" s="58"/>
      <c r="G185" s="292"/>
      <c r="H185" s="314"/>
      <c r="I185" s="399" t="s">
        <v>1465</v>
      </c>
      <c r="J185" s="399" t="str">
        <f t="shared" si="95"/>
        <v>0</v>
      </c>
      <c r="K185" s="399" t="s">
        <v>1465</v>
      </c>
      <c r="L185" s="399" t="str">
        <f t="shared" si="96"/>
        <v>0</v>
      </c>
      <c r="M185" s="399" t="s">
        <v>1465</v>
      </c>
      <c r="N185" s="399" t="str">
        <f t="shared" si="97"/>
        <v>0</v>
      </c>
      <c r="O185" s="399" t="s">
        <v>1465</v>
      </c>
      <c r="P185" s="399" t="str">
        <f t="shared" si="98"/>
        <v>0</v>
      </c>
      <c r="Q185" s="399" t="s">
        <v>1494</v>
      </c>
      <c r="R185" s="400">
        <f t="shared" si="99"/>
        <v>0</v>
      </c>
      <c r="S185" s="677"/>
    </row>
    <row r="186" spans="2:19" ht="31" thickBot="1">
      <c r="B186" s="598"/>
      <c r="C186" s="143" t="s">
        <v>593</v>
      </c>
      <c r="D186" s="65" t="s">
        <v>594</v>
      </c>
      <c r="E186" s="222" t="s">
        <v>1434</v>
      </c>
      <c r="F186" s="13"/>
      <c r="G186" s="291"/>
      <c r="H186" s="314"/>
      <c r="I186" s="399" t="s">
        <v>1465</v>
      </c>
      <c r="J186" s="399" t="str">
        <f t="shared" si="95"/>
        <v>0</v>
      </c>
      <c r="K186" s="399" t="s">
        <v>1465</v>
      </c>
      <c r="L186" s="399" t="str">
        <f t="shared" si="96"/>
        <v>0</v>
      </c>
      <c r="M186" s="399" t="s">
        <v>1465</v>
      </c>
      <c r="N186" s="399" t="str">
        <f t="shared" si="97"/>
        <v>0</v>
      </c>
      <c r="O186" s="399" t="s">
        <v>1465</v>
      </c>
      <c r="P186" s="399" t="str">
        <f t="shared" si="98"/>
        <v>0</v>
      </c>
      <c r="Q186" s="399" t="s">
        <v>1494</v>
      </c>
      <c r="R186" s="400">
        <f t="shared" si="99"/>
        <v>0</v>
      </c>
      <c r="S186" s="677"/>
    </row>
    <row r="187" spans="2:19" ht="45">
      <c r="B187" s="598"/>
      <c r="C187" s="144" t="s">
        <v>595</v>
      </c>
      <c r="D187" s="64" t="s">
        <v>596</v>
      </c>
      <c r="E187" s="222" t="s">
        <v>1434</v>
      </c>
      <c r="F187" s="58"/>
      <c r="G187" s="292"/>
      <c r="H187" s="314"/>
      <c r="I187" s="399" t="s">
        <v>1465</v>
      </c>
      <c r="J187" s="399" t="str">
        <f t="shared" si="95"/>
        <v>0</v>
      </c>
      <c r="K187" s="399" t="s">
        <v>1465</v>
      </c>
      <c r="L187" s="399" t="str">
        <f t="shared" si="96"/>
        <v>0</v>
      </c>
      <c r="M187" s="399" t="s">
        <v>1465</v>
      </c>
      <c r="N187" s="399" t="str">
        <f t="shared" si="97"/>
        <v>0</v>
      </c>
      <c r="O187" s="399" t="s">
        <v>1465</v>
      </c>
      <c r="P187" s="399" t="str">
        <f t="shared" si="98"/>
        <v>0</v>
      </c>
      <c r="Q187" s="399" t="s">
        <v>1494</v>
      </c>
      <c r="R187" s="400">
        <f t="shared" si="99"/>
        <v>0</v>
      </c>
      <c r="S187" s="677"/>
    </row>
    <row r="188" spans="2:19" ht="16" thickBot="1">
      <c r="B188" s="599"/>
      <c r="C188" s="706" t="s">
        <v>597</v>
      </c>
      <c r="D188" s="707"/>
      <c r="E188" s="707"/>
      <c r="F188" s="707"/>
      <c r="G188" s="707"/>
      <c r="H188" s="707"/>
      <c r="I188" s="707"/>
      <c r="J188" s="707"/>
      <c r="K188" s="707"/>
      <c r="L188" s="707"/>
      <c r="M188" s="707"/>
      <c r="N188" s="707"/>
      <c r="O188" s="707"/>
      <c r="P188" s="707"/>
      <c r="Q188" s="707"/>
      <c r="R188" s="707"/>
      <c r="S188" s="707"/>
    </row>
    <row r="191" spans="2:19" ht="16" thickBot="1"/>
    <row r="192" spans="2:19" ht="35" customHeight="1">
      <c r="B192" s="661" t="s">
        <v>1526</v>
      </c>
      <c r="C192" s="383" t="s">
        <v>8</v>
      </c>
      <c r="D192" s="384" t="s">
        <v>1</v>
      </c>
      <c r="E192" s="383" t="s">
        <v>3</v>
      </c>
      <c r="F192" s="383" t="s">
        <v>4</v>
      </c>
      <c r="G192" s="385" t="s">
        <v>5</v>
      </c>
      <c r="H192" s="375" t="s">
        <v>1411</v>
      </c>
      <c r="I192" s="391" t="s">
        <v>1412</v>
      </c>
      <c r="J192" s="391"/>
      <c r="K192" s="391" t="s">
        <v>1490</v>
      </c>
      <c r="L192" s="391"/>
      <c r="M192" s="391" t="s">
        <v>1491</v>
      </c>
      <c r="N192" s="391"/>
      <c r="O192" s="391" t="s">
        <v>1492</v>
      </c>
      <c r="P192" s="391"/>
      <c r="Q192" s="392" t="s">
        <v>1413</v>
      </c>
      <c r="R192" s="376" t="s">
        <v>1422</v>
      </c>
      <c r="S192" s="390" t="s">
        <v>1493</v>
      </c>
    </row>
    <row r="193" spans="2:19" ht="15" customHeight="1" thickBot="1">
      <c r="B193" s="598"/>
      <c r="C193" s="681" t="s">
        <v>599</v>
      </c>
      <c r="D193" s="682"/>
      <c r="E193" s="682"/>
      <c r="F193" s="682"/>
      <c r="G193" s="682"/>
      <c r="H193" s="682"/>
      <c r="I193" s="682"/>
      <c r="J193" s="682"/>
      <c r="K193" s="682"/>
      <c r="L193" s="682"/>
      <c r="M193" s="682"/>
      <c r="N193" s="682"/>
      <c r="O193" s="682"/>
      <c r="P193" s="682"/>
      <c r="Q193" s="682"/>
      <c r="R193" s="682"/>
      <c r="S193" s="682"/>
    </row>
    <row r="194" spans="2:19" ht="59" customHeight="1" thickBot="1">
      <c r="B194" s="598"/>
      <c r="C194" s="616" t="s">
        <v>600</v>
      </c>
      <c r="D194" s="9" t="s">
        <v>1238</v>
      </c>
      <c r="E194" s="222" t="s">
        <v>1434</v>
      </c>
      <c r="F194" s="9"/>
      <c r="G194" s="305"/>
      <c r="H194" s="314"/>
      <c r="I194" s="399" t="s">
        <v>1465</v>
      </c>
      <c r="J194" s="399" t="str">
        <f t="shared" ref="J194:J202" si="100">IF(I194="SI","2.5","0")</f>
        <v>0</v>
      </c>
      <c r="K194" s="399" t="s">
        <v>1465</v>
      </c>
      <c r="L194" s="399" t="str">
        <f t="shared" ref="L194:L202" si="101">IF(K194="SI","2.5","0")</f>
        <v>0</v>
      </c>
      <c r="M194" s="399" t="s">
        <v>1465</v>
      </c>
      <c r="N194" s="399" t="str">
        <f t="shared" ref="N194:N202" si="102">IF(M194="SI","2.5","0")</f>
        <v>0</v>
      </c>
      <c r="O194" s="399" t="s">
        <v>1465</v>
      </c>
      <c r="P194" s="399" t="str">
        <f t="shared" ref="P194:P202" si="103">IF(O194="SI","2.5","0")</f>
        <v>0</v>
      </c>
      <c r="Q194" s="399" t="s">
        <v>1494</v>
      </c>
      <c r="R194" s="400">
        <f t="shared" ref="R194:R202" si="104">J194+L194+N194+P194</f>
        <v>0</v>
      </c>
      <c r="S194" s="677">
        <f>AVERAGE(R194:R202)</f>
        <v>0</v>
      </c>
    </row>
    <row r="195" spans="2:19" ht="31" thickBot="1">
      <c r="B195" s="598"/>
      <c r="C195" s="722"/>
      <c r="D195" s="154" t="s">
        <v>1239</v>
      </c>
      <c r="E195" s="222" t="s">
        <v>1434</v>
      </c>
      <c r="F195" s="154"/>
      <c r="G195" s="450"/>
      <c r="H195" s="314"/>
      <c r="I195" s="399" t="s">
        <v>1465</v>
      </c>
      <c r="J195" s="399" t="str">
        <f t="shared" si="100"/>
        <v>0</v>
      </c>
      <c r="K195" s="399" t="s">
        <v>1465</v>
      </c>
      <c r="L195" s="399" t="str">
        <f t="shared" si="101"/>
        <v>0</v>
      </c>
      <c r="M195" s="399" t="s">
        <v>1465</v>
      </c>
      <c r="N195" s="399" t="str">
        <f t="shared" si="102"/>
        <v>0</v>
      </c>
      <c r="O195" s="399" t="s">
        <v>1465</v>
      </c>
      <c r="P195" s="399" t="str">
        <f t="shared" si="103"/>
        <v>0</v>
      </c>
      <c r="Q195" s="399" t="s">
        <v>1494</v>
      </c>
      <c r="R195" s="400">
        <f t="shared" si="104"/>
        <v>0</v>
      </c>
      <c r="S195" s="677"/>
    </row>
    <row r="196" spans="2:19" ht="39" customHeight="1" thickBot="1">
      <c r="B196" s="598"/>
      <c r="C196" s="617"/>
      <c r="D196" s="7" t="s">
        <v>1240</v>
      </c>
      <c r="E196" s="222" t="s">
        <v>1434</v>
      </c>
      <c r="F196" s="220"/>
      <c r="G196" s="451"/>
      <c r="H196" s="314"/>
      <c r="I196" s="399" t="s">
        <v>1465</v>
      </c>
      <c r="J196" s="399" t="str">
        <f t="shared" si="100"/>
        <v>0</v>
      </c>
      <c r="K196" s="399" t="s">
        <v>1465</v>
      </c>
      <c r="L196" s="399" t="str">
        <f t="shared" si="101"/>
        <v>0</v>
      </c>
      <c r="M196" s="399" t="s">
        <v>1465</v>
      </c>
      <c r="N196" s="399" t="str">
        <f t="shared" si="102"/>
        <v>0</v>
      </c>
      <c r="O196" s="399" t="s">
        <v>1465</v>
      </c>
      <c r="P196" s="399" t="str">
        <f t="shared" si="103"/>
        <v>0</v>
      </c>
      <c r="Q196" s="399" t="s">
        <v>1494</v>
      </c>
      <c r="R196" s="400">
        <f t="shared" si="104"/>
        <v>0</v>
      </c>
      <c r="S196" s="677"/>
    </row>
    <row r="197" spans="2:19" ht="42" customHeight="1" thickBot="1">
      <c r="B197" s="598"/>
      <c r="C197" s="723" t="s">
        <v>601</v>
      </c>
      <c r="D197" s="108" t="s">
        <v>605</v>
      </c>
      <c r="E197" s="222" t="s">
        <v>1434</v>
      </c>
      <c r="F197" s="4"/>
      <c r="G197" s="293"/>
      <c r="H197" s="314"/>
      <c r="I197" s="399" t="s">
        <v>1465</v>
      </c>
      <c r="J197" s="399" t="str">
        <f t="shared" si="100"/>
        <v>0</v>
      </c>
      <c r="K197" s="399" t="s">
        <v>1465</v>
      </c>
      <c r="L197" s="399" t="str">
        <f t="shared" si="101"/>
        <v>0</v>
      </c>
      <c r="M197" s="399" t="s">
        <v>1465</v>
      </c>
      <c r="N197" s="399" t="str">
        <f t="shared" si="102"/>
        <v>0</v>
      </c>
      <c r="O197" s="399" t="s">
        <v>1465</v>
      </c>
      <c r="P197" s="399" t="str">
        <f t="shared" si="103"/>
        <v>0</v>
      </c>
      <c r="Q197" s="399" t="s">
        <v>1494</v>
      </c>
      <c r="R197" s="400">
        <f t="shared" si="104"/>
        <v>0</v>
      </c>
      <c r="S197" s="677"/>
    </row>
    <row r="198" spans="2:19" ht="46" thickBot="1">
      <c r="B198" s="598"/>
      <c r="C198" s="724"/>
      <c r="D198" s="82" t="s">
        <v>607</v>
      </c>
      <c r="E198" s="222" t="s">
        <v>1434</v>
      </c>
      <c r="F198" s="23"/>
      <c r="G198" s="294"/>
      <c r="H198" s="314"/>
      <c r="I198" s="399" t="s">
        <v>1465</v>
      </c>
      <c r="J198" s="399" t="str">
        <f t="shared" si="100"/>
        <v>0</v>
      </c>
      <c r="K198" s="399" t="s">
        <v>1465</v>
      </c>
      <c r="L198" s="399" t="str">
        <f t="shared" si="101"/>
        <v>0</v>
      </c>
      <c r="M198" s="399" t="s">
        <v>1465</v>
      </c>
      <c r="N198" s="399" t="str">
        <f t="shared" si="102"/>
        <v>0</v>
      </c>
      <c r="O198" s="399" t="s">
        <v>1465</v>
      </c>
      <c r="P198" s="399" t="str">
        <f t="shared" si="103"/>
        <v>0</v>
      </c>
      <c r="Q198" s="399" t="s">
        <v>1494</v>
      </c>
      <c r="R198" s="400">
        <f t="shared" si="104"/>
        <v>0</v>
      </c>
      <c r="S198" s="677"/>
    </row>
    <row r="199" spans="2:19" ht="31" thickBot="1">
      <c r="B199" s="598"/>
      <c r="C199" s="155" t="s">
        <v>602</v>
      </c>
      <c r="D199" s="80" t="s">
        <v>606</v>
      </c>
      <c r="E199" s="222" t="s">
        <v>1434</v>
      </c>
      <c r="F199" s="13"/>
      <c r="G199" s="291"/>
      <c r="H199" s="314"/>
      <c r="I199" s="399" t="s">
        <v>1465</v>
      </c>
      <c r="J199" s="399" t="str">
        <f t="shared" si="100"/>
        <v>0</v>
      </c>
      <c r="K199" s="399" t="s">
        <v>1465</v>
      </c>
      <c r="L199" s="399" t="str">
        <f t="shared" si="101"/>
        <v>0</v>
      </c>
      <c r="M199" s="399" t="s">
        <v>1465</v>
      </c>
      <c r="N199" s="399" t="str">
        <f t="shared" si="102"/>
        <v>0</v>
      </c>
      <c r="O199" s="399" t="s">
        <v>1465</v>
      </c>
      <c r="P199" s="399" t="str">
        <f t="shared" si="103"/>
        <v>0</v>
      </c>
      <c r="Q199" s="399" t="s">
        <v>1494</v>
      </c>
      <c r="R199" s="400">
        <f t="shared" si="104"/>
        <v>0</v>
      </c>
      <c r="S199" s="677"/>
    </row>
    <row r="200" spans="2:19" ht="28.25" customHeight="1" thickBot="1">
      <c r="B200" s="598"/>
      <c r="C200" s="723" t="s">
        <v>603</v>
      </c>
      <c r="D200" s="108" t="s">
        <v>608</v>
      </c>
      <c r="E200" s="222" t="s">
        <v>1434</v>
      </c>
      <c r="F200" s="4"/>
      <c r="G200" s="293"/>
      <c r="H200" s="314"/>
      <c r="I200" s="399" t="s">
        <v>1465</v>
      </c>
      <c r="J200" s="399" t="str">
        <f t="shared" si="100"/>
        <v>0</v>
      </c>
      <c r="K200" s="399" t="s">
        <v>1465</v>
      </c>
      <c r="L200" s="399" t="str">
        <f t="shared" si="101"/>
        <v>0</v>
      </c>
      <c r="M200" s="399" t="s">
        <v>1465</v>
      </c>
      <c r="N200" s="399" t="str">
        <f t="shared" si="102"/>
        <v>0</v>
      </c>
      <c r="O200" s="399" t="s">
        <v>1465</v>
      </c>
      <c r="P200" s="399" t="str">
        <f t="shared" si="103"/>
        <v>0</v>
      </c>
      <c r="Q200" s="399" t="s">
        <v>1494</v>
      </c>
      <c r="R200" s="400">
        <f t="shared" si="104"/>
        <v>0</v>
      </c>
      <c r="S200" s="677"/>
    </row>
    <row r="201" spans="2:19" ht="31" thickBot="1">
      <c r="B201" s="598"/>
      <c r="C201" s="724"/>
      <c r="D201" s="82" t="s">
        <v>609</v>
      </c>
      <c r="E201" s="222" t="s">
        <v>1434</v>
      </c>
      <c r="F201" s="23"/>
      <c r="G201" s="294"/>
      <c r="H201" s="314"/>
      <c r="I201" s="399" t="s">
        <v>1465</v>
      </c>
      <c r="J201" s="399" t="str">
        <f t="shared" si="100"/>
        <v>0</v>
      </c>
      <c r="K201" s="399" t="s">
        <v>1465</v>
      </c>
      <c r="L201" s="399" t="str">
        <f t="shared" si="101"/>
        <v>0</v>
      </c>
      <c r="M201" s="399" t="s">
        <v>1465</v>
      </c>
      <c r="N201" s="399" t="str">
        <f t="shared" si="102"/>
        <v>0</v>
      </c>
      <c r="O201" s="399" t="s">
        <v>1465</v>
      </c>
      <c r="P201" s="399" t="str">
        <f t="shared" si="103"/>
        <v>0</v>
      </c>
      <c r="Q201" s="399" t="s">
        <v>1494</v>
      </c>
      <c r="R201" s="400">
        <f t="shared" si="104"/>
        <v>0</v>
      </c>
      <c r="S201" s="677"/>
    </row>
    <row r="202" spans="2:19" ht="46" thickBot="1">
      <c r="B202" s="599"/>
      <c r="C202" s="155" t="s">
        <v>604</v>
      </c>
      <c r="D202" s="80" t="s">
        <v>610</v>
      </c>
      <c r="E202" s="222" t="s">
        <v>1434</v>
      </c>
      <c r="F202" s="13"/>
      <c r="G202" s="291"/>
      <c r="H202" s="314"/>
      <c r="I202" s="399" t="s">
        <v>1465</v>
      </c>
      <c r="J202" s="399" t="str">
        <f t="shared" si="100"/>
        <v>0</v>
      </c>
      <c r="K202" s="399" t="s">
        <v>1465</v>
      </c>
      <c r="L202" s="399" t="str">
        <f t="shared" si="101"/>
        <v>0</v>
      </c>
      <c r="M202" s="399" t="s">
        <v>1465</v>
      </c>
      <c r="N202" s="399" t="str">
        <f t="shared" si="102"/>
        <v>0</v>
      </c>
      <c r="O202" s="399" t="s">
        <v>1465</v>
      </c>
      <c r="P202" s="399" t="str">
        <f t="shared" si="103"/>
        <v>0</v>
      </c>
      <c r="Q202" s="399" t="s">
        <v>1494</v>
      </c>
      <c r="R202" s="400">
        <f t="shared" si="104"/>
        <v>0</v>
      </c>
      <c r="S202" s="677"/>
    </row>
  </sheetData>
  <mergeCells count="70">
    <mergeCell ref="B95:B105"/>
    <mergeCell ref="C110:C111"/>
    <mergeCell ref="B109:B116"/>
    <mergeCell ref="B120:B124"/>
    <mergeCell ref="C116:G116"/>
    <mergeCell ref="C96:C97"/>
    <mergeCell ref="C105:S105"/>
    <mergeCell ref="C121:S121"/>
    <mergeCell ref="C123:S123"/>
    <mergeCell ref="C124:S124"/>
    <mergeCell ref="S96:S104"/>
    <mergeCell ref="B57:B69"/>
    <mergeCell ref="C84:C85"/>
    <mergeCell ref="B73:B79"/>
    <mergeCell ref="C74:C75"/>
    <mergeCell ref="B83:B91"/>
    <mergeCell ref="C58:C59"/>
    <mergeCell ref="C69:S69"/>
    <mergeCell ref="C91:S91"/>
    <mergeCell ref="S84:S90"/>
    <mergeCell ref="S74:S79"/>
    <mergeCell ref="S58:S68"/>
    <mergeCell ref="B7:B20"/>
    <mergeCell ref="C25:C26"/>
    <mergeCell ref="C40:C42"/>
    <mergeCell ref="B24:B51"/>
    <mergeCell ref="C32:C33"/>
    <mergeCell ref="C51:S51"/>
    <mergeCell ref="S35:S36"/>
    <mergeCell ref="S32:S33"/>
    <mergeCell ref="S25:S29"/>
    <mergeCell ref="S8:S19"/>
    <mergeCell ref="S40:S43"/>
    <mergeCell ref="C20:S20"/>
    <mergeCell ref="C30:S30"/>
    <mergeCell ref="C31:S31"/>
    <mergeCell ref="C34:S34"/>
    <mergeCell ref="C37:S37"/>
    <mergeCell ref="B192:B202"/>
    <mergeCell ref="C168:C170"/>
    <mergeCell ref="C178:C179"/>
    <mergeCell ref="B177:B188"/>
    <mergeCell ref="C194:C196"/>
    <mergeCell ref="C200:C201"/>
    <mergeCell ref="C197:C198"/>
    <mergeCell ref="B130:B142"/>
    <mergeCell ref="C149:C151"/>
    <mergeCell ref="B148:B160"/>
    <mergeCell ref="C166:C167"/>
    <mergeCell ref="B164:B173"/>
    <mergeCell ref="C131:C132"/>
    <mergeCell ref="S194:S202"/>
    <mergeCell ref="S178:S187"/>
    <mergeCell ref="S165:S172"/>
    <mergeCell ref="S131:S140"/>
    <mergeCell ref="S158:S159"/>
    <mergeCell ref="C141:S141"/>
    <mergeCell ref="C142:S142"/>
    <mergeCell ref="C157:S157"/>
    <mergeCell ref="C160:S160"/>
    <mergeCell ref="C173:S173"/>
    <mergeCell ref="C188:S188"/>
    <mergeCell ref="C193:S193"/>
    <mergeCell ref="S149:S156"/>
    <mergeCell ref="C50:S50"/>
    <mergeCell ref="C39:S39"/>
    <mergeCell ref="C44:S44"/>
    <mergeCell ref="C46:S46"/>
    <mergeCell ref="C48:S48"/>
    <mergeCell ref="C49:S49"/>
  </mergeCells>
  <conditionalFormatting sqref="Q131:Q140">
    <cfRule type="colorScale" priority="10">
      <colorScale>
        <cfvo type="min"/>
        <cfvo type="max"/>
        <color rgb="FFFF7128"/>
        <color rgb="FFFFEF9C"/>
      </colorScale>
    </cfRule>
  </conditionalFormatting>
  <conditionalFormatting sqref="Q194:Q202 Q178:Q187 Q165:Q172 Q149:Q156 Q158:Q159">
    <cfRule type="colorScale" priority="7">
      <colorScale>
        <cfvo type="min"/>
        <cfvo type="max"/>
        <color rgb="FFFF7128"/>
        <color rgb="FFFFEF9C"/>
      </colorScale>
    </cfRule>
  </conditionalFormatting>
  <conditionalFormatting sqref="Q8:Q19">
    <cfRule type="colorScale" priority="6">
      <colorScale>
        <cfvo type="min"/>
        <cfvo type="max"/>
        <color rgb="FFFF7128"/>
        <color rgb="FFFFEF9C"/>
      </colorScale>
    </cfRule>
  </conditionalFormatting>
  <conditionalFormatting sqref="Q25:Q29">
    <cfRule type="colorScale" priority="5">
      <colorScale>
        <cfvo type="min"/>
        <cfvo type="max"/>
        <color rgb="FFFF7128"/>
        <color rgb="FFFFEF9C"/>
      </colorScale>
    </cfRule>
  </conditionalFormatting>
  <conditionalFormatting sqref="Q32:Q33">
    <cfRule type="colorScale" priority="4">
      <colorScale>
        <cfvo type="min"/>
        <cfvo type="max"/>
        <color rgb="FFFF7128"/>
        <color rgb="FFFFEF9C"/>
      </colorScale>
    </cfRule>
  </conditionalFormatting>
  <conditionalFormatting sqref="Q35:Q36">
    <cfRule type="colorScale" priority="3">
      <colorScale>
        <cfvo type="min"/>
        <cfvo type="max"/>
        <color rgb="FFFF7128"/>
        <color rgb="FFFFEF9C"/>
      </colorScale>
    </cfRule>
  </conditionalFormatting>
  <conditionalFormatting sqref="Q38">
    <cfRule type="colorScale" priority="2">
      <colorScale>
        <cfvo type="min"/>
        <cfvo type="max"/>
        <color rgb="FFFF7128"/>
        <color rgb="FFFFEF9C"/>
      </colorScale>
    </cfRule>
  </conditionalFormatting>
  <conditionalFormatting sqref="Q96:Q104 Q122 Q84:Q90 Q74:Q79 Q58:Q68 Q40:Q43 Q47 Q45">
    <cfRule type="colorScale" priority="1">
      <colorScale>
        <cfvo type="min"/>
        <cfvo type="max"/>
        <color rgb="FFFF7128"/>
        <color rgb="FFFFEF9C"/>
      </colorScale>
    </cfRule>
  </conditionalFormatting>
  <dataValidations count="3">
    <dataValidation type="list" allowBlank="1" showInputMessage="1" showErrorMessage="1" sqref="I131:I140 I158:I159 I165:I172 I149:I156 I178:I187 I194:I202 I8:I19 I25:I29 I32:I33 I35:I36 I38 I40:I43 I45 I47 I58:I68 I74:I79 I84:I90 I96:I104 I122" xr:uid="{8A89C22C-2021-4CD6-BFAE-70FD5ED4EB9B}">
      <formula1>"SI,NO,"</formula1>
    </dataValidation>
    <dataValidation type="list" allowBlank="1" showInputMessage="1" showErrorMessage="1" promptTitle="Ingrese la importancia" sqref="Q131:Q140 Q158:Q159 Q165:Q172 Q149:Q156 Q178:Q187 Q194:Q202 Q8:Q19 Q25:Q29 Q32:Q33 Q35:Q36 Q38 Q40:Q43 Q45 Q47 Q58:Q68 Q74:Q79 Q84:Q90 Q96:Q104 Q122" xr:uid="{3B9675E4-3313-4390-8AA1-CAD3EE3A0CFD}">
      <formula1>"Alta,Media,Baja"</formula1>
    </dataValidation>
    <dataValidation type="list" allowBlank="1" showInputMessage="1" showErrorMessage="1" sqref="K131:K140 M131:M140 O131:O140 M158:M159 O158:O159 K158:K159 O165:O172 K165:K172 M165:M172 K149:K156 M149:M156 O149:O156 K178:K187 M178:M187 O178:O187 K194:K202 M194:M202 O194:O202 K8:K19 M8:M19 O8:O19 K25:K29 M25:M29 O25:O29 K32:K33 M32:M33 O32:O33 K35:K36 M35:M36 O35:O36 K38 M38 O38 K40:K43 M40:M43 O40:O43 K45 M45 O45 K47 M47 O47 K58:K68 M58:M68 O58:O68 K74:K79 M74:M79 O74:O79 K84:K90 M84:M90 O84:O90 K96:K104 M96:M104 O96:O104 K122 M122 O122" xr:uid="{890A168A-90B8-4644-8FAD-43EB90BC54A1}">
      <formula1>"SI,NO"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B3:S40"/>
  <sheetViews>
    <sheetView zoomScale="50" zoomScaleNormal="55" workbookViewId="0">
      <selection activeCell="K31" sqref="K31"/>
    </sheetView>
  </sheetViews>
  <sheetFormatPr baseColWidth="10" defaultRowHeight="15"/>
  <cols>
    <col min="1" max="1" width="3.5" customWidth="1"/>
    <col min="3" max="3" width="51.6640625" style="49" customWidth="1"/>
    <col min="4" max="4" width="54.6640625" customWidth="1"/>
    <col min="6" max="6" width="28.1640625" customWidth="1"/>
    <col min="7" max="7" width="32.33203125" customWidth="1"/>
    <col min="8" max="8" width="21.5" customWidth="1"/>
    <col min="9" max="9" width="20.5" bestFit="1" customWidth="1"/>
    <col min="10" max="10" width="7.1640625" customWidth="1"/>
    <col min="11" max="11" width="34" bestFit="1" customWidth="1"/>
    <col min="12" max="12" width="9" customWidth="1"/>
    <col min="13" max="13" width="13.5" bestFit="1" customWidth="1"/>
    <col min="14" max="14" width="9.5" customWidth="1"/>
    <col min="15" max="15" width="13.5" bestFit="1" customWidth="1"/>
    <col min="16" max="16" width="10.5" customWidth="1"/>
    <col min="17" max="17" width="14" bestFit="1" customWidth="1"/>
    <col min="18" max="18" width="17.1640625" customWidth="1"/>
    <col min="19" max="19" width="16.33203125" style="107" customWidth="1"/>
  </cols>
  <sheetData>
    <row r="3" spans="2:19" ht="20">
      <c r="B3" s="17" t="s">
        <v>1378</v>
      </c>
    </row>
    <row r="4" spans="2:19" ht="20">
      <c r="B4" s="17" t="s">
        <v>1379</v>
      </c>
    </row>
    <row r="7" spans="2:19" ht="16" thickBot="1"/>
    <row r="8" spans="2:19" ht="31" thickBot="1">
      <c r="B8" s="661" t="s">
        <v>1718</v>
      </c>
      <c r="C8" s="373" t="s">
        <v>8</v>
      </c>
      <c r="D8" s="372" t="s">
        <v>1</v>
      </c>
      <c r="E8" s="373" t="s">
        <v>3</v>
      </c>
      <c r="F8" s="372" t="s">
        <v>4</v>
      </c>
      <c r="G8" s="374" t="s">
        <v>5</v>
      </c>
      <c r="H8" s="375" t="s">
        <v>1411</v>
      </c>
      <c r="I8" s="391" t="s">
        <v>1412</v>
      </c>
      <c r="J8" s="391"/>
      <c r="K8" s="391" t="s">
        <v>1490</v>
      </c>
      <c r="L8" s="391"/>
      <c r="M8" s="391" t="s">
        <v>1491</v>
      </c>
      <c r="N8" s="391"/>
      <c r="O8" s="391" t="s">
        <v>1492</v>
      </c>
      <c r="P8" s="391"/>
      <c r="Q8" s="392" t="s">
        <v>1413</v>
      </c>
      <c r="R8" s="376" t="s">
        <v>1422</v>
      </c>
      <c r="S8" s="373" t="s">
        <v>1493</v>
      </c>
    </row>
    <row r="9" spans="2:19" ht="76" thickBot="1">
      <c r="B9" s="662"/>
      <c r="C9" s="550" t="s">
        <v>1719</v>
      </c>
      <c r="D9" s="551" t="s">
        <v>1720</v>
      </c>
      <c r="E9" s="30" t="s">
        <v>1434</v>
      </c>
      <c r="F9" s="30"/>
      <c r="G9" s="345"/>
      <c r="H9" s="314"/>
      <c r="I9" s="399" t="s">
        <v>1465</v>
      </c>
      <c r="J9" s="399" t="str">
        <f t="shared" ref="J9:J14" si="0">IF(I9="SI","2.5","0")</f>
        <v>0</v>
      </c>
      <c r="K9" s="399" t="s">
        <v>1465</v>
      </c>
      <c r="L9" s="399" t="str">
        <f t="shared" ref="L9:L14" si="1">IF(K9="SI","2.5","0")</f>
        <v>0</v>
      </c>
      <c r="M9" s="399" t="s">
        <v>1465</v>
      </c>
      <c r="N9" s="399" t="str">
        <f t="shared" ref="N9:N14" si="2">IF(M9="SI","2.5","0")</f>
        <v>0</v>
      </c>
      <c r="O9" s="399" t="s">
        <v>1465</v>
      </c>
      <c r="P9" s="399" t="str">
        <f>IF(O9="SI","2.5","0")</f>
        <v>0</v>
      </c>
      <c r="Q9" s="399" t="s">
        <v>1494</v>
      </c>
      <c r="R9" s="400">
        <f>J9+L9+N9+P9</f>
        <v>0</v>
      </c>
      <c r="S9" s="748">
        <f>AVERAGE(R9:R14)</f>
        <v>0</v>
      </c>
    </row>
    <row r="10" spans="2:19" ht="46" thickBot="1">
      <c r="B10" s="662"/>
      <c r="C10" s="165" t="s">
        <v>1721</v>
      </c>
      <c r="D10" s="552" t="s">
        <v>1722</v>
      </c>
      <c r="E10" s="11" t="s">
        <v>1434</v>
      </c>
      <c r="F10" s="11"/>
      <c r="G10" s="304"/>
      <c r="H10" s="314"/>
      <c r="I10" s="399" t="s">
        <v>1465</v>
      </c>
      <c r="J10" s="399" t="str">
        <f t="shared" si="0"/>
        <v>0</v>
      </c>
      <c r="K10" s="399" t="s">
        <v>1465</v>
      </c>
      <c r="L10" s="399" t="str">
        <f t="shared" si="1"/>
        <v>0</v>
      </c>
      <c r="M10" s="399" t="s">
        <v>1465</v>
      </c>
      <c r="N10" s="399" t="str">
        <f t="shared" si="2"/>
        <v>0</v>
      </c>
      <c r="O10" s="399" t="s">
        <v>1465</v>
      </c>
      <c r="P10" s="399" t="str">
        <f t="shared" ref="P10:P14" si="3">IF(O10="SI","2.5","0")</f>
        <v>0</v>
      </c>
      <c r="Q10" s="399" t="s">
        <v>1494</v>
      </c>
      <c r="R10" s="400">
        <f t="shared" ref="R10:R16" si="4">J10+L10+N10+P10</f>
        <v>0</v>
      </c>
      <c r="S10" s="749"/>
    </row>
    <row r="11" spans="2:19" ht="46" thickBot="1">
      <c r="B11" s="662"/>
      <c r="C11" s="166" t="s">
        <v>1723</v>
      </c>
      <c r="D11" s="553" t="s">
        <v>1724</v>
      </c>
      <c r="E11" s="25" t="s">
        <v>1434</v>
      </c>
      <c r="F11" s="25" t="s">
        <v>1725</v>
      </c>
      <c r="G11" s="303"/>
      <c r="H11" s="314"/>
      <c r="I11" s="399" t="s">
        <v>1465</v>
      </c>
      <c r="J11" s="399" t="str">
        <f t="shared" si="0"/>
        <v>0</v>
      </c>
      <c r="K11" s="399" t="s">
        <v>1465</v>
      </c>
      <c r="L11" s="399" t="str">
        <f t="shared" si="1"/>
        <v>0</v>
      </c>
      <c r="M11" s="399" t="s">
        <v>1465</v>
      </c>
      <c r="N11" s="399" t="str">
        <f t="shared" si="2"/>
        <v>0</v>
      </c>
      <c r="O11" s="399" t="s">
        <v>1465</v>
      </c>
      <c r="P11" s="399" t="str">
        <f t="shared" si="3"/>
        <v>0</v>
      </c>
      <c r="Q11" s="399" t="s">
        <v>1494</v>
      </c>
      <c r="R11" s="400">
        <f t="shared" si="4"/>
        <v>0</v>
      </c>
      <c r="S11" s="749"/>
    </row>
    <row r="12" spans="2:19" ht="61" thickBot="1">
      <c r="B12" s="662"/>
      <c r="C12" s="165" t="s">
        <v>1726</v>
      </c>
      <c r="D12" s="552" t="s">
        <v>1727</v>
      </c>
      <c r="E12" s="11" t="s">
        <v>1434</v>
      </c>
      <c r="F12" s="11" t="s">
        <v>1728</v>
      </c>
      <c r="G12" s="304"/>
      <c r="H12" s="314"/>
      <c r="I12" s="399" t="s">
        <v>1465</v>
      </c>
      <c r="J12" s="399" t="str">
        <f t="shared" si="0"/>
        <v>0</v>
      </c>
      <c r="K12" s="399" t="s">
        <v>1465</v>
      </c>
      <c r="L12" s="399" t="str">
        <f t="shared" si="1"/>
        <v>0</v>
      </c>
      <c r="M12" s="399" t="s">
        <v>1465</v>
      </c>
      <c r="N12" s="399" t="str">
        <f t="shared" si="2"/>
        <v>0</v>
      </c>
      <c r="O12" s="399" t="s">
        <v>1465</v>
      </c>
      <c r="P12" s="399" t="str">
        <f t="shared" si="3"/>
        <v>0</v>
      </c>
      <c r="Q12" s="399" t="s">
        <v>1494</v>
      </c>
      <c r="R12" s="400">
        <f t="shared" si="4"/>
        <v>0</v>
      </c>
      <c r="S12" s="749"/>
    </row>
    <row r="13" spans="2:19" ht="76" thickBot="1">
      <c r="B13" s="662"/>
      <c r="C13" s="166" t="s">
        <v>1729</v>
      </c>
      <c r="D13" s="553" t="s">
        <v>1730</v>
      </c>
      <c r="E13" s="25" t="s">
        <v>1434</v>
      </c>
      <c r="F13" s="25"/>
      <c r="G13" s="303"/>
      <c r="H13" s="314"/>
      <c r="I13" s="399" t="s">
        <v>1465</v>
      </c>
      <c r="J13" s="399" t="str">
        <f t="shared" si="0"/>
        <v>0</v>
      </c>
      <c r="K13" s="399" t="s">
        <v>1465</v>
      </c>
      <c r="L13" s="399" t="str">
        <f t="shared" si="1"/>
        <v>0</v>
      </c>
      <c r="M13" s="399" t="s">
        <v>1465</v>
      </c>
      <c r="N13" s="399" t="str">
        <f t="shared" si="2"/>
        <v>0</v>
      </c>
      <c r="O13" s="399" t="s">
        <v>1465</v>
      </c>
      <c r="P13" s="399" t="str">
        <f t="shared" si="3"/>
        <v>0</v>
      </c>
      <c r="Q13" s="399" t="s">
        <v>1494</v>
      </c>
      <c r="R13" s="400">
        <f t="shared" si="4"/>
        <v>0</v>
      </c>
      <c r="S13" s="749"/>
    </row>
    <row r="14" spans="2:19" ht="91" thickBot="1">
      <c r="B14" s="662"/>
      <c r="C14" s="165" t="s">
        <v>1731</v>
      </c>
      <c r="D14" s="552" t="s">
        <v>1732</v>
      </c>
      <c r="E14" s="11" t="s">
        <v>1434</v>
      </c>
      <c r="F14" s="11"/>
      <c r="G14" s="304"/>
      <c r="H14" s="314"/>
      <c r="I14" s="399" t="s">
        <v>1465</v>
      </c>
      <c r="J14" s="399" t="str">
        <f t="shared" si="0"/>
        <v>0</v>
      </c>
      <c r="K14" s="399" t="s">
        <v>1465</v>
      </c>
      <c r="L14" s="399" t="str">
        <f t="shared" si="1"/>
        <v>0</v>
      </c>
      <c r="M14" s="399" t="s">
        <v>1465</v>
      </c>
      <c r="N14" s="399" t="str">
        <f t="shared" si="2"/>
        <v>0</v>
      </c>
      <c r="O14" s="399" t="s">
        <v>1465</v>
      </c>
      <c r="P14" s="399" t="str">
        <f t="shared" si="3"/>
        <v>0</v>
      </c>
      <c r="Q14" s="399" t="s">
        <v>1494</v>
      </c>
      <c r="R14" s="400">
        <f t="shared" si="4"/>
        <v>0</v>
      </c>
      <c r="S14" s="750"/>
    </row>
    <row r="15" spans="2:19">
      <c r="B15" s="662"/>
      <c r="C15" s="745" t="s">
        <v>1733</v>
      </c>
      <c r="D15" s="746"/>
      <c r="E15" s="746"/>
      <c r="F15" s="746"/>
      <c r="G15" s="746"/>
      <c r="H15" s="746"/>
      <c r="I15" s="746"/>
      <c r="J15" s="746"/>
      <c r="K15" s="746"/>
      <c r="L15" s="746"/>
      <c r="M15" s="746"/>
      <c r="N15" s="746"/>
      <c r="O15" s="746"/>
      <c r="P15" s="746"/>
      <c r="Q15" s="746"/>
      <c r="R15" s="746"/>
      <c r="S15" s="747"/>
    </row>
    <row r="16" spans="2:19" ht="61" thickBot="1">
      <c r="B16" s="662"/>
      <c r="C16" s="554" t="s">
        <v>1734</v>
      </c>
      <c r="D16" s="555" t="s">
        <v>1735</v>
      </c>
      <c r="E16" s="21" t="s">
        <v>1244</v>
      </c>
      <c r="F16" s="21" t="s">
        <v>1736</v>
      </c>
      <c r="G16" s="352"/>
      <c r="H16" s="52"/>
      <c r="I16" s="401" t="s">
        <v>1467</v>
      </c>
      <c r="J16" s="401" t="str">
        <f>IF(I16="SI","2.5","0")</f>
        <v>2.5</v>
      </c>
      <c r="K16" s="401" t="s">
        <v>1467</v>
      </c>
      <c r="L16" s="401" t="str">
        <f>IF(K16="SI","2.5","0")</f>
        <v>2.5</v>
      </c>
      <c r="M16" s="401" t="s">
        <v>1467</v>
      </c>
      <c r="N16" s="401" t="str">
        <f>IF(M16="SI","2.5","0")</f>
        <v>2.5</v>
      </c>
      <c r="O16" s="401" t="s">
        <v>1467</v>
      </c>
      <c r="P16" s="401" t="str">
        <f>IF(O16="SI","2.5","0")</f>
        <v>2.5</v>
      </c>
      <c r="Q16" s="401" t="s">
        <v>1494</v>
      </c>
      <c r="R16" s="556">
        <f t="shared" si="4"/>
        <v>10</v>
      </c>
      <c r="S16" s="557">
        <f>AVERAGE(R16)</f>
        <v>10</v>
      </c>
    </row>
    <row r="17" spans="2:19">
      <c r="B17" s="662"/>
      <c r="C17" s="745" t="s">
        <v>1737</v>
      </c>
      <c r="D17" s="746"/>
      <c r="E17" s="746"/>
      <c r="F17" s="746"/>
      <c r="G17" s="746"/>
      <c r="H17" s="746"/>
      <c r="I17" s="746"/>
      <c r="J17" s="746"/>
      <c r="K17" s="746"/>
      <c r="L17" s="746"/>
      <c r="M17" s="746"/>
      <c r="N17" s="746"/>
      <c r="O17" s="746"/>
      <c r="P17" s="746"/>
      <c r="Q17" s="746"/>
      <c r="R17" s="746"/>
      <c r="S17" s="746"/>
    </row>
    <row r="18" spans="2:19">
      <c r="B18" s="662"/>
      <c r="C18" s="745" t="s">
        <v>1738</v>
      </c>
      <c r="D18" s="746"/>
      <c r="E18" s="746"/>
      <c r="F18" s="746"/>
      <c r="G18" s="746"/>
      <c r="H18" s="746"/>
      <c r="I18" s="746"/>
      <c r="J18" s="746"/>
      <c r="K18" s="746"/>
      <c r="L18" s="746"/>
      <c r="M18" s="746"/>
      <c r="N18" s="746"/>
      <c r="O18" s="746"/>
      <c r="P18" s="746"/>
      <c r="Q18" s="746"/>
      <c r="R18" s="746"/>
      <c r="S18" s="746"/>
    </row>
    <row r="19" spans="2:19" ht="15.75" customHeight="1">
      <c r="B19" s="598"/>
      <c r="C19" s="744" t="s">
        <v>1739</v>
      </c>
      <c r="D19" s="744"/>
      <c r="E19" s="744"/>
      <c r="F19" s="744"/>
      <c r="G19" s="744"/>
      <c r="H19" s="744"/>
      <c r="I19" s="744"/>
      <c r="J19" s="744"/>
      <c r="K19" s="744"/>
      <c r="L19" s="744"/>
      <c r="M19" s="744"/>
      <c r="N19" s="744"/>
      <c r="O19" s="744"/>
      <c r="P19" s="744"/>
      <c r="Q19" s="744"/>
      <c r="R19" s="744"/>
      <c r="S19" s="744"/>
    </row>
    <row r="20" spans="2:19" ht="15.75" customHeight="1" thickBot="1">
      <c r="B20" s="599"/>
      <c r="C20" s="744" t="s">
        <v>1740</v>
      </c>
      <c r="D20" s="744"/>
      <c r="E20" s="744"/>
      <c r="F20" s="744"/>
      <c r="G20" s="744"/>
      <c r="H20" s="744"/>
      <c r="I20" s="744"/>
      <c r="J20" s="744"/>
      <c r="K20" s="744"/>
      <c r="L20" s="744"/>
      <c r="M20" s="744"/>
      <c r="N20" s="744"/>
      <c r="O20" s="744"/>
      <c r="P20" s="744"/>
      <c r="Q20" s="744"/>
      <c r="R20" s="744"/>
      <c r="S20" s="744"/>
    </row>
    <row r="21" spans="2:19" ht="15" customHeight="1" thickBot="1"/>
    <row r="22" spans="2:19" ht="15" customHeight="1" thickBot="1">
      <c r="B22" s="661" t="s">
        <v>1559</v>
      </c>
      <c r="C22" s="371" t="s">
        <v>8</v>
      </c>
      <c r="D22" s="372" t="s">
        <v>1</v>
      </c>
      <c r="E22" s="373" t="s">
        <v>3</v>
      </c>
      <c r="F22" s="372" t="s">
        <v>4</v>
      </c>
      <c r="G22" s="374" t="s">
        <v>5</v>
      </c>
      <c r="H22" s="375" t="s">
        <v>1411</v>
      </c>
      <c r="I22" s="391" t="s">
        <v>1412</v>
      </c>
      <c r="J22" s="391"/>
      <c r="K22" s="391" t="s">
        <v>1490</v>
      </c>
      <c r="L22" s="391"/>
      <c r="M22" s="391" t="s">
        <v>1491</v>
      </c>
      <c r="N22" s="391"/>
      <c r="O22" s="391" t="s">
        <v>1492</v>
      </c>
      <c r="P22" s="391"/>
      <c r="Q22" s="392" t="s">
        <v>1413</v>
      </c>
      <c r="R22" s="375" t="s">
        <v>1422</v>
      </c>
      <c r="S22" s="373" t="s">
        <v>1493</v>
      </c>
    </row>
    <row r="23" spans="2:19" ht="15" customHeight="1">
      <c r="B23" s="598"/>
      <c r="C23" s="740" t="s">
        <v>611</v>
      </c>
      <c r="D23" s="79" t="s">
        <v>636</v>
      </c>
      <c r="E23" s="6" t="s">
        <v>1434</v>
      </c>
      <c r="F23" s="6"/>
      <c r="G23" s="343"/>
      <c r="H23" s="314"/>
      <c r="I23" s="399" t="s">
        <v>1465</v>
      </c>
      <c r="J23" s="399" t="str">
        <f t="shared" ref="J23:J35" si="5">IF(I23="SI","2.5","0")</f>
        <v>0</v>
      </c>
      <c r="K23" s="399" t="s">
        <v>1465</v>
      </c>
      <c r="L23" s="399" t="str">
        <f t="shared" ref="L23:L35" si="6">IF(K23="SI","2.5","0")</f>
        <v>0</v>
      </c>
      <c r="M23" s="399" t="s">
        <v>1465</v>
      </c>
      <c r="N23" s="399" t="str">
        <f t="shared" ref="N23:N35" si="7">IF(M23="SI","2.5","0")</f>
        <v>0</v>
      </c>
      <c r="O23" s="399" t="s">
        <v>1465</v>
      </c>
      <c r="P23" s="399" t="str">
        <f t="shared" ref="P23:P35" si="8">IF(O23="SI","2.5","0")</f>
        <v>0</v>
      </c>
      <c r="Q23" s="399" t="s">
        <v>1494</v>
      </c>
      <c r="R23" s="400">
        <f t="shared" ref="R23:R35" si="9">J23+L23+N23+P23</f>
        <v>0</v>
      </c>
      <c r="S23" s="738">
        <f>AVERAGE(R23:R35)</f>
        <v>0</v>
      </c>
    </row>
    <row r="24" spans="2:19" ht="15" customHeight="1" thickBot="1">
      <c r="B24" s="598"/>
      <c r="C24" s="741"/>
      <c r="D24" s="82" t="s">
        <v>637</v>
      </c>
      <c r="E24" s="24" t="s">
        <v>1434</v>
      </c>
      <c r="F24" s="24"/>
      <c r="G24" s="355"/>
      <c r="H24" s="314"/>
      <c r="I24" s="399" t="s">
        <v>1465</v>
      </c>
      <c r="J24" s="399" t="str">
        <f t="shared" si="5"/>
        <v>0</v>
      </c>
      <c r="K24" s="399" t="s">
        <v>1465</v>
      </c>
      <c r="L24" s="399" t="str">
        <f t="shared" si="6"/>
        <v>0</v>
      </c>
      <c r="M24" s="399" t="s">
        <v>1465</v>
      </c>
      <c r="N24" s="399" t="str">
        <f t="shared" si="7"/>
        <v>0</v>
      </c>
      <c r="O24" s="399" t="s">
        <v>1465</v>
      </c>
      <c r="P24" s="399" t="str">
        <f t="shared" si="8"/>
        <v>0</v>
      </c>
      <c r="Q24" s="399" t="s">
        <v>1494</v>
      </c>
      <c r="R24" s="400">
        <f t="shared" si="9"/>
        <v>0</v>
      </c>
      <c r="S24" s="738"/>
    </row>
    <row r="25" spans="2:19" ht="15" customHeight="1" thickBot="1">
      <c r="B25" s="598"/>
      <c r="C25" s="157" t="s">
        <v>612</v>
      </c>
      <c r="D25" s="80" t="s">
        <v>613</v>
      </c>
      <c r="E25" s="11" t="s">
        <v>1260</v>
      </c>
      <c r="F25" s="11"/>
      <c r="G25" s="304"/>
      <c r="H25" s="314"/>
      <c r="I25" s="399" t="s">
        <v>1465</v>
      </c>
      <c r="J25" s="399" t="str">
        <f t="shared" si="5"/>
        <v>0</v>
      </c>
      <c r="K25" s="399" t="s">
        <v>1465</v>
      </c>
      <c r="L25" s="399" t="str">
        <f t="shared" si="6"/>
        <v>0</v>
      </c>
      <c r="M25" s="399" t="s">
        <v>1465</v>
      </c>
      <c r="N25" s="399" t="str">
        <f t="shared" si="7"/>
        <v>0</v>
      </c>
      <c r="O25" s="399" t="s">
        <v>1465</v>
      </c>
      <c r="P25" s="399" t="str">
        <f t="shared" si="8"/>
        <v>0</v>
      </c>
      <c r="Q25" s="399" t="s">
        <v>1494</v>
      </c>
      <c r="R25" s="400">
        <f t="shared" si="9"/>
        <v>0</v>
      </c>
      <c r="S25" s="738"/>
    </row>
    <row r="26" spans="2:19" ht="31" thickBot="1">
      <c r="B26" s="598"/>
      <c r="C26" s="158" t="s">
        <v>614</v>
      </c>
      <c r="D26" s="81" t="s">
        <v>615</v>
      </c>
      <c r="E26" s="11" t="s">
        <v>1260</v>
      </c>
      <c r="F26" s="25"/>
      <c r="G26" s="303"/>
      <c r="H26" s="314"/>
      <c r="I26" s="399" t="s">
        <v>1465</v>
      </c>
      <c r="J26" s="399" t="str">
        <f t="shared" si="5"/>
        <v>0</v>
      </c>
      <c r="K26" s="399" t="s">
        <v>1465</v>
      </c>
      <c r="L26" s="399" t="str">
        <f t="shared" si="6"/>
        <v>0</v>
      </c>
      <c r="M26" s="399" t="s">
        <v>1465</v>
      </c>
      <c r="N26" s="399" t="str">
        <f t="shared" si="7"/>
        <v>0</v>
      </c>
      <c r="O26" s="399" t="s">
        <v>1465</v>
      </c>
      <c r="P26" s="399" t="str">
        <f t="shared" si="8"/>
        <v>0</v>
      </c>
      <c r="Q26" s="399" t="s">
        <v>1494</v>
      </c>
      <c r="R26" s="400">
        <f t="shared" si="9"/>
        <v>0</v>
      </c>
      <c r="S26" s="738"/>
    </row>
    <row r="27" spans="2:19" ht="31" thickBot="1">
      <c r="B27" s="598"/>
      <c r="C27" s="157" t="s">
        <v>616</v>
      </c>
      <c r="D27" s="80" t="s">
        <v>617</v>
      </c>
      <c r="E27" s="11" t="s">
        <v>1260</v>
      </c>
      <c r="F27" s="11"/>
      <c r="G27" s="304"/>
      <c r="H27" s="314"/>
      <c r="I27" s="399" t="s">
        <v>1465</v>
      </c>
      <c r="J27" s="399" t="str">
        <f t="shared" si="5"/>
        <v>0</v>
      </c>
      <c r="K27" s="399" t="s">
        <v>1465</v>
      </c>
      <c r="L27" s="399" t="str">
        <f t="shared" si="6"/>
        <v>0</v>
      </c>
      <c r="M27" s="399" t="s">
        <v>1465</v>
      </c>
      <c r="N27" s="399" t="str">
        <f t="shared" si="7"/>
        <v>0</v>
      </c>
      <c r="O27" s="399" t="s">
        <v>1465</v>
      </c>
      <c r="P27" s="399" t="str">
        <f t="shared" si="8"/>
        <v>0</v>
      </c>
      <c r="Q27" s="399" t="s">
        <v>1494</v>
      </c>
      <c r="R27" s="400">
        <f t="shared" si="9"/>
        <v>0</v>
      </c>
      <c r="S27" s="738"/>
    </row>
    <row r="28" spans="2:19" ht="31" thickBot="1">
      <c r="B28" s="598"/>
      <c r="C28" s="158" t="s">
        <v>618</v>
      </c>
      <c r="D28" s="81" t="s">
        <v>619</v>
      </c>
      <c r="E28" s="11" t="s">
        <v>1260</v>
      </c>
      <c r="F28" s="25"/>
      <c r="G28" s="303"/>
      <c r="H28" s="314"/>
      <c r="I28" s="399" t="s">
        <v>1465</v>
      </c>
      <c r="J28" s="399" t="str">
        <f t="shared" si="5"/>
        <v>0</v>
      </c>
      <c r="K28" s="399" t="s">
        <v>1465</v>
      </c>
      <c r="L28" s="399" t="str">
        <f t="shared" si="6"/>
        <v>0</v>
      </c>
      <c r="M28" s="399" t="s">
        <v>1465</v>
      </c>
      <c r="N28" s="399" t="str">
        <f t="shared" si="7"/>
        <v>0</v>
      </c>
      <c r="O28" s="399" t="s">
        <v>1465</v>
      </c>
      <c r="P28" s="399" t="str">
        <f t="shared" si="8"/>
        <v>0</v>
      </c>
      <c r="Q28" s="399" t="s">
        <v>1494</v>
      </c>
      <c r="R28" s="400">
        <f t="shared" si="9"/>
        <v>0</v>
      </c>
      <c r="S28" s="738"/>
    </row>
    <row r="29" spans="2:19" ht="31" thickBot="1">
      <c r="B29" s="598"/>
      <c r="C29" s="157" t="s">
        <v>620</v>
      </c>
      <c r="D29" s="80" t="s">
        <v>621</v>
      </c>
      <c r="E29" s="11" t="s">
        <v>1260</v>
      </c>
      <c r="F29" s="11"/>
      <c r="G29" s="304"/>
      <c r="H29" s="314"/>
      <c r="I29" s="399" t="s">
        <v>1465</v>
      </c>
      <c r="J29" s="399" t="str">
        <f t="shared" si="5"/>
        <v>0</v>
      </c>
      <c r="K29" s="399" t="s">
        <v>1465</v>
      </c>
      <c r="L29" s="399" t="str">
        <f t="shared" si="6"/>
        <v>0</v>
      </c>
      <c r="M29" s="399" t="s">
        <v>1465</v>
      </c>
      <c r="N29" s="399" t="str">
        <f t="shared" si="7"/>
        <v>0</v>
      </c>
      <c r="O29" s="399" t="s">
        <v>1465</v>
      </c>
      <c r="P29" s="399" t="str">
        <f t="shared" si="8"/>
        <v>0</v>
      </c>
      <c r="Q29" s="399" t="s">
        <v>1494</v>
      </c>
      <c r="R29" s="400">
        <f t="shared" si="9"/>
        <v>0</v>
      </c>
      <c r="S29" s="738"/>
    </row>
    <row r="30" spans="2:19" ht="16" thickBot="1">
      <c r="B30" s="598"/>
      <c r="C30" s="158" t="s">
        <v>622</v>
      </c>
      <c r="D30" s="81" t="s">
        <v>623</v>
      </c>
      <c r="E30" s="11" t="s">
        <v>1260</v>
      </c>
      <c r="F30" s="25"/>
      <c r="G30" s="303"/>
      <c r="H30" s="314"/>
      <c r="I30" s="399" t="s">
        <v>1465</v>
      </c>
      <c r="J30" s="399" t="str">
        <f t="shared" si="5"/>
        <v>0</v>
      </c>
      <c r="K30" s="399" t="s">
        <v>1465</v>
      </c>
      <c r="L30" s="399" t="str">
        <f t="shared" si="6"/>
        <v>0</v>
      </c>
      <c r="M30" s="399" t="s">
        <v>1465</v>
      </c>
      <c r="N30" s="399" t="str">
        <f t="shared" si="7"/>
        <v>0</v>
      </c>
      <c r="O30" s="399" t="s">
        <v>1465</v>
      </c>
      <c r="P30" s="399" t="str">
        <f t="shared" si="8"/>
        <v>0</v>
      </c>
      <c r="Q30" s="399" t="s">
        <v>1494</v>
      </c>
      <c r="R30" s="400">
        <f t="shared" si="9"/>
        <v>0</v>
      </c>
      <c r="S30" s="738"/>
    </row>
    <row r="31" spans="2:19" ht="61" thickBot="1">
      <c r="B31" s="598"/>
      <c r="C31" s="157" t="s">
        <v>624</v>
      </c>
      <c r="D31" s="80" t="s">
        <v>625</v>
      </c>
      <c r="E31" s="11" t="s">
        <v>1260</v>
      </c>
      <c r="F31" s="11"/>
      <c r="G31" s="304"/>
      <c r="H31" s="314"/>
      <c r="I31" s="399" t="s">
        <v>1465</v>
      </c>
      <c r="J31" s="399" t="str">
        <f t="shared" si="5"/>
        <v>0</v>
      </c>
      <c r="K31" s="399" t="s">
        <v>1465</v>
      </c>
      <c r="L31" s="399" t="str">
        <f t="shared" si="6"/>
        <v>0</v>
      </c>
      <c r="M31" s="399" t="s">
        <v>1465</v>
      </c>
      <c r="N31" s="399" t="str">
        <f t="shared" si="7"/>
        <v>0</v>
      </c>
      <c r="O31" s="399" t="s">
        <v>1465</v>
      </c>
      <c r="P31" s="399" t="str">
        <f t="shared" si="8"/>
        <v>0</v>
      </c>
      <c r="Q31" s="399" t="s">
        <v>1494</v>
      </c>
      <c r="R31" s="400">
        <f t="shared" si="9"/>
        <v>0</v>
      </c>
      <c r="S31" s="738"/>
    </row>
    <row r="32" spans="2:19" ht="46" thickBot="1">
      <c r="B32" s="598"/>
      <c r="C32" s="158" t="s">
        <v>626</v>
      </c>
      <c r="D32" s="81" t="s">
        <v>627</v>
      </c>
      <c r="E32" s="11" t="s">
        <v>1260</v>
      </c>
      <c r="F32" s="25"/>
      <c r="G32" s="303"/>
      <c r="H32" s="314"/>
      <c r="I32" s="399" t="s">
        <v>1465</v>
      </c>
      <c r="J32" s="399" t="str">
        <f t="shared" si="5"/>
        <v>0</v>
      </c>
      <c r="K32" s="399" t="s">
        <v>1465</v>
      </c>
      <c r="L32" s="399" t="str">
        <f t="shared" si="6"/>
        <v>0</v>
      </c>
      <c r="M32" s="399" t="s">
        <v>1465</v>
      </c>
      <c r="N32" s="399" t="str">
        <f t="shared" si="7"/>
        <v>0</v>
      </c>
      <c r="O32" s="399" t="s">
        <v>1465</v>
      </c>
      <c r="P32" s="399" t="str">
        <f t="shared" si="8"/>
        <v>0</v>
      </c>
      <c r="Q32" s="399" t="s">
        <v>1494</v>
      </c>
      <c r="R32" s="400">
        <f t="shared" si="9"/>
        <v>0</v>
      </c>
      <c r="S32" s="738"/>
    </row>
    <row r="33" spans="2:19" ht="31" thickBot="1">
      <c r="B33" s="598"/>
      <c r="C33" s="157" t="s">
        <v>628</v>
      </c>
      <c r="D33" s="80" t="s">
        <v>629</v>
      </c>
      <c r="E33" s="11" t="s">
        <v>1260</v>
      </c>
      <c r="F33" s="11"/>
      <c r="G33" s="304"/>
      <c r="H33" s="314"/>
      <c r="I33" s="399" t="s">
        <v>1465</v>
      </c>
      <c r="J33" s="399" t="str">
        <f t="shared" si="5"/>
        <v>0</v>
      </c>
      <c r="K33" s="399" t="s">
        <v>1465</v>
      </c>
      <c r="L33" s="399" t="str">
        <f t="shared" si="6"/>
        <v>0</v>
      </c>
      <c r="M33" s="399" t="s">
        <v>1465</v>
      </c>
      <c r="N33" s="399" t="str">
        <f t="shared" si="7"/>
        <v>0</v>
      </c>
      <c r="O33" s="399" t="s">
        <v>1465</v>
      </c>
      <c r="P33" s="399" t="str">
        <f t="shared" si="8"/>
        <v>0</v>
      </c>
      <c r="Q33" s="399" t="s">
        <v>1494</v>
      </c>
      <c r="R33" s="400">
        <f t="shared" si="9"/>
        <v>0</v>
      </c>
      <c r="S33" s="738"/>
    </row>
    <row r="34" spans="2:19" ht="16" thickBot="1">
      <c r="B34" s="598"/>
      <c r="C34" s="158" t="s">
        <v>630</v>
      </c>
      <c r="D34" s="81" t="s">
        <v>631</v>
      </c>
      <c r="E34" s="11" t="s">
        <v>1260</v>
      </c>
      <c r="F34" s="25"/>
      <c r="G34" s="303"/>
      <c r="H34" s="314"/>
      <c r="I34" s="399" t="s">
        <v>1465</v>
      </c>
      <c r="J34" s="399" t="str">
        <f t="shared" si="5"/>
        <v>0</v>
      </c>
      <c r="K34" s="399" t="s">
        <v>1465</v>
      </c>
      <c r="L34" s="399" t="str">
        <f t="shared" si="6"/>
        <v>0</v>
      </c>
      <c r="M34" s="399" t="s">
        <v>1465</v>
      </c>
      <c r="N34" s="399" t="str">
        <f t="shared" si="7"/>
        <v>0</v>
      </c>
      <c r="O34" s="399" t="s">
        <v>1465</v>
      </c>
      <c r="P34" s="399" t="str">
        <f t="shared" si="8"/>
        <v>0</v>
      </c>
      <c r="Q34" s="399" t="s">
        <v>1494</v>
      </c>
      <c r="R34" s="400">
        <f t="shared" si="9"/>
        <v>0</v>
      </c>
      <c r="S34" s="738"/>
    </row>
    <row r="35" spans="2:19" ht="31" thickBot="1">
      <c r="B35" s="598"/>
      <c r="C35" s="156" t="s">
        <v>632</v>
      </c>
      <c r="D35" s="431" t="s">
        <v>633</v>
      </c>
      <c r="E35" s="30" t="s">
        <v>1260</v>
      </c>
      <c r="F35" s="30"/>
      <c r="G35" s="345"/>
      <c r="H35" s="318"/>
      <c r="I35" s="417" t="s">
        <v>1465</v>
      </c>
      <c r="J35" s="417" t="str">
        <f t="shared" si="5"/>
        <v>0</v>
      </c>
      <c r="K35" s="417" t="s">
        <v>1465</v>
      </c>
      <c r="L35" s="417" t="str">
        <f t="shared" si="6"/>
        <v>0</v>
      </c>
      <c r="M35" s="417" t="s">
        <v>1465</v>
      </c>
      <c r="N35" s="417" t="str">
        <f t="shared" si="7"/>
        <v>0</v>
      </c>
      <c r="O35" s="417" t="s">
        <v>1465</v>
      </c>
      <c r="P35" s="417" t="str">
        <f t="shared" si="8"/>
        <v>0</v>
      </c>
      <c r="Q35" s="417" t="s">
        <v>1494</v>
      </c>
      <c r="R35" s="426">
        <f t="shared" si="9"/>
        <v>0</v>
      </c>
      <c r="S35" s="739"/>
    </row>
    <row r="36" spans="2:19">
      <c r="B36" s="598"/>
      <c r="C36" s="697" t="s">
        <v>1009</v>
      </c>
      <c r="D36" s="697"/>
      <c r="E36" s="697"/>
      <c r="F36" s="697"/>
      <c r="G36" s="697"/>
      <c r="H36" s="697"/>
      <c r="I36" s="697"/>
      <c r="J36" s="697"/>
      <c r="K36" s="697"/>
      <c r="L36" s="697"/>
      <c r="M36" s="697"/>
      <c r="N36" s="697"/>
      <c r="O36" s="697"/>
      <c r="P36" s="697"/>
      <c r="Q36" s="697"/>
      <c r="R36" s="697"/>
      <c r="S36" s="742"/>
    </row>
    <row r="37" spans="2:19">
      <c r="B37" s="598"/>
      <c r="C37" s="743" t="s">
        <v>634</v>
      </c>
      <c r="D37" s="743"/>
      <c r="E37" s="743"/>
      <c r="F37" s="743"/>
      <c r="G37" s="743"/>
      <c r="H37" s="743"/>
      <c r="I37" s="743"/>
      <c r="J37" s="743"/>
      <c r="K37" s="743"/>
      <c r="L37" s="743"/>
      <c r="M37" s="743"/>
      <c r="N37" s="743"/>
      <c r="O37" s="743"/>
      <c r="P37" s="743"/>
      <c r="Q37" s="743"/>
      <c r="R37" s="743"/>
      <c r="S37" s="743"/>
    </row>
    <row r="38" spans="2:19">
      <c r="B38" s="598"/>
      <c r="C38" s="743" t="s">
        <v>1011</v>
      </c>
      <c r="D38" s="743"/>
      <c r="E38" s="743"/>
      <c r="F38" s="743"/>
      <c r="G38" s="743"/>
      <c r="H38" s="743"/>
      <c r="I38" s="743"/>
      <c r="J38" s="743"/>
      <c r="K38" s="743"/>
      <c r="L38" s="743"/>
      <c r="M38" s="743"/>
      <c r="N38" s="743"/>
      <c r="O38" s="743"/>
      <c r="P38" s="743"/>
      <c r="Q38" s="743"/>
      <c r="R38" s="743"/>
      <c r="S38" s="743"/>
    </row>
    <row r="39" spans="2:19">
      <c r="B39" s="598"/>
      <c r="C39" s="674" t="s">
        <v>635</v>
      </c>
      <c r="D39" s="674"/>
      <c r="E39" s="674"/>
      <c r="F39" s="674"/>
      <c r="G39" s="674"/>
      <c r="H39" s="674"/>
      <c r="I39" s="674"/>
      <c r="J39" s="674"/>
      <c r="K39" s="674"/>
      <c r="L39" s="674"/>
      <c r="M39" s="674"/>
      <c r="N39" s="674"/>
      <c r="O39" s="674"/>
      <c r="P39" s="674"/>
      <c r="Q39" s="674"/>
      <c r="R39" s="674"/>
      <c r="S39" s="674"/>
    </row>
    <row r="40" spans="2:19" ht="16" thickBot="1">
      <c r="B40" s="599"/>
      <c r="C40" s="744" t="s">
        <v>1010</v>
      </c>
      <c r="D40" s="744"/>
      <c r="E40" s="744"/>
      <c r="F40" s="744"/>
      <c r="G40" s="744"/>
      <c r="H40" s="744"/>
      <c r="I40" s="744"/>
      <c r="J40" s="744"/>
      <c r="K40" s="744"/>
      <c r="L40" s="744"/>
      <c r="M40" s="744"/>
      <c r="N40" s="744"/>
      <c r="O40" s="744"/>
      <c r="P40" s="744"/>
      <c r="Q40" s="744"/>
      <c r="R40" s="744"/>
      <c r="S40" s="744"/>
    </row>
  </sheetData>
  <mergeCells count="15">
    <mergeCell ref="B8:B20"/>
    <mergeCell ref="C17:S17"/>
    <mergeCell ref="C18:S18"/>
    <mergeCell ref="C15:S15"/>
    <mergeCell ref="C19:S19"/>
    <mergeCell ref="C20:S20"/>
    <mergeCell ref="S9:S14"/>
    <mergeCell ref="B22:B40"/>
    <mergeCell ref="S23:S35"/>
    <mergeCell ref="C23:C24"/>
    <mergeCell ref="C36:S36"/>
    <mergeCell ref="C37:S37"/>
    <mergeCell ref="C38:S38"/>
    <mergeCell ref="C39:S39"/>
    <mergeCell ref="C40:S40"/>
  </mergeCells>
  <conditionalFormatting sqref="Q23:Q35 Q16 Q9:Q14">
    <cfRule type="colorScale" priority="1">
      <colorScale>
        <cfvo type="min"/>
        <cfvo type="max"/>
        <color rgb="FFFF7128"/>
        <color rgb="FFFFEF9C"/>
      </colorScale>
    </cfRule>
  </conditionalFormatting>
  <dataValidations count="3">
    <dataValidation type="list" allowBlank="1" showInputMessage="1" showErrorMessage="1" sqref="O16 K23:K35 M23:M35 O23:O35 M16 K16 M9:M14" xr:uid="{23C6B6D5-6D1F-4CD5-9490-70319A1A947A}">
      <formula1>"SI,NO"</formula1>
    </dataValidation>
    <dataValidation type="list" allowBlank="1" showInputMessage="1" showErrorMessage="1" promptTitle="Ingrese la importancia" sqref="Q9:Q14 Q16 Q23:Q35" xr:uid="{8BDBB9E4-A522-4EAC-AD65-906C6F256F85}">
      <formula1>"Alta,Media,Baja"</formula1>
    </dataValidation>
    <dataValidation type="list" allowBlank="1" showInputMessage="1" showErrorMessage="1" sqref="I16 O9:O14 I23:I35 I9:I14 K9:K14" xr:uid="{F10E04A0-2FD3-48A3-B6CF-2E069D7F6D66}">
      <formula1>"SI,NO,"</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B2:Y203"/>
  <sheetViews>
    <sheetView topLeftCell="E1" zoomScale="85" zoomScaleNormal="85" workbookViewId="0">
      <selection activeCell="O10" sqref="O10"/>
    </sheetView>
  </sheetViews>
  <sheetFormatPr baseColWidth="10" defaultRowHeight="15"/>
  <cols>
    <col min="1" max="1" width="4.33203125" customWidth="1"/>
    <col min="3" max="3" width="45.6640625" style="162" customWidth="1"/>
    <col min="4" max="4" width="56.6640625" style="50" customWidth="1"/>
    <col min="5" max="5" width="11.5" style="107"/>
    <col min="6" max="6" width="29.1640625" style="123" customWidth="1"/>
    <col min="7" max="7" width="33" style="49" customWidth="1"/>
    <col min="8" max="8" width="13.1640625" style="49" customWidth="1"/>
    <col min="9" max="9" width="22.6640625" style="49" customWidth="1"/>
    <col min="10" max="10" width="7.1640625" hidden="1" customWidth="1"/>
    <col min="11" max="11" width="36.1640625" customWidth="1"/>
    <col min="12" max="12" width="9" hidden="1" customWidth="1"/>
    <col min="13" max="13" width="27" customWidth="1"/>
    <col min="14" max="14" width="9.5" hidden="1" customWidth="1"/>
    <col min="15" max="15" width="36.5" customWidth="1"/>
    <col min="16" max="16" width="10.5" hidden="1" customWidth="1"/>
    <col min="17" max="17" width="29.1640625" customWidth="1"/>
    <col min="18" max="18" width="17.1640625" customWidth="1"/>
    <col min="19" max="19" width="16.33203125" style="107" customWidth="1"/>
    <col min="20" max="20" width="36.5" customWidth="1"/>
    <col min="21" max="21" width="10.5" customWidth="1"/>
    <col min="22" max="22" width="29.1640625" customWidth="1"/>
    <col min="23" max="23" width="17.1640625" customWidth="1"/>
    <col min="24" max="24" width="16.33203125" customWidth="1"/>
  </cols>
  <sheetData>
    <row r="2" spans="2:19" ht="17.5" customHeight="1">
      <c r="B2" s="18" t="s">
        <v>1380</v>
      </c>
      <c r="C2" s="87"/>
      <c r="D2" s="122"/>
      <c r="E2" s="243"/>
    </row>
    <row r="3" spans="2:19" ht="20">
      <c r="B3" s="18" t="s">
        <v>1381</v>
      </c>
      <c r="C3" s="87"/>
      <c r="D3" s="37"/>
      <c r="E3" s="230"/>
    </row>
    <row r="5" spans="2:19" ht="16" thickBot="1"/>
    <row r="6" spans="2:19" ht="20.5" customHeight="1" thickBot="1">
      <c r="B6" s="661" t="s">
        <v>1544</v>
      </c>
      <c r="C6" s="371" t="s">
        <v>8</v>
      </c>
      <c r="D6" s="372" t="s">
        <v>1</v>
      </c>
      <c r="E6" s="373" t="s">
        <v>3</v>
      </c>
      <c r="F6" s="373" t="s">
        <v>4</v>
      </c>
      <c r="G6" s="371" t="s">
        <v>5</v>
      </c>
      <c r="H6" s="375" t="s">
        <v>1411</v>
      </c>
      <c r="I6" s="391" t="s">
        <v>1412</v>
      </c>
      <c r="J6" s="391"/>
      <c r="K6" s="391" t="s">
        <v>1490</v>
      </c>
      <c r="L6" s="391"/>
      <c r="M6" s="391" t="s">
        <v>1491</v>
      </c>
      <c r="N6" s="391"/>
      <c r="O6" s="391" t="s">
        <v>1492</v>
      </c>
      <c r="P6" s="391"/>
      <c r="Q6" s="392" t="s">
        <v>1413</v>
      </c>
      <c r="R6" s="376" t="s">
        <v>1422</v>
      </c>
      <c r="S6" s="390" t="s">
        <v>1493</v>
      </c>
    </row>
    <row r="7" spans="2:19" ht="45">
      <c r="B7" s="598"/>
      <c r="C7" s="692" t="s">
        <v>97</v>
      </c>
      <c r="D7" s="45" t="s">
        <v>95</v>
      </c>
      <c r="E7" s="222" t="s">
        <v>1434</v>
      </c>
      <c r="F7" s="45"/>
      <c r="G7" s="305"/>
      <c r="H7" s="295"/>
      <c r="I7" s="399" t="s">
        <v>1465</v>
      </c>
      <c r="J7" s="399" t="str">
        <f t="shared" ref="J7:J17" si="0">IF(I7="SI","2.5","0")</f>
        <v>0</v>
      </c>
      <c r="K7" s="399" t="s">
        <v>1465</v>
      </c>
      <c r="L7" s="399" t="str">
        <f t="shared" ref="L7:L17" si="1">IF(K7="SI","2.5","0")</f>
        <v>0</v>
      </c>
      <c r="M7" s="399" t="s">
        <v>1465</v>
      </c>
      <c r="N7" s="399" t="str">
        <f t="shared" ref="N7:N17" si="2">IF(M7="SI","2.5","0")</f>
        <v>0</v>
      </c>
      <c r="O7" s="399" t="s">
        <v>1465</v>
      </c>
      <c r="P7" s="399" t="str">
        <f t="shared" ref="P7:P17" si="3">IF(O7="SI","2.5","0")</f>
        <v>0</v>
      </c>
      <c r="Q7" s="399" t="s">
        <v>1494</v>
      </c>
      <c r="R7" s="400">
        <f t="shared" ref="R7:R17" si="4">J7+L7+N7+P7</f>
        <v>0</v>
      </c>
      <c r="S7" s="694">
        <f>AVERAGE(R7:R8)</f>
        <v>0</v>
      </c>
    </row>
    <row r="8" spans="2:19" ht="45">
      <c r="B8" s="598"/>
      <c r="C8" s="768"/>
      <c r="D8" s="88" t="s">
        <v>96</v>
      </c>
      <c r="E8" s="237" t="s">
        <v>1434</v>
      </c>
      <c r="F8" s="88"/>
      <c r="G8" s="294"/>
      <c r="H8" s="295"/>
      <c r="I8" s="399" t="s">
        <v>1465</v>
      </c>
      <c r="J8" s="399" t="str">
        <f t="shared" si="0"/>
        <v>0</v>
      </c>
      <c r="K8" s="399" t="s">
        <v>1465</v>
      </c>
      <c r="L8" s="399" t="str">
        <f t="shared" si="1"/>
        <v>0</v>
      </c>
      <c r="M8" s="399" t="s">
        <v>1465</v>
      </c>
      <c r="N8" s="399" t="str">
        <f t="shared" si="2"/>
        <v>0</v>
      </c>
      <c r="O8" s="399" t="s">
        <v>1465</v>
      </c>
      <c r="P8" s="399" t="str">
        <f t="shared" si="3"/>
        <v>0</v>
      </c>
      <c r="Q8" s="399" t="s">
        <v>1494</v>
      </c>
      <c r="R8" s="400">
        <f t="shared" si="4"/>
        <v>0</v>
      </c>
      <c r="S8" s="678"/>
    </row>
    <row r="9" spans="2:19">
      <c r="B9" s="598"/>
      <c r="C9" s="757" t="s">
        <v>98</v>
      </c>
      <c r="D9" s="758"/>
      <c r="E9" s="758"/>
      <c r="F9" s="758"/>
      <c r="G9" s="758"/>
      <c r="H9" s="758"/>
      <c r="I9" s="758"/>
      <c r="J9" s="758"/>
      <c r="K9" s="758"/>
      <c r="L9" s="758"/>
      <c r="M9" s="758"/>
      <c r="N9" s="758"/>
      <c r="O9" s="758"/>
      <c r="P9" s="758"/>
      <c r="Q9" s="758"/>
      <c r="R9" s="758"/>
      <c r="S9" s="759"/>
    </row>
    <row r="10" spans="2:19">
      <c r="B10" s="598"/>
      <c r="C10" s="132" t="s">
        <v>99</v>
      </c>
      <c r="D10" s="68" t="s">
        <v>100</v>
      </c>
      <c r="E10" s="236" t="s">
        <v>1244</v>
      </c>
      <c r="F10" s="242" t="s">
        <v>1432</v>
      </c>
      <c r="G10" s="292"/>
      <c r="H10" s="483"/>
      <c r="I10" s="417" t="s">
        <v>1467</v>
      </c>
      <c r="J10" s="417" t="str">
        <f t="shared" si="0"/>
        <v>2.5</v>
      </c>
      <c r="K10" s="417" t="s">
        <v>1467</v>
      </c>
      <c r="L10" s="417" t="str">
        <f t="shared" si="1"/>
        <v>2.5</v>
      </c>
      <c r="M10" s="417" t="s">
        <v>1465</v>
      </c>
      <c r="N10" s="417" t="str">
        <f t="shared" si="2"/>
        <v>0</v>
      </c>
      <c r="O10" s="417" t="s">
        <v>1467</v>
      </c>
      <c r="P10" s="417" t="str">
        <f t="shared" si="3"/>
        <v>2.5</v>
      </c>
      <c r="Q10" s="417" t="s">
        <v>1494</v>
      </c>
      <c r="R10" s="426">
        <f t="shared" si="4"/>
        <v>7.5</v>
      </c>
      <c r="S10" s="422"/>
    </row>
    <row r="11" spans="2:19">
      <c r="B11" s="598"/>
      <c r="C11" s="760" t="s">
        <v>101</v>
      </c>
      <c r="D11" s="760"/>
      <c r="E11" s="760"/>
      <c r="F11" s="760"/>
      <c r="G11" s="760"/>
      <c r="H11" s="760"/>
      <c r="I11" s="760"/>
      <c r="J11" s="760"/>
      <c r="K11" s="760"/>
      <c r="L11" s="760"/>
      <c r="M11" s="760"/>
      <c r="N11" s="760"/>
      <c r="O11" s="760"/>
      <c r="P11" s="760"/>
      <c r="Q11" s="760"/>
      <c r="R11" s="760"/>
      <c r="S11" s="760"/>
    </row>
    <row r="12" spans="2:19" ht="61" thickBot="1">
      <c r="B12" s="598"/>
      <c r="C12" s="132" t="s">
        <v>102</v>
      </c>
      <c r="D12" s="68" t="s">
        <v>103</v>
      </c>
      <c r="E12" s="236" t="s">
        <v>1434</v>
      </c>
      <c r="F12" s="242"/>
      <c r="G12" s="292"/>
      <c r="H12" s="484"/>
      <c r="I12" s="419" t="s">
        <v>1465</v>
      </c>
      <c r="J12" s="419" t="str">
        <f t="shared" si="0"/>
        <v>0</v>
      </c>
      <c r="K12" s="419" t="s">
        <v>1465</v>
      </c>
      <c r="L12" s="419" t="str">
        <f t="shared" si="1"/>
        <v>0</v>
      </c>
      <c r="M12" s="419" t="s">
        <v>1465</v>
      </c>
      <c r="N12" s="419" t="str">
        <f t="shared" si="2"/>
        <v>0</v>
      </c>
      <c r="O12" s="419" t="s">
        <v>1465</v>
      </c>
      <c r="P12" s="419" t="str">
        <f t="shared" si="3"/>
        <v>0</v>
      </c>
      <c r="Q12" s="419" t="s">
        <v>1494</v>
      </c>
      <c r="R12" s="427">
        <f t="shared" si="4"/>
        <v>0</v>
      </c>
      <c r="S12" s="678">
        <f>AVERAGE(R12:R13)</f>
        <v>1.25</v>
      </c>
    </row>
    <row r="13" spans="2:19" ht="31" thickBot="1">
      <c r="B13" s="598"/>
      <c r="C13" s="109" t="s">
        <v>104</v>
      </c>
      <c r="D13" s="43" t="s">
        <v>105</v>
      </c>
      <c r="E13" s="224" t="s">
        <v>1244</v>
      </c>
      <c r="F13" s="97"/>
      <c r="G13" s="291"/>
      <c r="H13" s="295"/>
      <c r="I13" s="399" t="s">
        <v>1467</v>
      </c>
      <c r="J13" s="399" t="str">
        <f t="shared" si="0"/>
        <v>2.5</v>
      </c>
      <c r="K13" s="399" t="s">
        <v>1465</v>
      </c>
      <c r="L13" s="399" t="str">
        <f t="shared" si="1"/>
        <v>0</v>
      </c>
      <c r="M13" s="399" t="s">
        <v>1465</v>
      </c>
      <c r="N13" s="399" t="str">
        <f t="shared" si="2"/>
        <v>0</v>
      </c>
      <c r="O13" s="399" t="s">
        <v>1465</v>
      </c>
      <c r="P13" s="399" t="str">
        <f t="shared" si="3"/>
        <v>0</v>
      </c>
      <c r="Q13" s="399" t="s">
        <v>1494</v>
      </c>
      <c r="R13" s="400">
        <f t="shared" si="4"/>
        <v>2.5</v>
      </c>
      <c r="S13" s="677"/>
    </row>
    <row r="14" spans="2:19" ht="23" customHeight="1" thickBot="1">
      <c r="B14" s="598"/>
      <c r="C14" s="761" t="s">
        <v>106</v>
      </c>
      <c r="D14" s="762"/>
      <c r="E14" s="762"/>
      <c r="F14" s="762"/>
      <c r="G14" s="762"/>
      <c r="H14" s="762"/>
      <c r="I14" s="762"/>
      <c r="J14" s="762"/>
      <c r="K14" s="762"/>
      <c r="L14" s="762"/>
      <c r="M14" s="762"/>
      <c r="N14" s="762"/>
      <c r="O14" s="762"/>
      <c r="P14" s="762"/>
      <c r="Q14" s="762"/>
      <c r="R14" s="762"/>
      <c r="S14" s="763"/>
    </row>
    <row r="15" spans="2:19" ht="30">
      <c r="B15" s="598"/>
      <c r="C15" s="131" t="s">
        <v>107</v>
      </c>
      <c r="D15" s="249" t="s">
        <v>108</v>
      </c>
      <c r="E15" s="239" t="s">
        <v>1434</v>
      </c>
      <c r="F15" s="95"/>
      <c r="G15" s="290"/>
      <c r="H15" s="483"/>
      <c r="I15" s="417" t="s">
        <v>1465</v>
      </c>
      <c r="J15" s="417" t="str">
        <f t="shared" si="0"/>
        <v>0</v>
      </c>
      <c r="K15" s="417" t="s">
        <v>1465</v>
      </c>
      <c r="L15" s="417" t="str">
        <f t="shared" si="1"/>
        <v>0</v>
      </c>
      <c r="M15" s="417" t="s">
        <v>1465</v>
      </c>
      <c r="N15" s="417" t="str">
        <f t="shared" si="2"/>
        <v>0</v>
      </c>
      <c r="O15" s="417" t="s">
        <v>1465</v>
      </c>
      <c r="P15" s="417" t="str">
        <f t="shared" si="3"/>
        <v>0</v>
      </c>
      <c r="Q15" s="417" t="s">
        <v>1494</v>
      </c>
      <c r="R15" s="426">
        <f t="shared" si="4"/>
        <v>0</v>
      </c>
      <c r="S15" s="422">
        <f>AVERAGE(R15)</f>
        <v>0</v>
      </c>
    </row>
    <row r="16" spans="2:19">
      <c r="B16" s="598"/>
      <c r="C16" s="764" t="s">
        <v>109</v>
      </c>
      <c r="D16" s="764"/>
      <c r="E16" s="764"/>
      <c r="F16" s="764"/>
      <c r="G16" s="764"/>
      <c r="H16" s="764"/>
      <c r="I16" s="764"/>
      <c r="J16" s="764"/>
      <c r="K16" s="764"/>
      <c r="L16" s="764"/>
      <c r="M16" s="764"/>
      <c r="N16" s="764"/>
      <c r="O16" s="764"/>
      <c r="P16" s="764"/>
      <c r="Q16" s="764"/>
      <c r="R16" s="764"/>
      <c r="S16" s="764"/>
    </row>
    <row r="17" spans="2:19" ht="106" thickBot="1">
      <c r="B17" s="599"/>
      <c r="C17" s="163" t="s">
        <v>110</v>
      </c>
      <c r="D17" s="248" t="s">
        <v>111</v>
      </c>
      <c r="E17" s="238" t="s">
        <v>1434</v>
      </c>
      <c r="F17" s="189"/>
      <c r="G17" s="309"/>
      <c r="H17" s="484"/>
      <c r="I17" s="419" t="s">
        <v>1465</v>
      </c>
      <c r="J17" s="419" t="str">
        <f t="shared" si="0"/>
        <v>0</v>
      </c>
      <c r="K17" s="419" t="s">
        <v>1465</v>
      </c>
      <c r="L17" s="419" t="str">
        <f t="shared" si="1"/>
        <v>0</v>
      </c>
      <c r="M17" s="419" t="s">
        <v>1465</v>
      </c>
      <c r="N17" s="419" t="str">
        <f t="shared" si="2"/>
        <v>0</v>
      </c>
      <c r="O17" s="419" t="s">
        <v>1465</v>
      </c>
      <c r="P17" s="419" t="str">
        <f t="shared" si="3"/>
        <v>0</v>
      </c>
      <c r="Q17" s="419" t="s">
        <v>1494</v>
      </c>
      <c r="R17" s="427">
        <f t="shared" si="4"/>
        <v>0</v>
      </c>
      <c r="S17" s="424">
        <f>AVERAGE(R17)</f>
        <v>0</v>
      </c>
    </row>
    <row r="20" spans="2:19" ht="16" thickBot="1"/>
    <row r="21" spans="2:19" ht="23.5" customHeight="1" thickBot="1">
      <c r="B21" s="661" t="s">
        <v>1548</v>
      </c>
      <c r="C21" s="371" t="s">
        <v>8</v>
      </c>
      <c r="D21" s="372" t="s">
        <v>1</v>
      </c>
      <c r="E21" s="373" t="s">
        <v>3</v>
      </c>
      <c r="F21" s="373" t="s">
        <v>4</v>
      </c>
      <c r="G21" s="371" t="s">
        <v>5</v>
      </c>
      <c r="H21" s="375" t="s">
        <v>1411</v>
      </c>
      <c r="I21" s="391" t="s">
        <v>1412</v>
      </c>
      <c r="J21" s="391"/>
      <c r="K21" s="391" t="s">
        <v>1490</v>
      </c>
      <c r="L21" s="391"/>
      <c r="M21" s="391" t="s">
        <v>1491</v>
      </c>
      <c r="N21" s="391"/>
      <c r="O21" s="391" t="s">
        <v>1492</v>
      </c>
      <c r="P21" s="391"/>
      <c r="Q21" s="392" t="s">
        <v>1413</v>
      </c>
      <c r="R21" s="376" t="s">
        <v>1422</v>
      </c>
      <c r="S21" s="390" t="s">
        <v>1493</v>
      </c>
    </row>
    <row r="22" spans="2:19" ht="31" thickBot="1">
      <c r="B22" s="598"/>
      <c r="C22" s="131" t="s">
        <v>112</v>
      </c>
      <c r="D22" s="249" t="s">
        <v>113</v>
      </c>
      <c r="E22" s="225" t="s">
        <v>1434</v>
      </c>
      <c r="F22" s="95"/>
      <c r="G22" s="290"/>
      <c r="H22" s="295"/>
      <c r="I22" s="399" t="s">
        <v>1465</v>
      </c>
      <c r="J22" s="399" t="str">
        <f t="shared" ref="J22:J30" si="5">IF(I22="SI","2.5","0")</f>
        <v>0</v>
      </c>
      <c r="K22" s="399" t="s">
        <v>1465</v>
      </c>
      <c r="L22" s="399" t="str">
        <f t="shared" ref="L22:L30" si="6">IF(K22="SI","2.5","0")</f>
        <v>0</v>
      </c>
      <c r="M22" s="399" t="s">
        <v>1465</v>
      </c>
      <c r="N22" s="399" t="str">
        <f t="shared" ref="N22:N30" si="7">IF(M22="SI","2.5","0")</f>
        <v>0</v>
      </c>
      <c r="O22" s="399" t="s">
        <v>1465</v>
      </c>
      <c r="P22" s="399" t="str">
        <f t="shared" ref="P22:P30" si="8">IF(O22="SI","2.5","0")</f>
        <v>0</v>
      </c>
      <c r="Q22" s="399" t="s">
        <v>1494</v>
      </c>
      <c r="R22" s="400">
        <f t="shared" ref="R22:R30" si="9">J22+L22+N22+P22</f>
        <v>0</v>
      </c>
      <c r="S22" s="677">
        <f>AVERAGE(R22:R30)</f>
        <v>0</v>
      </c>
    </row>
    <row r="23" spans="2:19" ht="31" thickBot="1">
      <c r="B23" s="598"/>
      <c r="C23" s="109" t="s">
        <v>114</v>
      </c>
      <c r="D23" s="43" t="s">
        <v>115</v>
      </c>
      <c r="E23" s="225" t="s">
        <v>1434</v>
      </c>
      <c r="F23" s="97"/>
      <c r="G23" s="291"/>
      <c r="H23" s="295"/>
      <c r="I23" s="399" t="s">
        <v>1465</v>
      </c>
      <c r="J23" s="399" t="str">
        <f t="shared" si="5"/>
        <v>0</v>
      </c>
      <c r="K23" s="399" t="s">
        <v>1465</v>
      </c>
      <c r="L23" s="399" t="str">
        <f t="shared" si="6"/>
        <v>0</v>
      </c>
      <c r="M23" s="399" t="s">
        <v>1465</v>
      </c>
      <c r="N23" s="399" t="str">
        <f t="shared" si="7"/>
        <v>0</v>
      </c>
      <c r="O23" s="399" t="s">
        <v>1465</v>
      </c>
      <c r="P23" s="399" t="str">
        <f t="shared" si="8"/>
        <v>0</v>
      </c>
      <c r="Q23" s="399" t="s">
        <v>1494</v>
      </c>
      <c r="R23" s="400">
        <f t="shared" si="9"/>
        <v>0</v>
      </c>
      <c r="S23" s="677"/>
    </row>
    <row r="24" spans="2:19" ht="31" thickBot="1">
      <c r="B24" s="598"/>
      <c r="C24" s="132" t="s">
        <v>116</v>
      </c>
      <c r="D24" s="68" t="s">
        <v>117</v>
      </c>
      <c r="E24" s="225" t="s">
        <v>1434</v>
      </c>
      <c r="F24" s="242"/>
      <c r="G24" s="292"/>
      <c r="H24" s="295"/>
      <c r="I24" s="399" t="s">
        <v>1465</v>
      </c>
      <c r="J24" s="399" t="str">
        <f t="shared" si="5"/>
        <v>0</v>
      </c>
      <c r="K24" s="399" t="s">
        <v>1465</v>
      </c>
      <c r="L24" s="399" t="str">
        <f t="shared" si="6"/>
        <v>0</v>
      </c>
      <c r="M24" s="399" t="s">
        <v>1465</v>
      </c>
      <c r="N24" s="399" t="str">
        <f t="shared" si="7"/>
        <v>0</v>
      </c>
      <c r="O24" s="399" t="s">
        <v>1465</v>
      </c>
      <c r="P24" s="399" t="str">
        <f t="shared" si="8"/>
        <v>0</v>
      </c>
      <c r="Q24" s="399" t="s">
        <v>1494</v>
      </c>
      <c r="R24" s="400">
        <f t="shared" si="9"/>
        <v>0</v>
      </c>
      <c r="S24" s="677"/>
    </row>
    <row r="25" spans="2:19" ht="31" thickBot="1">
      <c r="B25" s="598"/>
      <c r="C25" s="109" t="s">
        <v>118</v>
      </c>
      <c r="D25" s="43" t="s">
        <v>119</v>
      </c>
      <c r="E25" s="225" t="s">
        <v>1434</v>
      </c>
      <c r="F25" s="97"/>
      <c r="G25" s="291"/>
      <c r="H25" s="295"/>
      <c r="I25" s="399" t="s">
        <v>1465</v>
      </c>
      <c r="J25" s="399" t="str">
        <f t="shared" si="5"/>
        <v>0</v>
      </c>
      <c r="K25" s="399" t="s">
        <v>1465</v>
      </c>
      <c r="L25" s="399" t="str">
        <f t="shared" si="6"/>
        <v>0</v>
      </c>
      <c r="M25" s="399" t="s">
        <v>1465</v>
      </c>
      <c r="N25" s="399" t="str">
        <f t="shared" si="7"/>
        <v>0</v>
      </c>
      <c r="O25" s="399" t="s">
        <v>1465</v>
      </c>
      <c r="P25" s="399" t="str">
        <f t="shared" si="8"/>
        <v>0</v>
      </c>
      <c r="Q25" s="399" t="s">
        <v>1494</v>
      </c>
      <c r="R25" s="400">
        <f t="shared" si="9"/>
        <v>0</v>
      </c>
      <c r="S25" s="677"/>
    </row>
    <row r="26" spans="2:19" ht="31" thickBot="1">
      <c r="B26" s="598"/>
      <c r="C26" s="132" t="s">
        <v>120</v>
      </c>
      <c r="D26" s="68" t="s">
        <v>121</v>
      </c>
      <c r="E26" s="225" t="s">
        <v>1434</v>
      </c>
      <c r="F26" s="242"/>
      <c r="G26" s="292"/>
      <c r="H26" s="295"/>
      <c r="I26" s="399" t="s">
        <v>1465</v>
      </c>
      <c r="J26" s="399" t="str">
        <f t="shared" si="5"/>
        <v>0</v>
      </c>
      <c r="K26" s="399" t="s">
        <v>1465</v>
      </c>
      <c r="L26" s="399" t="str">
        <f t="shared" si="6"/>
        <v>0</v>
      </c>
      <c r="M26" s="399" t="s">
        <v>1465</v>
      </c>
      <c r="N26" s="399" t="str">
        <f t="shared" si="7"/>
        <v>0</v>
      </c>
      <c r="O26" s="399" t="s">
        <v>1465</v>
      </c>
      <c r="P26" s="399" t="str">
        <f t="shared" si="8"/>
        <v>0</v>
      </c>
      <c r="Q26" s="399" t="s">
        <v>1494</v>
      </c>
      <c r="R26" s="400">
        <f t="shared" si="9"/>
        <v>0</v>
      </c>
      <c r="S26" s="677"/>
    </row>
    <row r="27" spans="2:19" ht="31" thickBot="1">
      <c r="B27" s="598"/>
      <c r="C27" s="109" t="s">
        <v>122</v>
      </c>
      <c r="D27" s="43" t="s">
        <v>123</v>
      </c>
      <c r="E27" s="225" t="s">
        <v>1434</v>
      </c>
      <c r="F27" s="97"/>
      <c r="G27" s="291"/>
      <c r="H27" s="295"/>
      <c r="I27" s="399" t="s">
        <v>1465</v>
      </c>
      <c r="J27" s="399" t="str">
        <f t="shared" si="5"/>
        <v>0</v>
      </c>
      <c r="K27" s="399" t="s">
        <v>1465</v>
      </c>
      <c r="L27" s="399" t="str">
        <f t="shared" si="6"/>
        <v>0</v>
      </c>
      <c r="M27" s="399" t="s">
        <v>1465</v>
      </c>
      <c r="N27" s="399" t="str">
        <f t="shared" si="7"/>
        <v>0</v>
      </c>
      <c r="O27" s="399" t="s">
        <v>1465</v>
      </c>
      <c r="P27" s="399" t="str">
        <f t="shared" si="8"/>
        <v>0</v>
      </c>
      <c r="Q27" s="399" t="s">
        <v>1494</v>
      </c>
      <c r="R27" s="400">
        <f t="shared" si="9"/>
        <v>0</v>
      </c>
      <c r="S27" s="677"/>
    </row>
    <row r="28" spans="2:19" ht="45">
      <c r="B28" s="598"/>
      <c r="C28" s="767" t="s">
        <v>124</v>
      </c>
      <c r="D28" s="96" t="s">
        <v>125</v>
      </c>
      <c r="E28" s="225" t="s">
        <v>1434</v>
      </c>
      <c r="F28" s="96"/>
      <c r="G28" s="293"/>
      <c r="H28" s="295"/>
      <c r="I28" s="399" t="s">
        <v>1465</v>
      </c>
      <c r="J28" s="399" t="str">
        <f t="shared" si="5"/>
        <v>0</v>
      </c>
      <c r="K28" s="399" t="s">
        <v>1465</v>
      </c>
      <c r="L28" s="399" t="str">
        <f t="shared" si="6"/>
        <v>0</v>
      </c>
      <c r="M28" s="399" t="s">
        <v>1465</v>
      </c>
      <c r="N28" s="399" t="str">
        <f t="shared" si="7"/>
        <v>0</v>
      </c>
      <c r="O28" s="399" t="s">
        <v>1465</v>
      </c>
      <c r="P28" s="399" t="str">
        <f t="shared" si="8"/>
        <v>0</v>
      </c>
      <c r="Q28" s="399" t="s">
        <v>1494</v>
      </c>
      <c r="R28" s="400">
        <f t="shared" si="9"/>
        <v>0</v>
      </c>
      <c r="S28" s="677"/>
    </row>
    <row r="29" spans="2:19" ht="31" thickBot="1">
      <c r="B29" s="598"/>
      <c r="C29" s="768"/>
      <c r="D29" s="88" t="s">
        <v>126</v>
      </c>
      <c r="E29" s="225" t="s">
        <v>1434</v>
      </c>
      <c r="F29" s="88"/>
      <c r="G29" s="294"/>
      <c r="H29" s="295"/>
      <c r="I29" s="399" t="s">
        <v>1465</v>
      </c>
      <c r="J29" s="399" t="str">
        <f t="shared" si="5"/>
        <v>0</v>
      </c>
      <c r="K29" s="399" t="s">
        <v>1465</v>
      </c>
      <c r="L29" s="399" t="str">
        <f t="shared" si="6"/>
        <v>0</v>
      </c>
      <c r="M29" s="399" t="s">
        <v>1465</v>
      </c>
      <c r="N29" s="399" t="str">
        <f t="shared" si="7"/>
        <v>0</v>
      </c>
      <c r="O29" s="399" t="s">
        <v>1465</v>
      </c>
      <c r="P29" s="399" t="str">
        <f t="shared" si="8"/>
        <v>0</v>
      </c>
      <c r="Q29" s="399" t="s">
        <v>1494</v>
      </c>
      <c r="R29" s="400">
        <f t="shared" si="9"/>
        <v>0</v>
      </c>
      <c r="S29" s="677"/>
    </row>
    <row r="30" spans="2:19" ht="75">
      <c r="B30" s="598"/>
      <c r="C30" s="131" t="s">
        <v>127</v>
      </c>
      <c r="D30" s="249" t="s">
        <v>128</v>
      </c>
      <c r="E30" s="237" t="s">
        <v>1434</v>
      </c>
      <c r="F30" s="95"/>
      <c r="G30" s="290"/>
      <c r="H30" s="483"/>
      <c r="I30" s="417" t="s">
        <v>1465</v>
      </c>
      <c r="J30" s="417" t="str">
        <f t="shared" si="5"/>
        <v>0</v>
      </c>
      <c r="K30" s="417" t="s">
        <v>1465</v>
      </c>
      <c r="L30" s="417" t="str">
        <f t="shared" si="6"/>
        <v>0</v>
      </c>
      <c r="M30" s="417" t="s">
        <v>1465</v>
      </c>
      <c r="N30" s="417" t="str">
        <f t="shared" si="7"/>
        <v>0</v>
      </c>
      <c r="O30" s="417" t="s">
        <v>1465</v>
      </c>
      <c r="P30" s="417" t="str">
        <f t="shared" si="8"/>
        <v>0</v>
      </c>
      <c r="Q30" s="417" t="s">
        <v>1494</v>
      </c>
      <c r="R30" s="426">
        <f t="shared" si="9"/>
        <v>0</v>
      </c>
      <c r="S30" s="694"/>
    </row>
    <row r="31" spans="2:19">
      <c r="B31" s="598"/>
      <c r="C31" s="674" t="s">
        <v>129</v>
      </c>
      <c r="D31" s="674"/>
      <c r="E31" s="674"/>
      <c r="F31" s="674"/>
      <c r="G31" s="674"/>
      <c r="H31" s="674"/>
      <c r="I31" s="674"/>
      <c r="J31" s="674"/>
      <c r="K31" s="674"/>
      <c r="L31" s="674"/>
      <c r="M31" s="674"/>
      <c r="N31" s="674"/>
      <c r="O31" s="674"/>
      <c r="P31" s="674"/>
      <c r="Q31" s="674"/>
      <c r="R31" s="674"/>
      <c r="S31" s="674"/>
    </row>
    <row r="32" spans="2:19" ht="26" customHeight="1" thickBot="1">
      <c r="B32" s="599"/>
      <c r="C32" s="710" t="s">
        <v>130</v>
      </c>
      <c r="D32" s="710"/>
      <c r="E32" s="710"/>
      <c r="F32" s="710"/>
      <c r="G32" s="710"/>
      <c r="H32" s="710"/>
      <c r="I32" s="710"/>
      <c r="J32" s="710"/>
      <c r="K32" s="710"/>
      <c r="L32" s="710"/>
      <c r="M32" s="710"/>
      <c r="N32" s="710"/>
      <c r="O32" s="710"/>
      <c r="P32" s="710"/>
      <c r="Q32" s="710"/>
      <c r="R32" s="710"/>
      <c r="S32" s="710"/>
    </row>
    <row r="35" spans="2:25" ht="16" thickBot="1"/>
    <row r="36" spans="2:25" ht="26.5" customHeight="1" thickBot="1">
      <c r="B36" s="661" t="s">
        <v>1547</v>
      </c>
      <c r="C36" s="371" t="s">
        <v>8</v>
      </c>
      <c r="D36" s="372" t="s">
        <v>1</v>
      </c>
      <c r="E36" s="373" t="s">
        <v>3</v>
      </c>
      <c r="F36" s="373" t="s">
        <v>4</v>
      </c>
      <c r="G36" s="371" t="s">
        <v>5</v>
      </c>
      <c r="H36" s="375" t="s">
        <v>1411</v>
      </c>
      <c r="I36" s="391" t="s">
        <v>1412</v>
      </c>
      <c r="J36" s="391"/>
      <c r="K36" s="391" t="s">
        <v>1490</v>
      </c>
      <c r="L36" s="391"/>
      <c r="M36" s="391" t="s">
        <v>1491</v>
      </c>
      <c r="N36" s="391"/>
      <c r="O36" s="391" t="s">
        <v>1492</v>
      </c>
      <c r="P36" s="391"/>
      <c r="Q36" s="392" t="s">
        <v>1413</v>
      </c>
      <c r="R36" s="376" t="s">
        <v>1422</v>
      </c>
      <c r="S36" s="390" t="s">
        <v>1493</v>
      </c>
    </row>
    <row r="37" spans="2:25" ht="30">
      <c r="B37" s="598"/>
      <c r="C37" s="645" t="s">
        <v>132</v>
      </c>
      <c r="D37" s="45" t="s">
        <v>131</v>
      </c>
      <c r="E37" s="461" t="s">
        <v>1434</v>
      </c>
      <c r="F37" s="45"/>
      <c r="G37" s="305"/>
      <c r="H37" s="295"/>
      <c r="I37" s="399" t="s">
        <v>1465</v>
      </c>
      <c r="J37" s="399" t="str">
        <f t="shared" ref="J37:J39" si="10">IF(I37="SI","2.5","0")</f>
        <v>0</v>
      </c>
      <c r="K37" s="399" t="s">
        <v>1465</v>
      </c>
      <c r="L37" s="399" t="str">
        <f t="shared" ref="L37:L39" si="11">IF(K37="SI","2.5","0")</f>
        <v>0</v>
      </c>
      <c r="M37" s="399" t="s">
        <v>1465</v>
      </c>
      <c r="N37" s="399" t="str">
        <f t="shared" ref="N37:N39" si="12">IF(M37="SI","2.5","0")</f>
        <v>0</v>
      </c>
      <c r="O37" s="399" t="s">
        <v>1465</v>
      </c>
      <c r="P37" s="399" t="str">
        <f t="shared" ref="P37:P39" si="13">IF(O37="SI","2.5","0")</f>
        <v>0</v>
      </c>
      <c r="Q37" s="399" t="s">
        <v>1494</v>
      </c>
      <c r="R37" s="400">
        <f t="shared" ref="R37:R39" si="14">J37+L37+N37+P37</f>
        <v>0</v>
      </c>
      <c r="S37" s="677">
        <f>AVERAGE(R37:R39)</f>
        <v>0</v>
      </c>
    </row>
    <row r="38" spans="2:25" ht="31" thickBot="1">
      <c r="B38" s="598"/>
      <c r="C38" s="647"/>
      <c r="D38" s="46" t="s">
        <v>1279</v>
      </c>
      <c r="E38" s="482" t="s">
        <v>1434</v>
      </c>
      <c r="F38" s="46"/>
      <c r="G38" s="306"/>
      <c r="H38" s="295"/>
      <c r="I38" s="399" t="s">
        <v>1465</v>
      </c>
      <c r="J38" s="399" t="str">
        <f t="shared" si="10"/>
        <v>0</v>
      </c>
      <c r="K38" s="399" t="s">
        <v>1465</v>
      </c>
      <c r="L38" s="399" t="str">
        <f t="shared" si="11"/>
        <v>0</v>
      </c>
      <c r="M38" s="399" t="s">
        <v>1465</v>
      </c>
      <c r="N38" s="399" t="str">
        <f t="shared" si="12"/>
        <v>0</v>
      </c>
      <c r="O38" s="399" t="s">
        <v>1465</v>
      </c>
      <c r="P38" s="399" t="str">
        <f t="shared" si="13"/>
        <v>0</v>
      </c>
      <c r="Q38" s="399" t="s">
        <v>1494</v>
      </c>
      <c r="R38" s="400">
        <f t="shared" si="14"/>
        <v>0</v>
      </c>
      <c r="S38" s="677"/>
      <c r="T38" s="402"/>
      <c r="U38" s="402"/>
      <c r="V38" s="402"/>
      <c r="W38" s="402"/>
      <c r="X38" s="402"/>
      <c r="Y38" s="403"/>
    </row>
    <row r="39" spans="2:25" ht="106" thickBot="1">
      <c r="B39" s="599"/>
      <c r="C39" s="161" t="s">
        <v>133</v>
      </c>
      <c r="D39" s="250" t="s">
        <v>134</v>
      </c>
      <c r="E39" s="464" t="s">
        <v>1434</v>
      </c>
      <c r="F39" s="189"/>
      <c r="G39" s="309"/>
      <c r="H39" s="295"/>
      <c r="I39" s="399" t="s">
        <v>1465</v>
      </c>
      <c r="J39" s="399" t="str">
        <f t="shared" si="10"/>
        <v>0</v>
      </c>
      <c r="K39" s="399" t="s">
        <v>1465</v>
      </c>
      <c r="L39" s="399" t="str">
        <f t="shared" si="11"/>
        <v>0</v>
      </c>
      <c r="M39" s="399" t="s">
        <v>1465</v>
      </c>
      <c r="N39" s="399" t="str">
        <f t="shared" si="12"/>
        <v>0</v>
      </c>
      <c r="O39" s="399" t="s">
        <v>1465</v>
      </c>
      <c r="P39" s="399" t="str">
        <f t="shared" si="13"/>
        <v>0</v>
      </c>
      <c r="Q39" s="399" t="s">
        <v>1494</v>
      </c>
      <c r="R39" s="400">
        <f t="shared" si="14"/>
        <v>0</v>
      </c>
      <c r="S39" s="677"/>
    </row>
    <row r="42" spans="2:25" ht="16" thickBot="1"/>
    <row r="43" spans="2:25" ht="32.5" customHeight="1" thickBot="1">
      <c r="B43" s="661" t="s">
        <v>1546</v>
      </c>
      <c r="C43" s="371" t="s">
        <v>8</v>
      </c>
      <c r="D43" s="372" t="s">
        <v>1</v>
      </c>
      <c r="E43" s="373" t="s">
        <v>3</v>
      </c>
      <c r="F43" s="373" t="s">
        <v>4</v>
      </c>
      <c r="G43" s="371" t="s">
        <v>5</v>
      </c>
      <c r="H43" s="375" t="s">
        <v>1411</v>
      </c>
      <c r="I43" s="391" t="s">
        <v>1412</v>
      </c>
      <c r="J43" s="391"/>
      <c r="K43" s="391" t="s">
        <v>1490</v>
      </c>
      <c r="L43" s="391"/>
      <c r="M43" s="391" t="s">
        <v>1491</v>
      </c>
      <c r="N43" s="391"/>
      <c r="O43" s="391" t="s">
        <v>1492</v>
      </c>
      <c r="P43" s="391"/>
      <c r="Q43" s="392" t="s">
        <v>1413</v>
      </c>
      <c r="R43" s="376" t="s">
        <v>1422</v>
      </c>
      <c r="S43" s="390" t="s">
        <v>1493</v>
      </c>
    </row>
    <row r="44" spans="2:25" ht="30">
      <c r="B44" s="662"/>
      <c r="C44" s="664" t="s">
        <v>137</v>
      </c>
      <c r="D44" s="45" t="s">
        <v>135</v>
      </c>
      <c r="E44" s="222" t="s">
        <v>1244</v>
      </c>
      <c r="F44" s="45" t="s">
        <v>1454</v>
      </c>
      <c r="G44" s="305"/>
      <c r="H44" s="295"/>
      <c r="I44" s="399" t="s">
        <v>1467</v>
      </c>
      <c r="J44" s="399" t="str">
        <f t="shared" ref="J44:J49" si="15">IF(I44="SI","2.5","0")</f>
        <v>2.5</v>
      </c>
      <c r="K44" s="399" t="s">
        <v>1465</v>
      </c>
      <c r="L44" s="399" t="str">
        <f t="shared" ref="L44:L49" si="16">IF(K44="SI","2.5","0")</f>
        <v>0</v>
      </c>
      <c r="M44" s="399" t="s">
        <v>1465</v>
      </c>
      <c r="N44" s="399" t="str">
        <f t="shared" ref="N44:N49" si="17">IF(M44="SI","2.5","0")</f>
        <v>0</v>
      </c>
      <c r="O44" s="399" t="s">
        <v>1465</v>
      </c>
      <c r="P44" s="399" t="str">
        <f t="shared" ref="P44:P49" si="18">IF(O44="SI","2.5","0")</f>
        <v>0</v>
      </c>
      <c r="Q44" s="399" t="s">
        <v>1494</v>
      </c>
      <c r="R44" s="400">
        <f t="shared" ref="R44:R49" si="19">J44+L44+N44+P44</f>
        <v>2.5</v>
      </c>
      <c r="S44" s="677">
        <f>AVERAGE(R44:R49)</f>
        <v>1.6666666666666667</v>
      </c>
    </row>
    <row r="45" spans="2:25" ht="31" thickBot="1">
      <c r="B45" s="662"/>
      <c r="C45" s="665"/>
      <c r="D45" s="46" t="s">
        <v>136</v>
      </c>
      <c r="E45" s="223" t="s">
        <v>1244</v>
      </c>
      <c r="F45" s="46" t="s">
        <v>1455</v>
      </c>
      <c r="G45" s="306"/>
      <c r="H45" s="295"/>
      <c r="I45" s="399" t="s">
        <v>1467</v>
      </c>
      <c r="J45" s="399" t="str">
        <f t="shared" si="15"/>
        <v>2.5</v>
      </c>
      <c r="K45" s="399" t="s">
        <v>1465</v>
      </c>
      <c r="L45" s="399" t="str">
        <f t="shared" si="16"/>
        <v>0</v>
      </c>
      <c r="M45" s="399" t="s">
        <v>1465</v>
      </c>
      <c r="N45" s="399" t="str">
        <f t="shared" si="17"/>
        <v>0</v>
      </c>
      <c r="O45" s="399" t="s">
        <v>1465</v>
      </c>
      <c r="P45" s="399" t="str">
        <f t="shared" si="18"/>
        <v>0</v>
      </c>
      <c r="Q45" s="399" t="s">
        <v>1494</v>
      </c>
      <c r="R45" s="400">
        <f t="shared" si="19"/>
        <v>2.5</v>
      </c>
      <c r="S45" s="677"/>
    </row>
    <row r="46" spans="2:25" ht="46" thickBot="1">
      <c r="B46" s="662"/>
      <c r="C46" s="110" t="s">
        <v>138</v>
      </c>
      <c r="D46" s="27" t="s">
        <v>139</v>
      </c>
      <c r="E46" s="224" t="s">
        <v>1434</v>
      </c>
      <c r="F46" s="97"/>
      <c r="G46" s="291"/>
      <c r="H46" s="295"/>
      <c r="I46" s="399" t="s">
        <v>1465</v>
      </c>
      <c r="J46" s="399" t="str">
        <f t="shared" si="15"/>
        <v>0</v>
      </c>
      <c r="K46" s="399" t="s">
        <v>1465</v>
      </c>
      <c r="L46" s="399" t="str">
        <f t="shared" si="16"/>
        <v>0</v>
      </c>
      <c r="M46" s="399" t="s">
        <v>1465</v>
      </c>
      <c r="N46" s="399" t="str">
        <f t="shared" si="17"/>
        <v>0</v>
      </c>
      <c r="O46" s="399" t="s">
        <v>1465</v>
      </c>
      <c r="P46" s="399" t="str">
        <f t="shared" si="18"/>
        <v>0</v>
      </c>
      <c r="Q46" s="399" t="s">
        <v>1494</v>
      </c>
      <c r="R46" s="400">
        <f t="shared" si="19"/>
        <v>0</v>
      </c>
      <c r="S46" s="677"/>
    </row>
    <row r="47" spans="2:25" ht="46" thickBot="1">
      <c r="B47" s="662"/>
      <c r="C47" s="110" t="s">
        <v>140</v>
      </c>
      <c r="D47" s="27" t="s">
        <v>141</v>
      </c>
      <c r="E47" s="224" t="s">
        <v>1434</v>
      </c>
      <c r="F47" s="97" t="s">
        <v>1456</v>
      </c>
      <c r="G47" s="291"/>
      <c r="H47" s="295"/>
      <c r="I47" s="399" t="s">
        <v>1465</v>
      </c>
      <c r="J47" s="399" t="str">
        <f t="shared" si="15"/>
        <v>0</v>
      </c>
      <c r="K47" s="399" t="s">
        <v>1465</v>
      </c>
      <c r="L47" s="399" t="str">
        <f t="shared" si="16"/>
        <v>0</v>
      </c>
      <c r="M47" s="399" t="s">
        <v>1465</v>
      </c>
      <c r="N47" s="399" t="str">
        <f t="shared" si="17"/>
        <v>0</v>
      </c>
      <c r="O47" s="399" t="s">
        <v>1465</v>
      </c>
      <c r="P47" s="399" t="str">
        <f t="shared" si="18"/>
        <v>0</v>
      </c>
      <c r="Q47" s="399" t="s">
        <v>1494</v>
      </c>
      <c r="R47" s="400">
        <f t="shared" si="19"/>
        <v>0</v>
      </c>
      <c r="S47" s="677"/>
    </row>
    <row r="48" spans="2:25" ht="46" thickBot="1">
      <c r="B48" s="662"/>
      <c r="C48" s="110" t="s">
        <v>142</v>
      </c>
      <c r="D48" s="27" t="s">
        <v>143</v>
      </c>
      <c r="E48" s="224" t="s">
        <v>1434</v>
      </c>
      <c r="F48" s="97"/>
      <c r="G48" s="291"/>
      <c r="H48" s="295"/>
      <c r="I48" s="399" t="s">
        <v>1465</v>
      </c>
      <c r="J48" s="399" t="str">
        <f t="shared" si="15"/>
        <v>0</v>
      </c>
      <c r="K48" s="399" t="s">
        <v>1465</v>
      </c>
      <c r="L48" s="399" t="str">
        <f t="shared" si="16"/>
        <v>0</v>
      </c>
      <c r="M48" s="399" t="s">
        <v>1465</v>
      </c>
      <c r="N48" s="399" t="str">
        <f t="shared" si="17"/>
        <v>0</v>
      </c>
      <c r="O48" s="399" t="s">
        <v>1465</v>
      </c>
      <c r="P48" s="399" t="str">
        <f t="shared" si="18"/>
        <v>0</v>
      </c>
      <c r="Q48" s="399" t="s">
        <v>1494</v>
      </c>
      <c r="R48" s="400">
        <f t="shared" si="19"/>
        <v>0</v>
      </c>
      <c r="S48" s="677"/>
    </row>
    <row r="49" spans="2:19" ht="31" thickBot="1">
      <c r="B49" s="662"/>
      <c r="C49" s="110" t="s">
        <v>144</v>
      </c>
      <c r="D49" s="27" t="s">
        <v>1246</v>
      </c>
      <c r="E49" s="224" t="s">
        <v>1244</v>
      </c>
      <c r="F49" s="97"/>
      <c r="G49" s="291"/>
      <c r="H49" s="295"/>
      <c r="I49" s="399" t="s">
        <v>1467</v>
      </c>
      <c r="J49" s="399" t="str">
        <f t="shared" si="15"/>
        <v>2.5</v>
      </c>
      <c r="K49" s="399" t="s">
        <v>1465</v>
      </c>
      <c r="L49" s="399" t="str">
        <f t="shared" si="16"/>
        <v>0</v>
      </c>
      <c r="M49" s="399" t="s">
        <v>1465</v>
      </c>
      <c r="N49" s="399" t="str">
        <f t="shared" si="17"/>
        <v>0</v>
      </c>
      <c r="O49" s="399" t="s">
        <v>1467</v>
      </c>
      <c r="P49" s="399" t="str">
        <f t="shared" si="18"/>
        <v>2.5</v>
      </c>
      <c r="Q49" s="399" t="s">
        <v>1494</v>
      </c>
      <c r="R49" s="400">
        <f t="shared" si="19"/>
        <v>5</v>
      </c>
      <c r="S49" s="677"/>
    </row>
    <row r="50" spans="2:19" ht="24.5" customHeight="1" thickBot="1">
      <c r="B50" s="662"/>
      <c r="C50" s="751" t="s">
        <v>145</v>
      </c>
      <c r="D50" s="752"/>
      <c r="E50" s="752"/>
      <c r="F50" s="752"/>
      <c r="G50" s="752"/>
      <c r="H50" s="752"/>
      <c r="I50" s="752"/>
      <c r="J50" s="752"/>
      <c r="K50" s="752"/>
      <c r="L50" s="752"/>
      <c r="M50" s="752"/>
      <c r="N50" s="752"/>
      <c r="O50" s="752"/>
      <c r="P50" s="752"/>
      <c r="Q50" s="752"/>
      <c r="R50" s="752"/>
      <c r="S50" s="752"/>
    </row>
    <row r="51" spans="2:19" ht="30">
      <c r="B51" s="662"/>
      <c r="C51" s="160" t="s">
        <v>146</v>
      </c>
      <c r="D51" s="47" t="s">
        <v>147</v>
      </c>
      <c r="E51" s="239" t="s">
        <v>1244</v>
      </c>
      <c r="F51" s="95"/>
      <c r="G51" s="290"/>
      <c r="H51" s="483"/>
      <c r="I51" s="417" t="s">
        <v>1467</v>
      </c>
      <c r="J51" s="417" t="str">
        <f t="shared" ref="J51" si="20">IF(I51="SI","2.5","0")</f>
        <v>2.5</v>
      </c>
      <c r="K51" s="417" t="s">
        <v>1465</v>
      </c>
      <c r="L51" s="417" t="str">
        <f t="shared" ref="L51" si="21">IF(K51="SI","2.5","0")</f>
        <v>0</v>
      </c>
      <c r="M51" s="417" t="s">
        <v>1465</v>
      </c>
      <c r="N51" s="417" t="str">
        <f t="shared" ref="N51" si="22">IF(M51="SI","2.5","0")</f>
        <v>0</v>
      </c>
      <c r="O51" s="417" t="s">
        <v>1465</v>
      </c>
      <c r="P51" s="417" t="str">
        <f t="shared" ref="P51" si="23">IF(O51="SI","2.5","0")</f>
        <v>0</v>
      </c>
      <c r="Q51" s="417" t="s">
        <v>1494</v>
      </c>
      <c r="R51" s="426">
        <f t="shared" ref="R51" si="24">J51+L51+N51+P51</f>
        <v>2.5</v>
      </c>
      <c r="S51" s="422">
        <f>AVERAGE(R51)</f>
        <v>2.5</v>
      </c>
    </row>
    <row r="52" spans="2:19" ht="24.5" customHeight="1">
      <c r="B52" s="598"/>
      <c r="C52" s="674" t="s">
        <v>148</v>
      </c>
      <c r="D52" s="674"/>
      <c r="E52" s="674"/>
      <c r="F52" s="674"/>
      <c r="G52" s="674"/>
      <c r="H52" s="674"/>
      <c r="I52" s="674"/>
      <c r="J52" s="674"/>
      <c r="K52" s="674"/>
      <c r="L52" s="674"/>
      <c r="M52" s="674"/>
      <c r="N52" s="674"/>
      <c r="O52" s="674"/>
      <c r="P52" s="674"/>
      <c r="Q52" s="674"/>
      <c r="R52" s="674"/>
      <c r="S52" s="674"/>
    </row>
    <row r="53" spans="2:19" ht="25.25" customHeight="1">
      <c r="B53" s="598"/>
      <c r="C53" s="674" t="s">
        <v>149</v>
      </c>
      <c r="D53" s="674"/>
      <c r="E53" s="674"/>
      <c r="F53" s="674"/>
      <c r="G53" s="674"/>
      <c r="H53" s="674"/>
      <c r="I53" s="674"/>
      <c r="J53" s="674"/>
      <c r="K53" s="674"/>
      <c r="L53" s="674"/>
      <c r="M53" s="674"/>
      <c r="N53" s="674"/>
      <c r="O53" s="674"/>
      <c r="P53" s="674"/>
      <c r="Q53" s="674"/>
      <c r="R53" s="674"/>
      <c r="S53" s="674"/>
    </row>
    <row r="54" spans="2:19" ht="23.5" customHeight="1" thickBot="1">
      <c r="B54" s="599"/>
      <c r="C54" s="674" t="s">
        <v>150</v>
      </c>
      <c r="D54" s="674"/>
      <c r="E54" s="674"/>
      <c r="F54" s="674"/>
      <c r="G54" s="674"/>
      <c r="H54" s="674"/>
      <c r="I54" s="674"/>
      <c r="J54" s="674"/>
      <c r="K54" s="674"/>
      <c r="L54" s="674"/>
      <c r="M54" s="674"/>
      <c r="N54" s="674"/>
      <c r="O54" s="674"/>
      <c r="P54" s="674"/>
      <c r="Q54" s="674"/>
      <c r="R54" s="674"/>
      <c r="S54" s="674"/>
    </row>
    <row r="58" spans="2:19" ht="20">
      <c r="B58" s="18" t="s">
        <v>1545</v>
      </c>
    </row>
    <row r="60" spans="2:19" ht="16" thickBot="1"/>
    <row r="61" spans="2:19" ht="32" customHeight="1" thickBot="1">
      <c r="B61" s="661" t="s">
        <v>1549</v>
      </c>
      <c r="C61" s="371" t="s">
        <v>8</v>
      </c>
      <c r="D61" s="372" t="s">
        <v>1</v>
      </c>
      <c r="E61" s="373" t="s">
        <v>3</v>
      </c>
      <c r="F61" s="373" t="s">
        <v>4</v>
      </c>
      <c r="G61" s="371" t="s">
        <v>5</v>
      </c>
      <c r="H61" s="375" t="s">
        <v>1411</v>
      </c>
      <c r="I61" s="391" t="s">
        <v>1412</v>
      </c>
      <c r="J61" s="391"/>
      <c r="K61" s="391" t="s">
        <v>1490</v>
      </c>
      <c r="L61" s="391"/>
      <c r="M61" s="391" t="s">
        <v>1491</v>
      </c>
      <c r="N61" s="391"/>
      <c r="O61" s="391" t="s">
        <v>1492</v>
      </c>
      <c r="P61" s="391"/>
      <c r="Q61" s="392" t="s">
        <v>1413</v>
      </c>
      <c r="R61" s="376" t="s">
        <v>1422</v>
      </c>
      <c r="S61" s="390" t="s">
        <v>1493</v>
      </c>
    </row>
    <row r="62" spans="2:19">
      <c r="B62" s="662"/>
      <c r="C62" s="765" t="s">
        <v>172</v>
      </c>
      <c r="D62" s="251" t="s">
        <v>157</v>
      </c>
      <c r="E62" s="222" t="s">
        <v>1244</v>
      </c>
      <c r="F62" s="45" t="s">
        <v>1457</v>
      </c>
      <c r="G62" s="305"/>
      <c r="H62" s="295"/>
      <c r="I62" s="399" t="s">
        <v>1467</v>
      </c>
      <c r="J62" s="399" t="str">
        <f t="shared" ref="J62:J70" si="25">IF(I62="SI","2.5","0")</f>
        <v>2.5</v>
      </c>
      <c r="K62" s="399" t="s">
        <v>1465</v>
      </c>
      <c r="L62" s="399" t="str">
        <f t="shared" ref="L62:L70" si="26">IF(K62="SI","2.5","0")</f>
        <v>0</v>
      </c>
      <c r="M62" s="399" t="s">
        <v>1465</v>
      </c>
      <c r="N62" s="399" t="str">
        <f t="shared" ref="N62:N70" si="27">IF(M62="SI","2.5","0")</f>
        <v>0</v>
      </c>
      <c r="O62" s="399" t="s">
        <v>1465</v>
      </c>
      <c r="P62" s="399" t="str">
        <f t="shared" ref="P62:P70" si="28">IF(O62="SI","2.5","0")</f>
        <v>0</v>
      </c>
      <c r="Q62" s="399" t="s">
        <v>1494</v>
      </c>
      <c r="R62" s="400">
        <f t="shared" ref="R62:R70" si="29">J62+L62+N62+P62</f>
        <v>2.5</v>
      </c>
      <c r="S62" s="677">
        <f>AVERAGE(R62:R70)</f>
        <v>0.83333333333333337</v>
      </c>
    </row>
    <row r="63" spans="2:19" ht="16" thickBot="1">
      <c r="B63" s="662"/>
      <c r="C63" s="766"/>
      <c r="D63" s="67" t="s">
        <v>1280</v>
      </c>
      <c r="E63" s="237" t="s">
        <v>1434</v>
      </c>
      <c r="F63" s="88"/>
      <c r="G63" s="294"/>
      <c r="H63" s="295"/>
      <c r="I63" s="399" t="s">
        <v>1465</v>
      </c>
      <c r="J63" s="399" t="str">
        <f t="shared" si="25"/>
        <v>0</v>
      </c>
      <c r="K63" s="399" t="s">
        <v>1465</v>
      </c>
      <c r="L63" s="399" t="str">
        <f t="shared" si="26"/>
        <v>0</v>
      </c>
      <c r="M63" s="399" t="s">
        <v>1465</v>
      </c>
      <c r="N63" s="399" t="str">
        <f t="shared" si="27"/>
        <v>0</v>
      </c>
      <c r="O63" s="399" t="s">
        <v>1465</v>
      </c>
      <c r="P63" s="399" t="str">
        <f t="shared" si="28"/>
        <v>0</v>
      </c>
      <c r="Q63" s="399" t="s">
        <v>1494</v>
      </c>
      <c r="R63" s="400">
        <f t="shared" si="29"/>
        <v>0</v>
      </c>
      <c r="S63" s="677"/>
    </row>
    <row r="64" spans="2:19" ht="61" thickBot="1">
      <c r="B64" s="662"/>
      <c r="C64" s="110" t="s">
        <v>158</v>
      </c>
      <c r="D64" s="27" t="s">
        <v>159</v>
      </c>
      <c r="E64" s="224" t="s">
        <v>1244</v>
      </c>
      <c r="F64" s="97" t="s">
        <v>1458</v>
      </c>
      <c r="G64" s="291"/>
      <c r="H64" s="295"/>
      <c r="I64" s="399" t="s">
        <v>1467</v>
      </c>
      <c r="J64" s="399" t="str">
        <f t="shared" si="25"/>
        <v>2.5</v>
      </c>
      <c r="K64" s="399" t="s">
        <v>1465</v>
      </c>
      <c r="L64" s="399" t="str">
        <f t="shared" si="26"/>
        <v>0</v>
      </c>
      <c r="M64" s="399" t="s">
        <v>1465</v>
      </c>
      <c r="N64" s="399" t="str">
        <f t="shared" si="27"/>
        <v>0</v>
      </c>
      <c r="O64" s="399" t="s">
        <v>1465</v>
      </c>
      <c r="P64" s="399" t="str">
        <f t="shared" si="28"/>
        <v>0</v>
      </c>
      <c r="Q64" s="399" t="s">
        <v>1494</v>
      </c>
      <c r="R64" s="400">
        <f t="shared" si="29"/>
        <v>2.5</v>
      </c>
      <c r="S64" s="677"/>
    </row>
    <row r="65" spans="2:19" ht="61" thickBot="1">
      <c r="B65" s="662"/>
      <c r="C65" s="164" t="s">
        <v>160</v>
      </c>
      <c r="D65" s="26" t="s">
        <v>161</v>
      </c>
      <c r="E65" s="236" t="s">
        <v>1434</v>
      </c>
      <c r="F65" s="242"/>
      <c r="G65" s="292"/>
      <c r="H65" s="295"/>
      <c r="I65" s="399" t="s">
        <v>1465</v>
      </c>
      <c r="J65" s="399" t="str">
        <f t="shared" si="25"/>
        <v>0</v>
      </c>
      <c r="K65" s="399" t="s">
        <v>1465</v>
      </c>
      <c r="L65" s="399" t="str">
        <f t="shared" si="26"/>
        <v>0</v>
      </c>
      <c r="M65" s="399" t="s">
        <v>1465</v>
      </c>
      <c r="N65" s="399" t="str">
        <f t="shared" si="27"/>
        <v>0</v>
      </c>
      <c r="O65" s="399" t="s">
        <v>1465</v>
      </c>
      <c r="P65" s="399" t="str">
        <f t="shared" si="28"/>
        <v>0</v>
      </c>
      <c r="Q65" s="399" t="s">
        <v>1494</v>
      </c>
      <c r="R65" s="400">
        <f t="shared" si="29"/>
        <v>0</v>
      </c>
      <c r="S65" s="677"/>
    </row>
    <row r="66" spans="2:19" ht="45">
      <c r="B66" s="662"/>
      <c r="C66" s="692" t="s">
        <v>162</v>
      </c>
      <c r="D66" s="251" t="s">
        <v>666</v>
      </c>
      <c r="E66" s="222" t="s">
        <v>1452</v>
      </c>
      <c r="F66" s="45" t="s">
        <v>1458</v>
      </c>
      <c r="G66" s="305"/>
      <c r="H66" s="295"/>
      <c r="I66" s="399" t="s">
        <v>1467</v>
      </c>
      <c r="J66" s="399" t="str">
        <f t="shared" si="25"/>
        <v>2.5</v>
      </c>
      <c r="K66" s="399" t="s">
        <v>1465</v>
      </c>
      <c r="L66" s="399" t="str">
        <f t="shared" si="26"/>
        <v>0</v>
      </c>
      <c r="M66" s="399" t="s">
        <v>1465</v>
      </c>
      <c r="N66" s="399" t="str">
        <f t="shared" si="27"/>
        <v>0</v>
      </c>
      <c r="O66" s="399" t="s">
        <v>1465</v>
      </c>
      <c r="P66" s="399" t="str">
        <f t="shared" si="28"/>
        <v>0</v>
      </c>
      <c r="Q66" s="399" t="s">
        <v>1494</v>
      </c>
      <c r="R66" s="400">
        <f t="shared" si="29"/>
        <v>2.5</v>
      </c>
      <c r="S66" s="677"/>
    </row>
    <row r="67" spans="2:19" ht="46" thickBot="1">
      <c r="B67" s="662"/>
      <c r="C67" s="693"/>
      <c r="D67" s="252" t="s">
        <v>667</v>
      </c>
      <c r="E67" s="223" t="s">
        <v>1434</v>
      </c>
      <c r="F67" s="46"/>
      <c r="G67" s="306"/>
      <c r="H67" s="295"/>
      <c r="I67" s="399" t="s">
        <v>1465</v>
      </c>
      <c r="J67" s="399" t="str">
        <f t="shared" si="25"/>
        <v>0</v>
      </c>
      <c r="K67" s="399" t="s">
        <v>1465</v>
      </c>
      <c r="L67" s="399" t="str">
        <f t="shared" si="26"/>
        <v>0</v>
      </c>
      <c r="M67" s="399" t="s">
        <v>1465</v>
      </c>
      <c r="N67" s="399" t="str">
        <f t="shared" si="27"/>
        <v>0</v>
      </c>
      <c r="O67" s="399" t="s">
        <v>1465</v>
      </c>
      <c r="P67" s="399" t="str">
        <f t="shared" si="28"/>
        <v>0</v>
      </c>
      <c r="Q67" s="399" t="s">
        <v>1494</v>
      </c>
      <c r="R67" s="400">
        <f t="shared" si="29"/>
        <v>0</v>
      </c>
      <c r="S67" s="677"/>
    </row>
    <row r="68" spans="2:19" ht="61" thickBot="1">
      <c r="B68" s="662"/>
      <c r="C68" s="164" t="s">
        <v>163</v>
      </c>
      <c r="D68" s="26" t="s">
        <v>164</v>
      </c>
      <c r="E68" s="236" t="s">
        <v>1434</v>
      </c>
      <c r="F68" s="242" t="s">
        <v>1459</v>
      </c>
      <c r="G68" s="292"/>
      <c r="H68" s="295"/>
      <c r="I68" s="399" t="s">
        <v>1465</v>
      </c>
      <c r="J68" s="399" t="str">
        <f t="shared" si="25"/>
        <v>0</v>
      </c>
      <c r="K68" s="399" t="s">
        <v>1465</v>
      </c>
      <c r="L68" s="399" t="str">
        <f t="shared" si="26"/>
        <v>0</v>
      </c>
      <c r="M68" s="399" t="s">
        <v>1465</v>
      </c>
      <c r="N68" s="399" t="str">
        <f t="shared" si="27"/>
        <v>0</v>
      </c>
      <c r="O68" s="399" t="s">
        <v>1465</v>
      </c>
      <c r="P68" s="399" t="str">
        <f t="shared" si="28"/>
        <v>0</v>
      </c>
      <c r="Q68" s="399" t="s">
        <v>1494</v>
      </c>
      <c r="R68" s="400">
        <f t="shared" si="29"/>
        <v>0</v>
      </c>
      <c r="S68" s="677"/>
    </row>
    <row r="69" spans="2:19" ht="61" thickBot="1">
      <c r="B69" s="662"/>
      <c r="C69" s="110" t="s">
        <v>165</v>
      </c>
      <c r="D69" s="27" t="s">
        <v>166</v>
      </c>
      <c r="E69" s="224" t="s">
        <v>1434</v>
      </c>
      <c r="F69" s="97"/>
      <c r="G69" s="291"/>
      <c r="H69" s="295"/>
      <c r="I69" s="399" t="s">
        <v>1465</v>
      </c>
      <c r="J69" s="399" t="str">
        <f t="shared" si="25"/>
        <v>0</v>
      </c>
      <c r="K69" s="399" t="s">
        <v>1465</v>
      </c>
      <c r="L69" s="399" t="str">
        <f t="shared" si="26"/>
        <v>0</v>
      </c>
      <c r="M69" s="399" t="s">
        <v>1465</v>
      </c>
      <c r="N69" s="399" t="str">
        <f t="shared" si="27"/>
        <v>0</v>
      </c>
      <c r="O69" s="399" t="s">
        <v>1465</v>
      </c>
      <c r="P69" s="399" t="str">
        <f t="shared" si="28"/>
        <v>0</v>
      </c>
      <c r="Q69" s="399" t="s">
        <v>1494</v>
      </c>
      <c r="R69" s="400">
        <f t="shared" si="29"/>
        <v>0</v>
      </c>
      <c r="S69" s="677"/>
    </row>
    <row r="70" spans="2:19" ht="60">
      <c r="B70" s="662"/>
      <c r="C70" s="164" t="s">
        <v>167</v>
      </c>
      <c r="D70" s="26" t="s">
        <v>1256</v>
      </c>
      <c r="E70" s="236" t="s">
        <v>1434</v>
      </c>
      <c r="F70" s="242"/>
      <c r="G70" s="292"/>
      <c r="H70" s="483"/>
      <c r="I70" s="417" t="s">
        <v>1465</v>
      </c>
      <c r="J70" s="417" t="str">
        <f t="shared" si="25"/>
        <v>0</v>
      </c>
      <c r="K70" s="417" t="s">
        <v>1465</v>
      </c>
      <c r="L70" s="417" t="str">
        <f t="shared" si="26"/>
        <v>0</v>
      </c>
      <c r="M70" s="417" t="s">
        <v>1465</v>
      </c>
      <c r="N70" s="417" t="str">
        <f t="shared" si="27"/>
        <v>0</v>
      </c>
      <c r="O70" s="417" t="s">
        <v>1465</v>
      </c>
      <c r="P70" s="417" t="str">
        <f t="shared" si="28"/>
        <v>0</v>
      </c>
      <c r="Q70" s="417" t="s">
        <v>1494</v>
      </c>
      <c r="R70" s="426">
        <f t="shared" si="29"/>
        <v>0</v>
      </c>
      <c r="S70" s="694"/>
    </row>
    <row r="71" spans="2:19">
      <c r="B71" s="598"/>
      <c r="C71" s="777" t="s">
        <v>168</v>
      </c>
      <c r="D71" s="777"/>
      <c r="E71" s="777"/>
      <c r="F71" s="777"/>
      <c r="G71" s="777"/>
      <c r="H71" s="777"/>
      <c r="I71" s="777"/>
      <c r="J71" s="777"/>
      <c r="K71" s="777"/>
      <c r="L71" s="777"/>
      <c r="M71" s="777"/>
      <c r="N71" s="777"/>
      <c r="O71" s="777"/>
      <c r="P71" s="777"/>
      <c r="Q71" s="777"/>
      <c r="R71" s="777"/>
      <c r="S71" s="777"/>
    </row>
    <row r="72" spans="2:19" ht="18.5" customHeight="1">
      <c r="B72" s="598"/>
      <c r="C72" s="674" t="s">
        <v>169</v>
      </c>
      <c r="D72" s="674"/>
      <c r="E72" s="674"/>
      <c r="F72" s="674"/>
      <c r="G72" s="674"/>
      <c r="H72" s="674"/>
      <c r="I72" s="674"/>
      <c r="J72" s="674"/>
      <c r="K72" s="674"/>
      <c r="L72" s="674"/>
      <c r="M72" s="674"/>
      <c r="N72" s="674"/>
      <c r="O72" s="674"/>
      <c r="P72" s="674"/>
      <c r="Q72" s="674"/>
      <c r="R72" s="674"/>
      <c r="S72" s="674"/>
    </row>
    <row r="73" spans="2:19">
      <c r="B73" s="598"/>
      <c r="C73" s="778" t="s">
        <v>170</v>
      </c>
      <c r="D73" s="778"/>
      <c r="E73" s="778"/>
      <c r="F73" s="778"/>
      <c r="G73" s="778"/>
      <c r="H73" s="778"/>
      <c r="I73" s="778"/>
      <c r="J73" s="778"/>
      <c r="K73" s="778"/>
      <c r="L73" s="778"/>
      <c r="M73" s="778"/>
      <c r="N73" s="778"/>
      <c r="O73" s="778"/>
      <c r="P73" s="778"/>
      <c r="Q73" s="778"/>
      <c r="R73" s="778"/>
      <c r="S73" s="778"/>
    </row>
    <row r="74" spans="2:19" ht="16" thickBot="1">
      <c r="B74" s="599"/>
      <c r="C74" s="674" t="s">
        <v>171</v>
      </c>
      <c r="D74" s="674"/>
      <c r="E74" s="674"/>
      <c r="F74" s="674"/>
      <c r="G74" s="674"/>
      <c r="H74" s="674"/>
      <c r="I74" s="674"/>
      <c r="J74" s="674"/>
      <c r="K74" s="674"/>
      <c r="L74" s="674"/>
      <c r="M74" s="674"/>
      <c r="N74" s="674"/>
      <c r="O74" s="674"/>
      <c r="P74" s="674"/>
      <c r="Q74" s="674"/>
      <c r="R74" s="674"/>
      <c r="S74" s="674"/>
    </row>
    <row r="77" spans="2:19" ht="20">
      <c r="B77" s="18" t="s">
        <v>1382</v>
      </c>
    </row>
    <row r="79" spans="2:19" ht="16" thickBot="1"/>
    <row r="80" spans="2:19" ht="32" customHeight="1" thickBot="1">
      <c r="B80" s="661" t="s">
        <v>1550</v>
      </c>
      <c r="C80" s="371" t="s">
        <v>8</v>
      </c>
      <c r="D80" s="372" t="s">
        <v>1</v>
      </c>
      <c r="E80" s="373" t="s">
        <v>3</v>
      </c>
      <c r="F80" s="373" t="s">
        <v>4</v>
      </c>
      <c r="G80" s="371" t="s">
        <v>5</v>
      </c>
      <c r="H80" s="375" t="s">
        <v>1411</v>
      </c>
      <c r="I80" s="391" t="s">
        <v>1412</v>
      </c>
      <c r="J80" s="391"/>
      <c r="K80" s="391" t="s">
        <v>1490</v>
      </c>
      <c r="L80" s="391"/>
      <c r="M80" s="391" t="s">
        <v>1491</v>
      </c>
      <c r="N80" s="391"/>
      <c r="O80" s="391" t="s">
        <v>1492</v>
      </c>
      <c r="P80" s="391"/>
      <c r="Q80" s="392" t="s">
        <v>1413</v>
      </c>
      <c r="R80" s="376" t="s">
        <v>1422</v>
      </c>
      <c r="S80" s="390" t="s">
        <v>1493</v>
      </c>
    </row>
    <row r="81" spans="2:19" ht="61" thickBot="1">
      <c r="B81" s="662"/>
      <c r="C81" s="160" t="s">
        <v>173</v>
      </c>
      <c r="D81" s="47" t="s">
        <v>1245</v>
      </c>
      <c r="E81" s="239" t="s">
        <v>1244</v>
      </c>
      <c r="F81" s="95" t="s">
        <v>1460</v>
      </c>
      <c r="G81" s="470"/>
      <c r="H81" s="295"/>
      <c r="I81" s="399" t="s">
        <v>1467</v>
      </c>
      <c r="J81" s="399" t="str">
        <f t="shared" ref="J81:J89" si="30">IF(I81="SI","2.5","0")</f>
        <v>2.5</v>
      </c>
      <c r="K81" s="399" t="s">
        <v>1465</v>
      </c>
      <c r="L81" s="399" t="str">
        <f t="shared" ref="L81:L89" si="31">IF(K81="SI","2.5","0")</f>
        <v>0</v>
      </c>
      <c r="M81" s="399" t="s">
        <v>1465</v>
      </c>
      <c r="N81" s="399" t="str">
        <f t="shared" ref="N81:N89" si="32">IF(M81="SI","2.5","0")</f>
        <v>0</v>
      </c>
      <c r="O81" s="399" t="s">
        <v>1465</v>
      </c>
      <c r="P81" s="399" t="str">
        <f t="shared" ref="P81:P89" si="33">IF(O81="SI","2.5","0")</f>
        <v>0</v>
      </c>
      <c r="Q81" s="399" t="s">
        <v>1494</v>
      </c>
      <c r="R81" s="400">
        <f t="shared" ref="R81:R89" si="34">J81+L81+N81+P81</f>
        <v>2.5</v>
      </c>
      <c r="S81" s="677">
        <f>AVERAGE(R81:R89)</f>
        <v>0.27777777777777779</v>
      </c>
    </row>
    <row r="82" spans="2:19" ht="46" thickBot="1">
      <c r="B82" s="662"/>
      <c r="C82" s="110" t="s">
        <v>174</v>
      </c>
      <c r="D82" s="27" t="s">
        <v>175</v>
      </c>
      <c r="E82" s="224" t="s">
        <v>1434</v>
      </c>
      <c r="F82" s="97"/>
      <c r="G82" s="429"/>
      <c r="H82" s="295"/>
      <c r="I82" s="399" t="s">
        <v>1465</v>
      </c>
      <c r="J82" s="399" t="str">
        <f t="shared" si="30"/>
        <v>0</v>
      </c>
      <c r="K82" s="399" t="s">
        <v>1465</v>
      </c>
      <c r="L82" s="399" t="str">
        <f t="shared" si="31"/>
        <v>0</v>
      </c>
      <c r="M82" s="399" t="s">
        <v>1465</v>
      </c>
      <c r="N82" s="399" t="str">
        <f t="shared" si="32"/>
        <v>0</v>
      </c>
      <c r="O82" s="399" t="s">
        <v>1465</v>
      </c>
      <c r="P82" s="399" t="str">
        <f t="shared" si="33"/>
        <v>0</v>
      </c>
      <c r="Q82" s="399" t="s">
        <v>1494</v>
      </c>
      <c r="R82" s="400">
        <f t="shared" si="34"/>
        <v>0</v>
      </c>
      <c r="S82" s="677"/>
    </row>
    <row r="83" spans="2:19" ht="31" thickBot="1">
      <c r="B83" s="662"/>
      <c r="C83" s="159" t="s">
        <v>176</v>
      </c>
      <c r="D83" s="26" t="s">
        <v>177</v>
      </c>
      <c r="E83" s="224" t="s">
        <v>1434</v>
      </c>
      <c r="F83" s="242"/>
      <c r="G83" s="468"/>
      <c r="H83" s="295"/>
      <c r="I83" s="399" t="s">
        <v>1465</v>
      </c>
      <c r="J83" s="399" t="str">
        <f t="shared" si="30"/>
        <v>0</v>
      </c>
      <c r="K83" s="399" t="s">
        <v>1465</v>
      </c>
      <c r="L83" s="399" t="str">
        <f t="shared" si="31"/>
        <v>0</v>
      </c>
      <c r="M83" s="399" t="s">
        <v>1465</v>
      </c>
      <c r="N83" s="399" t="str">
        <f t="shared" si="32"/>
        <v>0</v>
      </c>
      <c r="O83" s="399" t="s">
        <v>1465</v>
      </c>
      <c r="P83" s="399" t="str">
        <f t="shared" si="33"/>
        <v>0</v>
      </c>
      <c r="Q83" s="399" t="s">
        <v>1494</v>
      </c>
      <c r="R83" s="400">
        <f t="shared" si="34"/>
        <v>0</v>
      </c>
      <c r="S83" s="677"/>
    </row>
    <row r="84" spans="2:19" ht="76" thickBot="1">
      <c r="B84" s="662"/>
      <c r="C84" s="110" t="s">
        <v>178</v>
      </c>
      <c r="D84" s="27" t="s">
        <v>179</v>
      </c>
      <c r="E84" s="224" t="s">
        <v>1434</v>
      </c>
      <c r="F84" s="97"/>
      <c r="G84" s="429"/>
      <c r="H84" s="295"/>
      <c r="I84" s="399" t="s">
        <v>1465</v>
      </c>
      <c r="J84" s="399" t="str">
        <f t="shared" si="30"/>
        <v>0</v>
      </c>
      <c r="K84" s="399" t="s">
        <v>1465</v>
      </c>
      <c r="L84" s="399" t="str">
        <f t="shared" si="31"/>
        <v>0</v>
      </c>
      <c r="M84" s="399" t="s">
        <v>1465</v>
      </c>
      <c r="N84" s="399" t="str">
        <f t="shared" si="32"/>
        <v>0</v>
      </c>
      <c r="O84" s="399" t="s">
        <v>1465</v>
      </c>
      <c r="P84" s="399" t="str">
        <f t="shared" si="33"/>
        <v>0</v>
      </c>
      <c r="Q84" s="399" t="s">
        <v>1494</v>
      </c>
      <c r="R84" s="400">
        <f t="shared" si="34"/>
        <v>0</v>
      </c>
      <c r="S84" s="677"/>
    </row>
    <row r="85" spans="2:19" ht="46" thickBot="1">
      <c r="B85" s="662"/>
      <c r="C85" s="159" t="s">
        <v>180</v>
      </c>
      <c r="D85" s="26" t="s">
        <v>181</v>
      </c>
      <c r="E85" s="224" t="s">
        <v>1434</v>
      </c>
      <c r="F85" s="242"/>
      <c r="G85" s="468"/>
      <c r="H85" s="295"/>
      <c r="I85" s="399" t="s">
        <v>1465</v>
      </c>
      <c r="J85" s="399" t="str">
        <f t="shared" si="30"/>
        <v>0</v>
      </c>
      <c r="K85" s="399" t="s">
        <v>1465</v>
      </c>
      <c r="L85" s="399" t="str">
        <f t="shared" si="31"/>
        <v>0</v>
      </c>
      <c r="M85" s="399" t="s">
        <v>1465</v>
      </c>
      <c r="N85" s="399" t="str">
        <f t="shared" si="32"/>
        <v>0</v>
      </c>
      <c r="O85" s="399" t="s">
        <v>1465</v>
      </c>
      <c r="P85" s="399" t="str">
        <f t="shared" si="33"/>
        <v>0</v>
      </c>
      <c r="Q85" s="399" t="s">
        <v>1494</v>
      </c>
      <c r="R85" s="400">
        <f t="shared" si="34"/>
        <v>0</v>
      </c>
      <c r="S85" s="677"/>
    </row>
    <row r="86" spans="2:19" ht="76" thickBot="1">
      <c r="B86" s="662"/>
      <c r="C86" s="110" t="s">
        <v>182</v>
      </c>
      <c r="D86" s="27" t="s">
        <v>183</v>
      </c>
      <c r="E86" s="224" t="s">
        <v>1434</v>
      </c>
      <c r="F86" s="97"/>
      <c r="G86" s="429"/>
      <c r="H86" s="295"/>
      <c r="I86" s="399" t="s">
        <v>1465</v>
      </c>
      <c r="J86" s="399" t="str">
        <f t="shared" si="30"/>
        <v>0</v>
      </c>
      <c r="K86" s="399" t="s">
        <v>1465</v>
      </c>
      <c r="L86" s="399" t="str">
        <f t="shared" si="31"/>
        <v>0</v>
      </c>
      <c r="M86" s="399" t="s">
        <v>1465</v>
      </c>
      <c r="N86" s="399" t="str">
        <f t="shared" si="32"/>
        <v>0</v>
      </c>
      <c r="O86" s="399" t="s">
        <v>1465</v>
      </c>
      <c r="P86" s="399" t="str">
        <f t="shared" si="33"/>
        <v>0</v>
      </c>
      <c r="Q86" s="399" t="s">
        <v>1494</v>
      </c>
      <c r="R86" s="400">
        <f t="shared" si="34"/>
        <v>0</v>
      </c>
      <c r="S86" s="677"/>
    </row>
    <row r="87" spans="2:19" ht="46" thickBot="1">
      <c r="B87" s="662"/>
      <c r="C87" s="159" t="s">
        <v>184</v>
      </c>
      <c r="D87" s="26" t="s">
        <v>185</v>
      </c>
      <c r="E87" s="224" t="s">
        <v>1434</v>
      </c>
      <c r="F87" s="242"/>
      <c r="G87" s="468"/>
      <c r="H87" s="295"/>
      <c r="I87" s="399" t="s">
        <v>1465</v>
      </c>
      <c r="J87" s="399" t="str">
        <f t="shared" si="30"/>
        <v>0</v>
      </c>
      <c r="K87" s="399" t="s">
        <v>1465</v>
      </c>
      <c r="L87" s="399" t="str">
        <f t="shared" si="31"/>
        <v>0</v>
      </c>
      <c r="M87" s="399" t="s">
        <v>1465</v>
      </c>
      <c r="N87" s="399" t="str">
        <f t="shared" si="32"/>
        <v>0</v>
      </c>
      <c r="O87" s="399" t="s">
        <v>1465</v>
      </c>
      <c r="P87" s="399" t="str">
        <f t="shared" si="33"/>
        <v>0</v>
      </c>
      <c r="Q87" s="399" t="s">
        <v>1494</v>
      </c>
      <c r="R87" s="400">
        <f t="shared" si="34"/>
        <v>0</v>
      </c>
      <c r="S87" s="677"/>
    </row>
    <row r="88" spans="2:19" ht="61" thickBot="1">
      <c r="B88" s="662"/>
      <c r="C88" s="110" t="s">
        <v>186</v>
      </c>
      <c r="D88" s="27" t="s">
        <v>187</v>
      </c>
      <c r="E88" s="224" t="s">
        <v>1434</v>
      </c>
      <c r="F88" s="97"/>
      <c r="G88" s="429"/>
      <c r="H88" s="295"/>
      <c r="I88" s="399" t="s">
        <v>1465</v>
      </c>
      <c r="J88" s="399" t="str">
        <f t="shared" si="30"/>
        <v>0</v>
      </c>
      <c r="K88" s="399" t="s">
        <v>1465</v>
      </c>
      <c r="L88" s="399" t="str">
        <f t="shared" si="31"/>
        <v>0</v>
      </c>
      <c r="M88" s="399" t="s">
        <v>1465</v>
      </c>
      <c r="N88" s="399" t="str">
        <f t="shared" si="32"/>
        <v>0</v>
      </c>
      <c r="O88" s="399" t="s">
        <v>1465</v>
      </c>
      <c r="P88" s="399" t="str">
        <f t="shared" si="33"/>
        <v>0</v>
      </c>
      <c r="Q88" s="399" t="s">
        <v>1494</v>
      </c>
      <c r="R88" s="400">
        <f t="shared" si="34"/>
        <v>0</v>
      </c>
      <c r="S88" s="677"/>
    </row>
    <row r="89" spans="2:19" ht="46" thickBot="1">
      <c r="B89" s="662"/>
      <c r="C89" s="159" t="s">
        <v>188</v>
      </c>
      <c r="D89" s="26" t="s">
        <v>189</v>
      </c>
      <c r="E89" s="224" t="s">
        <v>1434</v>
      </c>
      <c r="F89" s="242"/>
      <c r="G89" s="468"/>
      <c r="H89" s="295"/>
      <c r="I89" s="399" t="s">
        <v>1465</v>
      </c>
      <c r="J89" s="399" t="str">
        <f t="shared" si="30"/>
        <v>0</v>
      </c>
      <c r="K89" s="399" t="s">
        <v>1465</v>
      </c>
      <c r="L89" s="399" t="str">
        <f t="shared" si="31"/>
        <v>0</v>
      </c>
      <c r="M89" s="399" t="s">
        <v>1465</v>
      </c>
      <c r="N89" s="399" t="str">
        <f t="shared" si="32"/>
        <v>0</v>
      </c>
      <c r="O89" s="399" t="s">
        <v>1465</v>
      </c>
      <c r="P89" s="399" t="str">
        <f t="shared" si="33"/>
        <v>0</v>
      </c>
      <c r="Q89" s="399" t="s">
        <v>1494</v>
      </c>
      <c r="R89" s="400">
        <f t="shared" si="34"/>
        <v>0</v>
      </c>
      <c r="S89" s="677"/>
    </row>
    <row r="90" spans="2:19">
      <c r="B90" s="662"/>
      <c r="C90" s="751" t="s">
        <v>190</v>
      </c>
      <c r="D90" s="752"/>
      <c r="E90" s="752"/>
      <c r="F90" s="752"/>
      <c r="G90" s="752"/>
      <c r="H90" s="752"/>
      <c r="I90" s="752"/>
      <c r="J90" s="752"/>
      <c r="K90" s="752"/>
      <c r="L90" s="752"/>
      <c r="M90" s="752"/>
      <c r="N90" s="752"/>
      <c r="O90" s="752"/>
      <c r="P90" s="752"/>
      <c r="Q90" s="752"/>
      <c r="R90" s="752"/>
      <c r="S90" s="752"/>
    </row>
    <row r="91" spans="2:19" ht="45">
      <c r="B91" s="662"/>
      <c r="C91" s="159" t="s">
        <v>191</v>
      </c>
      <c r="D91" s="26" t="s">
        <v>192</v>
      </c>
      <c r="E91" s="236" t="s">
        <v>1434</v>
      </c>
      <c r="F91" s="242"/>
      <c r="G91" s="468"/>
      <c r="H91" s="483"/>
      <c r="I91" s="417" t="s">
        <v>1465</v>
      </c>
      <c r="J91" s="417" t="str">
        <f t="shared" ref="J91" si="35">IF(I91="SI","2.5","0")</f>
        <v>0</v>
      </c>
      <c r="K91" s="417" t="s">
        <v>1465</v>
      </c>
      <c r="L91" s="417" t="str">
        <f t="shared" ref="L91" si="36">IF(K91="SI","2.5","0")</f>
        <v>0</v>
      </c>
      <c r="M91" s="417" t="s">
        <v>1465</v>
      </c>
      <c r="N91" s="417" t="str">
        <f t="shared" ref="N91" si="37">IF(M91="SI","2.5","0")</f>
        <v>0</v>
      </c>
      <c r="O91" s="417" t="s">
        <v>1465</v>
      </c>
      <c r="P91" s="417" t="str">
        <f t="shared" ref="P91" si="38">IF(O91="SI","2.5","0")</f>
        <v>0</v>
      </c>
      <c r="Q91" s="417" t="s">
        <v>1494</v>
      </c>
      <c r="R91" s="426">
        <f t="shared" ref="R91" si="39">J91+L91+N91+P91</f>
        <v>0</v>
      </c>
      <c r="S91" s="422">
        <f>AVERAGE(R91)</f>
        <v>0</v>
      </c>
    </row>
    <row r="92" spans="2:19" ht="16" thickBot="1">
      <c r="B92" s="599"/>
      <c r="C92" s="756" t="s">
        <v>193</v>
      </c>
      <c r="D92" s="756"/>
      <c r="E92" s="756"/>
      <c r="F92" s="756"/>
      <c r="G92" s="756"/>
      <c r="H92" s="756"/>
      <c r="I92" s="756"/>
      <c r="J92" s="756"/>
      <c r="K92" s="756"/>
      <c r="L92" s="756"/>
      <c r="M92" s="756"/>
      <c r="N92" s="756"/>
      <c r="O92" s="756"/>
      <c r="P92" s="756"/>
      <c r="Q92" s="756"/>
      <c r="R92" s="756"/>
      <c r="S92" s="756"/>
    </row>
    <row r="96" spans="2:19" ht="20">
      <c r="B96" s="18" t="s">
        <v>1383</v>
      </c>
    </row>
    <row r="98" spans="2:19" ht="16" thickBot="1"/>
    <row r="99" spans="2:19" ht="24.5" customHeight="1" thickBot="1">
      <c r="B99" s="661" t="s">
        <v>1554</v>
      </c>
      <c r="C99" s="371" t="s">
        <v>8</v>
      </c>
      <c r="D99" s="372" t="s">
        <v>1</v>
      </c>
      <c r="E99" s="373" t="s">
        <v>3</v>
      </c>
      <c r="F99" s="373" t="s">
        <v>4</v>
      </c>
      <c r="G99" s="371" t="s">
        <v>5</v>
      </c>
      <c r="H99" s="375" t="s">
        <v>1411</v>
      </c>
      <c r="I99" s="391" t="s">
        <v>1412</v>
      </c>
      <c r="J99" s="391"/>
      <c r="K99" s="391" t="s">
        <v>1490</v>
      </c>
      <c r="L99" s="391"/>
      <c r="M99" s="391" t="s">
        <v>1491</v>
      </c>
      <c r="N99" s="391"/>
      <c r="O99" s="391" t="s">
        <v>1492</v>
      </c>
      <c r="P99" s="391"/>
      <c r="Q99" s="392" t="s">
        <v>1413</v>
      </c>
      <c r="R99" s="376" t="s">
        <v>1422</v>
      </c>
      <c r="S99" s="390" t="s">
        <v>1493</v>
      </c>
    </row>
    <row r="100" spans="2:19" ht="30">
      <c r="B100" s="598"/>
      <c r="C100" s="645" t="s">
        <v>671</v>
      </c>
      <c r="D100" s="45" t="s">
        <v>668</v>
      </c>
      <c r="E100" s="222" t="s">
        <v>1434</v>
      </c>
      <c r="F100" s="45"/>
      <c r="G100" s="305"/>
      <c r="H100" s="295"/>
      <c r="I100" s="399" t="s">
        <v>1465</v>
      </c>
      <c r="J100" s="399" t="str">
        <f t="shared" ref="J100:J107" si="40">IF(I100="SI","2.5","0")</f>
        <v>0</v>
      </c>
      <c r="K100" s="399" t="s">
        <v>1465</v>
      </c>
      <c r="L100" s="399" t="str">
        <f t="shared" ref="L100:L107" si="41">IF(K100="SI","2.5","0")</f>
        <v>0</v>
      </c>
      <c r="M100" s="399" t="s">
        <v>1465</v>
      </c>
      <c r="N100" s="399" t="str">
        <f t="shared" ref="N100:N107" si="42">IF(M100="SI","2.5","0")</f>
        <v>0</v>
      </c>
      <c r="O100" s="399" t="s">
        <v>1465</v>
      </c>
      <c r="P100" s="399" t="str">
        <f t="shared" ref="P100:P107" si="43">IF(O100="SI","2.5","0")</f>
        <v>0</v>
      </c>
      <c r="Q100" s="399" t="s">
        <v>1494</v>
      </c>
      <c r="R100" s="400">
        <f t="shared" ref="R100:R107" si="44">J100+L100+N100+P100</f>
        <v>0</v>
      </c>
      <c r="S100" s="677">
        <f>AVERAGE(R100:R107)</f>
        <v>0</v>
      </c>
    </row>
    <row r="101" spans="2:19" ht="30">
      <c r="B101" s="598"/>
      <c r="C101" s="646"/>
      <c r="D101" s="40" t="s">
        <v>669</v>
      </c>
      <c r="E101" s="225" t="s">
        <v>1434</v>
      </c>
      <c r="F101" s="40"/>
      <c r="G101" s="307"/>
      <c r="H101" s="295"/>
      <c r="I101" s="399" t="s">
        <v>1465</v>
      </c>
      <c r="J101" s="399" t="str">
        <f t="shared" si="40"/>
        <v>0</v>
      </c>
      <c r="K101" s="399" t="s">
        <v>1465</v>
      </c>
      <c r="L101" s="399" t="str">
        <f t="shared" si="41"/>
        <v>0</v>
      </c>
      <c r="M101" s="399" t="s">
        <v>1465</v>
      </c>
      <c r="N101" s="399" t="str">
        <f t="shared" si="42"/>
        <v>0</v>
      </c>
      <c r="O101" s="399" t="s">
        <v>1465</v>
      </c>
      <c r="P101" s="399" t="str">
        <f t="shared" si="43"/>
        <v>0</v>
      </c>
      <c r="Q101" s="399" t="s">
        <v>1494</v>
      </c>
      <c r="R101" s="400">
        <f t="shared" si="44"/>
        <v>0</v>
      </c>
      <c r="S101" s="677"/>
    </row>
    <row r="102" spans="2:19" ht="31" thickBot="1">
      <c r="B102" s="598"/>
      <c r="C102" s="647"/>
      <c r="D102" s="46" t="s">
        <v>670</v>
      </c>
      <c r="E102" s="223" t="s">
        <v>1434</v>
      </c>
      <c r="F102" s="46"/>
      <c r="G102" s="306"/>
      <c r="H102" s="295"/>
      <c r="I102" s="399" t="s">
        <v>1465</v>
      </c>
      <c r="J102" s="399" t="str">
        <f t="shared" si="40"/>
        <v>0</v>
      </c>
      <c r="K102" s="399" t="s">
        <v>1465</v>
      </c>
      <c r="L102" s="399" t="str">
        <f t="shared" si="41"/>
        <v>0</v>
      </c>
      <c r="M102" s="399" t="s">
        <v>1465</v>
      </c>
      <c r="N102" s="399" t="str">
        <f t="shared" si="42"/>
        <v>0</v>
      </c>
      <c r="O102" s="399" t="s">
        <v>1465</v>
      </c>
      <c r="P102" s="399" t="str">
        <f t="shared" si="43"/>
        <v>0</v>
      </c>
      <c r="Q102" s="399" t="s">
        <v>1494</v>
      </c>
      <c r="R102" s="400">
        <f t="shared" si="44"/>
        <v>0</v>
      </c>
      <c r="S102" s="677"/>
    </row>
    <row r="103" spans="2:19" ht="45">
      <c r="B103" s="598"/>
      <c r="C103" s="754" t="s">
        <v>1281</v>
      </c>
      <c r="D103" s="96" t="s">
        <v>672</v>
      </c>
      <c r="E103" s="240" t="s">
        <v>1434</v>
      </c>
      <c r="F103" s="96"/>
      <c r="G103" s="293"/>
      <c r="H103" s="295"/>
      <c r="I103" s="399" t="s">
        <v>1465</v>
      </c>
      <c r="J103" s="399" t="str">
        <f t="shared" si="40"/>
        <v>0</v>
      </c>
      <c r="K103" s="399" t="s">
        <v>1465</v>
      </c>
      <c r="L103" s="399" t="str">
        <f t="shared" si="41"/>
        <v>0</v>
      </c>
      <c r="M103" s="399" t="s">
        <v>1465</v>
      </c>
      <c r="N103" s="399" t="str">
        <f t="shared" si="42"/>
        <v>0</v>
      </c>
      <c r="O103" s="399" t="s">
        <v>1465</v>
      </c>
      <c r="P103" s="399" t="str">
        <f t="shared" si="43"/>
        <v>0</v>
      </c>
      <c r="Q103" s="399" t="s">
        <v>1494</v>
      </c>
      <c r="R103" s="400">
        <f t="shared" si="44"/>
        <v>0</v>
      </c>
      <c r="S103" s="677"/>
    </row>
    <row r="104" spans="2:19" ht="46" thickBot="1">
      <c r="B104" s="598"/>
      <c r="C104" s="755"/>
      <c r="D104" s="88" t="s">
        <v>1282</v>
      </c>
      <c r="E104" s="237" t="s">
        <v>1434</v>
      </c>
      <c r="F104" s="88"/>
      <c r="G104" s="294"/>
      <c r="H104" s="295"/>
      <c r="I104" s="399" t="s">
        <v>1465</v>
      </c>
      <c r="J104" s="399" t="str">
        <f t="shared" si="40"/>
        <v>0</v>
      </c>
      <c r="K104" s="399" t="s">
        <v>1465</v>
      </c>
      <c r="L104" s="399" t="str">
        <f t="shared" si="41"/>
        <v>0</v>
      </c>
      <c r="M104" s="399" t="s">
        <v>1465</v>
      </c>
      <c r="N104" s="399" t="str">
        <f t="shared" si="42"/>
        <v>0</v>
      </c>
      <c r="O104" s="399" t="s">
        <v>1465</v>
      </c>
      <c r="P104" s="399" t="str">
        <f t="shared" si="43"/>
        <v>0</v>
      </c>
      <c r="Q104" s="399" t="s">
        <v>1494</v>
      </c>
      <c r="R104" s="400">
        <f t="shared" si="44"/>
        <v>0</v>
      </c>
      <c r="S104" s="677"/>
    </row>
    <row r="105" spans="2:19" ht="61" thickBot="1">
      <c r="B105" s="598"/>
      <c r="C105" s="165" t="s">
        <v>673</v>
      </c>
      <c r="D105" s="35" t="s">
        <v>674</v>
      </c>
      <c r="E105" s="224" t="s">
        <v>1434</v>
      </c>
      <c r="F105" s="97"/>
      <c r="G105" s="291"/>
      <c r="H105" s="295"/>
      <c r="I105" s="399" t="s">
        <v>1465</v>
      </c>
      <c r="J105" s="399" t="str">
        <f t="shared" si="40"/>
        <v>0</v>
      </c>
      <c r="K105" s="399" t="s">
        <v>1465</v>
      </c>
      <c r="L105" s="399" t="str">
        <f t="shared" si="41"/>
        <v>0</v>
      </c>
      <c r="M105" s="399" t="s">
        <v>1465</v>
      </c>
      <c r="N105" s="399" t="str">
        <f t="shared" si="42"/>
        <v>0</v>
      </c>
      <c r="O105" s="399" t="s">
        <v>1465</v>
      </c>
      <c r="P105" s="399" t="str">
        <f t="shared" si="43"/>
        <v>0</v>
      </c>
      <c r="Q105" s="399" t="s">
        <v>1494</v>
      </c>
      <c r="R105" s="400">
        <f t="shared" si="44"/>
        <v>0</v>
      </c>
      <c r="S105" s="677"/>
    </row>
    <row r="106" spans="2:19" ht="121" thickBot="1">
      <c r="B106" s="598"/>
      <c r="C106" s="166" t="s">
        <v>675</v>
      </c>
      <c r="D106" s="36" t="s">
        <v>676</v>
      </c>
      <c r="E106" s="236" t="s">
        <v>1434</v>
      </c>
      <c r="F106" s="242"/>
      <c r="G106" s="292"/>
      <c r="H106" s="295"/>
      <c r="I106" s="399" t="s">
        <v>1465</v>
      </c>
      <c r="J106" s="399" t="str">
        <f t="shared" si="40"/>
        <v>0</v>
      </c>
      <c r="K106" s="399" t="s">
        <v>1465</v>
      </c>
      <c r="L106" s="399" t="str">
        <f t="shared" si="41"/>
        <v>0</v>
      </c>
      <c r="M106" s="399" t="s">
        <v>1465</v>
      </c>
      <c r="N106" s="399" t="str">
        <f t="shared" si="42"/>
        <v>0</v>
      </c>
      <c r="O106" s="399" t="s">
        <v>1465</v>
      </c>
      <c r="P106" s="399" t="str">
        <f t="shared" si="43"/>
        <v>0</v>
      </c>
      <c r="Q106" s="399" t="s">
        <v>1494</v>
      </c>
      <c r="R106" s="400">
        <f t="shared" si="44"/>
        <v>0</v>
      </c>
      <c r="S106" s="677"/>
    </row>
    <row r="107" spans="2:19" ht="46" thickBot="1">
      <c r="B107" s="598"/>
      <c r="C107" s="165" t="s">
        <v>677</v>
      </c>
      <c r="D107" s="35" t="s">
        <v>678</v>
      </c>
      <c r="E107" s="224" t="s">
        <v>1434</v>
      </c>
      <c r="F107" s="97"/>
      <c r="G107" s="291"/>
      <c r="H107" s="295"/>
      <c r="I107" s="399" t="s">
        <v>1465</v>
      </c>
      <c r="J107" s="399" t="str">
        <f t="shared" si="40"/>
        <v>0</v>
      </c>
      <c r="K107" s="399" t="s">
        <v>1465</v>
      </c>
      <c r="L107" s="399" t="str">
        <f t="shared" si="41"/>
        <v>0</v>
      </c>
      <c r="M107" s="399" t="s">
        <v>1465</v>
      </c>
      <c r="N107" s="399" t="str">
        <f t="shared" si="42"/>
        <v>0</v>
      </c>
      <c r="O107" s="399" t="s">
        <v>1465</v>
      </c>
      <c r="P107" s="399" t="str">
        <f t="shared" si="43"/>
        <v>0</v>
      </c>
      <c r="Q107" s="399" t="s">
        <v>1494</v>
      </c>
      <c r="R107" s="400">
        <f t="shared" si="44"/>
        <v>0</v>
      </c>
      <c r="S107" s="677"/>
    </row>
    <row r="108" spans="2:19" ht="15" customHeight="1">
      <c r="B108" s="662"/>
      <c r="C108" s="706" t="s">
        <v>1283</v>
      </c>
      <c r="D108" s="707"/>
      <c r="E108" s="707"/>
      <c r="F108" s="707"/>
      <c r="G108" s="707"/>
      <c r="H108" s="707"/>
      <c r="I108" s="707"/>
      <c r="J108" s="707"/>
      <c r="K108" s="707"/>
      <c r="L108" s="707"/>
      <c r="M108" s="707"/>
      <c r="N108" s="707"/>
      <c r="O108" s="707"/>
      <c r="P108" s="707"/>
      <c r="Q108" s="707"/>
      <c r="R108" s="707"/>
      <c r="S108" s="707"/>
    </row>
    <row r="109" spans="2:19" ht="15" customHeight="1" thickBot="1">
      <c r="B109" s="599"/>
      <c r="C109" s="744" t="s">
        <v>686</v>
      </c>
      <c r="D109" s="744"/>
      <c r="E109" s="744"/>
      <c r="F109" s="744"/>
      <c r="G109" s="744"/>
      <c r="H109" s="744"/>
      <c r="I109" s="744"/>
      <c r="J109" s="744"/>
      <c r="K109" s="744"/>
      <c r="L109" s="744"/>
      <c r="M109" s="744"/>
      <c r="N109" s="744"/>
      <c r="O109" s="744"/>
      <c r="P109" s="744"/>
      <c r="Q109" s="744"/>
      <c r="R109" s="744"/>
      <c r="S109" s="744"/>
    </row>
    <row r="112" spans="2:19" ht="16" thickBot="1"/>
    <row r="113" spans="2:19" ht="26.5" customHeight="1" thickBot="1">
      <c r="B113" s="661" t="s">
        <v>1553</v>
      </c>
      <c r="C113" s="371" t="s">
        <v>8</v>
      </c>
      <c r="D113" s="372" t="s">
        <v>1</v>
      </c>
      <c r="E113" s="373" t="s">
        <v>3</v>
      </c>
      <c r="F113" s="373" t="s">
        <v>4</v>
      </c>
      <c r="G113" s="371" t="s">
        <v>5</v>
      </c>
      <c r="H113" s="375" t="s">
        <v>1411</v>
      </c>
      <c r="I113" s="391" t="s">
        <v>1412</v>
      </c>
      <c r="J113" s="391"/>
      <c r="K113" s="391" t="s">
        <v>1490</v>
      </c>
      <c r="L113" s="391"/>
      <c r="M113" s="391" t="s">
        <v>1491</v>
      </c>
      <c r="N113" s="391"/>
      <c r="O113" s="391" t="s">
        <v>1492</v>
      </c>
      <c r="P113" s="391"/>
      <c r="Q113" s="392" t="s">
        <v>1413</v>
      </c>
      <c r="R113" s="376" t="s">
        <v>1422</v>
      </c>
      <c r="S113" s="390" t="s">
        <v>1493</v>
      </c>
    </row>
    <row r="114" spans="2:19" ht="30">
      <c r="B114" s="598"/>
      <c r="C114" s="616" t="s">
        <v>681</v>
      </c>
      <c r="D114" s="45" t="s">
        <v>1257</v>
      </c>
      <c r="E114" s="222" t="s">
        <v>1434</v>
      </c>
      <c r="F114" s="45"/>
      <c r="G114" s="305"/>
      <c r="H114" s="295"/>
      <c r="I114" s="399" t="s">
        <v>1465</v>
      </c>
      <c r="J114" s="399" t="str">
        <f t="shared" ref="J114:J118" si="45">IF(I114="SI","2.5","0")</f>
        <v>0</v>
      </c>
      <c r="K114" s="399" t="s">
        <v>1465</v>
      </c>
      <c r="L114" s="399" t="str">
        <f t="shared" ref="L114:L118" si="46">IF(K114="SI","2.5","0")</f>
        <v>0</v>
      </c>
      <c r="M114" s="399" t="s">
        <v>1465</v>
      </c>
      <c r="N114" s="399" t="str">
        <f t="shared" ref="N114:N118" si="47">IF(M114="SI","2.5","0")</f>
        <v>0</v>
      </c>
      <c r="O114" s="399" t="s">
        <v>1465</v>
      </c>
      <c r="P114" s="399" t="str">
        <f t="shared" ref="P114:P118" si="48">IF(O114="SI","2.5","0")</f>
        <v>0</v>
      </c>
      <c r="Q114" s="399" t="s">
        <v>1494</v>
      </c>
      <c r="R114" s="400">
        <f t="shared" ref="R114:R118" si="49">J114+L114+N114+P114</f>
        <v>0</v>
      </c>
      <c r="S114" s="677">
        <f>AVERAGE(R114:R118)</f>
        <v>0</v>
      </c>
    </row>
    <row r="115" spans="2:19" ht="16" thickBot="1">
      <c r="B115" s="598"/>
      <c r="C115" s="753"/>
      <c r="D115" s="88" t="s">
        <v>1258</v>
      </c>
      <c r="E115" s="237" t="s">
        <v>1434</v>
      </c>
      <c r="F115" s="88"/>
      <c r="G115" s="294"/>
      <c r="H115" s="295"/>
      <c r="I115" s="399" t="s">
        <v>1465</v>
      </c>
      <c r="J115" s="399" t="str">
        <f t="shared" si="45"/>
        <v>0</v>
      </c>
      <c r="K115" s="399" t="s">
        <v>1465</v>
      </c>
      <c r="L115" s="399" t="str">
        <f t="shared" si="46"/>
        <v>0</v>
      </c>
      <c r="M115" s="399" t="s">
        <v>1465</v>
      </c>
      <c r="N115" s="399" t="str">
        <f t="shared" si="47"/>
        <v>0</v>
      </c>
      <c r="O115" s="399" t="s">
        <v>1465</v>
      </c>
      <c r="P115" s="399" t="str">
        <f t="shared" si="48"/>
        <v>0</v>
      </c>
      <c r="Q115" s="399" t="s">
        <v>1494</v>
      </c>
      <c r="R115" s="400">
        <f t="shared" si="49"/>
        <v>0</v>
      </c>
      <c r="S115" s="677"/>
    </row>
    <row r="116" spans="2:19" ht="16" thickBot="1">
      <c r="B116" s="598"/>
      <c r="C116" s="110" t="s">
        <v>682</v>
      </c>
      <c r="D116" s="27" t="s">
        <v>1284</v>
      </c>
      <c r="E116" s="224" t="s">
        <v>1434</v>
      </c>
      <c r="F116" s="97"/>
      <c r="G116" s="291"/>
      <c r="H116" s="295"/>
      <c r="I116" s="399" t="s">
        <v>1465</v>
      </c>
      <c r="J116" s="399" t="str">
        <f t="shared" si="45"/>
        <v>0</v>
      </c>
      <c r="K116" s="399" t="s">
        <v>1465</v>
      </c>
      <c r="L116" s="399" t="str">
        <f t="shared" si="46"/>
        <v>0</v>
      </c>
      <c r="M116" s="399" t="s">
        <v>1465</v>
      </c>
      <c r="N116" s="399" t="str">
        <f t="shared" si="47"/>
        <v>0</v>
      </c>
      <c r="O116" s="399" t="s">
        <v>1465</v>
      </c>
      <c r="P116" s="399" t="str">
        <f t="shared" si="48"/>
        <v>0</v>
      </c>
      <c r="Q116" s="399" t="s">
        <v>1494</v>
      </c>
      <c r="R116" s="400">
        <f t="shared" si="49"/>
        <v>0</v>
      </c>
      <c r="S116" s="677"/>
    </row>
    <row r="117" spans="2:19" ht="46" thickBot="1">
      <c r="B117" s="598"/>
      <c r="C117" s="159" t="s">
        <v>683</v>
      </c>
      <c r="D117" s="26" t="s">
        <v>679</v>
      </c>
      <c r="E117" s="236" t="s">
        <v>1434</v>
      </c>
      <c r="F117" s="242"/>
      <c r="G117" s="292"/>
      <c r="H117" s="295"/>
      <c r="I117" s="399" t="s">
        <v>1465</v>
      </c>
      <c r="J117" s="399" t="str">
        <f t="shared" si="45"/>
        <v>0</v>
      </c>
      <c r="K117" s="399" t="s">
        <v>1465</v>
      </c>
      <c r="L117" s="399" t="str">
        <f t="shared" si="46"/>
        <v>0</v>
      </c>
      <c r="M117" s="399" t="s">
        <v>1465</v>
      </c>
      <c r="N117" s="399" t="str">
        <f t="shared" si="47"/>
        <v>0</v>
      </c>
      <c r="O117" s="399" t="s">
        <v>1465</v>
      </c>
      <c r="P117" s="399" t="str">
        <f t="shared" si="48"/>
        <v>0</v>
      </c>
      <c r="Q117" s="399" t="s">
        <v>1494</v>
      </c>
      <c r="R117" s="400">
        <f t="shared" si="49"/>
        <v>0</v>
      </c>
      <c r="S117" s="677"/>
    </row>
    <row r="118" spans="2:19" ht="61" thickBot="1">
      <c r="B118" s="598"/>
      <c r="C118" s="110" t="s">
        <v>685</v>
      </c>
      <c r="D118" s="27" t="s">
        <v>680</v>
      </c>
      <c r="E118" s="224" t="s">
        <v>1434</v>
      </c>
      <c r="F118" s="97"/>
      <c r="G118" s="291"/>
      <c r="H118" s="295"/>
      <c r="I118" s="399" t="s">
        <v>1465</v>
      </c>
      <c r="J118" s="399" t="str">
        <f t="shared" si="45"/>
        <v>0</v>
      </c>
      <c r="K118" s="399" t="s">
        <v>1465</v>
      </c>
      <c r="L118" s="399" t="str">
        <f t="shared" si="46"/>
        <v>0</v>
      </c>
      <c r="M118" s="399" t="s">
        <v>1465</v>
      </c>
      <c r="N118" s="399" t="str">
        <f t="shared" si="47"/>
        <v>0</v>
      </c>
      <c r="O118" s="399" t="s">
        <v>1465</v>
      </c>
      <c r="P118" s="399" t="str">
        <f t="shared" si="48"/>
        <v>0</v>
      </c>
      <c r="Q118" s="399" t="s">
        <v>1494</v>
      </c>
      <c r="R118" s="400">
        <f t="shared" si="49"/>
        <v>0</v>
      </c>
      <c r="S118" s="677"/>
    </row>
    <row r="119" spans="2:19" ht="16" thickBot="1">
      <c r="B119" s="599"/>
      <c r="C119" s="688" t="s">
        <v>684</v>
      </c>
      <c r="D119" s="689"/>
      <c r="E119" s="689"/>
      <c r="F119" s="689"/>
      <c r="G119" s="689"/>
      <c r="H119" s="689"/>
      <c r="I119" s="689"/>
      <c r="J119" s="689"/>
      <c r="K119" s="689"/>
      <c r="L119" s="689"/>
      <c r="M119" s="689"/>
      <c r="N119" s="689"/>
      <c r="O119" s="689"/>
      <c r="P119" s="689"/>
      <c r="Q119" s="689"/>
      <c r="R119" s="689"/>
      <c r="S119" s="689"/>
    </row>
    <row r="122" spans="2:19" ht="16" thickBot="1"/>
    <row r="123" spans="2:19" ht="25.25" customHeight="1" thickBot="1">
      <c r="B123" s="661" t="s">
        <v>1552</v>
      </c>
      <c r="C123" s="371" t="s">
        <v>8</v>
      </c>
      <c r="D123" s="372" t="s">
        <v>1</v>
      </c>
      <c r="E123" s="373" t="s">
        <v>3</v>
      </c>
      <c r="F123" s="373" t="s">
        <v>4</v>
      </c>
      <c r="G123" s="371" t="s">
        <v>5</v>
      </c>
      <c r="H123" s="375" t="s">
        <v>1411</v>
      </c>
      <c r="I123" s="391" t="s">
        <v>1412</v>
      </c>
      <c r="J123" s="391"/>
      <c r="K123" s="391" t="s">
        <v>1490</v>
      </c>
      <c r="L123" s="391"/>
      <c r="M123" s="391" t="s">
        <v>1491</v>
      </c>
      <c r="N123" s="391"/>
      <c r="O123" s="391" t="s">
        <v>1492</v>
      </c>
      <c r="P123" s="391"/>
      <c r="Q123" s="392" t="s">
        <v>1413</v>
      </c>
      <c r="R123" s="376" t="s">
        <v>1422</v>
      </c>
      <c r="S123" s="390" t="s">
        <v>1493</v>
      </c>
    </row>
    <row r="124" spans="2:19" ht="30">
      <c r="B124" s="598"/>
      <c r="C124" s="645" t="s">
        <v>693</v>
      </c>
      <c r="D124" s="45" t="s">
        <v>687</v>
      </c>
      <c r="E124" s="222" t="s">
        <v>1434</v>
      </c>
      <c r="F124" s="45" t="s">
        <v>1461</v>
      </c>
      <c r="G124" s="305"/>
      <c r="H124" s="295"/>
      <c r="I124" s="399" t="s">
        <v>1465</v>
      </c>
      <c r="J124" s="399" t="str">
        <f t="shared" ref="J124:J130" si="50">IF(I124="SI","2.5","0")</f>
        <v>0</v>
      </c>
      <c r="K124" s="399" t="s">
        <v>1465</v>
      </c>
      <c r="L124" s="399" t="str">
        <f t="shared" ref="L124:L130" si="51">IF(K124="SI","2.5","0")</f>
        <v>0</v>
      </c>
      <c r="M124" s="399" t="s">
        <v>1465</v>
      </c>
      <c r="N124" s="399" t="str">
        <f t="shared" ref="N124:N130" si="52">IF(M124="SI","2.5","0")</f>
        <v>0</v>
      </c>
      <c r="O124" s="399" t="s">
        <v>1465</v>
      </c>
      <c r="P124" s="399" t="str">
        <f t="shared" ref="P124:P130" si="53">IF(O124="SI","2.5","0")</f>
        <v>0</v>
      </c>
      <c r="Q124" s="399" t="s">
        <v>1494</v>
      </c>
      <c r="R124" s="400">
        <f t="shared" ref="R124:R130" si="54">J124+L124+N124+P124</f>
        <v>0</v>
      </c>
      <c r="S124" s="677">
        <f>AVERAGE(R124:R130)</f>
        <v>0</v>
      </c>
    </row>
    <row r="125" spans="2:19" ht="30">
      <c r="B125" s="598"/>
      <c r="C125" s="646"/>
      <c r="D125" s="40" t="s">
        <v>1285</v>
      </c>
      <c r="E125" s="225" t="s">
        <v>1434</v>
      </c>
      <c r="F125" s="40"/>
      <c r="G125" s="307"/>
      <c r="H125" s="295"/>
      <c r="I125" s="399" t="s">
        <v>1465</v>
      </c>
      <c r="J125" s="399" t="str">
        <f t="shared" si="50"/>
        <v>0</v>
      </c>
      <c r="K125" s="399" t="s">
        <v>1465</v>
      </c>
      <c r="L125" s="399" t="str">
        <f t="shared" si="51"/>
        <v>0</v>
      </c>
      <c r="M125" s="399" t="s">
        <v>1465</v>
      </c>
      <c r="N125" s="399" t="str">
        <f t="shared" si="52"/>
        <v>0</v>
      </c>
      <c r="O125" s="399" t="s">
        <v>1465</v>
      </c>
      <c r="P125" s="399" t="str">
        <f t="shared" si="53"/>
        <v>0</v>
      </c>
      <c r="Q125" s="399" t="s">
        <v>1494</v>
      </c>
      <c r="R125" s="400">
        <f t="shared" si="54"/>
        <v>0</v>
      </c>
      <c r="S125" s="677"/>
    </row>
    <row r="126" spans="2:19">
      <c r="B126" s="598"/>
      <c r="C126" s="646"/>
      <c r="D126" s="40" t="s">
        <v>688</v>
      </c>
      <c r="E126" s="225" t="s">
        <v>1434</v>
      </c>
      <c r="F126" s="40"/>
      <c r="G126" s="307"/>
      <c r="H126" s="295"/>
      <c r="I126" s="399" t="s">
        <v>1465</v>
      </c>
      <c r="J126" s="399" t="str">
        <f t="shared" si="50"/>
        <v>0</v>
      </c>
      <c r="K126" s="399" t="s">
        <v>1465</v>
      </c>
      <c r="L126" s="399" t="str">
        <f t="shared" si="51"/>
        <v>0</v>
      </c>
      <c r="M126" s="399" t="s">
        <v>1465</v>
      </c>
      <c r="N126" s="399" t="str">
        <f t="shared" si="52"/>
        <v>0</v>
      </c>
      <c r="O126" s="399" t="s">
        <v>1465</v>
      </c>
      <c r="P126" s="399" t="str">
        <f t="shared" si="53"/>
        <v>0</v>
      </c>
      <c r="Q126" s="399" t="s">
        <v>1494</v>
      </c>
      <c r="R126" s="400">
        <f t="shared" si="54"/>
        <v>0</v>
      </c>
      <c r="S126" s="677"/>
    </row>
    <row r="127" spans="2:19" ht="45">
      <c r="B127" s="598"/>
      <c r="C127" s="167" t="s">
        <v>694</v>
      </c>
      <c r="D127" s="253" t="s">
        <v>689</v>
      </c>
      <c r="E127" s="225" t="s">
        <v>1434</v>
      </c>
      <c r="F127" s="40"/>
      <c r="G127" s="307"/>
      <c r="H127" s="295"/>
      <c r="I127" s="399" t="s">
        <v>1465</v>
      </c>
      <c r="J127" s="399" t="str">
        <f t="shared" si="50"/>
        <v>0</v>
      </c>
      <c r="K127" s="399" t="s">
        <v>1465</v>
      </c>
      <c r="L127" s="399" t="str">
        <f t="shared" si="51"/>
        <v>0</v>
      </c>
      <c r="M127" s="399" t="s">
        <v>1465</v>
      </c>
      <c r="N127" s="399" t="str">
        <f t="shared" si="52"/>
        <v>0</v>
      </c>
      <c r="O127" s="399" t="s">
        <v>1465</v>
      </c>
      <c r="P127" s="399" t="str">
        <f t="shared" si="53"/>
        <v>0</v>
      </c>
      <c r="Q127" s="399" t="s">
        <v>1494</v>
      </c>
      <c r="R127" s="400">
        <f t="shared" si="54"/>
        <v>0</v>
      </c>
      <c r="S127" s="677"/>
    </row>
    <row r="128" spans="2:19" ht="30">
      <c r="B128" s="598"/>
      <c r="C128" s="167" t="s">
        <v>695</v>
      </c>
      <c r="D128" s="253" t="s">
        <v>690</v>
      </c>
      <c r="E128" s="225" t="s">
        <v>1434</v>
      </c>
      <c r="F128" s="40"/>
      <c r="G128" s="307"/>
      <c r="H128" s="295"/>
      <c r="I128" s="399" t="s">
        <v>1465</v>
      </c>
      <c r="J128" s="399" t="str">
        <f t="shared" si="50"/>
        <v>0</v>
      </c>
      <c r="K128" s="399" t="s">
        <v>1465</v>
      </c>
      <c r="L128" s="399" t="str">
        <f t="shared" si="51"/>
        <v>0</v>
      </c>
      <c r="M128" s="399" t="s">
        <v>1465</v>
      </c>
      <c r="N128" s="399" t="str">
        <f t="shared" si="52"/>
        <v>0</v>
      </c>
      <c r="O128" s="399" t="s">
        <v>1465</v>
      </c>
      <c r="P128" s="399" t="str">
        <f t="shared" si="53"/>
        <v>0</v>
      </c>
      <c r="Q128" s="399" t="s">
        <v>1494</v>
      </c>
      <c r="R128" s="400">
        <f t="shared" si="54"/>
        <v>0</v>
      </c>
      <c r="S128" s="677"/>
    </row>
    <row r="129" spans="2:19">
      <c r="B129" s="598"/>
      <c r="C129" s="167" t="s">
        <v>696</v>
      </c>
      <c r="D129" s="253" t="s">
        <v>691</v>
      </c>
      <c r="E129" s="225" t="s">
        <v>1434</v>
      </c>
      <c r="F129" s="40"/>
      <c r="G129" s="307"/>
      <c r="H129" s="295"/>
      <c r="I129" s="399" t="s">
        <v>1465</v>
      </c>
      <c r="J129" s="399" t="str">
        <f t="shared" si="50"/>
        <v>0</v>
      </c>
      <c r="K129" s="399" t="s">
        <v>1465</v>
      </c>
      <c r="L129" s="399" t="str">
        <f t="shared" si="51"/>
        <v>0</v>
      </c>
      <c r="M129" s="399" t="s">
        <v>1465</v>
      </c>
      <c r="N129" s="399" t="str">
        <f t="shared" si="52"/>
        <v>0</v>
      </c>
      <c r="O129" s="399" t="s">
        <v>1465</v>
      </c>
      <c r="P129" s="399" t="str">
        <f t="shared" si="53"/>
        <v>0</v>
      </c>
      <c r="Q129" s="399" t="s">
        <v>1494</v>
      </c>
      <c r="R129" s="400">
        <f t="shared" si="54"/>
        <v>0</v>
      </c>
      <c r="S129" s="677"/>
    </row>
    <row r="130" spans="2:19" ht="30">
      <c r="B130" s="598"/>
      <c r="C130" s="167" t="s">
        <v>697</v>
      </c>
      <c r="D130" s="253" t="s">
        <v>692</v>
      </c>
      <c r="E130" s="225" t="s">
        <v>1434</v>
      </c>
      <c r="F130" s="40"/>
      <c r="G130" s="307"/>
      <c r="H130" s="295"/>
      <c r="I130" s="399" t="s">
        <v>1465</v>
      </c>
      <c r="J130" s="399" t="str">
        <f t="shared" si="50"/>
        <v>0</v>
      </c>
      <c r="K130" s="399" t="s">
        <v>1465</v>
      </c>
      <c r="L130" s="399" t="str">
        <f t="shared" si="51"/>
        <v>0</v>
      </c>
      <c r="M130" s="399" t="s">
        <v>1465</v>
      </c>
      <c r="N130" s="399" t="str">
        <f t="shared" si="52"/>
        <v>0</v>
      </c>
      <c r="O130" s="399" t="s">
        <v>1465</v>
      </c>
      <c r="P130" s="399" t="str">
        <f t="shared" si="53"/>
        <v>0</v>
      </c>
      <c r="Q130" s="399" t="s">
        <v>1494</v>
      </c>
      <c r="R130" s="400">
        <f t="shared" si="54"/>
        <v>0</v>
      </c>
      <c r="S130" s="677"/>
    </row>
    <row r="131" spans="2:19" ht="16" thickBot="1">
      <c r="B131" s="599"/>
      <c r="C131" s="775" t="s">
        <v>698</v>
      </c>
      <c r="D131" s="776"/>
      <c r="E131" s="776"/>
      <c r="F131" s="776"/>
      <c r="G131" s="776"/>
      <c r="H131" s="776"/>
      <c r="I131" s="776"/>
      <c r="J131" s="776"/>
      <c r="K131" s="776"/>
      <c r="L131" s="776"/>
      <c r="M131" s="776"/>
      <c r="N131" s="776"/>
      <c r="O131" s="776"/>
      <c r="P131" s="776"/>
      <c r="Q131" s="776"/>
      <c r="R131" s="776"/>
      <c r="S131" s="776"/>
    </row>
    <row r="134" spans="2:19" ht="16" thickBot="1"/>
    <row r="135" spans="2:19" ht="32" customHeight="1" thickBot="1">
      <c r="B135" s="661" t="s">
        <v>1551</v>
      </c>
      <c r="C135" s="371" t="s">
        <v>8</v>
      </c>
      <c r="D135" s="372" t="s">
        <v>1</v>
      </c>
      <c r="E135" s="373" t="s">
        <v>3</v>
      </c>
      <c r="F135" s="373" t="s">
        <v>4</v>
      </c>
      <c r="G135" s="371" t="s">
        <v>5</v>
      </c>
      <c r="H135" s="375" t="s">
        <v>1411</v>
      </c>
      <c r="I135" s="391" t="s">
        <v>1412</v>
      </c>
      <c r="J135" s="388"/>
      <c r="K135" s="391" t="s">
        <v>1490</v>
      </c>
      <c r="L135" s="391"/>
      <c r="M135" s="391" t="s">
        <v>1491</v>
      </c>
      <c r="N135" s="391"/>
      <c r="O135" s="391" t="s">
        <v>1492</v>
      </c>
      <c r="P135" s="391"/>
      <c r="Q135" s="392" t="s">
        <v>1413</v>
      </c>
      <c r="R135" s="376" t="s">
        <v>1422</v>
      </c>
      <c r="S135" s="390" t="s">
        <v>1493</v>
      </c>
    </row>
    <row r="136" spans="2:19" ht="105">
      <c r="B136" s="598"/>
      <c r="C136" s="168" t="s">
        <v>699</v>
      </c>
      <c r="D136" s="78" t="s">
        <v>700</v>
      </c>
      <c r="E136" s="222" t="s">
        <v>1434</v>
      </c>
      <c r="F136" s="45" t="s">
        <v>1462</v>
      </c>
      <c r="G136" s="305"/>
      <c r="H136" s="295"/>
      <c r="I136" s="399" t="s">
        <v>1465</v>
      </c>
      <c r="J136" s="399" t="str">
        <f t="shared" ref="J136:J137" si="55">IF(I136="SI","2.5","0")</f>
        <v>0</v>
      </c>
      <c r="K136" s="399" t="s">
        <v>1465</v>
      </c>
      <c r="L136" s="399" t="str">
        <f t="shared" ref="L136:L137" si="56">IF(K136="SI","2.5","0")</f>
        <v>0</v>
      </c>
      <c r="M136" s="399" t="s">
        <v>1465</v>
      </c>
      <c r="N136" s="399" t="str">
        <f t="shared" ref="N136:N137" si="57">IF(M136="SI","2.5","0")</f>
        <v>0</v>
      </c>
      <c r="O136" s="399" t="s">
        <v>1465</v>
      </c>
      <c r="P136" s="399" t="str">
        <f t="shared" ref="P136:P137" si="58">IF(O136="SI","2.5","0")</f>
        <v>0</v>
      </c>
      <c r="Q136" s="399" t="s">
        <v>1494</v>
      </c>
      <c r="R136" s="400">
        <f t="shared" ref="R136:R137" si="59">J136+L136+N136+P136</f>
        <v>0</v>
      </c>
      <c r="S136" s="677">
        <f>AVERAGE(R136:R137)</f>
        <v>0</v>
      </c>
    </row>
    <row r="137" spans="2:19" ht="60">
      <c r="B137" s="598"/>
      <c r="C137" s="169" t="s">
        <v>701</v>
      </c>
      <c r="D137" s="71" t="s">
        <v>1286</v>
      </c>
      <c r="E137" s="225" t="s">
        <v>1434</v>
      </c>
      <c r="F137" s="40"/>
      <c r="G137" s="307"/>
      <c r="H137" s="295"/>
      <c r="I137" s="399" t="s">
        <v>1465</v>
      </c>
      <c r="J137" s="399" t="str">
        <f t="shared" si="55"/>
        <v>0</v>
      </c>
      <c r="K137" s="399" t="s">
        <v>1465</v>
      </c>
      <c r="L137" s="399" t="str">
        <f t="shared" si="56"/>
        <v>0</v>
      </c>
      <c r="M137" s="399" t="s">
        <v>1465</v>
      </c>
      <c r="N137" s="399" t="str">
        <f t="shared" si="57"/>
        <v>0</v>
      </c>
      <c r="O137" s="399" t="s">
        <v>1465</v>
      </c>
      <c r="P137" s="399" t="str">
        <f t="shared" si="58"/>
        <v>0</v>
      </c>
      <c r="Q137" s="399" t="s">
        <v>1494</v>
      </c>
      <c r="R137" s="400">
        <f t="shared" si="59"/>
        <v>0</v>
      </c>
      <c r="S137" s="677"/>
    </row>
    <row r="138" spans="2:19" ht="16" thickBot="1">
      <c r="B138" s="599"/>
      <c r="C138" s="674" t="s">
        <v>702</v>
      </c>
      <c r="D138" s="674"/>
      <c r="E138" s="674"/>
      <c r="F138" s="674"/>
      <c r="G138" s="674"/>
      <c r="H138" s="674"/>
      <c r="I138" s="674"/>
      <c r="J138" s="674"/>
      <c r="K138" s="674"/>
      <c r="L138" s="674"/>
      <c r="M138" s="674"/>
      <c r="N138" s="674"/>
      <c r="O138" s="674"/>
      <c r="P138" s="674"/>
      <c r="Q138" s="674"/>
      <c r="R138" s="674"/>
      <c r="S138" s="674"/>
    </row>
    <row r="142" spans="2:19" ht="20">
      <c r="B142" s="18" t="s">
        <v>1384</v>
      </c>
    </row>
    <row r="144" spans="2:19" ht="16" thickBot="1"/>
    <row r="145" spans="2:19" ht="23.5" customHeight="1" thickBot="1">
      <c r="B145" s="661" t="s">
        <v>1555</v>
      </c>
      <c r="C145" s="371" t="s">
        <v>8</v>
      </c>
      <c r="D145" s="372" t="s">
        <v>1</v>
      </c>
      <c r="E145" s="373" t="s">
        <v>3</v>
      </c>
      <c r="F145" s="373" t="s">
        <v>4</v>
      </c>
      <c r="G145" s="371" t="s">
        <v>5</v>
      </c>
      <c r="H145" s="375" t="s">
        <v>1411</v>
      </c>
      <c r="I145" s="391" t="s">
        <v>1412</v>
      </c>
      <c r="J145" s="391"/>
      <c r="K145" s="391" t="s">
        <v>1490</v>
      </c>
      <c r="L145" s="391"/>
      <c r="M145" s="391" t="s">
        <v>1491</v>
      </c>
      <c r="N145" s="391"/>
      <c r="O145" s="391" t="s">
        <v>1492</v>
      </c>
      <c r="P145" s="391"/>
      <c r="Q145" s="392" t="s">
        <v>1413</v>
      </c>
      <c r="R145" s="376" t="s">
        <v>1422</v>
      </c>
      <c r="S145" s="390" t="s">
        <v>1493</v>
      </c>
    </row>
    <row r="146" spans="2:19" ht="30">
      <c r="B146" s="598"/>
      <c r="C146" s="773" t="s">
        <v>705</v>
      </c>
      <c r="D146" s="45" t="s">
        <v>703</v>
      </c>
      <c r="E146" s="222" t="s">
        <v>1434</v>
      </c>
      <c r="F146" s="45"/>
      <c r="G146" s="465"/>
      <c r="H146" s="295"/>
      <c r="I146" s="399" t="s">
        <v>1465</v>
      </c>
      <c r="J146" s="399" t="str">
        <f t="shared" ref="J146:J155" si="60">IF(I146="SI","2.5","0")</f>
        <v>0</v>
      </c>
      <c r="K146" s="399" t="s">
        <v>1465</v>
      </c>
      <c r="L146" s="399" t="str">
        <f t="shared" ref="L146:L155" si="61">IF(K146="SI","2.5","0")</f>
        <v>0</v>
      </c>
      <c r="M146" s="399" t="s">
        <v>1465</v>
      </c>
      <c r="N146" s="399" t="str">
        <f t="shared" ref="N146:N155" si="62">IF(M146="SI","2.5","0")</f>
        <v>0</v>
      </c>
      <c r="O146" s="399" t="s">
        <v>1465</v>
      </c>
      <c r="P146" s="399" t="str">
        <f t="shared" ref="P146:P155" si="63">IF(O146="SI","2.5","0")</f>
        <v>0</v>
      </c>
      <c r="Q146" s="399" t="s">
        <v>1494</v>
      </c>
      <c r="R146" s="400">
        <f t="shared" ref="R146:R155" si="64">J146+L146+N146+P146</f>
        <v>0</v>
      </c>
      <c r="S146" s="677">
        <f>AVERAGE(R146:R155)</f>
        <v>1</v>
      </c>
    </row>
    <row r="147" spans="2:19" ht="46" thickBot="1">
      <c r="B147" s="598"/>
      <c r="C147" s="774"/>
      <c r="D147" s="88" t="s">
        <v>704</v>
      </c>
      <c r="E147" s="237" t="s">
        <v>1434</v>
      </c>
      <c r="F147" s="88"/>
      <c r="G147" s="467"/>
      <c r="H147" s="295"/>
      <c r="I147" s="399" t="s">
        <v>1465</v>
      </c>
      <c r="J147" s="399" t="str">
        <f t="shared" si="60"/>
        <v>0</v>
      </c>
      <c r="K147" s="399" t="s">
        <v>1465</v>
      </c>
      <c r="L147" s="399" t="str">
        <f t="shared" si="61"/>
        <v>0</v>
      </c>
      <c r="M147" s="399" t="s">
        <v>1465</v>
      </c>
      <c r="N147" s="399" t="str">
        <f t="shared" si="62"/>
        <v>0</v>
      </c>
      <c r="O147" s="399" t="s">
        <v>1465</v>
      </c>
      <c r="P147" s="399" t="str">
        <f t="shared" si="63"/>
        <v>0</v>
      </c>
      <c r="Q147" s="399" t="s">
        <v>1494</v>
      </c>
      <c r="R147" s="400">
        <f t="shared" si="64"/>
        <v>0</v>
      </c>
      <c r="S147" s="677"/>
    </row>
    <row r="148" spans="2:19" ht="31" thickBot="1">
      <c r="B148" s="598"/>
      <c r="C148" s="170" t="s">
        <v>706</v>
      </c>
      <c r="D148" s="89" t="s">
        <v>707</v>
      </c>
      <c r="E148" s="224" t="s">
        <v>1434</v>
      </c>
      <c r="F148" s="97"/>
      <c r="G148" s="429"/>
      <c r="H148" s="295"/>
      <c r="I148" s="399" t="s">
        <v>1465</v>
      </c>
      <c r="J148" s="399" t="str">
        <f t="shared" si="60"/>
        <v>0</v>
      </c>
      <c r="K148" s="399" t="s">
        <v>1465</v>
      </c>
      <c r="L148" s="399" t="str">
        <f t="shared" si="61"/>
        <v>0</v>
      </c>
      <c r="M148" s="399" t="s">
        <v>1465</v>
      </c>
      <c r="N148" s="399" t="str">
        <f t="shared" si="62"/>
        <v>0</v>
      </c>
      <c r="O148" s="399" t="s">
        <v>1465</v>
      </c>
      <c r="P148" s="399" t="str">
        <f t="shared" si="63"/>
        <v>0</v>
      </c>
      <c r="Q148" s="399" t="s">
        <v>1494</v>
      </c>
      <c r="R148" s="400">
        <f t="shared" si="64"/>
        <v>0</v>
      </c>
      <c r="S148" s="677"/>
    </row>
    <row r="149" spans="2:19" ht="106" thickBot="1">
      <c r="B149" s="598"/>
      <c r="C149" s="171" t="s">
        <v>1287</v>
      </c>
      <c r="D149" s="90" t="s">
        <v>1288</v>
      </c>
      <c r="E149" s="236" t="s">
        <v>1434</v>
      </c>
      <c r="F149" s="242"/>
      <c r="G149" s="468"/>
      <c r="H149" s="295"/>
      <c r="I149" s="399" t="s">
        <v>1465</v>
      </c>
      <c r="J149" s="399" t="str">
        <f t="shared" si="60"/>
        <v>0</v>
      </c>
      <c r="K149" s="399" t="s">
        <v>1465</v>
      </c>
      <c r="L149" s="399" t="str">
        <f t="shared" si="61"/>
        <v>0</v>
      </c>
      <c r="M149" s="399" t="s">
        <v>1465</v>
      </c>
      <c r="N149" s="399" t="str">
        <f t="shared" si="62"/>
        <v>0</v>
      </c>
      <c r="O149" s="399" t="s">
        <v>1465</v>
      </c>
      <c r="P149" s="399" t="str">
        <f t="shared" si="63"/>
        <v>0</v>
      </c>
      <c r="Q149" s="399" t="s">
        <v>1494</v>
      </c>
      <c r="R149" s="400">
        <f t="shared" si="64"/>
        <v>0</v>
      </c>
      <c r="S149" s="677"/>
    </row>
    <row r="150" spans="2:19" ht="46" thickBot="1">
      <c r="B150" s="598"/>
      <c r="C150" s="170" t="s">
        <v>708</v>
      </c>
      <c r="D150" s="89" t="s">
        <v>709</v>
      </c>
      <c r="E150" s="224" t="s">
        <v>1434</v>
      </c>
      <c r="F150" s="97"/>
      <c r="G150" s="429"/>
      <c r="H150" s="295"/>
      <c r="I150" s="399" t="s">
        <v>1465</v>
      </c>
      <c r="J150" s="399" t="str">
        <f t="shared" si="60"/>
        <v>0</v>
      </c>
      <c r="K150" s="399" t="s">
        <v>1465</v>
      </c>
      <c r="L150" s="399" t="str">
        <f t="shared" si="61"/>
        <v>0</v>
      </c>
      <c r="M150" s="399" t="s">
        <v>1465</v>
      </c>
      <c r="N150" s="399" t="str">
        <f t="shared" si="62"/>
        <v>0</v>
      </c>
      <c r="O150" s="399" t="s">
        <v>1465</v>
      </c>
      <c r="P150" s="399" t="str">
        <f t="shared" si="63"/>
        <v>0</v>
      </c>
      <c r="Q150" s="399" t="s">
        <v>1494</v>
      </c>
      <c r="R150" s="400">
        <f t="shared" si="64"/>
        <v>0</v>
      </c>
      <c r="S150" s="677"/>
    </row>
    <row r="151" spans="2:19" ht="31" thickBot="1">
      <c r="B151" s="598"/>
      <c r="C151" s="171" t="s">
        <v>710</v>
      </c>
      <c r="D151" s="90" t="s">
        <v>711</v>
      </c>
      <c r="E151" s="236" t="s">
        <v>1434</v>
      </c>
      <c r="F151" s="242"/>
      <c r="G151" s="468"/>
      <c r="H151" s="295"/>
      <c r="I151" s="399" t="s">
        <v>1465</v>
      </c>
      <c r="J151" s="399" t="str">
        <f t="shared" si="60"/>
        <v>0</v>
      </c>
      <c r="K151" s="399" t="s">
        <v>1465</v>
      </c>
      <c r="L151" s="399" t="str">
        <f t="shared" si="61"/>
        <v>0</v>
      </c>
      <c r="M151" s="399" t="s">
        <v>1465</v>
      </c>
      <c r="N151" s="399" t="str">
        <f t="shared" si="62"/>
        <v>0</v>
      </c>
      <c r="O151" s="399" t="s">
        <v>1465</v>
      </c>
      <c r="P151" s="399" t="str">
        <f t="shared" si="63"/>
        <v>0</v>
      </c>
      <c r="Q151" s="399" t="s">
        <v>1494</v>
      </c>
      <c r="R151" s="400">
        <f t="shared" si="64"/>
        <v>0</v>
      </c>
      <c r="S151" s="677"/>
    </row>
    <row r="152" spans="2:19" ht="46" thickBot="1">
      <c r="B152" s="598"/>
      <c r="C152" s="170" t="s">
        <v>1289</v>
      </c>
      <c r="D152" s="89" t="s">
        <v>1290</v>
      </c>
      <c r="E152" s="224" t="s">
        <v>1434</v>
      </c>
      <c r="F152" s="97"/>
      <c r="G152" s="429"/>
      <c r="H152" s="295"/>
      <c r="I152" s="399" t="s">
        <v>1465</v>
      </c>
      <c r="J152" s="399" t="str">
        <f t="shared" si="60"/>
        <v>0</v>
      </c>
      <c r="K152" s="399" t="s">
        <v>1465</v>
      </c>
      <c r="L152" s="399" t="str">
        <f t="shared" si="61"/>
        <v>0</v>
      </c>
      <c r="M152" s="399" t="s">
        <v>1465</v>
      </c>
      <c r="N152" s="399" t="str">
        <f t="shared" si="62"/>
        <v>0</v>
      </c>
      <c r="O152" s="399" t="s">
        <v>1467</v>
      </c>
      <c r="P152" s="399" t="str">
        <f t="shared" si="63"/>
        <v>2.5</v>
      </c>
      <c r="Q152" s="399" t="s">
        <v>1494</v>
      </c>
      <c r="R152" s="400">
        <f t="shared" si="64"/>
        <v>2.5</v>
      </c>
      <c r="S152" s="677"/>
    </row>
    <row r="153" spans="2:19" ht="31" thickBot="1">
      <c r="B153" s="598"/>
      <c r="C153" s="171" t="s">
        <v>712</v>
      </c>
      <c r="D153" s="90" t="s">
        <v>713</v>
      </c>
      <c r="E153" s="236" t="s">
        <v>1434</v>
      </c>
      <c r="F153" s="242"/>
      <c r="G153" s="468"/>
      <c r="H153" s="295"/>
      <c r="I153" s="399" t="s">
        <v>1465</v>
      </c>
      <c r="J153" s="399" t="str">
        <f t="shared" si="60"/>
        <v>0</v>
      </c>
      <c r="K153" s="399" t="s">
        <v>1465</v>
      </c>
      <c r="L153" s="399" t="str">
        <f t="shared" si="61"/>
        <v>0</v>
      </c>
      <c r="M153" s="399" t="s">
        <v>1465</v>
      </c>
      <c r="N153" s="399" t="str">
        <f t="shared" si="62"/>
        <v>0</v>
      </c>
      <c r="O153" s="399" t="s">
        <v>1467</v>
      </c>
      <c r="P153" s="399" t="str">
        <f t="shared" si="63"/>
        <v>2.5</v>
      </c>
      <c r="Q153" s="399" t="s">
        <v>1494</v>
      </c>
      <c r="R153" s="400">
        <f t="shared" si="64"/>
        <v>2.5</v>
      </c>
      <c r="S153" s="677"/>
    </row>
    <row r="154" spans="2:19" ht="61" thickBot="1">
      <c r="B154" s="598"/>
      <c r="C154" s="170" t="s">
        <v>714</v>
      </c>
      <c r="D154" s="89" t="s">
        <v>715</v>
      </c>
      <c r="E154" s="224" t="s">
        <v>1434</v>
      </c>
      <c r="F154" s="97"/>
      <c r="G154" s="429"/>
      <c r="H154" s="295"/>
      <c r="I154" s="399" t="s">
        <v>1465</v>
      </c>
      <c r="J154" s="399" t="str">
        <f t="shared" si="60"/>
        <v>0</v>
      </c>
      <c r="K154" s="399" t="s">
        <v>1465</v>
      </c>
      <c r="L154" s="399" t="str">
        <f t="shared" si="61"/>
        <v>0</v>
      </c>
      <c r="M154" s="399" t="s">
        <v>1465</v>
      </c>
      <c r="N154" s="399" t="str">
        <f t="shared" si="62"/>
        <v>0</v>
      </c>
      <c r="O154" s="399" t="s">
        <v>1467</v>
      </c>
      <c r="P154" s="399" t="str">
        <f t="shared" si="63"/>
        <v>2.5</v>
      </c>
      <c r="Q154" s="399" t="s">
        <v>1494</v>
      </c>
      <c r="R154" s="400">
        <f t="shared" si="64"/>
        <v>2.5</v>
      </c>
      <c r="S154" s="677"/>
    </row>
    <row r="155" spans="2:19" ht="90">
      <c r="B155" s="598"/>
      <c r="C155" s="171" t="s">
        <v>716</v>
      </c>
      <c r="D155" s="90" t="s">
        <v>717</v>
      </c>
      <c r="E155" s="236" t="s">
        <v>1434</v>
      </c>
      <c r="F155" s="242"/>
      <c r="G155" s="468"/>
      <c r="H155" s="483"/>
      <c r="I155" s="417" t="s">
        <v>1465</v>
      </c>
      <c r="J155" s="417" t="str">
        <f t="shared" si="60"/>
        <v>0</v>
      </c>
      <c r="K155" s="417" t="s">
        <v>1465</v>
      </c>
      <c r="L155" s="417" t="str">
        <f t="shared" si="61"/>
        <v>0</v>
      </c>
      <c r="M155" s="417" t="s">
        <v>1465</v>
      </c>
      <c r="N155" s="417" t="str">
        <f t="shared" si="62"/>
        <v>0</v>
      </c>
      <c r="O155" s="417" t="s">
        <v>1467</v>
      </c>
      <c r="P155" s="417" t="str">
        <f t="shared" si="63"/>
        <v>2.5</v>
      </c>
      <c r="Q155" s="417" t="s">
        <v>1494</v>
      </c>
      <c r="R155" s="426">
        <f t="shared" si="64"/>
        <v>2.5</v>
      </c>
      <c r="S155" s="694"/>
    </row>
    <row r="156" spans="2:19" ht="14.5" customHeight="1">
      <c r="B156" s="598"/>
      <c r="C156" s="772" t="s">
        <v>718</v>
      </c>
      <c r="D156" s="772"/>
      <c r="E156" s="772"/>
      <c r="F156" s="772"/>
      <c r="G156" s="772"/>
      <c r="H156" s="772"/>
      <c r="I156" s="772"/>
      <c r="J156" s="772"/>
      <c r="K156" s="772"/>
      <c r="L156" s="772"/>
      <c r="M156" s="772"/>
      <c r="N156" s="772"/>
      <c r="O156" s="772"/>
      <c r="P156" s="772"/>
      <c r="Q156" s="772"/>
      <c r="R156" s="772"/>
      <c r="S156" s="772"/>
    </row>
    <row r="157" spans="2:19">
      <c r="B157" s="598"/>
      <c r="C157" s="771" t="s">
        <v>721</v>
      </c>
      <c r="D157" s="771"/>
      <c r="E157" s="771"/>
      <c r="F157" s="771"/>
      <c r="G157" s="771"/>
      <c r="H157" s="771"/>
      <c r="I157" s="771"/>
      <c r="J157" s="771"/>
      <c r="K157" s="771"/>
      <c r="L157" s="771"/>
      <c r="M157" s="771"/>
      <c r="N157" s="771"/>
      <c r="O157" s="771"/>
      <c r="P157" s="771"/>
      <c r="Q157" s="771"/>
      <c r="R157" s="771"/>
      <c r="S157" s="771"/>
    </row>
    <row r="158" spans="2:19">
      <c r="B158" s="598"/>
      <c r="C158" s="772" t="s">
        <v>719</v>
      </c>
      <c r="D158" s="772"/>
      <c r="E158" s="772"/>
      <c r="F158" s="772"/>
      <c r="G158" s="772"/>
      <c r="H158" s="772"/>
      <c r="I158" s="772"/>
      <c r="J158" s="772"/>
      <c r="K158" s="772"/>
      <c r="L158" s="772"/>
      <c r="M158" s="772"/>
      <c r="N158" s="772"/>
      <c r="O158" s="772"/>
      <c r="P158" s="772"/>
      <c r="Q158" s="772"/>
      <c r="R158" s="772"/>
      <c r="S158" s="772"/>
    </row>
    <row r="159" spans="2:19" ht="18" customHeight="1" thickBot="1">
      <c r="B159" s="599"/>
      <c r="C159" s="674" t="s">
        <v>720</v>
      </c>
      <c r="D159" s="674"/>
      <c r="E159" s="674"/>
      <c r="F159" s="674"/>
      <c r="G159" s="674"/>
      <c r="H159" s="674"/>
      <c r="I159" s="674"/>
      <c r="J159" s="674"/>
      <c r="K159" s="674"/>
      <c r="L159" s="674"/>
      <c r="M159" s="674"/>
      <c r="N159" s="674"/>
      <c r="O159" s="674"/>
      <c r="P159" s="674"/>
      <c r="Q159" s="674"/>
      <c r="R159" s="674"/>
      <c r="S159" s="674"/>
    </row>
    <row r="163" spans="2:19" ht="20">
      <c r="B163" s="18" t="s">
        <v>1385</v>
      </c>
    </row>
    <row r="165" spans="2:19" ht="16" thickBot="1"/>
    <row r="166" spans="2:19" ht="26.5" customHeight="1" thickBot="1">
      <c r="B166" s="661" t="s">
        <v>1556</v>
      </c>
      <c r="C166" s="371" t="s">
        <v>8</v>
      </c>
      <c r="D166" s="372" t="s">
        <v>1</v>
      </c>
      <c r="E166" s="373" t="s">
        <v>3</v>
      </c>
      <c r="F166" s="373" t="s">
        <v>4</v>
      </c>
      <c r="G166" s="371" t="s">
        <v>5</v>
      </c>
      <c r="H166" s="375" t="s">
        <v>1411</v>
      </c>
      <c r="I166" s="391" t="s">
        <v>1412</v>
      </c>
      <c r="J166" s="391"/>
      <c r="K166" s="391" t="s">
        <v>1490</v>
      </c>
      <c r="L166" s="391"/>
      <c r="M166" s="391" t="s">
        <v>1491</v>
      </c>
      <c r="N166" s="391"/>
      <c r="O166" s="391" t="s">
        <v>1492</v>
      </c>
      <c r="P166" s="391"/>
      <c r="Q166" s="392" t="s">
        <v>1413</v>
      </c>
      <c r="R166" s="376" t="s">
        <v>1422</v>
      </c>
      <c r="S166" s="390" t="s">
        <v>1493</v>
      </c>
    </row>
    <row r="167" spans="2:19">
      <c r="B167" s="598"/>
      <c r="C167" s="645" t="s">
        <v>725</v>
      </c>
      <c r="D167" s="45" t="s">
        <v>723</v>
      </c>
      <c r="E167" s="222" t="s">
        <v>1434</v>
      </c>
      <c r="F167" s="45"/>
      <c r="G167" s="305"/>
      <c r="H167" s="295"/>
      <c r="I167" s="399" t="s">
        <v>1465</v>
      </c>
      <c r="J167" s="399" t="str">
        <f t="shared" ref="J167:J169" si="65">IF(I167="SI","2.5","0")</f>
        <v>0</v>
      </c>
      <c r="K167" s="399" t="s">
        <v>1465</v>
      </c>
      <c r="L167" s="399" t="str">
        <f t="shared" ref="L167:L169" si="66">IF(K167="SI","2.5","0")</f>
        <v>0</v>
      </c>
      <c r="M167" s="399" t="s">
        <v>1465</v>
      </c>
      <c r="N167" s="399" t="str">
        <f t="shared" ref="N167:N169" si="67">IF(M167="SI","2.5","0")</f>
        <v>0</v>
      </c>
      <c r="O167" s="399" t="s">
        <v>1465</v>
      </c>
      <c r="P167" s="399" t="str">
        <f t="shared" ref="P167:P169" si="68">IF(O167="SI","2.5","0")</f>
        <v>0</v>
      </c>
      <c r="Q167" s="399" t="s">
        <v>1494</v>
      </c>
      <c r="R167" s="400">
        <f t="shared" ref="R167:R169" si="69">J167+L167+N167+P167</f>
        <v>0</v>
      </c>
      <c r="S167" s="677">
        <f>AVERAGE(R167:R169)</f>
        <v>0.83333333333333337</v>
      </c>
    </row>
    <row r="168" spans="2:19" ht="31" thickBot="1">
      <c r="B168" s="598"/>
      <c r="C168" s="755"/>
      <c r="D168" s="88" t="s">
        <v>724</v>
      </c>
      <c r="E168" s="237" t="s">
        <v>1244</v>
      </c>
      <c r="F168" s="88" t="s">
        <v>1463</v>
      </c>
      <c r="G168" s="294"/>
      <c r="H168" s="295"/>
      <c r="I168" s="399" t="s">
        <v>1467</v>
      </c>
      <c r="J168" s="399" t="str">
        <f t="shared" si="65"/>
        <v>2.5</v>
      </c>
      <c r="K168" s="399" t="s">
        <v>1465</v>
      </c>
      <c r="L168" s="399" t="str">
        <f t="shared" si="66"/>
        <v>0</v>
      </c>
      <c r="M168" s="399" t="s">
        <v>1465</v>
      </c>
      <c r="N168" s="399" t="str">
        <f t="shared" si="67"/>
        <v>0</v>
      </c>
      <c r="O168" s="399" t="s">
        <v>1465</v>
      </c>
      <c r="P168" s="399" t="str">
        <f t="shared" si="68"/>
        <v>0</v>
      </c>
      <c r="Q168" s="399" t="s">
        <v>1494</v>
      </c>
      <c r="R168" s="400">
        <f t="shared" si="69"/>
        <v>2.5</v>
      </c>
      <c r="S168" s="677"/>
    </row>
    <row r="169" spans="2:19" ht="136" thickBot="1">
      <c r="B169" s="598"/>
      <c r="C169" s="110" t="s">
        <v>726</v>
      </c>
      <c r="D169" s="89" t="s">
        <v>727</v>
      </c>
      <c r="E169" s="224" t="s">
        <v>1434</v>
      </c>
      <c r="F169" s="97"/>
      <c r="G169" s="291"/>
      <c r="H169" s="295"/>
      <c r="I169" s="399" t="s">
        <v>1465</v>
      </c>
      <c r="J169" s="399" t="str">
        <f t="shared" si="65"/>
        <v>0</v>
      </c>
      <c r="K169" s="399" t="s">
        <v>1465</v>
      </c>
      <c r="L169" s="399" t="str">
        <f t="shared" si="66"/>
        <v>0</v>
      </c>
      <c r="M169" s="399" t="s">
        <v>1465</v>
      </c>
      <c r="N169" s="399" t="str">
        <f t="shared" si="67"/>
        <v>0</v>
      </c>
      <c r="O169" s="399" t="s">
        <v>1465</v>
      </c>
      <c r="P169" s="399" t="str">
        <f t="shared" si="68"/>
        <v>0</v>
      </c>
      <c r="Q169" s="399" t="s">
        <v>1494</v>
      </c>
      <c r="R169" s="400">
        <f t="shared" si="69"/>
        <v>0</v>
      </c>
      <c r="S169" s="677"/>
    </row>
    <row r="170" spans="2:19" ht="27.5" customHeight="1" thickBot="1">
      <c r="B170" s="598"/>
      <c r="C170" s="751" t="s">
        <v>728</v>
      </c>
      <c r="D170" s="752"/>
      <c r="E170" s="752"/>
      <c r="F170" s="752"/>
      <c r="G170" s="752"/>
      <c r="H170" s="752"/>
      <c r="I170" s="752"/>
      <c r="J170" s="752"/>
      <c r="K170" s="752"/>
      <c r="L170" s="752"/>
      <c r="M170" s="752"/>
      <c r="N170" s="752"/>
      <c r="O170" s="752"/>
      <c r="P170" s="752"/>
      <c r="Q170" s="752"/>
      <c r="R170" s="752"/>
      <c r="S170" s="752"/>
    </row>
    <row r="171" spans="2:19" ht="46" thickBot="1">
      <c r="B171" s="598"/>
      <c r="C171" s="110" t="s">
        <v>729</v>
      </c>
      <c r="D171" s="89" t="s">
        <v>730</v>
      </c>
      <c r="E171" s="224" t="s">
        <v>1434</v>
      </c>
      <c r="F171" s="97"/>
      <c r="G171" s="291"/>
      <c r="H171" s="295"/>
      <c r="I171" s="399" t="s">
        <v>1465</v>
      </c>
      <c r="J171" s="399" t="str">
        <f t="shared" ref="J171:J175" si="70">IF(I171="SI","2.5","0")</f>
        <v>0</v>
      </c>
      <c r="K171" s="399" t="s">
        <v>1465</v>
      </c>
      <c r="L171" s="399" t="str">
        <f t="shared" ref="L171:L175" si="71">IF(K171="SI","2.5","0")</f>
        <v>0</v>
      </c>
      <c r="M171" s="399" t="s">
        <v>1465</v>
      </c>
      <c r="N171" s="399" t="str">
        <f t="shared" ref="N171:N175" si="72">IF(M171="SI","2.5","0")</f>
        <v>0</v>
      </c>
      <c r="O171" s="399" t="s">
        <v>1465</v>
      </c>
      <c r="P171" s="399" t="str">
        <f t="shared" ref="P171:P175" si="73">IF(O171="SI","2.5","0")</f>
        <v>0</v>
      </c>
      <c r="Q171" s="399" t="s">
        <v>1494</v>
      </c>
      <c r="R171" s="400">
        <f t="shared" ref="R171:R175" si="74">J171+L171+N171+P171</f>
        <v>0</v>
      </c>
      <c r="S171" s="677">
        <f>AVERAGE(R171:R175)</f>
        <v>0</v>
      </c>
    </row>
    <row r="172" spans="2:19" ht="76" thickBot="1">
      <c r="B172" s="598"/>
      <c r="C172" s="159" t="s">
        <v>731</v>
      </c>
      <c r="D172" s="90" t="s">
        <v>732</v>
      </c>
      <c r="E172" s="236" t="s">
        <v>1434</v>
      </c>
      <c r="F172" s="242"/>
      <c r="G172" s="292"/>
      <c r="H172" s="295"/>
      <c r="I172" s="399" t="s">
        <v>1465</v>
      </c>
      <c r="J172" s="399" t="str">
        <f t="shared" si="70"/>
        <v>0</v>
      </c>
      <c r="K172" s="399" t="s">
        <v>1465</v>
      </c>
      <c r="L172" s="399" t="str">
        <f t="shared" si="71"/>
        <v>0</v>
      </c>
      <c r="M172" s="399" t="s">
        <v>1465</v>
      </c>
      <c r="N172" s="399" t="str">
        <f t="shared" si="72"/>
        <v>0</v>
      </c>
      <c r="O172" s="399" t="s">
        <v>1465</v>
      </c>
      <c r="P172" s="399" t="str">
        <f t="shared" si="73"/>
        <v>0</v>
      </c>
      <c r="Q172" s="399" t="s">
        <v>1494</v>
      </c>
      <c r="R172" s="400">
        <f t="shared" si="74"/>
        <v>0</v>
      </c>
      <c r="S172" s="677"/>
    </row>
    <row r="173" spans="2:19" ht="76" thickBot="1">
      <c r="B173" s="598"/>
      <c r="C173" s="110" t="s">
        <v>737</v>
      </c>
      <c r="D173" s="89" t="s">
        <v>733</v>
      </c>
      <c r="E173" s="224" t="s">
        <v>1434</v>
      </c>
      <c r="F173" s="97"/>
      <c r="G173" s="291"/>
      <c r="H173" s="295"/>
      <c r="I173" s="399" t="s">
        <v>1465</v>
      </c>
      <c r="J173" s="399" t="str">
        <f t="shared" si="70"/>
        <v>0</v>
      </c>
      <c r="K173" s="399" t="s">
        <v>1465</v>
      </c>
      <c r="L173" s="399" t="str">
        <f t="shared" si="71"/>
        <v>0</v>
      </c>
      <c r="M173" s="399" t="s">
        <v>1465</v>
      </c>
      <c r="N173" s="399" t="str">
        <f t="shared" si="72"/>
        <v>0</v>
      </c>
      <c r="O173" s="399" t="s">
        <v>1465</v>
      </c>
      <c r="P173" s="399" t="str">
        <f t="shared" si="73"/>
        <v>0</v>
      </c>
      <c r="Q173" s="399" t="s">
        <v>1494</v>
      </c>
      <c r="R173" s="400">
        <f t="shared" si="74"/>
        <v>0</v>
      </c>
      <c r="S173" s="677"/>
    </row>
    <row r="174" spans="2:19" ht="61" thickBot="1">
      <c r="B174" s="598"/>
      <c r="C174" s="110" t="s">
        <v>734</v>
      </c>
      <c r="D174" s="89" t="s">
        <v>735</v>
      </c>
      <c r="E174" s="224" t="s">
        <v>1434</v>
      </c>
      <c r="F174" s="97"/>
      <c r="G174" s="291"/>
      <c r="H174" s="295"/>
      <c r="I174" s="399" t="s">
        <v>1465</v>
      </c>
      <c r="J174" s="399" t="str">
        <f t="shared" si="70"/>
        <v>0</v>
      </c>
      <c r="K174" s="399" t="s">
        <v>1465</v>
      </c>
      <c r="L174" s="399" t="str">
        <f t="shared" si="71"/>
        <v>0</v>
      </c>
      <c r="M174" s="399" t="s">
        <v>1465</v>
      </c>
      <c r="N174" s="399" t="str">
        <f t="shared" si="72"/>
        <v>0</v>
      </c>
      <c r="O174" s="399" t="s">
        <v>1465</v>
      </c>
      <c r="P174" s="399" t="str">
        <f t="shared" si="73"/>
        <v>0</v>
      </c>
      <c r="Q174" s="399" t="s">
        <v>1494</v>
      </c>
      <c r="R174" s="400">
        <f t="shared" si="74"/>
        <v>0</v>
      </c>
      <c r="S174" s="677"/>
    </row>
    <row r="175" spans="2:19" ht="270">
      <c r="B175" s="598"/>
      <c r="C175" s="159" t="s">
        <v>739</v>
      </c>
      <c r="D175" s="90" t="s">
        <v>736</v>
      </c>
      <c r="E175" s="236" t="s">
        <v>1434</v>
      </c>
      <c r="F175" s="242"/>
      <c r="G175" s="292"/>
      <c r="H175" s="483"/>
      <c r="I175" s="417" t="s">
        <v>1465</v>
      </c>
      <c r="J175" s="417" t="str">
        <f t="shared" si="70"/>
        <v>0</v>
      </c>
      <c r="K175" s="417" t="s">
        <v>1465</v>
      </c>
      <c r="L175" s="417" t="str">
        <f t="shared" si="71"/>
        <v>0</v>
      </c>
      <c r="M175" s="417" t="s">
        <v>1465</v>
      </c>
      <c r="N175" s="417" t="str">
        <f t="shared" si="72"/>
        <v>0</v>
      </c>
      <c r="O175" s="417" t="s">
        <v>1465</v>
      </c>
      <c r="P175" s="417" t="str">
        <f t="shared" si="73"/>
        <v>0</v>
      </c>
      <c r="Q175" s="417" t="s">
        <v>1494</v>
      </c>
      <c r="R175" s="426">
        <f t="shared" si="74"/>
        <v>0</v>
      </c>
      <c r="S175" s="694"/>
    </row>
    <row r="176" spans="2:19" ht="15" customHeight="1" thickBot="1">
      <c r="B176" s="599"/>
      <c r="C176" s="744" t="s">
        <v>738</v>
      </c>
      <c r="D176" s="744"/>
      <c r="E176" s="744"/>
      <c r="F176" s="744"/>
      <c r="G176" s="744"/>
      <c r="H176" s="744"/>
      <c r="I176" s="744"/>
      <c r="J176" s="744"/>
      <c r="K176" s="744"/>
      <c r="L176" s="744"/>
      <c r="M176" s="744"/>
      <c r="N176" s="744"/>
      <c r="O176" s="744"/>
      <c r="P176" s="744"/>
      <c r="Q176" s="744"/>
      <c r="R176" s="744"/>
      <c r="S176" s="744"/>
    </row>
    <row r="179" spans="2:19" ht="16" thickBot="1"/>
    <row r="180" spans="2:19" ht="27" customHeight="1" thickBot="1">
      <c r="B180" s="661" t="s">
        <v>1558</v>
      </c>
      <c r="C180" s="371" t="s">
        <v>8</v>
      </c>
      <c r="D180" s="372" t="s">
        <v>1</v>
      </c>
      <c r="E180" s="373" t="s">
        <v>3</v>
      </c>
      <c r="F180" s="373" t="s">
        <v>4</v>
      </c>
      <c r="G180" s="371" t="s">
        <v>5</v>
      </c>
      <c r="H180" s="375" t="s">
        <v>1411</v>
      </c>
      <c r="I180" s="391" t="s">
        <v>1412</v>
      </c>
      <c r="J180" s="391"/>
      <c r="K180" s="391" t="s">
        <v>1490</v>
      </c>
      <c r="L180" s="391"/>
      <c r="M180" s="391" t="s">
        <v>1491</v>
      </c>
      <c r="N180" s="391"/>
      <c r="O180" s="391" t="s">
        <v>1492</v>
      </c>
      <c r="P180" s="391"/>
      <c r="Q180" s="392" t="s">
        <v>1413</v>
      </c>
      <c r="R180" s="376" t="s">
        <v>1422</v>
      </c>
      <c r="S180" s="390" t="s">
        <v>1493</v>
      </c>
    </row>
    <row r="181" spans="2:19">
      <c r="B181" s="769"/>
      <c r="C181" s="645" t="s">
        <v>747</v>
      </c>
      <c r="D181" s="45" t="s">
        <v>740</v>
      </c>
      <c r="E181" s="222" t="s">
        <v>1464</v>
      </c>
      <c r="F181" s="45"/>
      <c r="G181" s="305"/>
      <c r="H181" s="295"/>
      <c r="I181" s="399" t="s">
        <v>1467</v>
      </c>
      <c r="J181" s="399" t="str">
        <f t="shared" ref="J181:J187" si="75">IF(I181="SI","2.5","0")</f>
        <v>2.5</v>
      </c>
      <c r="K181" s="399" t="s">
        <v>1465</v>
      </c>
      <c r="L181" s="399" t="str">
        <f t="shared" ref="L181:L187" si="76">IF(K181="SI","2.5","0")</f>
        <v>0</v>
      </c>
      <c r="M181" s="399" t="s">
        <v>1465</v>
      </c>
      <c r="N181" s="399" t="str">
        <f t="shared" ref="N181:N187" si="77">IF(M181="SI","2.5","0")</f>
        <v>0</v>
      </c>
      <c r="O181" s="399" t="s">
        <v>1465</v>
      </c>
      <c r="P181" s="399" t="str">
        <f t="shared" ref="P181:P187" si="78">IF(O181="SI","2.5","0")</f>
        <v>0</v>
      </c>
      <c r="Q181" s="399" t="s">
        <v>1494</v>
      </c>
      <c r="R181" s="400">
        <f t="shared" ref="R181:R187" si="79">J181+L181+N181+P181</f>
        <v>2.5</v>
      </c>
      <c r="S181" s="677">
        <f>AVERAGE(R181:R187)</f>
        <v>0.35714285714285715</v>
      </c>
    </row>
    <row r="182" spans="2:19">
      <c r="B182" s="769"/>
      <c r="C182" s="646"/>
      <c r="D182" s="40" t="s">
        <v>741</v>
      </c>
      <c r="E182" s="225" t="s">
        <v>1434</v>
      </c>
      <c r="F182" s="40"/>
      <c r="G182" s="307"/>
      <c r="H182" s="295"/>
      <c r="I182" s="399" t="s">
        <v>1465</v>
      </c>
      <c r="J182" s="399" t="str">
        <f t="shared" si="75"/>
        <v>0</v>
      </c>
      <c r="K182" s="399" t="s">
        <v>1465</v>
      </c>
      <c r="L182" s="399" t="str">
        <f t="shared" si="76"/>
        <v>0</v>
      </c>
      <c r="M182" s="399" t="s">
        <v>1465</v>
      </c>
      <c r="N182" s="399" t="str">
        <f t="shared" si="77"/>
        <v>0</v>
      </c>
      <c r="O182" s="399" t="s">
        <v>1465</v>
      </c>
      <c r="P182" s="399" t="str">
        <f t="shared" si="78"/>
        <v>0</v>
      </c>
      <c r="Q182" s="399" t="s">
        <v>1494</v>
      </c>
      <c r="R182" s="400">
        <f t="shared" si="79"/>
        <v>0</v>
      </c>
      <c r="S182" s="677"/>
    </row>
    <row r="183" spans="2:19" ht="31" thickBot="1">
      <c r="B183" s="769"/>
      <c r="C183" s="755"/>
      <c r="D183" s="88" t="s">
        <v>742</v>
      </c>
      <c r="E183" s="237" t="s">
        <v>1434</v>
      </c>
      <c r="F183" s="88"/>
      <c r="G183" s="294"/>
      <c r="H183" s="295"/>
      <c r="I183" s="399" t="s">
        <v>1465</v>
      </c>
      <c r="J183" s="399" t="str">
        <f t="shared" si="75"/>
        <v>0</v>
      </c>
      <c r="K183" s="399" t="s">
        <v>1465</v>
      </c>
      <c r="L183" s="399" t="str">
        <f t="shared" si="76"/>
        <v>0</v>
      </c>
      <c r="M183" s="399" t="s">
        <v>1465</v>
      </c>
      <c r="N183" s="399" t="str">
        <f t="shared" si="77"/>
        <v>0</v>
      </c>
      <c r="O183" s="399" t="s">
        <v>1465</v>
      </c>
      <c r="P183" s="399" t="str">
        <f t="shared" si="78"/>
        <v>0</v>
      </c>
      <c r="Q183" s="399" t="s">
        <v>1494</v>
      </c>
      <c r="R183" s="400">
        <f t="shared" si="79"/>
        <v>0</v>
      </c>
      <c r="S183" s="677"/>
    </row>
    <row r="184" spans="2:19" ht="16" thickBot="1">
      <c r="B184" s="769"/>
      <c r="C184" s="110" t="s">
        <v>748</v>
      </c>
      <c r="D184" s="89" t="s">
        <v>743</v>
      </c>
      <c r="E184" s="224" t="s">
        <v>1434</v>
      </c>
      <c r="F184" s="97"/>
      <c r="G184" s="291"/>
      <c r="H184" s="295"/>
      <c r="I184" s="399" t="s">
        <v>1465</v>
      </c>
      <c r="J184" s="399" t="str">
        <f t="shared" si="75"/>
        <v>0</v>
      </c>
      <c r="K184" s="399" t="s">
        <v>1465</v>
      </c>
      <c r="L184" s="399" t="str">
        <f t="shared" si="76"/>
        <v>0</v>
      </c>
      <c r="M184" s="399" t="s">
        <v>1465</v>
      </c>
      <c r="N184" s="399" t="str">
        <f t="shared" si="77"/>
        <v>0</v>
      </c>
      <c r="O184" s="399" t="s">
        <v>1465</v>
      </c>
      <c r="P184" s="399" t="str">
        <f t="shared" si="78"/>
        <v>0</v>
      </c>
      <c r="Q184" s="399" t="s">
        <v>1494</v>
      </c>
      <c r="R184" s="400">
        <f t="shared" si="79"/>
        <v>0</v>
      </c>
      <c r="S184" s="677"/>
    </row>
    <row r="185" spans="2:19" ht="46" thickBot="1">
      <c r="B185" s="769"/>
      <c r="C185" s="159" t="s">
        <v>749</v>
      </c>
      <c r="D185" s="90" t="s">
        <v>744</v>
      </c>
      <c r="E185" s="236" t="s">
        <v>1434</v>
      </c>
      <c r="F185" s="242"/>
      <c r="G185" s="292"/>
      <c r="H185" s="295"/>
      <c r="I185" s="399" t="s">
        <v>1465</v>
      </c>
      <c r="J185" s="399" t="str">
        <f t="shared" si="75"/>
        <v>0</v>
      </c>
      <c r="K185" s="399" t="s">
        <v>1465</v>
      </c>
      <c r="L185" s="399" t="str">
        <f t="shared" si="76"/>
        <v>0</v>
      </c>
      <c r="M185" s="399" t="s">
        <v>1465</v>
      </c>
      <c r="N185" s="399" t="str">
        <f t="shared" si="77"/>
        <v>0</v>
      </c>
      <c r="O185" s="399" t="s">
        <v>1465</v>
      </c>
      <c r="P185" s="399" t="str">
        <f t="shared" si="78"/>
        <v>0</v>
      </c>
      <c r="Q185" s="399" t="s">
        <v>1494</v>
      </c>
      <c r="R185" s="400">
        <f t="shared" si="79"/>
        <v>0</v>
      </c>
      <c r="S185" s="677"/>
    </row>
    <row r="186" spans="2:19" ht="46" thickBot="1">
      <c r="B186" s="769"/>
      <c r="C186" s="110" t="s">
        <v>750</v>
      </c>
      <c r="D186" s="89" t="s">
        <v>745</v>
      </c>
      <c r="E186" s="224" t="s">
        <v>1434</v>
      </c>
      <c r="F186" s="97"/>
      <c r="G186" s="291"/>
      <c r="H186" s="295"/>
      <c r="I186" s="399" t="s">
        <v>1465</v>
      </c>
      <c r="J186" s="399" t="str">
        <f t="shared" si="75"/>
        <v>0</v>
      </c>
      <c r="K186" s="399" t="s">
        <v>1465</v>
      </c>
      <c r="L186" s="399" t="str">
        <f t="shared" si="76"/>
        <v>0</v>
      </c>
      <c r="M186" s="399" t="s">
        <v>1465</v>
      </c>
      <c r="N186" s="399" t="str">
        <f t="shared" si="77"/>
        <v>0</v>
      </c>
      <c r="O186" s="399" t="s">
        <v>1465</v>
      </c>
      <c r="P186" s="399" t="str">
        <f t="shared" si="78"/>
        <v>0</v>
      </c>
      <c r="Q186" s="399" t="s">
        <v>1494</v>
      </c>
      <c r="R186" s="400">
        <f t="shared" si="79"/>
        <v>0</v>
      </c>
      <c r="S186" s="677"/>
    </row>
    <row r="187" spans="2:19" ht="151" thickBot="1">
      <c r="B187" s="770"/>
      <c r="C187" s="161" t="s">
        <v>751</v>
      </c>
      <c r="D187" s="94" t="s">
        <v>746</v>
      </c>
      <c r="E187" s="238" t="s">
        <v>1434</v>
      </c>
      <c r="F187" s="189"/>
      <c r="G187" s="309"/>
      <c r="H187" s="295"/>
      <c r="I187" s="399" t="s">
        <v>1465</v>
      </c>
      <c r="J187" s="399" t="str">
        <f t="shared" si="75"/>
        <v>0</v>
      </c>
      <c r="K187" s="399" t="s">
        <v>1465</v>
      </c>
      <c r="L187" s="399" t="str">
        <f t="shared" si="76"/>
        <v>0</v>
      </c>
      <c r="M187" s="399" t="s">
        <v>1465</v>
      </c>
      <c r="N187" s="399" t="str">
        <f t="shared" si="77"/>
        <v>0</v>
      </c>
      <c r="O187" s="399" t="s">
        <v>1465</v>
      </c>
      <c r="P187" s="399" t="str">
        <f t="shared" si="78"/>
        <v>0</v>
      </c>
      <c r="Q187" s="399" t="s">
        <v>1494</v>
      </c>
      <c r="R187" s="400">
        <f t="shared" si="79"/>
        <v>0</v>
      </c>
      <c r="S187" s="677"/>
    </row>
    <row r="191" spans="2:19" ht="20">
      <c r="B191" s="18" t="s">
        <v>1386</v>
      </c>
    </row>
    <row r="193" spans="2:19" ht="16" thickBot="1"/>
    <row r="194" spans="2:19" ht="31.25" customHeight="1" thickBot="1">
      <c r="B194" s="661" t="s">
        <v>1557</v>
      </c>
      <c r="C194" s="383" t="s">
        <v>8</v>
      </c>
      <c r="D194" s="384" t="s">
        <v>1</v>
      </c>
      <c r="E194" s="383" t="s">
        <v>3</v>
      </c>
      <c r="F194" s="383" t="s">
        <v>4</v>
      </c>
      <c r="G194" s="385" t="s">
        <v>5</v>
      </c>
      <c r="H194" s="375" t="s">
        <v>1411</v>
      </c>
      <c r="I194" s="391" t="s">
        <v>1412</v>
      </c>
      <c r="J194" s="391"/>
      <c r="K194" s="391" t="s">
        <v>1490</v>
      </c>
      <c r="L194" s="391"/>
      <c r="M194" s="391" t="s">
        <v>1491</v>
      </c>
      <c r="N194" s="391"/>
      <c r="O194" s="391" t="s">
        <v>1492</v>
      </c>
      <c r="P194" s="391"/>
      <c r="Q194" s="392" t="s">
        <v>1413</v>
      </c>
      <c r="R194" s="376" t="s">
        <v>1422</v>
      </c>
      <c r="S194" s="390" t="s">
        <v>1493</v>
      </c>
    </row>
    <row r="195" spans="2:19" ht="46" thickBot="1">
      <c r="B195" s="662"/>
      <c r="C195" s="172" t="s">
        <v>752</v>
      </c>
      <c r="D195" s="95" t="s">
        <v>1291</v>
      </c>
      <c r="E195" s="239" t="s">
        <v>1434</v>
      </c>
      <c r="F195" s="95"/>
      <c r="G195" s="290"/>
      <c r="H195" s="295"/>
      <c r="I195" s="399" t="s">
        <v>1465</v>
      </c>
      <c r="J195" s="399" t="str">
        <f t="shared" ref="J195:J203" si="80">IF(I195="SI","2.5","0")</f>
        <v>0</v>
      </c>
      <c r="K195" s="399" t="s">
        <v>1465</v>
      </c>
      <c r="L195" s="399" t="str">
        <f t="shared" ref="L195:L203" si="81">IF(K195="SI","2.5","0")</f>
        <v>0</v>
      </c>
      <c r="M195" s="399" t="s">
        <v>1465</v>
      </c>
      <c r="N195" s="399" t="str">
        <f t="shared" ref="N195:N203" si="82">IF(M195="SI","2.5","0")</f>
        <v>0</v>
      </c>
      <c r="O195" s="399" t="s">
        <v>1465</v>
      </c>
      <c r="P195" s="399" t="str">
        <f t="shared" ref="P195:P203" si="83">IF(O195="SI","2.5","0")</f>
        <v>0</v>
      </c>
      <c r="Q195" s="399" t="s">
        <v>1494</v>
      </c>
      <c r="R195" s="400">
        <f t="shared" ref="R195:R203" si="84">J195+L195+N195+P195</f>
        <v>0</v>
      </c>
      <c r="S195" s="677">
        <f>AVERAGE(R195:R203)</f>
        <v>0</v>
      </c>
    </row>
    <row r="196" spans="2:19" ht="31" thickBot="1">
      <c r="B196" s="662"/>
      <c r="C196" s="146" t="s">
        <v>753</v>
      </c>
      <c r="D196" s="97" t="s">
        <v>758</v>
      </c>
      <c r="E196" s="224" t="s">
        <v>1434</v>
      </c>
      <c r="F196" s="97"/>
      <c r="G196" s="291"/>
      <c r="H196" s="295"/>
      <c r="I196" s="399" t="s">
        <v>1465</v>
      </c>
      <c r="J196" s="399" t="str">
        <f t="shared" si="80"/>
        <v>0</v>
      </c>
      <c r="K196" s="399" t="s">
        <v>1465</v>
      </c>
      <c r="L196" s="399" t="str">
        <f t="shared" si="81"/>
        <v>0</v>
      </c>
      <c r="M196" s="399" t="s">
        <v>1465</v>
      </c>
      <c r="N196" s="399" t="str">
        <f t="shared" si="82"/>
        <v>0</v>
      </c>
      <c r="O196" s="399" t="s">
        <v>1465</v>
      </c>
      <c r="P196" s="399" t="str">
        <f t="shared" si="83"/>
        <v>0</v>
      </c>
      <c r="Q196" s="399" t="s">
        <v>1494</v>
      </c>
      <c r="R196" s="400">
        <f t="shared" si="84"/>
        <v>0</v>
      </c>
      <c r="S196" s="677"/>
    </row>
    <row r="197" spans="2:19" ht="31" thickBot="1">
      <c r="B197" s="662"/>
      <c r="C197" s="100" t="s">
        <v>1292</v>
      </c>
      <c r="D197" s="242" t="s">
        <v>1293</v>
      </c>
      <c r="E197" s="236" t="s">
        <v>1434</v>
      </c>
      <c r="F197" s="242"/>
      <c r="G197" s="292"/>
      <c r="H197" s="295"/>
      <c r="I197" s="399" t="s">
        <v>1465</v>
      </c>
      <c r="J197" s="399" t="str">
        <f t="shared" si="80"/>
        <v>0</v>
      </c>
      <c r="K197" s="399" t="s">
        <v>1465</v>
      </c>
      <c r="L197" s="399" t="str">
        <f t="shared" si="81"/>
        <v>0</v>
      </c>
      <c r="M197" s="399" t="s">
        <v>1465</v>
      </c>
      <c r="N197" s="399" t="str">
        <f t="shared" si="82"/>
        <v>0</v>
      </c>
      <c r="O197" s="399" t="s">
        <v>1465</v>
      </c>
      <c r="P197" s="399" t="str">
        <f t="shared" si="83"/>
        <v>0</v>
      </c>
      <c r="Q197" s="399" t="s">
        <v>1494</v>
      </c>
      <c r="R197" s="400">
        <f t="shared" si="84"/>
        <v>0</v>
      </c>
      <c r="S197" s="677"/>
    </row>
    <row r="198" spans="2:19" ht="91" thickBot="1">
      <c r="B198" s="662"/>
      <c r="C198" s="146" t="s">
        <v>1294</v>
      </c>
      <c r="D198" s="97" t="s">
        <v>759</v>
      </c>
      <c r="E198" s="224" t="s">
        <v>1434</v>
      </c>
      <c r="F198" s="97"/>
      <c r="G198" s="291"/>
      <c r="H198" s="295"/>
      <c r="I198" s="399" t="s">
        <v>1465</v>
      </c>
      <c r="J198" s="399" t="str">
        <f t="shared" si="80"/>
        <v>0</v>
      </c>
      <c r="K198" s="399" t="s">
        <v>1465</v>
      </c>
      <c r="L198" s="399" t="str">
        <f t="shared" si="81"/>
        <v>0</v>
      </c>
      <c r="M198" s="399" t="s">
        <v>1465</v>
      </c>
      <c r="N198" s="399" t="str">
        <f t="shared" si="82"/>
        <v>0</v>
      </c>
      <c r="O198" s="399" t="s">
        <v>1465</v>
      </c>
      <c r="P198" s="399" t="str">
        <f t="shared" si="83"/>
        <v>0</v>
      </c>
      <c r="Q198" s="399" t="s">
        <v>1494</v>
      </c>
      <c r="R198" s="400">
        <f t="shared" si="84"/>
        <v>0</v>
      </c>
      <c r="S198" s="677"/>
    </row>
    <row r="199" spans="2:19" ht="31" thickBot="1">
      <c r="B199" s="662"/>
      <c r="C199" s="100" t="s">
        <v>1295</v>
      </c>
      <c r="D199" s="242" t="s">
        <v>760</v>
      </c>
      <c r="E199" s="236" t="s">
        <v>1434</v>
      </c>
      <c r="F199" s="242"/>
      <c r="G199" s="292"/>
      <c r="H199" s="295"/>
      <c r="I199" s="399" t="s">
        <v>1465</v>
      </c>
      <c r="J199" s="399" t="str">
        <f t="shared" si="80"/>
        <v>0</v>
      </c>
      <c r="K199" s="399" t="s">
        <v>1465</v>
      </c>
      <c r="L199" s="399" t="str">
        <f t="shared" si="81"/>
        <v>0</v>
      </c>
      <c r="M199" s="399" t="s">
        <v>1465</v>
      </c>
      <c r="N199" s="399" t="str">
        <f t="shared" si="82"/>
        <v>0</v>
      </c>
      <c r="O199" s="399" t="s">
        <v>1465</v>
      </c>
      <c r="P199" s="399" t="str">
        <f t="shared" si="83"/>
        <v>0</v>
      </c>
      <c r="Q199" s="399" t="s">
        <v>1494</v>
      </c>
      <c r="R199" s="400">
        <f t="shared" si="84"/>
        <v>0</v>
      </c>
      <c r="S199" s="677"/>
    </row>
    <row r="200" spans="2:19" ht="31" thickBot="1">
      <c r="B200" s="662"/>
      <c r="C200" s="146" t="s">
        <v>754</v>
      </c>
      <c r="D200" s="97" t="s">
        <v>761</v>
      </c>
      <c r="E200" s="224" t="s">
        <v>1434</v>
      </c>
      <c r="F200" s="97"/>
      <c r="G200" s="291"/>
      <c r="H200" s="295"/>
      <c r="I200" s="399" t="s">
        <v>1465</v>
      </c>
      <c r="J200" s="399" t="str">
        <f t="shared" si="80"/>
        <v>0</v>
      </c>
      <c r="K200" s="399" t="s">
        <v>1465</v>
      </c>
      <c r="L200" s="399" t="str">
        <f t="shared" si="81"/>
        <v>0</v>
      </c>
      <c r="M200" s="399" t="s">
        <v>1465</v>
      </c>
      <c r="N200" s="399" t="str">
        <f t="shared" si="82"/>
        <v>0</v>
      </c>
      <c r="O200" s="399" t="s">
        <v>1465</v>
      </c>
      <c r="P200" s="399" t="str">
        <f t="shared" si="83"/>
        <v>0</v>
      </c>
      <c r="Q200" s="399" t="s">
        <v>1494</v>
      </c>
      <c r="R200" s="400">
        <f t="shared" si="84"/>
        <v>0</v>
      </c>
      <c r="S200" s="677"/>
    </row>
    <row r="201" spans="2:19" ht="61" thickBot="1">
      <c r="B201" s="662"/>
      <c r="C201" s="100" t="s">
        <v>755</v>
      </c>
      <c r="D201" s="242" t="s">
        <v>762</v>
      </c>
      <c r="E201" s="236" t="s">
        <v>1434</v>
      </c>
      <c r="F201" s="242"/>
      <c r="G201" s="292"/>
      <c r="H201" s="295"/>
      <c r="I201" s="399" t="s">
        <v>1465</v>
      </c>
      <c r="J201" s="399" t="str">
        <f t="shared" si="80"/>
        <v>0</v>
      </c>
      <c r="K201" s="399" t="s">
        <v>1465</v>
      </c>
      <c r="L201" s="399" t="str">
        <f t="shared" si="81"/>
        <v>0</v>
      </c>
      <c r="M201" s="399" t="s">
        <v>1465</v>
      </c>
      <c r="N201" s="399" t="str">
        <f t="shared" si="82"/>
        <v>0</v>
      </c>
      <c r="O201" s="399" t="s">
        <v>1465</v>
      </c>
      <c r="P201" s="399" t="str">
        <f t="shared" si="83"/>
        <v>0</v>
      </c>
      <c r="Q201" s="399" t="s">
        <v>1494</v>
      </c>
      <c r="R201" s="400">
        <f t="shared" si="84"/>
        <v>0</v>
      </c>
      <c r="S201" s="677"/>
    </row>
    <row r="202" spans="2:19" ht="31" thickBot="1">
      <c r="B202" s="662"/>
      <c r="C202" s="146" t="s">
        <v>756</v>
      </c>
      <c r="D202" s="97" t="s">
        <v>1296</v>
      </c>
      <c r="E202" s="224" t="s">
        <v>1434</v>
      </c>
      <c r="F202" s="97"/>
      <c r="G202" s="291"/>
      <c r="H202" s="295"/>
      <c r="I202" s="399" t="s">
        <v>1465</v>
      </c>
      <c r="J202" s="399" t="str">
        <f t="shared" si="80"/>
        <v>0</v>
      </c>
      <c r="K202" s="399" t="s">
        <v>1465</v>
      </c>
      <c r="L202" s="399" t="str">
        <f t="shared" si="81"/>
        <v>0</v>
      </c>
      <c r="M202" s="399" t="s">
        <v>1465</v>
      </c>
      <c r="N202" s="399" t="str">
        <f t="shared" si="82"/>
        <v>0</v>
      </c>
      <c r="O202" s="399" t="s">
        <v>1465</v>
      </c>
      <c r="P202" s="399" t="str">
        <f t="shared" si="83"/>
        <v>0</v>
      </c>
      <c r="Q202" s="399" t="s">
        <v>1494</v>
      </c>
      <c r="R202" s="400">
        <f t="shared" si="84"/>
        <v>0</v>
      </c>
      <c r="S202" s="677"/>
    </row>
    <row r="203" spans="2:19" ht="31" thickBot="1">
      <c r="B203" s="663"/>
      <c r="C203" s="173" t="s">
        <v>757</v>
      </c>
      <c r="D203" s="189" t="s">
        <v>1297</v>
      </c>
      <c r="E203" s="238" t="s">
        <v>1434</v>
      </c>
      <c r="F203" s="189"/>
      <c r="G203" s="309"/>
      <c r="H203" s="295"/>
      <c r="I203" s="399" t="s">
        <v>1465</v>
      </c>
      <c r="J203" s="399" t="str">
        <f t="shared" si="80"/>
        <v>0</v>
      </c>
      <c r="K203" s="399" t="s">
        <v>1465</v>
      </c>
      <c r="L203" s="399" t="str">
        <f t="shared" si="81"/>
        <v>0</v>
      </c>
      <c r="M203" s="399" t="s">
        <v>1465</v>
      </c>
      <c r="N203" s="399" t="str">
        <f t="shared" si="82"/>
        <v>0</v>
      </c>
      <c r="O203" s="399" t="s">
        <v>1465</v>
      </c>
      <c r="P203" s="399" t="str">
        <f t="shared" si="83"/>
        <v>0</v>
      </c>
      <c r="Q203" s="399" t="s">
        <v>1494</v>
      </c>
      <c r="R203" s="400">
        <f t="shared" si="84"/>
        <v>0</v>
      </c>
      <c r="S203" s="677"/>
    </row>
  </sheetData>
  <mergeCells count="70">
    <mergeCell ref="B6:B17"/>
    <mergeCell ref="B21:B32"/>
    <mergeCell ref="C37:C38"/>
    <mergeCell ref="B36:B39"/>
    <mergeCell ref="B113:B119"/>
    <mergeCell ref="C108:S108"/>
    <mergeCell ref="C109:S109"/>
    <mergeCell ref="C119:S119"/>
    <mergeCell ref="B43:B54"/>
    <mergeCell ref="B61:B74"/>
    <mergeCell ref="C71:S71"/>
    <mergeCell ref="C72:S72"/>
    <mergeCell ref="C73:S73"/>
    <mergeCell ref="C74:S74"/>
    <mergeCell ref="B80:B92"/>
    <mergeCell ref="C100:C102"/>
    <mergeCell ref="B99:B109"/>
    <mergeCell ref="C156:S156"/>
    <mergeCell ref="B123:B131"/>
    <mergeCell ref="B135:B138"/>
    <mergeCell ref="C124:C126"/>
    <mergeCell ref="C131:S131"/>
    <mergeCell ref="C138:S138"/>
    <mergeCell ref="S136:S137"/>
    <mergeCell ref="B194:B203"/>
    <mergeCell ref="C181:C183"/>
    <mergeCell ref="B180:B187"/>
    <mergeCell ref="B145:B159"/>
    <mergeCell ref="C167:C168"/>
    <mergeCell ref="B166:B176"/>
    <mergeCell ref="C157:S157"/>
    <mergeCell ref="C158:S158"/>
    <mergeCell ref="C159:S159"/>
    <mergeCell ref="C170:S170"/>
    <mergeCell ref="C146:C147"/>
    <mergeCell ref="S146:S155"/>
    <mergeCell ref="C176:S176"/>
    <mergeCell ref="S167:S169"/>
    <mergeCell ref="S171:S175"/>
    <mergeCell ref="S181:S187"/>
    <mergeCell ref="S22:S30"/>
    <mergeCell ref="S62:S70"/>
    <mergeCell ref="S81:S89"/>
    <mergeCell ref="S7:S8"/>
    <mergeCell ref="C9:S9"/>
    <mergeCell ref="C11:S11"/>
    <mergeCell ref="C14:S14"/>
    <mergeCell ref="C16:S16"/>
    <mergeCell ref="S12:S13"/>
    <mergeCell ref="C44:C45"/>
    <mergeCell ref="C62:C63"/>
    <mergeCell ref="C66:C67"/>
    <mergeCell ref="C28:C29"/>
    <mergeCell ref="C7:C8"/>
    <mergeCell ref="C31:S31"/>
    <mergeCell ref="C32:S32"/>
    <mergeCell ref="S195:S203"/>
    <mergeCell ref="S37:S39"/>
    <mergeCell ref="S44:S49"/>
    <mergeCell ref="S100:S107"/>
    <mergeCell ref="S114:S118"/>
    <mergeCell ref="S124:S130"/>
    <mergeCell ref="C50:S50"/>
    <mergeCell ref="C52:S52"/>
    <mergeCell ref="C53:S53"/>
    <mergeCell ref="C54:S54"/>
    <mergeCell ref="C114:C115"/>
    <mergeCell ref="C103:C104"/>
    <mergeCell ref="C90:S90"/>
    <mergeCell ref="C92:S92"/>
  </mergeCells>
  <conditionalFormatting sqref="Q195:Q203 Q181:Q187 Q171:Q175 Q167:Q169 Q146:Q155 Q136:Q137 Q124:Q130 Q114:Q118 Q100:Q107 Q81:Q89 Q91 Q62:Q70 Q44:Q49 Q51 Q37:Q39 Q22:Q30 Q7:Q8 Q10 Q12:Q13 Q15 Q17">
    <cfRule type="colorScale" priority="1">
      <colorScale>
        <cfvo type="min"/>
        <cfvo type="max"/>
        <color rgb="FFFF7128"/>
        <color rgb="FFFFEF9C"/>
      </colorScale>
    </cfRule>
  </conditionalFormatting>
  <dataValidations count="3">
    <dataValidation type="list" allowBlank="1" showInputMessage="1" showErrorMessage="1" sqref="M17 O17 O195:O203 K22:K30 M22:M30 O22:O30 K37:K39 M37:M39 O37:O39 K44:K49 M44:M49 O44:O49 K51 M51 O51 K62:K70 M62:M70 O62:O70 K81:K89 M81:M89 O81:O89 K91 M91 O91 K100:K107 M100:M107 O100:O107 K114:K118 M114:M118 O114:O118 K124:K130 M124:M130 O124:O130 K136:K137 M136:M137 O136:O137 K146:K155 M146:M155 O146:O155 K167:K169 M167:M169 O167:O169 K171:K175 M171:M175 O171:O175 K181:K187 M181:M187 O181:O187 K195:K203 M195:M203 O7:O8 M7:M8 K7:K8 K10 O10 M10 M12:M13 K12:K13 O12:O13 O15 M15 K15 K17" xr:uid="{D7AD803B-AA4C-4846-8023-2708D98AA0C1}">
      <formula1>"SI,NO"</formula1>
    </dataValidation>
    <dataValidation type="list" allowBlank="1" showInputMessage="1" showErrorMessage="1" promptTitle="Ingrese la importancia" sqref="Q195:Q203 Q22:Q30 Q37:Q39 Q44:Q49 Q51 Q62:Q70 Q81:Q89 Q91 Q100:Q107 Q114:Q118 Q124:Q130 Q136:Q137 Q146:Q155 Q167:Q169 Q171:Q175 Q181:Q187 Q7:Q8 Q10 Q12:Q13 Q15 Q17" xr:uid="{A2BC8589-0DA3-4AA7-91D3-DF9E85A2224A}">
      <formula1>"Alta,Media,Baja"</formula1>
    </dataValidation>
    <dataValidation type="list" allowBlank="1" showInputMessage="1" showErrorMessage="1" sqref="I195:I203 I22:I30 I37:I39 I44:I49 I51 I62:I70 I81:I89 I91 I100:I107 I114:I118 I124:I130 I136:I137 I146:I155 I167:I169 I171:I175 I181:I187 I7:I8 I10 I12:I13 I15 I17" xr:uid="{C2072670-3520-4A78-AE32-A57DAF0158B6}">
      <formula1>"SI,NO,"</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B3:S112"/>
  <sheetViews>
    <sheetView zoomScale="70" zoomScaleNormal="70" workbookViewId="0">
      <selection activeCell="A24" sqref="A24"/>
    </sheetView>
  </sheetViews>
  <sheetFormatPr baseColWidth="10" defaultRowHeight="15"/>
  <cols>
    <col min="1" max="1" width="4.6640625" customWidth="1"/>
    <col min="2" max="2" width="13.83203125" customWidth="1"/>
    <col min="3" max="3" width="44.83203125" style="49" customWidth="1"/>
    <col min="4" max="4" width="51.1640625" customWidth="1"/>
    <col min="5" max="5" width="15.1640625" style="107" customWidth="1"/>
    <col min="6" max="6" width="27.6640625" style="49" customWidth="1"/>
    <col min="7" max="7" width="26.5" customWidth="1"/>
    <col min="8" max="8" width="19.5" customWidth="1"/>
    <col min="9" max="9" width="15.5" style="398" customWidth="1"/>
    <col min="10" max="10" width="7.1640625" style="398" hidden="1" customWidth="1"/>
    <col min="11" max="11" width="27" style="398" customWidth="1"/>
    <col min="12" max="12" width="9" style="398" hidden="1" customWidth="1"/>
    <col min="13" max="13" width="27" style="398" customWidth="1"/>
    <col min="14" max="14" width="9.5" style="398" hidden="1" customWidth="1"/>
    <col min="15" max="15" width="36.5" style="398" customWidth="1"/>
    <col min="16" max="16" width="10.5" style="398" hidden="1" customWidth="1"/>
    <col min="17" max="17" width="29.1640625" style="398" customWidth="1"/>
    <col min="18" max="18" width="17.1640625" style="398" customWidth="1"/>
    <col min="19" max="19" width="16.33203125" style="398" customWidth="1"/>
  </cols>
  <sheetData>
    <row r="3" spans="2:19" ht="20">
      <c r="B3" s="17" t="s">
        <v>1387</v>
      </c>
    </row>
    <row r="4" spans="2:19" ht="20">
      <c r="B4" s="17" t="s">
        <v>1388</v>
      </c>
    </row>
    <row r="6" spans="2:19" ht="16" thickBot="1"/>
    <row r="7" spans="2:19" ht="40.25" customHeight="1" thickBot="1">
      <c r="B7" s="661" t="s">
        <v>1423</v>
      </c>
      <c r="C7" s="371" t="s">
        <v>8</v>
      </c>
      <c r="D7" s="372" t="s">
        <v>1</v>
      </c>
      <c r="E7" s="373" t="s">
        <v>3</v>
      </c>
      <c r="F7" s="373" t="s">
        <v>4</v>
      </c>
      <c r="G7" s="374" t="s">
        <v>5</v>
      </c>
      <c r="H7" s="375" t="s">
        <v>1411</v>
      </c>
      <c r="I7" s="391" t="s">
        <v>1412</v>
      </c>
      <c r="J7" s="391"/>
      <c r="K7" s="391" t="s">
        <v>1490</v>
      </c>
      <c r="L7" s="391"/>
      <c r="M7" s="391" t="s">
        <v>1491</v>
      </c>
      <c r="N7" s="391"/>
      <c r="O7" s="391" t="s">
        <v>1492</v>
      </c>
      <c r="P7" s="391"/>
      <c r="Q7" s="392" t="s">
        <v>1413</v>
      </c>
      <c r="R7" s="376" t="s">
        <v>1422</v>
      </c>
      <c r="S7" s="390" t="s">
        <v>1493</v>
      </c>
    </row>
    <row r="8" spans="2:19" ht="45">
      <c r="B8" s="598"/>
      <c r="C8" s="692" t="s">
        <v>196</v>
      </c>
      <c r="D8" s="20" t="s">
        <v>194</v>
      </c>
      <c r="E8" s="222" t="s">
        <v>1465</v>
      </c>
      <c r="F8" s="9" t="s">
        <v>1466</v>
      </c>
      <c r="G8" s="343"/>
      <c r="H8" s="314"/>
      <c r="I8" s="399" t="s">
        <v>1467</v>
      </c>
      <c r="J8" s="399" t="str">
        <f>IF(I8="SI","2.5","0")</f>
        <v>2.5</v>
      </c>
      <c r="K8" s="399" t="s">
        <v>1465</v>
      </c>
      <c r="L8" s="399" t="str">
        <f>IF(K8="SI","2.5","0")</f>
        <v>0</v>
      </c>
      <c r="M8" s="399" t="s">
        <v>1465</v>
      </c>
      <c r="N8" s="399" t="str">
        <f>IF(M8="SI","2.5","0")</f>
        <v>0</v>
      </c>
      <c r="O8" s="399" t="s">
        <v>1465</v>
      </c>
      <c r="P8" s="399" t="str">
        <f>IF(O8="SI","2.5","0")</f>
        <v>0</v>
      </c>
      <c r="Q8" s="399" t="s">
        <v>1494</v>
      </c>
      <c r="R8" s="400">
        <f>J8+L8+N8+P8</f>
        <v>2.5</v>
      </c>
      <c r="S8" s="780">
        <f>AVERAGE(R8,R9)</f>
        <v>2.5</v>
      </c>
    </row>
    <row r="9" spans="2:19" ht="46" thickBot="1">
      <c r="B9" s="598"/>
      <c r="C9" s="693"/>
      <c r="D9" s="32" t="s">
        <v>195</v>
      </c>
      <c r="E9" s="223" t="s">
        <v>1467</v>
      </c>
      <c r="F9" s="7" t="s">
        <v>1468</v>
      </c>
      <c r="G9" s="344"/>
      <c r="H9" s="314"/>
      <c r="I9" s="399" t="s">
        <v>1467</v>
      </c>
      <c r="J9" s="399" t="str">
        <f>IF(I9="SI","2.5","0")</f>
        <v>2.5</v>
      </c>
      <c r="K9" s="399" t="s">
        <v>1465</v>
      </c>
      <c r="L9" s="399" t="str">
        <f>IF(K9="SI","2.5","0")</f>
        <v>0</v>
      </c>
      <c r="M9" s="399" t="s">
        <v>1465</v>
      </c>
      <c r="N9" s="399" t="str">
        <f>IF(M9="SI","2.5","0")</f>
        <v>0</v>
      </c>
      <c r="O9" s="399" t="s">
        <v>1465</v>
      </c>
      <c r="P9" s="399" t="str">
        <f>IF(O9="SI","2.5","0")</f>
        <v>0</v>
      </c>
      <c r="Q9" s="399" t="s">
        <v>1494</v>
      </c>
      <c r="R9" s="400">
        <f>J9+L9+N9+P9</f>
        <v>2.5</v>
      </c>
      <c r="S9" s="781"/>
    </row>
    <row r="10" spans="2:19" ht="15" customHeight="1" thickBot="1">
      <c r="B10" s="598"/>
      <c r="C10" s="727" t="s">
        <v>197</v>
      </c>
      <c r="D10" s="728"/>
      <c r="E10" s="728"/>
      <c r="F10" s="728"/>
      <c r="G10" s="728"/>
      <c r="H10" s="728"/>
      <c r="I10" s="728"/>
      <c r="J10" s="728"/>
      <c r="K10" s="728"/>
      <c r="L10" s="728"/>
      <c r="M10" s="728"/>
      <c r="N10" s="728"/>
      <c r="O10" s="728"/>
      <c r="P10" s="728"/>
      <c r="Q10" s="728"/>
      <c r="R10" s="728"/>
      <c r="S10" s="728"/>
    </row>
    <row r="11" spans="2:19" ht="91" thickBot="1">
      <c r="B11" s="598"/>
      <c r="C11" s="109" t="s">
        <v>198</v>
      </c>
      <c r="D11" s="10" t="s">
        <v>199</v>
      </c>
      <c r="E11" s="224" t="s">
        <v>1260</v>
      </c>
      <c r="F11" s="97"/>
      <c r="G11" s="304"/>
      <c r="H11" s="314"/>
      <c r="I11" s="399" t="s">
        <v>1465</v>
      </c>
      <c r="J11" s="399" t="str">
        <f>IF(I11="SI","2.5","0")</f>
        <v>0</v>
      </c>
      <c r="K11" s="399" t="s">
        <v>1465</v>
      </c>
      <c r="L11" s="399" t="str">
        <f>IF(K11="SI","2.5","0")</f>
        <v>0</v>
      </c>
      <c r="M11" s="399" t="s">
        <v>1465</v>
      </c>
      <c r="N11" s="399" t="str">
        <f>IF(M11="SI","2.5","0")</f>
        <v>0</v>
      </c>
      <c r="O11" s="399" t="s">
        <v>1465</v>
      </c>
      <c r="P11" s="399" t="str">
        <f>IF(O11="SI","2.5","0")</f>
        <v>0</v>
      </c>
      <c r="Q11" s="399" t="s">
        <v>1494</v>
      </c>
      <c r="R11" s="400">
        <f>J11+L11+N11+P11</f>
        <v>0</v>
      </c>
      <c r="S11" s="780">
        <f>AVERAGE(R11,R12)</f>
        <v>0</v>
      </c>
    </row>
    <row r="12" spans="2:19" ht="30">
      <c r="B12" s="598"/>
      <c r="C12" s="131" t="s">
        <v>200</v>
      </c>
      <c r="D12" s="29" t="s">
        <v>201</v>
      </c>
      <c r="E12" s="239" t="s">
        <v>1260</v>
      </c>
      <c r="F12" s="92"/>
      <c r="G12" s="345"/>
      <c r="H12" s="318"/>
      <c r="I12" s="399" t="s">
        <v>1465</v>
      </c>
      <c r="J12" s="399" t="str">
        <f>IF(I12="SI","2.5","0")</f>
        <v>0</v>
      </c>
      <c r="K12" s="399" t="s">
        <v>1465</v>
      </c>
      <c r="L12" s="399" t="str">
        <f>IF(K12="SI","2.5","0")</f>
        <v>0</v>
      </c>
      <c r="M12" s="399" t="s">
        <v>1465</v>
      </c>
      <c r="N12" s="399" t="str">
        <f>IF(M12="SI","2.5","0")</f>
        <v>0</v>
      </c>
      <c r="O12" s="399" t="s">
        <v>1465</v>
      </c>
      <c r="P12" s="399" t="str">
        <f>IF(O12="SI","2.5","0")</f>
        <v>0</v>
      </c>
      <c r="Q12" s="417" t="s">
        <v>1494</v>
      </c>
      <c r="R12" s="426">
        <f>J12+L12+N12+P12</f>
        <v>0</v>
      </c>
      <c r="S12" s="782"/>
    </row>
    <row r="13" spans="2:19" ht="15" customHeight="1">
      <c r="B13" s="598"/>
      <c r="C13" s="697" t="s">
        <v>202</v>
      </c>
      <c r="D13" s="697"/>
      <c r="E13" s="697"/>
      <c r="F13" s="697"/>
      <c r="G13" s="697"/>
      <c r="H13" s="697"/>
      <c r="I13" s="697"/>
      <c r="J13" s="697"/>
      <c r="K13" s="697"/>
      <c r="L13" s="697"/>
      <c r="M13" s="697"/>
      <c r="N13" s="697"/>
      <c r="O13" s="697"/>
      <c r="P13" s="697"/>
      <c r="Q13" s="697"/>
      <c r="R13" s="697"/>
      <c r="S13" s="697"/>
    </row>
    <row r="14" spans="2:19" ht="15" customHeight="1" thickBot="1">
      <c r="B14" s="599"/>
      <c r="C14" s="674" t="s">
        <v>1298</v>
      </c>
      <c r="D14" s="674"/>
      <c r="E14" s="674"/>
      <c r="F14" s="674"/>
      <c r="G14" s="674"/>
      <c r="H14" s="674"/>
      <c r="I14" s="674"/>
      <c r="J14" s="674"/>
      <c r="K14" s="674"/>
      <c r="L14" s="674"/>
      <c r="M14" s="674"/>
      <c r="N14" s="674"/>
      <c r="O14" s="674"/>
      <c r="P14" s="674"/>
      <c r="Q14" s="674"/>
      <c r="R14" s="674"/>
      <c r="S14" s="674"/>
    </row>
    <row r="17" spans="2:19" ht="16" thickBot="1"/>
    <row r="18" spans="2:19" ht="39.5" customHeight="1" thickBot="1">
      <c r="B18" s="661" t="s">
        <v>1424</v>
      </c>
      <c r="C18" s="371" t="s">
        <v>8</v>
      </c>
      <c r="D18" s="372" t="s">
        <v>1</v>
      </c>
      <c r="E18" s="373" t="s">
        <v>3</v>
      </c>
      <c r="F18" s="373" t="s">
        <v>4</v>
      </c>
      <c r="G18" s="374" t="s">
        <v>5</v>
      </c>
      <c r="H18" s="375" t="s">
        <v>1411</v>
      </c>
      <c r="I18" s="391" t="s">
        <v>1412</v>
      </c>
      <c r="J18" s="391"/>
      <c r="K18" s="391" t="s">
        <v>1490</v>
      </c>
      <c r="L18" s="391"/>
      <c r="M18" s="391" t="s">
        <v>1491</v>
      </c>
      <c r="N18" s="391"/>
      <c r="O18" s="391" t="s">
        <v>1492</v>
      </c>
      <c r="P18" s="391"/>
      <c r="Q18" s="392" t="s">
        <v>1413</v>
      </c>
      <c r="R18" s="373" t="s">
        <v>1422</v>
      </c>
      <c r="S18" s="390" t="s">
        <v>1493</v>
      </c>
    </row>
    <row r="19" spans="2:19" ht="76" thickBot="1">
      <c r="B19" s="598"/>
      <c r="C19" s="364" t="s">
        <v>203</v>
      </c>
      <c r="D19" s="29" t="s">
        <v>204</v>
      </c>
      <c r="E19" s="239" t="s">
        <v>1465</v>
      </c>
      <c r="F19" s="92"/>
      <c r="G19" s="345"/>
      <c r="H19" s="314"/>
      <c r="I19" s="399" t="s">
        <v>1465</v>
      </c>
      <c r="J19" s="399" t="str">
        <f>IF(I11="SI","2.5","0")</f>
        <v>0</v>
      </c>
      <c r="K19" s="399" t="s">
        <v>1465</v>
      </c>
      <c r="L19" s="399" t="str">
        <f>IF(I11="SI","2.5","0")</f>
        <v>0</v>
      </c>
      <c r="M19" s="399" t="s">
        <v>1465</v>
      </c>
      <c r="N19" s="399" t="str">
        <f>IF(I11="SI","2.5","0")</f>
        <v>0</v>
      </c>
      <c r="O19" s="399" t="s">
        <v>1465</v>
      </c>
      <c r="P19" s="399" t="str">
        <f t="shared" ref="P19:P20" si="0">IF(O19="SI","2.5","0")</f>
        <v>0</v>
      </c>
      <c r="Q19" s="399" t="s">
        <v>1494</v>
      </c>
      <c r="R19" s="400">
        <f>J19+L19+N19+P19</f>
        <v>0</v>
      </c>
      <c r="S19" s="780">
        <f>AVERAGE(R19,R20)</f>
        <v>0</v>
      </c>
    </row>
    <row r="20" spans="2:19" ht="75">
      <c r="B20" s="598"/>
      <c r="C20" s="364" t="s">
        <v>205</v>
      </c>
      <c r="D20" s="29" t="s">
        <v>206</v>
      </c>
      <c r="E20" s="239" t="s">
        <v>1465</v>
      </c>
      <c r="F20" s="92"/>
      <c r="G20" s="345"/>
      <c r="H20" s="318"/>
      <c r="I20" s="399" t="s">
        <v>1465</v>
      </c>
      <c r="J20" s="399" t="str">
        <f>IF(I11="SI","2.5","0")</f>
        <v>0</v>
      </c>
      <c r="K20" s="399" t="s">
        <v>1465</v>
      </c>
      <c r="L20" s="399" t="str">
        <f>IF(I12="SI","2.5","0")</f>
        <v>0</v>
      </c>
      <c r="M20" s="399" t="s">
        <v>1465</v>
      </c>
      <c r="N20" s="399" t="str">
        <f>IF(I11="SI","2.5","0")</f>
        <v>0</v>
      </c>
      <c r="O20" s="399" t="s">
        <v>1465</v>
      </c>
      <c r="P20" s="417" t="str">
        <f t="shared" si="0"/>
        <v>0</v>
      </c>
      <c r="Q20" s="417" t="s">
        <v>1494</v>
      </c>
      <c r="R20" s="426">
        <f>J20+L20+N20+P20</f>
        <v>0</v>
      </c>
      <c r="S20" s="782"/>
    </row>
    <row r="21" spans="2:19" ht="15" customHeight="1">
      <c r="B21" s="598"/>
      <c r="C21" s="674" t="s">
        <v>207</v>
      </c>
      <c r="D21" s="674"/>
      <c r="E21" s="674"/>
      <c r="F21" s="674"/>
      <c r="G21" s="674"/>
      <c r="H21" s="674"/>
      <c r="I21" s="674"/>
      <c r="J21" s="674"/>
      <c r="K21" s="674"/>
      <c r="L21" s="674"/>
      <c r="M21" s="674"/>
      <c r="N21" s="674"/>
      <c r="O21" s="674"/>
      <c r="P21" s="674"/>
      <c r="Q21" s="674"/>
      <c r="R21" s="674"/>
      <c r="S21" s="674"/>
    </row>
    <row r="22" spans="2:19" ht="15" customHeight="1" thickBot="1">
      <c r="B22" s="599"/>
      <c r="C22" s="710" t="s">
        <v>208</v>
      </c>
      <c r="D22" s="710"/>
      <c r="E22" s="710"/>
      <c r="F22" s="710"/>
      <c r="G22" s="710"/>
      <c r="H22" s="710"/>
      <c r="I22" s="710"/>
      <c r="J22" s="710"/>
      <c r="K22" s="710"/>
      <c r="L22" s="710"/>
      <c r="M22" s="710"/>
      <c r="N22" s="710"/>
      <c r="O22" s="710"/>
      <c r="P22" s="710"/>
      <c r="Q22" s="710"/>
      <c r="R22" s="710"/>
      <c r="S22" s="710"/>
    </row>
    <row r="25" spans="2:19" ht="16" thickBot="1"/>
    <row r="26" spans="2:19" ht="36.5" customHeight="1" thickBot="1">
      <c r="B26" s="661" t="s">
        <v>1425</v>
      </c>
      <c r="C26" s="371" t="s">
        <v>8</v>
      </c>
      <c r="D26" s="372" t="s">
        <v>1</v>
      </c>
      <c r="E26" s="373" t="s">
        <v>3</v>
      </c>
      <c r="F26" s="373" t="s">
        <v>4</v>
      </c>
      <c r="G26" s="374" t="s">
        <v>5</v>
      </c>
      <c r="H26" s="375" t="s">
        <v>1411</v>
      </c>
      <c r="I26" s="391" t="s">
        <v>1412</v>
      </c>
      <c r="J26" s="391"/>
      <c r="K26" s="391" t="s">
        <v>1490</v>
      </c>
      <c r="L26" s="391"/>
      <c r="M26" s="391" t="s">
        <v>1491</v>
      </c>
      <c r="N26" s="391"/>
      <c r="O26" s="391" t="s">
        <v>1492</v>
      </c>
      <c r="P26" s="391"/>
      <c r="Q26" s="392" t="s">
        <v>1413</v>
      </c>
      <c r="R26" s="373" t="s">
        <v>1422</v>
      </c>
      <c r="S26" s="390" t="s">
        <v>1493</v>
      </c>
    </row>
    <row r="27" spans="2:19" ht="14.5" customHeight="1">
      <c r="B27" s="662"/>
      <c r="C27" s="785" t="s">
        <v>461</v>
      </c>
      <c r="D27" s="62" t="s">
        <v>471</v>
      </c>
      <c r="E27" s="222" t="s">
        <v>1467</v>
      </c>
      <c r="F27" s="9"/>
      <c r="G27" s="343"/>
      <c r="H27" s="347"/>
      <c r="I27" s="399" t="s">
        <v>1467</v>
      </c>
      <c r="J27" s="399" t="str">
        <f t="shared" ref="J27:J30" si="1">IF(I27="SI","2.5","0")</f>
        <v>2.5</v>
      </c>
      <c r="K27" s="399" t="s">
        <v>1465</v>
      </c>
      <c r="L27" s="399" t="str">
        <f t="shared" ref="L27:L30" si="2">IF(K27="SI","2.5","0")</f>
        <v>0</v>
      </c>
      <c r="M27" s="399" t="s">
        <v>1465</v>
      </c>
      <c r="N27" s="399" t="str">
        <f t="shared" ref="N27:N30" si="3">IF(M27="SI","2.5","0")</f>
        <v>0</v>
      </c>
      <c r="O27" s="399" t="s">
        <v>1465</v>
      </c>
      <c r="P27" s="399" t="str">
        <f t="shared" ref="P27:P30" si="4">IF(O27="SI","2.5","0")</f>
        <v>0</v>
      </c>
      <c r="Q27" s="399" t="s">
        <v>1494</v>
      </c>
      <c r="R27" s="400">
        <f>J27+L27+N27+P27</f>
        <v>2.5</v>
      </c>
      <c r="S27" s="621">
        <f>AVERAGE(R27:R30)</f>
        <v>1.25</v>
      </c>
    </row>
    <row r="28" spans="2:19">
      <c r="B28" s="662"/>
      <c r="C28" s="786"/>
      <c r="D28" s="61" t="s">
        <v>470</v>
      </c>
      <c r="E28" s="225" t="s">
        <v>1467</v>
      </c>
      <c r="F28" s="3" t="s">
        <v>1469</v>
      </c>
      <c r="G28" s="346"/>
      <c r="H28" s="348"/>
      <c r="I28" s="399" t="s">
        <v>1467</v>
      </c>
      <c r="J28" s="399" t="str">
        <f t="shared" si="1"/>
        <v>2.5</v>
      </c>
      <c r="K28" s="399" t="s">
        <v>1465</v>
      </c>
      <c r="L28" s="399" t="str">
        <f t="shared" si="2"/>
        <v>0</v>
      </c>
      <c r="M28" s="399" t="s">
        <v>1465</v>
      </c>
      <c r="N28" s="399" t="str">
        <f t="shared" si="3"/>
        <v>0</v>
      </c>
      <c r="O28" s="399" t="s">
        <v>1465</v>
      </c>
      <c r="P28" s="399" t="str">
        <f t="shared" si="4"/>
        <v>0</v>
      </c>
      <c r="Q28" s="399" t="s">
        <v>1494</v>
      </c>
      <c r="R28" s="400">
        <f t="shared" ref="R28:R30" si="5">J28+L28+N28+P28</f>
        <v>2.5</v>
      </c>
      <c r="S28" s="622"/>
    </row>
    <row r="29" spans="2:19" ht="31" thickBot="1">
      <c r="B29" s="662"/>
      <c r="C29" s="787"/>
      <c r="D29" s="63" t="s">
        <v>1299</v>
      </c>
      <c r="E29" s="223" t="s">
        <v>1434</v>
      </c>
      <c r="F29" s="7"/>
      <c r="G29" s="344"/>
      <c r="H29" s="348"/>
      <c r="I29" s="399" t="s">
        <v>1465</v>
      </c>
      <c r="J29" s="399" t="str">
        <f t="shared" si="1"/>
        <v>0</v>
      </c>
      <c r="K29" s="399" t="s">
        <v>1465</v>
      </c>
      <c r="L29" s="399" t="str">
        <f t="shared" si="2"/>
        <v>0</v>
      </c>
      <c r="M29" s="399" t="s">
        <v>1465</v>
      </c>
      <c r="N29" s="399" t="str">
        <f t="shared" si="3"/>
        <v>0</v>
      </c>
      <c r="O29" s="399" t="s">
        <v>1465</v>
      </c>
      <c r="P29" s="399" t="str">
        <f t="shared" si="4"/>
        <v>0</v>
      </c>
      <c r="Q29" s="399" t="s">
        <v>1494</v>
      </c>
      <c r="R29" s="400">
        <f t="shared" si="5"/>
        <v>0</v>
      </c>
      <c r="S29" s="622"/>
    </row>
    <row r="30" spans="2:19" ht="150">
      <c r="B30" s="662"/>
      <c r="C30" s="142" t="s">
        <v>1300</v>
      </c>
      <c r="D30" s="64" t="s">
        <v>462</v>
      </c>
      <c r="E30" s="236" t="s">
        <v>1434</v>
      </c>
      <c r="F30" s="58"/>
      <c r="G30" s="303"/>
      <c r="H30" s="350"/>
      <c r="I30" s="417" t="s">
        <v>1465</v>
      </c>
      <c r="J30" s="417" t="str">
        <f t="shared" si="1"/>
        <v>0</v>
      </c>
      <c r="K30" s="417" t="s">
        <v>1465</v>
      </c>
      <c r="L30" s="417" t="str">
        <f t="shared" si="2"/>
        <v>0</v>
      </c>
      <c r="M30" s="417" t="s">
        <v>1465</v>
      </c>
      <c r="N30" s="417" t="str">
        <f t="shared" si="3"/>
        <v>0</v>
      </c>
      <c r="O30" s="417" t="s">
        <v>1465</v>
      </c>
      <c r="P30" s="417" t="str">
        <f t="shared" si="4"/>
        <v>0</v>
      </c>
      <c r="Q30" s="417" t="s">
        <v>1494</v>
      </c>
      <c r="R30" s="426">
        <f t="shared" si="5"/>
        <v>0</v>
      </c>
      <c r="S30" s="622"/>
    </row>
    <row r="31" spans="2:19" ht="15" customHeight="1">
      <c r="B31" s="598"/>
      <c r="C31" s="697" t="s">
        <v>463</v>
      </c>
      <c r="D31" s="697"/>
      <c r="E31" s="697"/>
      <c r="F31" s="697"/>
      <c r="G31" s="697"/>
      <c r="H31" s="697"/>
      <c r="I31" s="697"/>
      <c r="J31" s="697"/>
      <c r="K31" s="697"/>
      <c r="L31" s="697"/>
      <c r="M31" s="697"/>
      <c r="N31" s="697"/>
      <c r="O31" s="697"/>
      <c r="P31" s="697"/>
      <c r="Q31" s="697"/>
      <c r="R31" s="697"/>
      <c r="S31" s="697"/>
    </row>
    <row r="32" spans="2:19" ht="15" customHeight="1">
      <c r="B32" s="598"/>
      <c r="C32" s="788" t="s">
        <v>464</v>
      </c>
      <c r="D32" s="788"/>
      <c r="E32" s="788"/>
      <c r="F32" s="788"/>
      <c r="G32" s="788"/>
      <c r="H32" s="788"/>
      <c r="I32" s="788"/>
      <c r="J32" s="788"/>
      <c r="K32" s="788"/>
      <c r="L32" s="788"/>
      <c r="M32" s="788"/>
      <c r="N32" s="788"/>
      <c r="O32" s="788"/>
      <c r="P32" s="788"/>
      <c r="Q32" s="788"/>
      <c r="R32" s="788"/>
      <c r="S32" s="788"/>
    </row>
    <row r="33" spans="2:19" ht="61" thickBot="1">
      <c r="B33" s="662"/>
      <c r="C33" s="351" t="s">
        <v>465</v>
      </c>
      <c r="D33" s="70" t="s">
        <v>466</v>
      </c>
      <c r="E33" s="238" t="s">
        <v>1434</v>
      </c>
      <c r="F33" s="66"/>
      <c r="G33" s="352"/>
      <c r="H33" s="359"/>
      <c r="I33" s="419" t="s">
        <v>1465</v>
      </c>
      <c r="J33" s="419" t="str">
        <f>IF(I33="SI","2.5","0")</f>
        <v>0</v>
      </c>
      <c r="K33" s="419" t="s">
        <v>1465</v>
      </c>
      <c r="L33" s="419" t="str">
        <f t="shared" ref="L33:L34" si="6">IF(K33="SI","2.5","0")</f>
        <v>0</v>
      </c>
      <c r="M33" s="419" t="s">
        <v>1465</v>
      </c>
      <c r="N33" s="419" t="str">
        <f t="shared" ref="N33:N34" si="7">IF(M33="SI","2.5","0")</f>
        <v>0</v>
      </c>
      <c r="O33" s="419" t="s">
        <v>1465</v>
      </c>
      <c r="P33" s="419" t="str">
        <f t="shared" ref="P33:P34" si="8">IF(O33="SI","2.5","0")</f>
        <v>0</v>
      </c>
      <c r="Q33" s="419" t="s">
        <v>1494</v>
      </c>
      <c r="R33" s="427">
        <f t="shared" ref="R33:R34" si="9">J33+L33+N33+P33</f>
        <v>0</v>
      </c>
      <c r="S33" s="622">
        <f>AVERAGE(R33,R34)</f>
        <v>1.25</v>
      </c>
    </row>
    <row r="34" spans="2:19" ht="105">
      <c r="B34" s="662"/>
      <c r="C34" s="353" t="s">
        <v>467</v>
      </c>
      <c r="D34" s="354" t="s">
        <v>468</v>
      </c>
      <c r="E34" s="239" t="s">
        <v>1244</v>
      </c>
      <c r="F34" s="92" t="s">
        <v>1470</v>
      </c>
      <c r="G34" s="345"/>
      <c r="H34" s="318"/>
      <c r="I34" s="399" t="s">
        <v>1467</v>
      </c>
      <c r="J34" s="399" t="str">
        <f>IF(I34="SI","2.5","0")</f>
        <v>2.5</v>
      </c>
      <c r="K34" s="399" t="s">
        <v>1465</v>
      </c>
      <c r="L34" s="399" t="str">
        <f t="shared" si="6"/>
        <v>0</v>
      </c>
      <c r="M34" s="399" t="s">
        <v>1465</v>
      </c>
      <c r="N34" s="399" t="str">
        <f t="shared" si="7"/>
        <v>0</v>
      </c>
      <c r="O34" s="399" t="s">
        <v>1465</v>
      </c>
      <c r="P34" s="399" t="str">
        <f t="shared" si="8"/>
        <v>0</v>
      </c>
      <c r="Q34" s="399" t="s">
        <v>1494</v>
      </c>
      <c r="R34" s="400">
        <f t="shared" si="9"/>
        <v>2.5</v>
      </c>
      <c r="S34" s="623"/>
    </row>
    <row r="35" spans="2:19" ht="15" customHeight="1" thickBot="1">
      <c r="B35" s="599"/>
      <c r="C35" s="790" t="s">
        <v>469</v>
      </c>
      <c r="D35" s="791"/>
      <c r="E35" s="791"/>
      <c r="F35" s="791"/>
      <c r="G35" s="791"/>
      <c r="H35" s="791"/>
      <c r="I35" s="791"/>
      <c r="J35" s="791"/>
      <c r="K35" s="791"/>
      <c r="L35" s="791"/>
      <c r="M35" s="791"/>
      <c r="N35" s="791"/>
      <c r="O35" s="791"/>
      <c r="P35" s="791"/>
      <c r="Q35" s="791"/>
      <c r="R35" s="791"/>
      <c r="S35" s="791"/>
    </row>
    <row r="39" spans="2:19" ht="14.5" customHeight="1">
      <c r="B39" s="17" t="s">
        <v>1426</v>
      </c>
    </row>
    <row r="40" spans="2:19" ht="20">
      <c r="B40" s="17"/>
    </row>
    <row r="41" spans="2:19" ht="21" thickBot="1">
      <c r="B41" s="17"/>
    </row>
    <row r="42" spans="2:19" ht="45.5" customHeight="1" thickBot="1">
      <c r="B42" s="661" t="s">
        <v>1427</v>
      </c>
      <c r="C42" s="371" t="s">
        <v>8</v>
      </c>
      <c r="D42" s="372" t="s">
        <v>1</v>
      </c>
      <c r="E42" s="373" t="s">
        <v>3</v>
      </c>
      <c r="F42" s="373" t="s">
        <v>4</v>
      </c>
      <c r="G42" s="374" t="s">
        <v>5</v>
      </c>
      <c r="H42" s="375" t="s">
        <v>1411</v>
      </c>
      <c r="I42" s="391" t="s">
        <v>1412</v>
      </c>
      <c r="J42" s="391"/>
      <c r="K42" s="391" t="s">
        <v>1490</v>
      </c>
      <c r="L42" s="391"/>
      <c r="M42" s="391" t="s">
        <v>1491</v>
      </c>
      <c r="N42" s="391"/>
      <c r="O42" s="391" t="s">
        <v>1492</v>
      </c>
      <c r="P42" s="391"/>
      <c r="Q42" s="392" t="s">
        <v>1413</v>
      </c>
      <c r="R42" s="373" t="s">
        <v>1422</v>
      </c>
      <c r="S42" s="390" t="s">
        <v>1493</v>
      </c>
    </row>
    <row r="43" spans="2:19" ht="30.5" customHeight="1" thickBot="1">
      <c r="B43" s="662"/>
      <c r="C43" s="783" t="s">
        <v>210</v>
      </c>
      <c r="D43" s="20" t="s">
        <v>638</v>
      </c>
      <c r="E43" s="222" t="s">
        <v>1465</v>
      </c>
      <c r="F43" s="9"/>
      <c r="G43" s="343"/>
      <c r="H43" s="348"/>
      <c r="I43" s="399" t="s">
        <v>1465</v>
      </c>
      <c r="J43" s="399" t="str">
        <f t="shared" ref="J43:J52" si="10">IF(I43="SI","2.5","0")</f>
        <v>0</v>
      </c>
      <c r="K43" s="399" t="s">
        <v>1465</v>
      </c>
      <c r="L43" s="399" t="str">
        <f t="shared" ref="L43:L52" si="11">IF(K43="SI","2.5","0")</f>
        <v>0</v>
      </c>
      <c r="M43" s="399" t="s">
        <v>1465</v>
      </c>
      <c r="N43" s="399" t="str">
        <f t="shared" ref="N43:N52" si="12">IF(M43="SI","2.5","0")</f>
        <v>0</v>
      </c>
      <c r="O43" s="399" t="s">
        <v>1465</v>
      </c>
      <c r="P43" s="399" t="str">
        <f t="shared" ref="P43:P52" si="13">IF(O43="SI","2.5","0")</f>
        <v>0</v>
      </c>
      <c r="Q43" s="399" t="s">
        <v>1494</v>
      </c>
      <c r="R43" s="400">
        <f t="shared" ref="R43:R52" si="14">J43+L43+N43+P43</f>
        <v>0</v>
      </c>
      <c r="S43" s="621">
        <f>AVERAGE(R43:R52)</f>
        <v>0</v>
      </c>
    </row>
    <row r="44" spans="2:19" ht="46" thickBot="1">
      <c r="B44" s="662"/>
      <c r="C44" s="784"/>
      <c r="D44" s="31" t="s">
        <v>209</v>
      </c>
      <c r="E44" s="222" t="s">
        <v>1465</v>
      </c>
      <c r="F44" s="23"/>
      <c r="G44" s="355"/>
      <c r="H44" s="348"/>
      <c r="I44" s="399" t="s">
        <v>1465</v>
      </c>
      <c r="J44" s="399" t="str">
        <f t="shared" si="10"/>
        <v>0</v>
      </c>
      <c r="K44" s="399" t="s">
        <v>1465</v>
      </c>
      <c r="L44" s="399" t="str">
        <f t="shared" si="11"/>
        <v>0</v>
      </c>
      <c r="M44" s="399" t="s">
        <v>1465</v>
      </c>
      <c r="N44" s="399" t="str">
        <f t="shared" si="12"/>
        <v>0</v>
      </c>
      <c r="O44" s="399" t="s">
        <v>1465</v>
      </c>
      <c r="P44" s="399" t="str">
        <f t="shared" si="13"/>
        <v>0</v>
      </c>
      <c r="Q44" s="399" t="s">
        <v>1494</v>
      </c>
      <c r="R44" s="400">
        <f t="shared" si="14"/>
        <v>0</v>
      </c>
      <c r="S44" s="622"/>
    </row>
    <row r="45" spans="2:19" ht="46" thickBot="1">
      <c r="B45" s="662"/>
      <c r="C45" s="115" t="s">
        <v>211</v>
      </c>
      <c r="D45" s="10" t="s">
        <v>212</v>
      </c>
      <c r="E45" s="222" t="s">
        <v>1465</v>
      </c>
      <c r="F45" s="13"/>
      <c r="G45" s="304"/>
      <c r="H45" s="348"/>
      <c r="I45" s="399" t="s">
        <v>1465</v>
      </c>
      <c r="J45" s="399" t="str">
        <f t="shared" si="10"/>
        <v>0</v>
      </c>
      <c r="K45" s="399" t="s">
        <v>1465</v>
      </c>
      <c r="L45" s="399" t="str">
        <f t="shared" si="11"/>
        <v>0</v>
      </c>
      <c r="M45" s="399" t="s">
        <v>1465</v>
      </c>
      <c r="N45" s="399" t="str">
        <f t="shared" si="12"/>
        <v>0</v>
      </c>
      <c r="O45" s="399" t="s">
        <v>1465</v>
      </c>
      <c r="P45" s="399" t="str">
        <f t="shared" si="13"/>
        <v>0</v>
      </c>
      <c r="Q45" s="399" t="s">
        <v>1494</v>
      </c>
      <c r="R45" s="400">
        <f t="shared" si="14"/>
        <v>0</v>
      </c>
      <c r="S45" s="622"/>
    </row>
    <row r="46" spans="2:19" ht="31" thickBot="1">
      <c r="B46" s="662"/>
      <c r="C46" s="365" t="s">
        <v>213</v>
      </c>
      <c r="D46" s="28" t="s">
        <v>214</v>
      </c>
      <c r="E46" s="222" t="s">
        <v>1465</v>
      </c>
      <c r="F46" s="58"/>
      <c r="G46" s="303"/>
      <c r="H46" s="348"/>
      <c r="I46" s="399" t="s">
        <v>1465</v>
      </c>
      <c r="J46" s="399" t="str">
        <f t="shared" si="10"/>
        <v>0</v>
      </c>
      <c r="K46" s="399" t="s">
        <v>1465</v>
      </c>
      <c r="L46" s="399" t="str">
        <f t="shared" si="11"/>
        <v>0</v>
      </c>
      <c r="M46" s="399" t="s">
        <v>1465</v>
      </c>
      <c r="N46" s="399" t="str">
        <f t="shared" si="12"/>
        <v>0</v>
      </c>
      <c r="O46" s="399" t="s">
        <v>1465</v>
      </c>
      <c r="P46" s="399" t="str">
        <f t="shared" si="13"/>
        <v>0</v>
      </c>
      <c r="Q46" s="399" t="s">
        <v>1494</v>
      </c>
      <c r="R46" s="400">
        <f t="shared" si="14"/>
        <v>0</v>
      </c>
      <c r="S46" s="622"/>
    </row>
    <row r="47" spans="2:19" ht="31" thickBot="1">
      <c r="B47" s="662"/>
      <c r="C47" s="115" t="s">
        <v>215</v>
      </c>
      <c r="D47" s="10" t="s">
        <v>216</v>
      </c>
      <c r="E47" s="222" t="s">
        <v>1465</v>
      </c>
      <c r="F47" s="13"/>
      <c r="G47" s="304"/>
      <c r="H47" s="348"/>
      <c r="I47" s="399" t="s">
        <v>1465</v>
      </c>
      <c r="J47" s="399" t="str">
        <f t="shared" si="10"/>
        <v>0</v>
      </c>
      <c r="K47" s="399" t="s">
        <v>1465</v>
      </c>
      <c r="L47" s="399" t="str">
        <f t="shared" si="11"/>
        <v>0</v>
      </c>
      <c r="M47" s="399" t="s">
        <v>1465</v>
      </c>
      <c r="N47" s="399" t="str">
        <f t="shared" si="12"/>
        <v>0</v>
      </c>
      <c r="O47" s="399" t="s">
        <v>1465</v>
      </c>
      <c r="P47" s="399" t="str">
        <f t="shared" si="13"/>
        <v>0</v>
      </c>
      <c r="Q47" s="399" t="s">
        <v>1494</v>
      </c>
      <c r="R47" s="400">
        <f t="shared" si="14"/>
        <v>0</v>
      </c>
      <c r="S47" s="622"/>
    </row>
    <row r="48" spans="2:19" ht="31" thickBot="1">
      <c r="B48" s="662"/>
      <c r="C48" s="365" t="s">
        <v>217</v>
      </c>
      <c r="D48" s="28" t="s">
        <v>218</v>
      </c>
      <c r="E48" s="222" t="s">
        <v>1465</v>
      </c>
      <c r="F48" s="58"/>
      <c r="G48" s="303"/>
      <c r="H48" s="348"/>
      <c r="I48" s="399" t="s">
        <v>1465</v>
      </c>
      <c r="J48" s="399" t="str">
        <f t="shared" si="10"/>
        <v>0</v>
      </c>
      <c r="K48" s="399" t="s">
        <v>1465</v>
      </c>
      <c r="L48" s="399" t="str">
        <f t="shared" si="11"/>
        <v>0</v>
      </c>
      <c r="M48" s="399" t="s">
        <v>1465</v>
      </c>
      <c r="N48" s="399" t="str">
        <f t="shared" si="12"/>
        <v>0</v>
      </c>
      <c r="O48" s="399" t="s">
        <v>1465</v>
      </c>
      <c r="P48" s="399" t="str">
        <f t="shared" si="13"/>
        <v>0</v>
      </c>
      <c r="Q48" s="399" t="s">
        <v>1494</v>
      </c>
      <c r="R48" s="400">
        <f t="shared" si="14"/>
        <v>0</v>
      </c>
      <c r="S48" s="622"/>
    </row>
    <row r="49" spans="2:19" ht="61" thickBot="1">
      <c r="B49" s="662"/>
      <c r="C49" s="115" t="s">
        <v>219</v>
      </c>
      <c r="D49" s="10" t="s">
        <v>220</v>
      </c>
      <c r="E49" s="222" t="s">
        <v>1465</v>
      </c>
      <c r="F49" s="13"/>
      <c r="G49" s="304"/>
      <c r="H49" s="348"/>
      <c r="I49" s="399" t="s">
        <v>1465</v>
      </c>
      <c r="J49" s="399" t="str">
        <f t="shared" si="10"/>
        <v>0</v>
      </c>
      <c r="K49" s="399" t="s">
        <v>1465</v>
      </c>
      <c r="L49" s="399" t="str">
        <f t="shared" si="11"/>
        <v>0</v>
      </c>
      <c r="M49" s="399" t="s">
        <v>1465</v>
      </c>
      <c r="N49" s="399" t="str">
        <f t="shared" si="12"/>
        <v>0</v>
      </c>
      <c r="O49" s="399" t="s">
        <v>1465</v>
      </c>
      <c r="P49" s="399" t="str">
        <f t="shared" si="13"/>
        <v>0</v>
      </c>
      <c r="Q49" s="399" t="s">
        <v>1494</v>
      </c>
      <c r="R49" s="400">
        <f t="shared" si="14"/>
        <v>0</v>
      </c>
      <c r="S49" s="622"/>
    </row>
    <row r="50" spans="2:19" ht="46" thickBot="1">
      <c r="B50" s="662"/>
      <c r="C50" s="365" t="s">
        <v>221</v>
      </c>
      <c r="D50" s="28" t="s">
        <v>222</v>
      </c>
      <c r="E50" s="222" t="s">
        <v>1465</v>
      </c>
      <c r="F50" s="58"/>
      <c r="G50" s="303"/>
      <c r="H50" s="348"/>
      <c r="I50" s="399" t="s">
        <v>1465</v>
      </c>
      <c r="J50" s="399" t="str">
        <f t="shared" si="10"/>
        <v>0</v>
      </c>
      <c r="K50" s="399" t="s">
        <v>1465</v>
      </c>
      <c r="L50" s="399" t="str">
        <f t="shared" si="11"/>
        <v>0</v>
      </c>
      <c r="M50" s="399" t="s">
        <v>1465</v>
      </c>
      <c r="N50" s="399" t="str">
        <f t="shared" si="12"/>
        <v>0</v>
      </c>
      <c r="O50" s="399" t="s">
        <v>1465</v>
      </c>
      <c r="P50" s="399" t="str">
        <f t="shared" si="13"/>
        <v>0</v>
      </c>
      <c r="Q50" s="399" t="s">
        <v>1494</v>
      </c>
      <c r="R50" s="400">
        <f t="shared" si="14"/>
        <v>0</v>
      </c>
      <c r="S50" s="622"/>
    </row>
    <row r="51" spans="2:19" ht="46" thickBot="1">
      <c r="B51" s="662"/>
      <c r="C51" s="115" t="s">
        <v>223</v>
      </c>
      <c r="D51" s="10" t="s">
        <v>224</v>
      </c>
      <c r="E51" s="222" t="s">
        <v>1465</v>
      </c>
      <c r="F51" s="13"/>
      <c r="G51" s="304"/>
      <c r="H51" s="348"/>
      <c r="I51" s="399" t="s">
        <v>1465</v>
      </c>
      <c r="J51" s="399" t="str">
        <f t="shared" si="10"/>
        <v>0</v>
      </c>
      <c r="K51" s="399" t="s">
        <v>1465</v>
      </c>
      <c r="L51" s="399" t="str">
        <f t="shared" si="11"/>
        <v>0</v>
      </c>
      <c r="M51" s="399" t="s">
        <v>1465</v>
      </c>
      <c r="N51" s="399" t="str">
        <f t="shared" si="12"/>
        <v>0</v>
      </c>
      <c r="O51" s="399" t="s">
        <v>1465</v>
      </c>
      <c r="P51" s="399" t="str">
        <f t="shared" si="13"/>
        <v>0</v>
      </c>
      <c r="Q51" s="399" t="s">
        <v>1494</v>
      </c>
      <c r="R51" s="400">
        <f t="shared" si="14"/>
        <v>0</v>
      </c>
      <c r="S51" s="622"/>
    </row>
    <row r="52" spans="2:19" ht="46" thickBot="1">
      <c r="B52" s="662"/>
      <c r="C52" s="115" t="s">
        <v>225</v>
      </c>
      <c r="D52" s="10" t="s">
        <v>226</v>
      </c>
      <c r="E52" s="222" t="s">
        <v>1465</v>
      </c>
      <c r="F52" s="13"/>
      <c r="G52" s="304"/>
      <c r="H52" s="357"/>
      <c r="I52" s="399" t="s">
        <v>1465</v>
      </c>
      <c r="J52" s="399" t="str">
        <f t="shared" si="10"/>
        <v>0</v>
      </c>
      <c r="K52" s="399" t="s">
        <v>1465</v>
      </c>
      <c r="L52" s="399" t="str">
        <f t="shared" si="11"/>
        <v>0</v>
      </c>
      <c r="M52" s="399" t="s">
        <v>1465</v>
      </c>
      <c r="N52" s="399" t="str">
        <f t="shared" si="12"/>
        <v>0</v>
      </c>
      <c r="O52" s="399" t="s">
        <v>1465</v>
      </c>
      <c r="P52" s="399" t="str">
        <f t="shared" si="13"/>
        <v>0</v>
      </c>
      <c r="Q52" s="399" t="s">
        <v>1494</v>
      </c>
      <c r="R52" s="400">
        <f t="shared" si="14"/>
        <v>0</v>
      </c>
      <c r="S52" s="623"/>
    </row>
    <row r="53" spans="2:19" ht="15" customHeight="1" thickBot="1">
      <c r="B53" s="662"/>
      <c r="C53" s="668" t="s">
        <v>227</v>
      </c>
      <c r="D53" s="669"/>
      <c r="E53" s="669"/>
      <c r="F53" s="669"/>
      <c r="G53" s="669"/>
      <c r="H53" s="669"/>
      <c r="I53" s="669"/>
      <c r="J53" s="669"/>
      <c r="K53" s="669"/>
      <c r="L53" s="669"/>
      <c r="M53" s="669"/>
      <c r="N53" s="669"/>
      <c r="O53" s="669"/>
      <c r="P53" s="669"/>
      <c r="Q53" s="669"/>
      <c r="R53" s="669"/>
      <c r="S53" s="669"/>
    </row>
    <row r="54" spans="2:19" ht="136" thickBot="1">
      <c r="B54" s="662"/>
      <c r="C54" s="115" t="s">
        <v>228</v>
      </c>
      <c r="D54" s="10" t="s">
        <v>229</v>
      </c>
      <c r="E54" s="224" t="s">
        <v>1465</v>
      </c>
      <c r="F54" s="13"/>
      <c r="G54" s="304"/>
      <c r="H54" s="314"/>
      <c r="I54" s="399" t="s">
        <v>1465</v>
      </c>
      <c r="J54" s="399" t="str">
        <f>IF(I54="SI","2.5","0")</f>
        <v>0</v>
      </c>
      <c r="K54" s="399" t="s">
        <v>1465</v>
      </c>
      <c r="L54" s="399" t="str">
        <f t="shared" ref="L54:L56" si="15">IF(K54="SI","2.5","0")</f>
        <v>0</v>
      </c>
      <c r="M54" s="399" t="s">
        <v>1465</v>
      </c>
      <c r="N54" s="399" t="str">
        <f t="shared" ref="N54:N56" si="16">IF(M54="SI","2.5","0")</f>
        <v>0</v>
      </c>
      <c r="O54" s="399" t="s">
        <v>1465</v>
      </c>
      <c r="P54" s="399" t="str">
        <f t="shared" ref="P54:P56" si="17">IF(O54="SI","2.5","0")</f>
        <v>0</v>
      </c>
      <c r="Q54" s="399" t="s">
        <v>1494</v>
      </c>
      <c r="R54" s="400">
        <f t="shared" ref="R54:R56" si="18">J54+L54+N54+P54</f>
        <v>0</v>
      </c>
      <c r="S54" s="621">
        <f>AVERAGE(R54:R56)</f>
        <v>0</v>
      </c>
    </row>
    <row r="55" spans="2:19" ht="60">
      <c r="B55" s="662"/>
      <c r="C55" s="366" t="s">
        <v>230</v>
      </c>
      <c r="D55" s="60" t="s">
        <v>231</v>
      </c>
      <c r="E55" s="240" t="s">
        <v>1465</v>
      </c>
      <c r="F55" s="4"/>
      <c r="G55" s="356"/>
      <c r="H55" s="314"/>
      <c r="I55" s="399" t="s">
        <v>1465</v>
      </c>
      <c r="J55" s="399" t="str">
        <f>IF(I55="SI","2.5","0")</f>
        <v>0</v>
      </c>
      <c r="K55" s="399" t="s">
        <v>1465</v>
      </c>
      <c r="L55" s="399" t="str">
        <f t="shared" si="15"/>
        <v>0</v>
      </c>
      <c r="M55" s="399" t="s">
        <v>1465</v>
      </c>
      <c r="N55" s="399" t="str">
        <f t="shared" si="16"/>
        <v>0</v>
      </c>
      <c r="O55" s="399" t="s">
        <v>1465</v>
      </c>
      <c r="P55" s="399" t="str">
        <f t="shared" si="17"/>
        <v>0</v>
      </c>
      <c r="Q55" s="399" t="s">
        <v>1494</v>
      </c>
      <c r="R55" s="400">
        <f t="shared" si="18"/>
        <v>0</v>
      </c>
      <c r="S55" s="622"/>
    </row>
    <row r="56" spans="2:19" ht="135">
      <c r="B56" s="662"/>
      <c r="C56" s="367" t="s">
        <v>232</v>
      </c>
      <c r="D56" s="31" t="s">
        <v>233</v>
      </c>
      <c r="E56" s="237" t="s">
        <v>1465</v>
      </c>
      <c r="F56" s="23"/>
      <c r="G56" s="355"/>
      <c r="H56" s="318"/>
      <c r="I56" s="417" t="s">
        <v>1465</v>
      </c>
      <c r="J56" s="417" t="str">
        <f>IF(I56="SI","2.5","0")</f>
        <v>0</v>
      </c>
      <c r="K56" s="417" t="s">
        <v>1465</v>
      </c>
      <c r="L56" s="417" t="str">
        <f t="shared" si="15"/>
        <v>0</v>
      </c>
      <c r="M56" s="417" t="s">
        <v>1465</v>
      </c>
      <c r="N56" s="417" t="str">
        <f t="shared" si="16"/>
        <v>0</v>
      </c>
      <c r="O56" s="417" t="s">
        <v>1465</v>
      </c>
      <c r="P56" s="417" t="str">
        <f t="shared" si="17"/>
        <v>0</v>
      </c>
      <c r="Q56" s="417" t="s">
        <v>1494</v>
      </c>
      <c r="R56" s="426">
        <f t="shared" si="18"/>
        <v>0</v>
      </c>
      <c r="S56" s="622"/>
    </row>
    <row r="57" spans="2:19" ht="15" customHeight="1">
      <c r="B57" s="598"/>
      <c r="C57" s="697" t="s">
        <v>234</v>
      </c>
      <c r="D57" s="697"/>
      <c r="E57" s="697"/>
      <c r="F57" s="697"/>
      <c r="G57" s="697"/>
      <c r="H57" s="697"/>
      <c r="I57" s="697"/>
      <c r="J57" s="697"/>
      <c r="K57" s="697"/>
      <c r="L57" s="697"/>
      <c r="M57" s="697"/>
      <c r="N57" s="697"/>
      <c r="O57" s="697"/>
      <c r="P57" s="697"/>
      <c r="Q57" s="697"/>
      <c r="R57" s="697"/>
      <c r="S57" s="697"/>
    </row>
    <row r="58" spans="2:19" ht="15" customHeight="1">
      <c r="B58" s="598"/>
      <c r="C58" s="697" t="s">
        <v>235</v>
      </c>
      <c r="D58" s="697"/>
      <c r="E58" s="697"/>
      <c r="F58" s="697"/>
      <c r="G58" s="697"/>
      <c r="H58" s="697"/>
      <c r="I58" s="697"/>
      <c r="J58" s="697"/>
      <c r="K58" s="697"/>
      <c r="L58" s="697"/>
      <c r="M58" s="697"/>
      <c r="N58" s="697"/>
      <c r="O58" s="697"/>
      <c r="P58" s="697"/>
      <c r="Q58" s="697"/>
      <c r="R58" s="697"/>
      <c r="S58" s="697"/>
    </row>
    <row r="59" spans="2:19" ht="15" customHeight="1">
      <c r="B59" s="598"/>
      <c r="C59" s="697" t="s">
        <v>236</v>
      </c>
      <c r="D59" s="697"/>
      <c r="E59" s="697"/>
      <c r="F59" s="697"/>
      <c r="G59" s="697"/>
      <c r="H59" s="697"/>
      <c r="I59" s="697"/>
      <c r="J59" s="697"/>
      <c r="K59" s="697"/>
      <c r="L59" s="697"/>
      <c r="M59" s="697"/>
      <c r="N59" s="697"/>
      <c r="O59" s="697"/>
      <c r="P59" s="697"/>
      <c r="Q59" s="697"/>
      <c r="R59" s="697"/>
      <c r="S59" s="697"/>
    </row>
    <row r="60" spans="2:19" ht="15" customHeight="1">
      <c r="B60" s="598"/>
      <c r="C60" s="674" t="s">
        <v>237</v>
      </c>
      <c r="D60" s="674"/>
      <c r="E60" s="674"/>
      <c r="F60" s="674"/>
      <c r="G60" s="674"/>
      <c r="H60" s="674"/>
      <c r="I60" s="674"/>
      <c r="J60" s="674"/>
      <c r="K60" s="674"/>
      <c r="L60" s="674"/>
      <c r="M60" s="674"/>
      <c r="N60" s="674"/>
      <c r="O60" s="674"/>
      <c r="P60" s="674"/>
      <c r="Q60" s="674"/>
      <c r="R60" s="674"/>
      <c r="S60" s="674"/>
    </row>
    <row r="61" spans="2:19" ht="15" customHeight="1">
      <c r="B61" s="598"/>
      <c r="C61" s="674" t="s">
        <v>238</v>
      </c>
      <c r="D61" s="674"/>
      <c r="E61" s="674"/>
      <c r="F61" s="674"/>
      <c r="G61" s="674"/>
      <c r="H61" s="674"/>
      <c r="I61" s="674"/>
      <c r="J61" s="674"/>
      <c r="K61" s="674"/>
      <c r="L61" s="674"/>
      <c r="M61" s="674"/>
      <c r="N61" s="674"/>
      <c r="O61" s="674"/>
      <c r="P61" s="674"/>
      <c r="Q61" s="674"/>
      <c r="R61" s="674"/>
      <c r="S61" s="674"/>
    </row>
    <row r="62" spans="2:19" ht="15" customHeight="1">
      <c r="B62" s="598"/>
      <c r="C62" s="710" t="s">
        <v>239</v>
      </c>
      <c r="D62" s="710"/>
      <c r="E62" s="710"/>
      <c r="F62" s="710"/>
      <c r="G62" s="710"/>
      <c r="H62" s="710"/>
      <c r="I62" s="710"/>
      <c r="J62" s="710"/>
      <c r="K62" s="710"/>
      <c r="L62" s="710"/>
      <c r="M62" s="710"/>
      <c r="N62" s="710"/>
      <c r="O62" s="710"/>
      <c r="P62" s="710"/>
      <c r="Q62" s="710"/>
      <c r="R62" s="710"/>
      <c r="S62" s="710"/>
    </row>
    <row r="63" spans="2:19" ht="15" customHeight="1" thickBot="1">
      <c r="B63" s="599"/>
      <c r="C63" s="674" t="s">
        <v>240</v>
      </c>
      <c r="D63" s="674"/>
      <c r="E63" s="674"/>
      <c r="F63" s="674"/>
      <c r="G63" s="674"/>
      <c r="H63" s="674"/>
      <c r="I63" s="674"/>
      <c r="J63" s="674"/>
      <c r="K63" s="674"/>
      <c r="L63" s="674"/>
      <c r="M63" s="674"/>
      <c r="N63" s="674"/>
      <c r="O63" s="674"/>
      <c r="P63" s="674"/>
      <c r="Q63" s="674"/>
      <c r="R63" s="674"/>
      <c r="S63" s="674"/>
    </row>
    <row r="66" spans="2:19" ht="16" thickBot="1"/>
    <row r="67" spans="2:19" ht="47" customHeight="1">
      <c r="B67" s="661" t="s">
        <v>1428</v>
      </c>
      <c r="C67" s="371" t="s">
        <v>8</v>
      </c>
      <c r="D67" s="372" t="s">
        <v>1</v>
      </c>
      <c r="E67" s="373" t="s">
        <v>3</v>
      </c>
      <c r="F67" s="373" t="s">
        <v>4</v>
      </c>
      <c r="G67" s="374" t="s">
        <v>5</v>
      </c>
      <c r="H67" s="375" t="s">
        <v>1411</v>
      </c>
      <c r="I67" s="391" t="s">
        <v>1412</v>
      </c>
      <c r="J67" s="391"/>
      <c r="K67" s="391" t="s">
        <v>1490</v>
      </c>
      <c r="L67" s="391"/>
      <c r="M67" s="391" t="s">
        <v>1491</v>
      </c>
      <c r="N67" s="391"/>
      <c r="O67" s="391" t="s">
        <v>1492</v>
      </c>
      <c r="P67" s="391"/>
      <c r="Q67" s="392" t="s">
        <v>1413</v>
      </c>
      <c r="R67" s="373" t="s">
        <v>1422</v>
      </c>
      <c r="S67" s="390" t="s">
        <v>1493</v>
      </c>
    </row>
    <row r="68" spans="2:19" ht="30">
      <c r="B68" s="662"/>
      <c r="C68" s="792" t="s">
        <v>242</v>
      </c>
      <c r="D68" s="59" t="s">
        <v>639</v>
      </c>
      <c r="E68" s="225" t="s">
        <v>1434</v>
      </c>
      <c r="F68" s="3"/>
      <c r="G68" s="346"/>
      <c r="H68" s="314"/>
      <c r="I68" s="399" t="s">
        <v>1465</v>
      </c>
      <c r="J68" s="399" t="str">
        <f t="shared" ref="J68:J72" si="19">IF(I68="SI","2.5","0")</f>
        <v>0</v>
      </c>
      <c r="K68" s="399" t="s">
        <v>1465</v>
      </c>
      <c r="L68" s="399" t="str">
        <f t="shared" ref="L68:L72" si="20">IF(K68="SI","2.5","0")</f>
        <v>0</v>
      </c>
      <c r="M68" s="399" t="s">
        <v>1465</v>
      </c>
      <c r="N68" s="399" t="str">
        <f t="shared" ref="N68:N72" si="21">IF(M68="SI","2.5","0")</f>
        <v>0</v>
      </c>
      <c r="O68" s="399" t="s">
        <v>1465</v>
      </c>
      <c r="P68" s="399" t="str">
        <f t="shared" ref="P68:P72" si="22">IF(O68="SI","2.5","0")</f>
        <v>0</v>
      </c>
      <c r="Q68" s="399" t="s">
        <v>1494</v>
      </c>
      <c r="R68" s="400">
        <f t="shared" ref="R68:R72" si="23">J68+L68+N68+P68</f>
        <v>0</v>
      </c>
      <c r="S68" s="621">
        <f>AVERAGE(R68:R72)</f>
        <v>0</v>
      </c>
    </row>
    <row r="69" spans="2:19" ht="31" thickBot="1">
      <c r="B69" s="662"/>
      <c r="C69" s="693"/>
      <c r="D69" s="32" t="s">
        <v>241</v>
      </c>
      <c r="E69" s="225" t="s">
        <v>1434</v>
      </c>
      <c r="F69" s="7"/>
      <c r="G69" s="344"/>
      <c r="H69" s="314"/>
      <c r="I69" s="399" t="s">
        <v>1465</v>
      </c>
      <c r="J69" s="399" t="str">
        <f t="shared" si="19"/>
        <v>0</v>
      </c>
      <c r="K69" s="399" t="s">
        <v>1465</v>
      </c>
      <c r="L69" s="399" t="str">
        <f t="shared" si="20"/>
        <v>0</v>
      </c>
      <c r="M69" s="399" t="s">
        <v>1465</v>
      </c>
      <c r="N69" s="399" t="str">
        <f t="shared" si="21"/>
        <v>0</v>
      </c>
      <c r="O69" s="399" t="s">
        <v>1465</v>
      </c>
      <c r="P69" s="399" t="str">
        <f t="shared" si="22"/>
        <v>0</v>
      </c>
      <c r="Q69" s="399" t="s">
        <v>1494</v>
      </c>
      <c r="R69" s="400">
        <f t="shared" si="23"/>
        <v>0</v>
      </c>
      <c r="S69" s="622"/>
    </row>
    <row r="70" spans="2:19" ht="31" thickBot="1">
      <c r="B70" s="662"/>
      <c r="C70" s="132" t="s">
        <v>243</v>
      </c>
      <c r="D70" s="28" t="s">
        <v>244</v>
      </c>
      <c r="E70" s="225" t="s">
        <v>1434</v>
      </c>
      <c r="F70" s="58"/>
      <c r="G70" s="303"/>
      <c r="H70" s="314"/>
      <c r="I70" s="399" t="s">
        <v>1465</v>
      </c>
      <c r="J70" s="399" t="str">
        <f t="shared" si="19"/>
        <v>0</v>
      </c>
      <c r="K70" s="399" t="s">
        <v>1465</v>
      </c>
      <c r="L70" s="399" t="str">
        <f t="shared" si="20"/>
        <v>0</v>
      </c>
      <c r="M70" s="399" t="s">
        <v>1465</v>
      </c>
      <c r="N70" s="399" t="str">
        <f t="shared" si="21"/>
        <v>0</v>
      </c>
      <c r="O70" s="399" t="s">
        <v>1465</v>
      </c>
      <c r="P70" s="399" t="str">
        <f t="shared" si="22"/>
        <v>0</v>
      </c>
      <c r="Q70" s="399" t="s">
        <v>1494</v>
      </c>
      <c r="R70" s="400">
        <f t="shared" si="23"/>
        <v>0</v>
      </c>
      <c r="S70" s="622"/>
    </row>
    <row r="71" spans="2:19" ht="31" thickBot="1">
      <c r="B71" s="662"/>
      <c r="C71" s="109" t="s">
        <v>245</v>
      </c>
      <c r="D71" s="10" t="s">
        <v>246</v>
      </c>
      <c r="E71" s="225" t="s">
        <v>1434</v>
      </c>
      <c r="F71" s="13"/>
      <c r="G71" s="304"/>
      <c r="H71" s="314"/>
      <c r="I71" s="399" t="s">
        <v>1465</v>
      </c>
      <c r="J71" s="399" t="str">
        <f t="shared" si="19"/>
        <v>0</v>
      </c>
      <c r="K71" s="399" t="s">
        <v>1465</v>
      </c>
      <c r="L71" s="399" t="str">
        <f t="shared" si="20"/>
        <v>0</v>
      </c>
      <c r="M71" s="399" t="s">
        <v>1465</v>
      </c>
      <c r="N71" s="399" t="str">
        <f t="shared" si="21"/>
        <v>0</v>
      </c>
      <c r="O71" s="399" t="s">
        <v>1465</v>
      </c>
      <c r="P71" s="399" t="str">
        <f t="shared" si="22"/>
        <v>0</v>
      </c>
      <c r="Q71" s="399" t="s">
        <v>1494</v>
      </c>
      <c r="R71" s="400">
        <f t="shared" si="23"/>
        <v>0</v>
      </c>
      <c r="S71" s="622"/>
    </row>
    <row r="72" spans="2:19" ht="30">
      <c r="B72" s="662"/>
      <c r="C72" s="132" t="s">
        <v>247</v>
      </c>
      <c r="D72" s="28" t="s">
        <v>248</v>
      </c>
      <c r="E72" s="225" t="s">
        <v>1434</v>
      </c>
      <c r="F72" s="58"/>
      <c r="G72" s="303"/>
      <c r="H72" s="314"/>
      <c r="I72" s="399" t="s">
        <v>1465</v>
      </c>
      <c r="J72" s="399" t="str">
        <f t="shared" si="19"/>
        <v>0</v>
      </c>
      <c r="K72" s="399" t="s">
        <v>1465</v>
      </c>
      <c r="L72" s="399" t="str">
        <f t="shared" si="20"/>
        <v>0</v>
      </c>
      <c r="M72" s="399" t="s">
        <v>1465</v>
      </c>
      <c r="N72" s="399" t="str">
        <f t="shared" si="21"/>
        <v>0</v>
      </c>
      <c r="O72" s="399" t="s">
        <v>1465</v>
      </c>
      <c r="P72" s="399" t="str">
        <f t="shared" si="22"/>
        <v>0</v>
      </c>
      <c r="Q72" s="399" t="s">
        <v>1494</v>
      </c>
      <c r="R72" s="400">
        <f t="shared" si="23"/>
        <v>0</v>
      </c>
      <c r="S72" s="623"/>
    </row>
    <row r="73" spans="2:19">
      <c r="B73" s="662"/>
      <c r="C73" s="675" t="s">
        <v>249</v>
      </c>
      <c r="D73" s="676"/>
      <c r="E73" s="676"/>
      <c r="F73" s="676"/>
      <c r="G73" s="676"/>
      <c r="H73" s="676"/>
      <c r="I73" s="676"/>
      <c r="J73" s="676"/>
      <c r="K73" s="676"/>
      <c r="L73" s="676"/>
      <c r="M73" s="676"/>
      <c r="N73" s="676"/>
      <c r="O73" s="676"/>
      <c r="P73" s="676"/>
      <c r="Q73" s="676"/>
      <c r="R73" s="676"/>
      <c r="S73" s="676"/>
    </row>
    <row r="74" spans="2:19" ht="31" thickBot="1">
      <c r="B74" s="662"/>
      <c r="C74" s="133" t="s">
        <v>250</v>
      </c>
      <c r="D74" s="28" t="s">
        <v>251</v>
      </c>
      <c r="E74" s="225" t="s">
        <v>1434</v>
      </c>
      <c r="F74" s="58"/>
      <c r="G74" s="303"/>
      <c r="H74" s="348"/>
      <c r="I74" s="399" t="s">
        <v>1465</v>
      </c>
      <c r="J74" s="399" t="str">
        <f t="shared" ref="J74:J76" si="24">IF(I74="SI","2.5","0")</f>
        <v>0</v>
      </c>
      <c r="K74" s="399" t="s">
        <v>1465</v>
      </c>
      <c r="L74" s="399" t="str">
        <f t="shared" ref="L74:L76" si="25">IF(K74="SI","2.5","0")</f>
        <v>0</v>
      </c>
      <c r="M74" s="399" t="s">
        <v>1465</v>
      </c>
      <c r="N74" s="399" t="str">
        <f t="shared" ref="N74:N76" si="26">IF(M74="SI","2.5","0")</f>
        <v>0</v>
      </c>
      <c r="O74" s="399" t="s">
        <v>1465</v>
      </c>
      <c r="P74" s="399" t="str">
        <f t="shared" ref="P74:P76" si="27">IF(O74="SI","2.5","0")</f>
        <v>0</v>
      </c>
      <c r="Q74" s="399" t="s">
        <v>1494</v>
      </c>
      <c r="R74" s="400">
        <f t="shared" ref="R74:R76" si="28">J74+L74+N74+P74</f>
        <v>0</v>
      </c>
      <c r="S74" s="621">
        <f>AVERAGE(R74:R76)</f>
        <v>0</v>
      </c>
    </row>
    <row r="75" spans="2:19" ht="31" thickBot="1">
      <c r="B75" s="662"/>
      <c r="C75" s="109" t="s">
        <v>252</v>
      </c>
      <c r="D75" s="10" t="s">
        <v>253</v>
      </c>
      <c r="E75" s="225" t="s">
        <v>1434</v>
      </c>
      <c r="F75" s="13"/>
      <c r="G75" s="304"/>
      <c r="H75" s="348"/>
      <c r="I75" s="399" t="s">
        <v>1465</v>
      </c>
      <c r="J75" s="399" t="str">
        <f t="shared" si="24"/>
        <v>0</v>
      </c>
      <c r="K75" s="399" t="s">
        <v>1465</v>
      </c>
      <c r="L75" s="399" t="str">
        <f t="shared" si="25"/>
        <v>0</v>
      </c>
      <c r="M75" s="399" t="s">
        <v>1465</v>
      </c>
      <c r="N75" s="399" t="str">
        <f t="shared" si="26"/>
        <v>0</v>
      </c>
      <c r="O75" s="399" t="s">
        <v>1465</v>
      </c>
      <c r="P75" s="399" t="str">
        <f t="shared" si="27"/>
        <v>0</v>
      </c>
      <c r="Q75" s="399" t="s">
        <v>1494</v>
      </c>
      <c r="R75" s="400">
        <f t="shared" si="28"/>
        <v>0</v>
      </c>
      <c r="S75" s="622"/>
    </row>
    <row r="76" spans="2:19" ht="61" thickBot="1">
      <c r="B76" s="662"/>
      <c r="C76" s="109" t="s">
        <v>254</v>
      </c>
      <c r="D76" s="10" t="s">
        <v>255</v>
      </c>
      <c r="E76" s="225" t="s">
        <v>1434</v>
      </c>
      <c r="F76" s="13"/>
      <c r="G76" s="304"/>
      <c r="H76" s="314"/>
      <c r="I76" s="399" t="s">
        <v>1465</v>
      </c>
      <c r="J76" s="399" t="str">
        <f t="shared" si="24"/>
        <v>0</v>
      </c>
      <c r="K76" s="399" t="s">
        <v>1465</v>
      </c>
      <c r="L76" s="399" t="str">
        <f t="shared" si="25"/>
        <v>0</v>
      </c>
      <c r="M76" s="399" t="s">
        <v>1465</v>
      </c>
      <c r="N76" s="399" t="str">
        <f t="shared" si="26"/>
        <v>0</v>
      </c>
      <c r="O76" s="399" t="s">
        <v>1465</v>
      </c>
      <c r="P76" s="399" t="str">
        <f t="shared" si="27"/>
        <v>0</v>
      </c>
      <c r="Q76" s="399" t="s">
        <v>1494</v>
      </c>
      <c r="R76" s="400">
        <f t="shared" si="28"/>
        <v>0</v>
      </c>
      <c r="S76" s="623"/>
    </row>
    <row r="77" spans="2:19" ht="15" customHeight="1" thickBot="1">
      <c r="B77" s="662"/>
      <c r="C77" s="668" t="s">
        <v>256</v>
      </c>
      <c r="D77" s="669"/>
      <c r="E77" s="669"/>
      <c r="F77" s="669"/>
      <c r="G77" s="669"/>
      <c r="H77" s="669"/>
      <c r="I77" s="669"/>
      <c r="J77" s="669"/>
      <c r="K77" s="669"/>
      <c r="L77" s="669"/>
      <c r="M77" s="669"/>
      <c r="N77" s="669"/>
      <c r="O77" s="669"/>
      <c r="P77" s="669"/>
      <c r="Q77" s="669"/>
      <c r="R77" s="669"/>
      <c r="S77" s="669"/>
    </row>
    <row r="78" spans="2:19" ht="30">
      <c r="B78" s="662"/>
      <c r="C78" s="133" t="s">
        <v>257</v>
      </c>
      <c r="D78" s="28" t="s">
        <v>258</v>
      </c>
      <c r="E78" s="239" t="s">
        <v>1434</v>
      </c>
      <c r="F78" s="58"/>
      <c r="G78" s="303"/>
      <c r="H78" s="318"/>
      <c r="I78" s="417" t="s">
        <v>1465</v>
      </c>
      <c r="J78" s="417" t="str">
        <f>IF(I78="SI","2.5","0")</f>
        <v>0</v>
      </c>
      <c r="K78" s="417" t="s">
        <v>1465</v>
      </c>
      <c r="L78" s="417" t="str">
        <f>IF(K78="SI","2.5","0")</f>
        <v>0</v>
      </c>
      <c r="M78" s="417" t="s">
        <v>1465</v>
      </c>
      <c r="N78" s="417" t="str">
        <f>IF(M78="SI","2.5","0")</f>
        <v>0</v>
      </c>
      <c r="O78" s="417" t="s">
        <v>1465</v>
      </c>
      <c r="P78" s="417" t="str">
        <f t="shared" ref="P78" si="29">IF(O78="SI","2.5","0")</f>
        <v>0</v>
      </c>
      <c r="Q78" s="417" t="s">
        <v>1494</v>
      </c>
      <c r="R78" s="426">
        <f t="shared" ref="R78" si="30">J78+L78+N78+P78</f>
        <v>0</v>
      </c>
      <c r="S78" s="417">
        <f>AVERAGE(R78)</f>
        <v>0</v>
      </c>
    </row>
    <row r="79" spans="2:19" ht="15" customHeight="1">
      <c r="B79" s="598"/>
      <c r="C79" s="697" t="s">
        <v>259</v>
      </c>
      <c r="D79" s="697"/>
      <c r="E79" s="697"/>
      <c r="F79" s="697"/>
      <c r="G79" s="697"/>
      <c r="H79" s="697"/>
      <c r="I79" s="697"/>
      <c r="J79" s="697"/>
      <c r="K79" s="697"/>
      <c r="L79" s="697"/>
      <c r="M79" s="697"/>
      <c r="N79" s="697"/>
      <c r="O79" s="697"/>
      <c r="P79" s="697"/>
      <c r="Q79" s="697"/>
      <c r="R79" s="697"/>
      <c r="S79" s="697"/>
    </row>
    <row r="80" spans="2:19" ht="15" customHeight="1">
      <c r="B80" s="598"/>
      <c r="C80" s="697" t="s">
        <v>260</v>
      </c>
      <c r="D80" s="697"/>
      <c r="E80" s="697"/>
      <c r="F80" s="697"/>
      <c r="G80" s="697"/>
      <c r="H80" s="697"/>
      <c r="I80" s="697"/>
      <c r="J80" s="697"/>
      <c r="K80" s="697"/>
      <c r="L80" s="697"/>
      <c r="M80" s="697"/>
      <c r="N80" s="697"/>
      <c r="O80" s="697"/>
      <c r="P80" s="697"/>
      <c r="Q80" s="697"/>
      <c r="R80" s="697"/>
      <c r="S80" s="697"/>
    </row>
    <row r="81" spans="2:19" ht="15" customHeight="1">
      <c r="B81" s="598"/>
      <c r="C81" s="697" t="s">
        <v>261</v>
      </c>
      <c r="D81" s="697"/>
      <c r="E81" s="697"/>
      <c r="F81" s="697"/>
      <c r="G81" s="697"/>
      <c r="H81" s="697"/>
      <c r="I81" s="697"/>
      <c r="J81" s="697"/>
      <c r="K81" s="697"/>
      <c r="L81" s="697"/>
      <c r="M81" s="697"/>
      <c r="N81" s="697"/>
      <c r="O81" s="697"/>
      <c r="P81" s="697"/>
      <c r="Q81" s="697"/>
      <c r="R81" s="697"/>
      <c r="S81" s="697"/>
    </row>
    <row r="82" spans="2:19" ht="15" customHeight="1" thickBot="1">
      <c r="B82" s="599"/>
      <c r="C82" s="674" t="s">
        <v>262</v>
      </c>
      <c r="D82" s="674"/>
      <c r="E82" s="674"/>
      <c r="F82" s="674"/>
      <c r="G82" s="674"/>
      <c r="H82" s="674"/>
      <c r="I82" s="674"/>
      <c r="J82" s="674"/>
      <c r="K82" s="674"/>
      <c r="L82" s="674"/>
      <c r="M82" s="674"/>
      <c r="N82" s="674"/>
      <c r="O82" s="674"/>
      <c r="P82" s="674"/>
      <c r="Q82" s="674"/>
      <c r="R82" s="674"/>
      <c r="S82" s="674"/>
    </row>
    <row r="85" spans="2:19" ht="16" thickBot="1"/>
    <row r="86" spans="2:19" ht="44" customHeight="1" thickBot="1">
      <c r="B86" s="661" t="s">
        <v>1429</v>
      </c>
      <c r="C86" s="377" t="s">
        <v>8</v>
      </c>
      <c r="D86" s="378" t="s">
        <v>1</v>
      </c>
      <c r="E86" s="377" t="s">
        <v>3</v>
      </c>
      <c r="F86" s="377" t="s">
        <v>4</v>
      </c>
      <c r="G86" s="379" t="s">
        <v>5</v>
      </c>
      <c r="H86" s="380" t="s">
        <v>1411</v>
      </c>
      <c r="I86" s="393" t="s">
        <v>1412</v>
      </c>
      <c r="J86" s="393"/>
      <c r="K86" s="393" t="s">
        <v>1490</v>
      </c>
      <c r="L86" s="393"/>
      <c r="M86" s="393" t="s">
        <v>1491</v>
      </c>
      <c r="N86" s="393"/>
      <c r="O86" s="393" t="s">
        <v>1492</v>
      </c>
      <c r="P86" s="393"/>
      <c r="Q86" s="394" t="s">
        <v>1413</v>
      </c>
      <c r="R86" s="377" t="s">
        <v>1422</v>
      </c>
      <c r="S86" s="390" t="s">
        <v>1493</v>
      </c>
    </row>
    <row r="87" spans="2:19" ht="61" thickBot="1">
      <c r="B87" s="598"/>
      <c r="C87" s="789" t="s">
        <v>264</v>
      </c>
      <c r="D87" s="115" t="s">
        <v>1301</v>
      </c>
      <c r="E87" s="224" t="s">
        <v>1434</v>
      </c>
      <c r="F87" s="13"/>
      <c r="G87" s="304"/>
      <c r="H87" s="57"/>
      <c r="I87" s="399" t="s">
        <v>1465</v>
      </c>
      <c r="J87" s="399" t="str">
        <f t="shared" ref="J87:J89" si="31">IF(I87="SI","2.5","0")</f>
        <v>0</v>
      </c>
      <c r="K87" s="399" t="s">
        <v>1465</v>
      </c>
      <c r="L87" s="399" t="str">
        <f t="shared" ref="L87:L89" si="32">IF(K87="SI","2.5","0")</f>
        <v>0</v>
      </c>
      <c r="M87" s="399" t="s">
        <v>1465</v>
      </c>
      <c r="N87" s="399" t="str">
        <f t="shared" ref="N87:N89" si="33">IF(M87="SI","2.5","0")</f>
        <v>0</v>
      </c>
      <c r="O87" s="399" t="s">
        <v>1465</v>
      </c>
      <c r="P87" s="399" t="str">
        <f t="shared" ref="P87:P89" si="34">IF(O87="SI","2.5","0")</f>
        <v>0</v>
      </c>
      <c r="Q87" s="399" t="s">
        <v>1494</v>
      </c>
      <c r="R87" s="400">
        <f t="shared" ref="R87:R89" si="35">J87+L87+N87+P87</f>
        <v>0</v>
      </c>
      <c r="S87" s="621">
        <f>AVERAGE(R87:R89)</f>
        <v>0</v>
      </c>
    </row>
    <row r="88" spans="2:19" ht="31" thickBot="1">
      <c r="B88" s="598"/>
      <c r="C88" s="693"/>
      <c r="D88" s="368" t="s">
        <v>263</v>
      </c>
      <c r="E88" s="360" t="s">
        <v>1434</v>
      </c>
      <c r="F88" s="13"/>
      <c r="G88" s="304"/>
      <c r="H88" s="361"/>
      <c r="I88" s="399" t="s">
        <v>1465</v>
      </c>
      <c r="J88" s="399" t="str">
        <f t="shared" si="31"/>
        <v>0</v>
      </c>
      <c r="K88" s="399" t="s">
        <v>1465</v>
      </c>
      <c r="L88" s="399" t="str">
        <f t="shared" si="32"/>
        <v>0</v>
      </c>
      <c r="M88" s="399" t="s">
        <v>1465</v>
      </c>
      <c r="N88" s="399" t="str">
        <f t="shared" si="33"/>
        <v>0</v>
      </c>
      <c r="O88" s="399" t="s">
        <v>1465</v>
      </c>
      <c r="P88" s="399" t="str">
        <f t="shared" si="34"/>
        <v>0</v>
      </c>
      <c r="Q88" s="399" t="s">
        <v>1494</v>
      </c>
      <c r="R88" s="400">
        <f t="shared" si="35"/>
        <v>0</v>
      </c>
      <c r="S88" s="622"/>
    </row>
    <row r="89" spans="2:19" ht="31" thickBot="1">
      <c r="B89" s="598"/>
      <c r="C89" s="136" t="s">
        <v>265</v>
      </c>
      <c r="D89" s="369" t="s">
        <v>266</v>
      </c>
      <c r="E89" s="362" t="s">
        <v>1434</v>
      </c>
      <c r="F89" s="66"/>
      <c r="G89" s="352"/>
      <c r="H89" s="363"/>
      <c r="I89" s="399" t="s">
        <v>1465</v>
      </c>
      <c r="J89" s="399" t="str">
        <f t="shared" si="31"/>
        <v>0</v>
      </c>
      <c r="K89" s="399" t="s">
        <v>1465</v>
      </c>
      <c r="L89" s="399" t="str">
        <f t="shared" si="32"/>
        <v>0</v>
      </c>
      <c r="M89" s="399" t="s">
        <v>1465</v>
      </c>
      <c r="N89" s="399" t="str">
        <f t="shared" si="33"/>
        <v>0</v>
      </c>
      <c r="O89" s="399" t="s">
        <v>1465</v>
      </c>
      <c r="P89" s="399" t="str">
        <f t="shared" si="34"/>
        <v>0</v>
      </c>
      <c r="Q89" s="399" t="s">
        <v>1494</v>
      </c>
      <c r="R89" s="400">
        <f t="shared" si="35"/>
        <v>0</v>
      </c>
      <c r="S89" s="623"/>
    </row>
    <row r="90" spans="2:19">
      <c r="B90" s="598"/>
      <c r="C90" s="668" t="s">
        <v>267</v>
      </c>
      <c r="D90" s="669"/>
      <c r="E90" s="669"/>
      <c r="F90" s="669"/>
      <c r="G90" s="669"/>
      <c r="H90" s="669"/>
      <c r="I90" s="669"/>
      <c r="J90" s="669"/>
      <c r="K90" s="669"/>
      <c r="L90" s="669"/>
      <c r="M90" s="669"/>
      <c r="N90" s="669"/>
      <c r="O90" s="669"/>
      <c r="P90" s="669"/>
      <c r="Q90" s="669"/>
      <c r="R90" s="669"/>
      <c r="S90" s="669"/>
    </row>
    <row r="91" spans="2:19" ht="15" customHeight="1" thickBot="1">
      <c r="B91" s="598"/>
      <c r="C91" s="668" t="s">
        <v>268</v>
      </c>
      <c r="D91" s="669"/>
      <c r="E91" s="669"/>
      <c r="F91" s="669"/>
      <c r="G91" s="669"/>
      <c r="H91" s="669"/>
      <c r="I91" s="669"/>
      <c r="J91" s="669"/>
      <c r="K91" s="669"/>
      <c r="L91" s="669"/>
      <c r="M91" s="669"/>
      <c r="N91" s="669"/>
      <c r="O91" s="669"/>
      <c r="P91" s="669"/>
      <c r="Q91" s="669"/>
      <c r="R91" s="669"/>
      <c r="S91" s="669"/>
    </row>
    <row r="92" spans="2:19" ht="46" thickBot="1">
      <c r="B92" s="598"/>
      <c r="C92" s="370" t="s">
        <v>269</v>
      </c>
      <c r="D92" s="33" t="s">
        <v>270</v>
      </c>
      <c r="E92" s="238" t="s">
        <v>1434</v>
      </c>
      <c r="F92" s="66" t="s">
        <v>1471</v>
      </c>
      <c r="G92" s="352"/>
      <c r="H92" s="347"/>
      <c r="I92" s="399" t="s">
        <v>1465</v>
      </c>
      <c r="J92" s="399" t="str">
        <f t="shared" ref="J92:J93" si="36">IF(I92="SI","2.5","0")</f>
        <v>0</v>
      </c>
      <c r="K92" s="399" t="s">
        <v>1465</v>
      </c>
      <c r="L92" s="399" t="str">
        <f t="shared" ref="L92:L93" si="37">IF(K92="SI","2.5","0")</f>
        <v>0</v>
      </c>
      <c r="M92" s="399" t="s">
        <v>1465</v>
      </c>
      <c r="N92" s="399" t="str">
        <f t="shared" ref="N92:N93" si="38">IF(M92="SI","2.5","0")</f>
        <v>0</v>
      </c>
      <c r="O92" s="399" t="s">
        <v>1465</v>
      </c>
      <c r="P92" s="399" t="str">
        <f t="shared" ref="P92:P93" si="39">IF(O92="SI","2.5","0")</f>
        <v>0</v>
      </c>
      <c r="Q92" s="399" t="s">
        <v>1494</v>
      </c>
      <c r="R92" s="400">
        <f t="shared" ref="R92:R93" si="40">J92+L92+N92+P92</f>
        <v>0</v>
      </c>
      <c r="S92" s="621">
        <f>AVERAGE(R92:R93)</f>
        <v>0</v>
      </c>
    </row>
    <row r="93" spans="2:19" ht="31" thickBot="1">
      <c r="B93" s="598"/>
      <c r="C93" s="136" t="s">
        <v>271</v>
      </c>
      <c r="D93" s="28" t="s">
        <v>272</v>
      </c>
      <c r="E93" s="236" t="s">
        <v>1434</v>
      </c>
      <c r="F93" s="58" t="s">
        <v>1472</v>
      </c>
      <c r="G93" s="303"/>
      <c r="H93" s="349"/>
      <c r="I93" s="399" t="s">
        <v>1465</v>
      </c>
      <c r="J93" s="399" t="str">
        <f t="shared" si="36"/>
        <v>0</v>
      </c>
      <c r="K93" s="399" t="s">
        <v>1465</v>
      </c>
      <c r="L93" s="399" t="str">
        <f t="shared" si="37"/>
        <v>0</v>
      </c>
      <c r="M93" s="399" t="s">
        <v>1465</v>
      </c>
      <c r="N93" s="399" t="str">
        <f t="shared" si="38"/>
        <v>0</v>
      </c>
      <c r="O93" s="399" t="s">
        <v>1465</v>
      </c>
      <c r="P93" s="399" t="str">
        <f t="shared" si="39"/>
        <v>0</v>
      </c>
      <c r="Q93" s="399" t="s">
        <v>1494</v>
      </c>
      <c r="R93" s="400">
        <f t="shared" si="40"/>
        <v>0</v>
      </c>
      <c r="S93" s="623"/>
    </row>
    <row r="94" spans="2:19" ht="15" customHeight="1" thickBot="1">
      <c r="B94" s="599"/>
      <c r="C94" s="779" t="s">
        <v>273</v>
      </c>
      <c r="D94" s="667"/>
      <c r="E94" s="667"/>
      <c r="F94" s="667"/>
      <c r="G94" s="667"/>
      <c r="H94" s="667"/>
      <c r="I94" s="667"/>
      <c r="J94" s="667"/>
      <c r="K94" s="667"/>
      <c r="L94" s="667"/>
      <c r="M94" s="667"/>
      <c r="N94" s="667"/>
      <c r="O94" s="667"/>
      <c r="P94" s="667"/>
      <c r="Q94" s="667"/>
      <c r="R94" s="667"/>
      <c r="S94" s="667"/>
    </row>
    <row r="97" spans="2:19" ht="16" thickBot="1"/>
    <row r="98" spans="2:19" ht="45" customHeight="1" thickBot="1">
      <c r="B98" s="661" t="s">
        <v>1430</v>
      </c>
      <c r="C98" s="371" t="s">
        <v>8</v>
      </c>
      <c r="D98" s="372" t="s">
        <v>1</v>
      </c>
      <c r="E98" s="373" t="s">
        <v>3</v>
      </c>
      <c r="F98" s="373" t="s">
        <v>4</v>
      </c>
      <c r="G98" s="374" t="s">
        <v>5</v>
      </c>
      <c r="H98" s="381" t="s">
        <v>1411</v>
      </c>
      <c r="I98" s="395" t="s">
        <v>1412</v>
      </c>
      <c r="J98" s="395"/>
      <c r="K98" s="395" t="s">
        <v>1490</v>
      </c>
      <c r="L98" s="395"/>
      <c r="M98" s="395" t="s">
        <v>1491</v>
      </c>
      <c r="N98" s="395"/>
      <c r="O98" s="395" t="s">
        <v>1492</v>
      </c>
      <c r="P98" s="395"/>
      <c r="Q98" s="396" t="s">
        <v>1413</v>
      </c>
      <c r="R98" s="382" t="s">
        <v>1422</v>
      </c>
      <c r="S98" s="390" t="s">
        <v>1493</v>
      </c>
    </row>
    <row r="99" spans="2:19" ht="76" thickBot="1">
      <c r="B99" s="598"/>
      <c r="C99" s="131" t="s">
        <v>640</v>
      </c>
      <c r="D99" s="29" t="s">
        <v>641</v>
      </c>
      <c r="E99" s="239" t="s">
        <v>1453</v>
      </c>
      <c r="F99" s="92"/>
      <c r="G99" s="355"/>
      <c r="H99" s="315"/>
      <c r="I99" s="399" t="s">
        <v>1465</v>
      </c>
      <c r="J99" s="399" t="str">
        <f t="shared" ref="J99:J111" si="41">IF(I99="SI","2.5","0")</f>
        <v>0</v>
      </c>
      <c r="K99" s="399" t="s">
        <v>1465</v>
      </c>
      <c r="L99" s="399" t="str">
        <f t="shared" ref="L99:L111" si="42">IF(K99="SI","2.5","0")</f>
        <v>0</v>
      </c>
      <c r="M99" s="399" t="s">
        <v>1465</v>
      </c>
      <c r="N99" s="399" t="str">
        <f t="shared" ref="N99:N111" si="43">IF(M99="SI","2.5","0")</f>
        <v>0</v>
      </c>
      <c r="O99" s="399" t="s">
        <v>1465</v>
      </c>
      <c r="P99" s="399" t="str">
        <f t="shared" ref="P99:P111" si="44">IF(O99="SI","2.5","0")</f>
        <v>0</v>
      </c>
      <c r="Q99" s="399" t="s">
        <v>1494</v>
      </c>
      <c r="R99" s="400">
        <f t="shared" ref="R99:R111" si="45">J99+L99+N99+P99</f>
        <v>0</v>
      </c>
      <c r="S99" s="621">
        <f>AVERAGE(R99:R111)</f>
        <v>0</v>
      </c>
    </row>
    <row r="100" spans="2:19" ht="47" thickTop="1" thickBot="1">
      <c r="B100" s="598"/>
      <c r="C100" s="109" t="s">
        <v>642</v>
      </c>
      <c r="D100" s="10" t="s">
        <v>643</v>
      </c>
      <c r="E100" s="224" t="s">
        <v>1434</v>
      </c>
      <c r="F100" s="13"/>
      <c r="G100" s="304"/>
      <c r="H100" s="358"/>
      <c r="I100" s="399" t="s">
        <v>1465</v>
      </c>
      <c r="J100" s="399" t="str">
        <f t="shared" si="41"/>
        <v>0</v>
      </c>
      <c r="K100" s="399" t="s">
        <v>1465</v>
      </c>
      <c r="L100" s="399" t="str">
        <f t="shared" si="42"/>
        <v>0</v>
      </c>
      <c r="M100" s="399" t="s">
        <v>1465</v>
      </c>
      <c r="N100" s="399" t="str">
        <f t="shared" si="43"/>
        <v>0</v>
      </c>
      <c r="O100" s="399" t="s">
        <v>1465</v>
      </c>
      <c r="P100" s="399" t="str">
        <f t="shared" si="44"/>
        <v>0</v>
      </c>
      <c r="Q100" s="399" t="s">
        <v>1494</v>
      </c>
      <c r="R100" s="400">
        <f t="shared" si="45"/>
        <v>0</v>
      </c>
      <c r="S100" s="622"/>
    </row>
    <row r="101" spans="2:19" ht="31" thickBot="1">
      <c r="B101" s="598"/>
      <c r="C101" s="132" t="s">
        <v>644</v>
      </c>
      <c r="D101" s="28" t="s">
        <v>645</v>
      </c>
      <c r="E101" s="224" t="s">
        <v>1434</v>
      </c>
      <c r="F101" s="58"/>
      <c r="G101" s="303"/>
      <c r="H101" s="359"/>
      <c r="I101" s="399" t="s">
        <v>1465</v>
      </c>
      <c r="J101" s="399" t="str">
        <f t="shared" si="41"/>
        <v>0</v>
      </c>
      <c r="K101" s="399" t="s">
        <v>1465</v>
      </c>
      <c r="L101" s="399" t="str">
        <f t="shared" si="42"/>
        <v>0</v>
      </c>
      <c r="M101" s="399" t="s">
        <v>1465</v>
      </c>
      <c r="N101" s="399" t="str">
        <f t="shared" si="43"/>
        <v>0</v>
      </c>
      <c r="O101" s="399" t="s">
        <v>1465</v>
      </c>
      <c r="P101" s="399" t="str">
        <f t="shared" si="44"/>
        <v>0</v>
      </c>
      <c r="Q101" s="399" t="s">
        <v>1494</v>
      </c>
      <c r="R101" s="400">
        <f t="shared" si="45"/>
        <v>0</v>
      </c>
      <c r="S101" s="622"/>
    </row>
    <row r="102" spans="2:19" ht="46" thickBot="1">
      <c r="B102" s="598"/>
      <c r="C102" s="109" t="s">
        <v>646</v>
      </c>
      <c r="D102" s="10" t="s">
        <v>647</v>
      </c>
      <c r="E102" s="224" t="s">
        <v>1434</v>
      </c>
      <c r="F102" s="13"/>
      <c r="G102" s="304"/>
      <c r="H102" s="318"/>
      <c r="I102" s="399" t="s">
        <v>1465</v>
      </c>
      <c r="J102" s="399" t="str">
        <f t="shared" si="41"/>
        <v>0</v>
      </c>
      <c r="K102" s="399" t="s">
        <v>1465</v>
      </c>
      <c r="L102" s="399" t="str">
        <f t="shared" si="42"/>
        <v>0</v>
      </c>
      <c r="M102" s="399" t="s">
        <v>1465</v>
      </c>
      <c r="N102" s="399" t="str">
        <f t="shared" si="43"/>
        <v>0</v>
      </c>
      <c r="O102" s="399" t="s">
        <v>1465</v>
      </c>
      <c r="P102" s="399" t="str">
        <f t="shared" si="44"/>
        <v>0</v>
      </c>
      <c r="Q102" s="399" t="s">
        <v>1494</v>
      </c>
      <c r="R102" s="400">
        <f t="shared" si="45"/>
        <v>0</v>
      </c>
      <c r="S102" s="622"/>
    </row>
    <row r="103" spans="2:19" ht="46" thickBot="1">
      <c r="B103" s="598"/>
      <c r="C103" s="132" t="s">
        <v>648</v>
      </c>
      <c r="D103" s="28" t="s">
        <v>649</v>
      </c>
      <c r="E103" s="224" t="s">
        <v>1434</v>
      </c>
      <c r="F103" s="58"/>
      <c r="G103" s="303"/>
      <c r="H103" s="314"/>
      <c r="I103" s="399" t="s">
        <v>1465</v>
      </c>
      <c r="J103" s="399" t="str">
        <f t="shared" si="41"/>
        <v>0</v>
      </c>
      <c r="K103" s="399" t="s">
        <v>1465</v>
      </c>
      <c r="L103" s="399" t="str">
        <f t="shared" si="42"/>
        <v>0</v>
      </c>
      <c r="M103" s="399" t="s">
        <v>1465</v>
      </c>
      <c r="N103" s="399" t="str">
        <f t="shared" si="43"/>
        <v>0</v>
      </c>
      <c r="O103" s="399" t="s">
        <v>1465</v>
      </c>
      <c r="P103" s="399" t="str">
        <f t="shared" si="44"/>
        <v>0</v>
      </c>
      <c r="Q103" s="399" t="s">
        <v>1494</v>
      </c>
      <c r="R103" s="400">
        <f t="shared" si="45"/>
        <v>0</v>
      </c>
      <c r="S103" s="622"/>
    </row>
    <row r="104" spans="2:19" ht="31" thickBot="1">
      <c r="B104" s="598"/>
      <c r="C104" s="131" t="s">
        <v>650</v>
      </c>
      <c r="D104" s="29" t="s">
        <v>651</v>
      </c>
      <c r="E104" s="224" t="s">
        <v>1434</v>
      </c>
      <c r="F104" s="92"/>
      <c r="G104" s="345"/>
      <c r="H104" s="318"/>
      <c r="I104" s="399" t="s">
        <v>1465</v>
      </c>
      <c r="J104" s="399" t="str">
        <f t="shared" si="41"/>
        <v>0</v>
      </c>
      <c r="K104" s="399" t="s">
        <v>1465</v>
      </c>
      <c r="L104" s="399" t="str">
        <f t="shared" si="42"/>
        <v>0</v>
      </c>
      <c r="M104" s="399" t="s">
        <v>1465</v>
      </c>
      <c r="N104" s="399" t="str">
        <f t="shared" si="43"/>
        <v>0</v>
      </c>
      <c r="O104" s="399" t="s">
        <v>1465</v>
      </c>
      <c r="P104" s="399" t="str">
        <f t="shared" si="44"/>
        <v>0</v>
      </c>
      <c r="Q104" s="399" t="s">
        <v>1494</v>
      </c>
      <c r="R104" s="400">
        <f t="shared" si="45"/>
        <v>0</v>
      </c>
      <c r="S104" s="622"/>
    </row>
    <row r="105" spans="2:19" ht="31" thickBot="1">
      <c r="B105" s="598"/>
      <c r="C105" s="302" t="s">
        <v>652</v>
      </c>
      <c r="D105" s="31" t="s">
        <v>653</v>
      </c>
      <c r="E105" s="224" t="s">
        <v>1434</v>
      </c>
      <c r="F105" s="23"/>
      <c r="G105" s="355"/>
      <c r="H105" s="314"/>
      <c r="I105" s="399" t="s">
        <v>1465</v>
      </c>
      <c r="J105" s="399" t="str">
        <f t="shared" si="41"/>
        <v>0</v>
      </c>
      <c r="K105" s="399" t="s">
        <v>1465</v>
      </c>
      <c r="L105" s="399" t="str">
        <f t="shared" si="42"/>
        <v>0</v>
      </c>
      <c r="M105" s="399" t="s">
        <v>1465</v>
      </c>
      <c r="N105" s="399" t="str">
        <f t="shared" si="43"/>
        <v>0</v>
      </c>
      <c r="O105" s="399" t="s">
        <v>1465</v>
      </c>
      <c r="P105" s="399" t="str">
        <f t="shared" si="44"/>
        <v>0</v>
      </c>
      <c r="Q105" s="399" t="s">
        <v>1494</v>
      </c>
      <c r="R105" s="400">
        <f t="shared" si="45"/>
        <v>0</v>
      </c>
      <c r="S105" s="622"/>
    </row>
    <row r="106" spans="2:19" ht="31" thickBot="1">
      <c r="B106" s="598"/>
      <c r="C106" s="109" t="s">
        <v>654</v>
      </c>
      <c r="D106" s="10" t="s">
        <v>655</v>
      </c>
      <c r="E106" s="224" t="s">
        <v>1434</v>
      </c>
      <c r="F106" s="13"/>
      <c r="G106" s="304"/>
      <c r="H106" s="314"/>
      <c r="I106" s="399" t="s">
        <v>1465</v>
      </c>
      <c r="J106" s="399" t="str">
        <f t="shared" si="41"/>
        <v>0</v>
      </c>
      <c r="K106" s="399" t="s">
        <v>1465</v>
      </c>
      <c r="L106" s="399" t="str">
        <f t="shared" si="42"/>
        <v>0</v>
      </c>
      <c r="M106" s="399" t="s">
        <v>1465</v>
      </c>
      <c r="N106" s="399" t="str">
        <f t="shared" si="43"/>
        <v>0</v>
      </c>
      <c r="O106" s="399" t="s">
        <v>1465</v>
      </c>
      <c r="P106" s="399" t="str">
        <f t="shared" si="44"/>
        <v>0</v>
      </c>
      <c r="Q106" s="399" t="s">
        <v>1494</v>
      </c>
      <c r="R106" s="400">
        <f t="shared" si="45"/>
        <v>0</v>
      </c>
      <c r="S106" s="622"/>
    </row>
    <row r="107" spans="2:19" ht="31" thickBot="1">
      <c r="B107" s="598"/>
      <c r="C107" s="132" t="s">
        <v>656</v>
      </c>
      <c r="D107" s="28" t="s">
        <v>657</v>
      </c>
      <c r="E107" s="224" t="s">
        <v>1434</v>
      </c>
      <c r="F107" s="58"/>
      <c r="G107" s="303"/>
      <c r="H107" s="314"/>
      <c r="I107" s="399" t="s">
        <v>1465</v>
      </c>
      <c r="J107" s="399" t="str">
        <f t="shared" si="41"/>
        <v>0</v>
      </c>
      <c r="K107" s="399" t="s">
        <v>1465</v>
      </c>
      <c r="L107" s="399" t="str">
        <f t="shared" si="42"/>
        <v>0</v>
      </c>
      <c r="M107" s="399" t="s">
        <v>1465</v>
      </c>
      <c r="N107" s="399" t="str">
        <f t="shared" si="43"/>
        <v>0</v>
      </c>
      <c r="O107" s="399" t="s">
        <v>1465</v>
      </c>
      <c r="P107" s="399" t="str">
        <f t="shared" si="44"/>
        <v>0</v>
      </c>
      <c r="Q107" s="399" t="s">
        <v>1494</v>
      </c>
      <c r="R107" s="400">
        <f t="shared" si="45"/>
        <v>0</v>
      </c>
      <c r="S107" s="622"/>
    </row>
    <row r="108" spans="2:19" ht="31" thickBot="1">
      <c r="B108" s="598"/>
      <c r="C108" s="109" t="s">
        <v>658</v>
      </c>
      <c r="D108" s="10" t="s">
        <v>659</v>
      </c>
      <c r="E108" s="224" t="s">
        <v>1434</v>
      </c>
      <c r="F108" s="13"/>
      <c r="G108" s="304"/>
      <c r="H108" s="314"/>
      <c r="I108" s="399" t="s">
        <v>1465</v>
      </c>
      <c r="J108" s="399" t="str">
        <f t="shared" si="41"/>
        <v>0</v>
      </c>
      <c r="K108" s="399" t="s">
        <v>1465</v>
      </c>
      <c r="L108" s="399" t="str">
        <f t="shared" si="42"/>
        <v>0</v>
      </c>
      <c r="M108" s="399" t="s">
        <v>1465</v>
      </c>
      <c r="N108" s="399" t="str">
        <f t="shared" si="43"/>
        <v>0</v>
      </c>
      <c r="O108" s="399" t="s">
        <v>1465</v>
      </c>
      <c r="P108" s="399" t="str">
        <f t="shared" si="44"/>
        <v>0</v>
      </c>
      <c r="Q108" s="399" t="s">
        <v>1494</v>
      </c>
      <c r="R108" s="400">
        <f t="shared" si="45"/>
        <v>0</v>
      </c>
      <c r="S108" s="622"/>
    </row>
    <row r="109" spans="2:19" ht="46" thickBot="1">
      <c r="B109" s="598"/>
      <c r="C109" s="132" t="s">
        <v>660</v>
      </c>
      <c r="D109" s="28" t="s">
        <v>1262</v>
      </c>
      <c r="E109" s="224" t="s">
        <v>1434</v>
      </c>
      <c r="F109" s="58"/>
      <c r="G109" s="303"/>
      <c r="H109" s="236"/>
      <c r="I109" s="399" t="s">
        <v>1465</v>
      </c>
      <c r="J109" s="399" t="str">
        <f t="shared" si="41"/>
        <v>0</v>
      </c>
      <c r="K109" s="399" t="s">
        <v>1465</v>
      </c>
      <c r="L109" s="399" t="str">
        <f t="shared" si="42"/>
        <v>0</v>
      </c>
      <c r="M109" s="399" t="s">
        <v>1465</v>
      </c>
      <c r="N109" s="399" t="str">
        <f t="shared" si="43"/>
        <v>0</v>
      </c>
      <c r="O109" s="399" t="s">
        <v>1465</v>
      </c>
      <c r="P109" s="399" t="str">
        <f t="shared" si="44"/>
        <v>0</v>
      </c>
      <c r="Q109" s="399" t="s">
        <v>1494</v>
      </c>
      <c r="R109" s="400">
        <f t="shared" si="45"/>
        <v>0</v>
      </c>
      <c r="S109" s="622"/>
    </row>
    <row r="110" spans="2:19" ht="46" thickBot="1">
      <c r="B110" s="598"/>
      <c r="C110" s="109" t="s">
        <v>661</v>
      </c>
      <c r="D110" s="10" t="s">
        <v>662</v>
      </c>
      <c r="E110" s="224" t="s">
        <v>1434</v>
      </c>
      <c r="F110" s="13"/>
      <c r="G110" s="304"/>
      <c r="H110" s="314"/>
      <c r="I110" s="399" t="s">
        <v>1465</v>
      </c>
      <c r="J110" s="399" t="str">
        <f t="shared" si="41"/>
        <v>0</v>
      </c>
      <c r="K110" s="399" t="s">
        <v>1465</v>
      </c>
      <c r="L110" s="399" t="str">
        <f t="shared" si="42"/>
        <v>0</v>
      </c>
      <c r="M110" s="399" t="s">
        <v>1465</v>
      </c>
      <c r="N110" s="399" t="str">
        <f t="shared" si="43"/>
        <v>0</v>
      </c>
      <c r="O110" s="399" t="s">
        <v>1465</v>
      </c>
      <c r="P110" s="399" t="str">
        <f t="shared" si="44"/>
        <v>0</v>
      </c>
      <c r="Q110" s="399" t="s">
        <v>1494</v>
      </c>
      <c r="R110" s="400">
        <f t="shared" si="45"/>
        <v>0</v>
      </c>
      <c r="S110" s="622"/>
    </row>
    <row r="111" spans="2:19" ht="46" thickBot="1">
      <c r="B111" s="598"/>
      <c r="C111" s="132" t="s">
        <v>663</v>
      </c>
      <c r="D111" s="28" t="s">
        <v>664</v>
      </c>
      <c r="E111" s="224" t="s">
        <v>1434</v>
      </c>
      <c r="F111" s="58"/>
      <c r="G111" s="303"/>
      <c r="H111" s="315"/>
      <c r="I111" s="399" t="s">
        <v>1465</v>
      </c>
      <c r="J111" s="399" t="str">
        <f t="shared" si="41"/>
        <v>0</v>
      </c>
      <c r="K111" s="399" t="s">
        <v>1465</v>
      </c>
      <c r="L111" s="399" t="str">
        <f t="shared" si="42"/>
        <v>0</v>
      </c>
      <c r="M111" s="399" t="s">
        <v>1465</v>
      </c>
      <c r="N111" s="399" t="str">
        <f t="shared" si="43"/>
        <v>0</v>
      </c>
      <c r="O111" s="399" t="s">
        <v>1465</v>
      </c>
      <c r="P111" s="399" t="str">
        <f t="shared" si="44"/>
        <v>0</v>
      </c>
      <c r="Q111" s="399" t="s">
        <v>1494</v>
      </c>
      <c r="R111" s="400">
        <f t="shared" si="45"/>
        <v>0</v>
      </c>
      <c r="S111" s="623"/>
    </row>
    <row r="112" spans="2:19" ht="15" customHeight="1" thickBot="1">
      <c r="B112" s="599"/>
      <c r="C112" s="666" t="s">
        <v>665</v>
      </c>
      <c r="D112" s="667"/>
      <c r="E112" s="667"/>
      <c r="F112" s="667"/>
      <c r="G112" s="667"/>
      <c r="H112" s="667"/>
      <c r="I112" s="667"/>
      <c r="J112" s="667"/>
      <c r="K112" s="667"/>
      <c r="L112" s="667"/>
      <c r="M112" s="667"/>
      <c r="N112" s="667"/>
      <c r="O112" s="667"/>
      <c r="P112" s="667"/>
      <c r="Q112" s="667"/>
      <c r="R112" s="667"/>
      <c r="S112" s="667"/>
    </row>
  </sheetData>
  <mergeCells count="50">
    <mergeCell ref="B7:B14"/>
    <mergeCell ref="B18:B22"/>
    <mergeCell ref="B86:B94"/>
    <mergeCell ref="B98:B112"/>
    <mergeCell ref="C87:C88"/>
    <mergeCell ref="C35:S35"/>
    <mergeCell ref="C53:S53"/>
    <mergeCell ref="C57:S57"/>
    <mergeCell ref="C58:S58"/>
    <mergeCell ref="C59:S59"/>
    <mergeCell ref="C60:S60"/>
    <mergeCell ref="C61:S61"/>
    <mergeCell ref="C62:S62"/>
    <mergeCell ref="B26:B35"/>
    <mergeCell ref="B42:B63"/>
    <mergeCell ref="C68:C69"/>
    <mergeCell ref="B67:B82"/>
    <mergeCell ref="S8:S9"/>
    <mergeCell ref="S11:S12"/>
    <mergeCell ref="S19:S20"/>
    <mergeCell ref="S27:S30"/>
    <mergeCell ref="C43:C44"/>
    <mergeCell ref="C8:C9"/>
    <mergeCell ref="C27:C29"/>
    <mergeCell ref="C32:S32"/>
    <mergeCell ref="C10:S10"/>
    <mergeCell ref="S33:S34"/>
    <mergeCell ref="S43:S52"/>
    <mergeCell ref="S54:S56"/>
    <mergeCell ref="S68:S72"/>
    <mergeCell ref="C13:S13"/>
    <mergeCell ref="C14:S14"/>
    <mergeCell ref="C21:S21"/>
    <mergeCell ref="C22:S22"/>
    <mergeCell ref="C31:S31"/>
    <mergeCell ref="C63:S63"/>
    <mergeCell ref="C73:S73"/>
    <mergeCell ref="C77:S77"/>
    <mergeCell ref="C79:S79"/>
    <mergeCell ref="C80:S80"/>
    <mergeCell ref="S74:S76"/>
    <mergeCell ref="C112:S112"/>
    <mergeCell ref="C81:S81"/>
    <mergeCell ref="C82:S82"/>
    <mergeCell ref="C90:S90"/>
    <mergeCell ref="C91:S91"/>
    <mergeCell ref="C94:S94"/>
    <mergeCell ref="S87:S89"/>
    <mergeCell ref="S92:S93"/>
    <mergeCell ref="S99:S111"/>
  </mergeCells>
  <conditionalFormatting sqref="Q8">
    <cfRule type="colorScale" priority="2">
      <colorScale>
        <cfvo type="min"/>
        <cfvo type="max"/>
        <color rgb="FFFF7128"/>
        <color rgb="FFFFEF9C"/>
      </colorScale>
    </cfRule>
  </conditionalFormatting>
  <dataValidations count="3">
    <dataValidation type="list" allowBlank="1" showInputMessage="1" showErrorMessage="1" sqref="O33:O34 O43:O52 O54:O56 O68:O72 O74:O76 O78 O87:O89 O92:O93 M27:M30 O99:O111 M68:M72 K8 M92:M93 I92:I93 I87:I89 I78 I74:I76 I68:I72 I54:I56 I43:I52 I33:I34 I27:I30 M87:M89 M54:M56 I99:I111 K99:K111 M78 K92:K93 K87:K89 K78 K74:K76 K68:K72 K54:K56 K43:K52 K33:K34 K27:K30 M74:M76 M43:M52 M33:M34 M99:M111 O27:O30" xr:uid="{09C527F9-AD5F-4294-85B6-193B71229CC1}">
      <formula1>"SI,NO"</formula1>
    </dataValidation>
    <dataValidation type="list" allowBlank="1" showInputMessage="1" showErrorMessage="1" promptTitle="Ingrese la importancia" sqref="Q11:Q12 Q19:Q20 Q27:Q30 Q33:Q34 Q43:Q52 Q54:Q56 Q68:Q72 Q74:Q76 Q78 Q87:Q89 Q92:Q93 Q99:Q111 Q8:Q9" xr:uid="{E7F0C55D-B865-43DB-AA82-BEAF86994BA0}">
      <formula1>"Alta,Media,Baja"</formula1>
    </dataValidation>
    <dataValidation type="list" allowBlank="1" showInputMessage="1" showErrorMessage="1" sqref="I8:I9 O11:O12 O8:O9 K9 M8:M9 I11:I12 K11:K12 M11:M12 I19:M20 O19:O20" xr:uid="{11A86B13-39E1-41ED-97DA-7039C896CE54}">
      <formula1>"SI,NO,"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DashboardDeCumplimiento</vt:lpstr>
      <vt:lpstr>SoW</vt:lpstr>
      <vt:lpstr>A5</vt:lpstr>
      <vt:lpstr>A6</vt:lpstr>
      <vt:lpstr>A8</vt:lpstr>
      <vt:lpstr>A9</vt:lpstr>
      <vt:lpstr>A10</vt:lpstr>
      <vt:lpstr>A12</vt:lpstr>
      <vt:lpstr>A13</vt:lpstr>
      <vt:lpstr>A14</vt:lpstr>
      <vt:lpstr>A15</vt:lpstr>
      <vt:lpstr>A16</vt:lpstr>
      <vt:lpstr>A17</vt:lpstr>
      <vt:lpstr>A18</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Microsoft Office User</cp:lastModifiedBy>
  <dcterms:created xsi:type="dcterms:W3CDTF">2016-07-07T17:36:34Z</dcterms:created>
  <dcterms:modified xsi:type="dcterms:W3CDTF">2020-12-05T02:03:00Z</dcterms:modified>
</cp:coreProperties>
</file>