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OnRtls-MissionScheduling\fileKerakoll\"/>
    </mc:Choice>
  </mc:AlternateContent>
  <xr:revisionPtr revIDLastSave="0" documentId="13_ncr:1_{3F35EA33-B952-4C55-A298-AF08C144F43F}" xr6:coauthVersionLast="47" xr6:coauthVersionMax="47" xr10:uidLastSave="{00000000-0000-0000-0000-000000000000}"/>
  <bookViews>
    <workbookView xWindow="3330" yWindow="945" windowWidth="24435" windowHeight="14535" activeTab="1" xr2:uid="{00000000-000D-0000-FFFF-FFFF00000000}"/>
  </bookViews>
  <sheets>
    <sheet name="Flow chart 2030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B3" i="1" l="1"/>
  <c r="U39" i="1"/>
  <c r="Q39" i="1"/>
  <c r="R33" i="1"/>
  <c r="O28" i="1"/>
  <c r="T31" i="1" s="1"/>
  <c r="D27" i="1"/>
  <c r="Q25" i="1"/>
  <c r="W23" i="1"/>
  <c r="H23" i="1"/>
  <c r="AB22" i="1"/>
  <c r="Q22" i="1"/>
  <c r="L22" i="1"/>
  <c r="H22" i="1"/>
  <c r="D22" i="1"/>
  <c r="X18" i="1"/>
  <c r="W22" i="1" s="1"/>
  <c r="X12" i="1"/>
  <c r="V12" i="1"/>
  <c r="M12" i="1"/>
  <c r="K12" i="1"/>
  <c r="W5" i="1"/>
  <c r="L5" i="1"/>
  <c r="L4" i="1"/>
  <c r="AB2" i="1"/>
  <c r="X2" i="1"/>
  <c r="AA5" i="1" l="1"/>
  <c r="W4" i="1"/>
  <c r="P25" i="1"/>
  <c r="Q38" i="1" s="1"/>
  <c r="Q27" i="1"/>
  <c r="Q26" i="1"/>
  <c r="AA38" i="1"/>
  <c r="K38" i="1"/>
  <c r="Q43" i="1"/>
  <c r="Q44" i="1"/>
  <c r="N34" i="1"/>
  <c r="R34" i="1"/>
  <c r="R35" i="1"/>
  <c r="Q23" i="1"/>
  <c r="P27" i="1"/>
  <c r="P26" i="1"/>
  <c r="T32" i="1"/>
  <c r="U38" i="1"/>
  <c r="K39" i="1"/>
  <c r="N35" i="1"/>
</calcChain>
</file>

<file path=xl/sharedStrings.xml><?xml version="1.0" encoding="utf-8"?>
<sst xmlns="http://schemas.openxmlformats.org/spreadsheetml/2006/main" count="151" uniqueCount="41">
  <si>
    <t>MEZZE A MAV</t>
  </si>
  <si>
    <t>MAG. LINEA K2A</t>
  </si>
  <si>
    <t>MAG. LINEA K2X</t>
  </si>
  <si>
    <t>DEP. ESTERNO</t>
  </si>
  <si>
    <t>UNITA' DI MISURA: pallet/giorno</t>
  </si>
  <si>
    <t>MAG. LINEA K2B</t>
  </si>
  <si>
    <t>68imb+24mp</t>
  </si>
  <si>
    <t>IN</t>
  </si>
  <si>
    <t>OUT</t>
  </si>
  <si>
    <t>100imb+120mp</t>
  </si>
  <si>
    <t>K2A</t>
  </si>
  <si>
    <t>K2B</t>
  </si>
  <si>
    <t>K2X (PC)</t>
  </si>
  <si>
    <t>K2X (GC)</t>
  </si>
  <si>
    <t>K5</t>
  </si>
  <si>
    <t>X-DOCK</t>
  </si>
  <si>
    <t>K2</t>
  </si>
  <si>
    <t>MAV</t>
  </si>
  <si>
    <t>K2X</t>
  </si>
  <si>
    <t>K4</t>
  </si>
  <si>
    <t>COMMERC.</t>
  </si>
  <si>
    <t>MIA</t>
  </si>
  <si>
    <t>PRE-CARICO</t>
  </si>
  <si>
    <t>258 camion</t>
  </si>
  <si>
    <t>MAG. LINEA K2A/K2B</t>
  </si>
  <si>
    <t>esterno</t>
  </si>
  <si>
    <t>dep esterno</t>
  </si>
  <si>
    <t>&lt;--</t>
  </si>
  <si>
    <t>sorg</t>
  </si>
  <si>
    <t>dest</t>
  </si>
  <si>
    <t>quant</t>
  </si>
  <si>
    <t>depesterno</t>
  </si>
  <si>
    <t>MAG.LINEAK2A</t>
  </si>
  <si>
    <t>MAG.LINEAK2B</t>
  </si>
  <si>
    <t>MAG.LINEAK2X</t>
  </si>
  <si>
    <t>K2X(GC)</t>
  </si>
  <si>
    <t>K2X(PC)</t>
  </si>
  <si>
    <t>MAG.LINEAK2A/K2B</t>
  </si>
  <si>
    <t>COMMERC</t>
  </si>
  <si>
    <t>MAG.LINEA K2A/K2B</t>
  </si>
  <si>
    <t>tot area (da tabella)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</si>
</sst>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left" vertical="center"/>
    </xf>
    <xf numFmtId="1" fontId="1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0" xfId="0" applyBorder="1" applyProtection="1">
      <protection locked="0"/>
    </xf>
    <xf numFmtId="0" fontId="4" fillId="9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10" borderId="0" xfId="0" applyFill="1"/>
    <xf numFmtId="0" fontId="0" fillId="10" borderId="10" xfId="0" applyFill="1" applyBorder="1"/>
    <xf numFmtId="0" fontId="0" fillId="10" borderId="15" xfId="0" applyFill="1" applyBorder="1"/>
    <xf numFmtId="0" fontId="0" fillId="11" borderId="0" xfId="0" applyFill="1"/>
    <xf numFmtId="0" fontId="0" fillId="11" borderId="10" xfId="0" applyFill="1" applyBorder="1"/>
    <xf numFmtId="0" fontId="0" fillId="11" borderId="15" xfId="0" applyFill="1" applyBorder="1"/>
    <xf numFmtId="0" fontId="0" fillId="1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71718</xdr:colOff>
      <xdr:row>12</xdr:row>
      <xdr:rowOff>8965</xdr:rowOff>
    </xdr:from>
    <xdr:to>
      <xdr:col>10</xdr:col>
      <xdr:colOff>71718</xdr:colOff>
      <xdr:row>19</xdr:row>
      <xdr:rowOff>0</xdr:rowOff>
    </xdr:to>
    <xdr:cxnSp macro="">
      <xdr:nvCxnSpPr>
        <xdr:cNvPr id="2" name="Connettore 2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5386668" y="2437840"/>
          <a:ext cx="0" cy="1324535"/>
        </a:xfrm>
        <a:prstGeom prst="straightConnector1">
          <a:avLst/>
        </a:prstGeom>
        <a:ln w="28575"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484094</xdr:colOff>
      <xdr:row>11</xdr:row>
      <xdr:rowOff>179293</xdr:rowOff>
    </xdr:from>
    <xdr:to>
      <xdr:col>15</xdr:col>
      <xdr:colOff>98612</xdr:colOff>
      <xdr:row>19</xdr:row>
      <xdr:rowOff>6330</xdr:rowOff>
    </xdr:to>
    <xdr:grpSp>
      <xdr:nvGrpSpPr>
        <xdr:cNvPr id="3" name="Grup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5713319" y="2427193"/>
          <a:ext cx="2519643" cy="1341512"/>
          <a:chOff x="4823012" y="1004047"/>
          <a:chExt cx="2590800" cy="1303389"/>
        </a:xfrm>
      </xdr:grpSpPr>
      <xdr:cxnSp macro="">
        <xdr:nvCxnSpPr>
          <xdr:cNvPr id="4" name="Connettore diritt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4831976" y="1004047"/>
            <a:ext cx="0" cy="726141"/>
          </a:xfrm>
          <a:prstGeom prst="line">
            <a:avLst/>
          </a:prstGeom>
          <a:ln w="28575">
            <a:solidFill>
              <a:schemeClr val="accent4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ttore dirit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823012" y="1721224"/>
            <a:ext cx="2590800" cy="0"/>
          </a:xfrm>
          <a:prstGeom prst="line">
            <a:avLst/>
          </a:prstGeom>
          <a:ln w="28575">
            <a:solidFill>
              <a:schemeClr val="accent4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ttore 2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7404847" y="1712258"/>
            <a:ext cx="0" cy="595178"/>
          </a:xfrm>
          <a:prstGeom prst="straightConnector1">
            <a:avLst/>
          </a:prstGeom>
          <a:ln w="28575">
            <a:solidFill>
              <a:schemeClr val="accent4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138847</xdr:colOff>
      <xdr:row>12</xdr:row>
      <xdr:rowOff>16383</xdr:rowOff>
    </xdr:from>
    <xdr:to>
      <xdr:col>15</xdr:col>
      <xdr:colOff>2212</xdr:colOff>
      <xdr:row>19</xdr:row>
      <xdr:rowOff>18144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6530122" y="2445258"/>
          <a:ext cx="1606440" cy="1335261"/>
          <a:chOff x="4823012" y="1004047"/>
          <a:chExt cx="1685361" cy="1264024"/>
        </a:xfrm>
      </xdr:grpSpPr>
      <xdr:cxnSp macro="">
        <xdr:nvCxnSpPr>
          <xdr:cNvPr id="8" name="Connettore dirit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4831976" y="1004047"/>
            <a:ext cx="0" cy="360000"/>
          </a:xfrm>
          <a:prstGeom prst="line">
            <a:avLst/>
          </a:prstGeom>
          <a:ln w="285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ttore diritto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4823012" y="1371601"/>
            <a:ext cx="1676400" cy="0"/>
          </a:xfrm>
          <a:prstGeom prst="line">
            <a:avLst/>
          </a:prstGeom>
          <a:ln w="285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ttore 2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>
            <a:off x="6508373" y="1371599"/>
            <a:ext cx="0" cy="896472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71718</xdr:colOff>
      <xdr:row>12</xdr:row>
      <xdr:rowOff>0</xdr:rowOff>
    </xdr:from>
    <xdr:to>
      <xdr:col>20</xdr:col>
      <xdr:colOff>98608</xdr:colOff>
      <xdr:row>19</xdr:row>
      <xdr:rowOff>8965</xdr:rowOff>
    </xdr:to>
    <xdr:grpSp>
      <xdr:nvGrpSpPr>
        <xdr:cNvPr id="11" name="Grupp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 flipH="1">
          <a:off x="9368118" y="2428875"/>
          <a:ext cx="1769965" cy="1342465"/>
          <a:chOff x="4823012" y="1004047"/>
          <a:chExt cx="1685361" cy="1264024"/>
        </a:xfrm>
      </xdr:grpSpPr>
      <xdr:cxnSp macro="">
        <xdr:nvCxnSpPr>
          <xdr:cNvPr id="12" name="Connettore diritt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4831976" y="1004047"/>
            <a:ext cx="0" cy="360000"/>
          </a:xfrm>
          <a:prstGeom prst="line">
            <a:avLst/>
          </a:prstGeom>
          <a:ln w="285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ttore diritt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823012" y="1371601"/>
            <a:ext cx="1676400" cy="0"/>
          </a:xfrm>
          <a:prstGeom prst="line">
            <a:avLst/>
          </a:prstGeom>
          <a:ln w="285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ttore 2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>
            <a:off x="6508373" y="1371599"/>
            <a:ext cx="0" cy="896472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519634</xdr:colOff>
      <xdr:row>12</xdr:row>
      <xdr:rowOff>8965</xdr:rowOff>
    </xdr:from>
    <xdr:to>
      <xdr:col>23</xdr:col>
      <xdr:colOff>0</xdr:colOff>
      <xdr:row>19</xdr:row>
      <xdr:rowOff>2122</xdr:rowOff>
    </xdr:to>
    <xdr:grpSp>
      <xdr:nvGrpSpPr>
        <xdr:cNvPr id="15" name="Grupp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 flipH="1">
          <a:off x="9816034" y="2437840"/>
          <a:ext cx="2966516" cy="1326657"/>
          <a:chOff x="4831976" y="1004047"/>
          <a:chExt cx="1667436" cy="1248216"/>
        </a:xfrm>
      </xdr:grpSpPr>
      <xdr:cxnSp macro="">
        <xdr:nvCxnSpPr>
          <xdr:cNvPr id="16" name="Connettore diritto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4831976" y="1004047"/>
            <a:ext cx="0" cy="720000"/>
          </a:xfrm>
          <a:prstGeom prst="line">
            <a:avLst/>
          </a:prstGeom>
          <a:ln w="28575">
            <a:solidFill>
              <a:schemeClr val="accent4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ttore diritt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>
            <a:off x="4836754" y="1712264"/>
            <a:ext cx="1662658" cy="0"/>
          </a:xfrm>
          <a:prstGeom prst="line">
            <a:avLst/>
          </a:prstGeom>
          <a:ln w="28575">
            <a:solidFill>
              <a:schemeClr val="accent4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ttore 2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>
            <a:off x="6499259" y="1712263"/>
            <a:ext cx="0" cy="540000"/>
          </a:xfrm>
          <a:prstGeom prst="straightConnector1">
            <a:avLst/>
          </a:prstGeom>
          <a:ln w="28575">
            <a:solidFill>
              <a:schemeClr val="accent4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294422</xdr:colOff>
      <xdr:row>12</xdr:row>
      <xdr:rowOff>8966</xdr:rowOff>
    </xdr:from>
    <xdr:to>
      <xdr:col>22</xdr:col>
      <xdr:colOff>116541</xdr:colOff>
      <xdr:row>19</xdr:row>
      <xdr:rowOff>2893</xdr:rowOff>
    </xdr:to>
    <xdr:grpSp>
      <xdr:nvGrpSpPr>
        <xdr:cNvPr id="19" name="Grupp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 flipH="1">
          <a:off x="6104672" y="2437841"/>
          <a:ext cx="6213394" cy="1327427"/>
          <a:chOff x="4831976" y="1004047"/>
          <a:chExt cx="1667436" cy="1672163"/>
        </a:xfrm>
      </xdr:grpSpPr>
      <xdr:cxnSp macro="">
        <xdr:nvCxnSpPr>
          <xdr:cNvPr id="20" name="Connettore diritto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31976" y="1004047"/>
            <a:ext cx="0" cy="72000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ttore diritto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4836754" y="1712264"/>
            <a:ext cx="1662658" cy="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ttore 2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6499062" y="1712262"/>
            <a:ext cx="0" cy="963948"/>
          </a:xfrm>
          <a:prstGeom prst="straightConnector1">
            <a:avLst/>
          </a:prstGeom>
          <a:ln w="28575">
            <a:solidFill>
              <a:schemeClr val="accent2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197223</xdr:colOff>
      <xdr:row>12</xdr:row>
      <xdr:rowOff>1</xdr:rowOff>
    </xdr:from>
    <xdr:to>
      <xdr:col>23</xdr:col>
      <xdr:colOff>546848</xdr:colOff>
      <xdr:row>18</xdr:row>
      <xdr:rowOff>171176</xdr:rowOff>
    </xdr:to>
    <xdr:grpSp>
      <xdr:nvGrpSpPr>
        <xdr:cNvPr id="23" name="Grupp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 flipH="1">
          <a:off x="12398748" y="2428876"/>
          <a:ext cx="930650" cy="1314175"/>
          <a:chOff x="4831976" y="998046"/>
          <a:chExt cx="1667436" cy="834710"/>
        </a:xfrm>
      </xdr:grpSpPr>
      <xdr:cxnSp macro="">
        <xdr:nvCxnSpPr>
          <xdr:cNvPr id="24" name="Connettore diritto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/>
        </xdr:nvCxnSpPr>
        <xdr:spPr>
          <a:xfrm>
            <a:off x="4831976" y="998046"/>
            <a:ext cx="0" cy="720000"/>
          </a:xfrm>
          <a:prstGeom prst="line">
            <a:avLst/>
          </a:prstGeom>
          <a:ln w="28575"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ttore dirit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4836755" y="1718265"/>
            <a:ext cx="1662657" cy="0"/>
          </a:xfrm>
          <a:prstGeom prst="line">
            <a:avLst/>
          </a:prstGeom>
          <a:ln w="28575"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ttore 2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6499257" y="1712263"/>
            <a:ext cx="0" cy="120493"/>
          </a:xfrm>
          <a:prstGeom prst="straightConnector1">
            <a:avLst/>
          </a:prstGeom>
          <a:ln w="28575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8965</xdr:rowOff>
    </xdr:from>
    <xdr:to>
      <xdr:col>6</xdr:col>
      <xdr:colOff>0</xdr:colOff>
      <xdr:row>21</xdr:row>
      <xdr:rowOff>8965</xdr:rowOff>
    </xdr:to>
    <xdr:cxnSp macro="">
      <xdr:nvCxnSpPr>
        <xdr:cNvPr id="27" name="Connettore 2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771650" y="4228540"/>
          <a:ext cx="1181100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1121</xdr:colOff>
      <xdr:row>21</xdr:row>
      <xdr:rowOff>0</xdr:rowOff>
    </xdr:from>
    <xdr:to>
      <xdr:col>21</xdr:col>
      <xdr:colOff>2399</xdr:colOff>
      <xdr:row>28</xdr:row>
      <xdr:rowOff>0</xdr:rowOff>
    </xdr:to>
    <xdr:grpSp>
      <xdr:nvGrpSpPr>
        <xdr:cNvPr id="28" name="Grupp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11040596" y="4219575"/>
          <a:ext cx="582303" cy="1409700"/>
          <a:chOff x="11582399" y="3200400"/>
          <a:chExt cx="612000" cy="1075765"/>
        </a:xfrm>
      </xdr:grpSpPr>
      <xdr:cxnSp macro="">
        <xdr:nvCxnSpPr>
          <xdr:cNvPr id="29" name="Connettore diritt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33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nettore 2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33CC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590544</xdr:colOff>
      <xdr:row>21</xdr:row>
      <xdr:rowOff>2</xdr:rowOff>
    </xdr:from>
    <xdr:to>
      <xdr:col>19</xdr:col>
      <xdr:colOff>26893</xdr:colOff>
      <xdr:row>28</xdr:row>
      <xdr:rowOff>2</xdr:rowOff>
    </xdr:to>
    <xdr:grpSp>
      <xdr:nvGrpSpPr>
        <xdr:cNvPr id="31" name="Grupp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 flipH="1">
          <a:off x="9877419" y="4219577"/>
          <a:ext cx="607924" cy="1409700"/>
          <a:chOff x="11582399" y="3200400"/>
          <a:chExt cx="612000" cy="1075765"/>
        </a:xfrm>
      </xdr:grpSpPr>
      <xdr:cxnSp macro="">
        <xdr:nvCxnSpPr>
          <xdr:cNvPr id="32" name="Connettore diritto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33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ttore 2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33CC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530117</xdr:colOff>
      <xdr:row>22</xdr:row>
      <xdr:rowOff>178095</xdr:rowOff>
    </xdr:from>
    <xdr:to>
      <xdr:col>18</xdr:col>
      <xdr:colOff>565</xdr:colOff>
      <xdr:row>30</xdr:row>
      <xdr:rowOff>26896</xdr:rowOff>
    </xdr:to>
    <xdr:grpSp>
      <xdr:nvGrpSpPr>
        <xdr:cNvPr id="34" name="Grupp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 rot="16200000">
          <a:off x="7346578" y="3581959"/>
          <a:ext cx="1525201" cy="3537623"/>
          <a:chOff x="11582399" y="3200400"/>
          <a:chExt cx="612000" cy="1075765"/>
        </a:xfrm>
      </xdr:grpSpPr>
      <xdr:cxnSp macro="">
        <xdr:nvCxnSpPr>
          <xdr:cNvPr id="35" name="Connettore diritto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33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Connettore 2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33CC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8964</xdr:colOff>
      <xdr:row>4</xdr:row>
      <xdr:rowOff>178098</xdr:rowOff>
    </xdr:from>
    <xdr:to>
      <xdr:col>25</xdr:col>
      <xdr:colOff>243239</xdr:colOff>
      <xdr:row>30</xdr:row>
      <xdr:rowOff>35859</xdr:rowOff>
    </xdr:to>
    <xdr:grpSp>
      <xdr:nvGrpSpPr>
        <xdr:cNvPr id="37" name="Grupp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 rot="5400000" flipH="1">
          <a:off x="10355634" y="2290128"/>
          <a:ext cx="5106036" cy="2558375"/>
          <a:chOff x="11582399" y="3200400"/>
          <a:chExt cx="612000" cy="1075765"/>
        </a:xfrm>
      </xdr:grpSpPr>
      <xdr:cxnSp macro="">
        <xdr:nvCxnSpPr>
          <xdr:cNvPr id="38" name="Connettore diritt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33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nettore 2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33CC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558</xdr:colOff>
      <xdr:row>22</xdr:row>
      <xdr:rowOff>179290</xdr:rowOff>
    </xdr:from>
    <xdr:to>
      <xdr:col>22</xdr:col>
      <xdr:colOff>1190</xdr:colOff>
      <xdr:row>36</xdr:row>
      <xdr:rowOff>26893</xdr:rowOff>
    </xdr:to>
    <xdr:grpSp>
      <xdr:nvGrpSpPr>
        <xdr:cNvPr id="40" name="Grupp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 rot="5400000" flipH="1">
          <a:off x="9687797" y="4779551"/>
          <a:ext cx="2705103" cy="2324732"/>
          <a:chOff x="11582399" y="3200400"/>
          <a:chExt cx="612000" cy="1075765"/>
        </a:xfrm>
      </xdr:grpSpPr>
      <xdr:cxnSp macro="">
        <xdr:nvCxnSpPr>
          <xdr:cNvPr id="41" name="Connettore diritto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ttore 2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1201</xdr:colOff>
      <xdr:row>22</xdr:row>
      <xdr:rowOff>178096</xdr:rowOff>
    </xdr:from>
    <xdr:to>
      <xdr:col>15</xdr:col>
      <xdr:colOff>8969</xdr:colOff>
      <xdr:row>36</xdr:row>
      <xdr:rowOff>26893</xdr:rowOff>
    </xdr:to>
    <xdr:grpSp>
      <xdr:nvGrpSpPr>
        <xdr:cNvPr id="43" name="Grupp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 rot="16200000">
          <a:off x="4462186" y="3613336"/>
          <a:ext cx="2706297" cy="4655968"/>
          <a:chOff x="11582399" y="3200400"/>
          <a:chExt cx="612000" cy="1075765"/>
        </a:xfrm>
      </xdr:grpSpPr>
      <xdr:cxnSp macro="">
        <xdr:nvCxnSpPr>
          <xdr:cNvPr id="44" name="Connettore diritto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Connettore 2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582706</xdr:colOff>
      <xdr:row>31</xdr:row>
      <xdr:rowOff>80682</xdr:rowOff>
    </xdr:from>
    <xdr:to>
      <xdr:col>18</xdr:col>
      <xdr:colOff>2959</xdr:colOff>
      <xdr:row>35</xdr:row>
      <xdr:rowOff>8966</xdr:rowOff>
    </xdr:to>
    <xdr:grpSp>
      <xdr:nvGrpSpPr>
        <xdr:cNvPr id="46" name="Grupp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9298081" y="6357657"/>
          <a:ext cx="582303" cy="690284"/>
          <a:chOff x="11582399" y="3200400"/>
          <a:chExt cx="612000" cy="1075765"/>
        </a:xfrm>
      </xdr:grpSpPr>
      <xdr:cxnSp macro="">
        <xdr:nvCxnSpPr>
          <xdr:cNvPr id="47" name="Connettore diritt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nettore 2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71717</xdr:colOff>
      <xdr:row>23</xdr:row>
      <xdr:rowOff>8964</xdr:rowOff>
    </xdr:from>
    <xdr:to>
      <xdr:col>15</xdr:col>
      <xdr:colOff>322728</xdr:colOff>
      <xdr:row>35</xdr:row>
      <xdr:rowOff>0</xdr:rowOff>
    </xdr:to>
    <xdr:grpSp>
      <xdr:nvGrpSpPr>
        <xdr:cNvPr id="49" name="Grup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5300942" y="4609539"/>
          <a:ext cx="3156136" cy="2429436"/>
          <a:chOff x="4823012" y="1004047"/>
          <a:chExt cx="2590800" cy="915632"/>
        </a:xfrm>
      </xdr:grpSpPr>
      <xdr:cxnSp macro="">
        <xdr:nvCxnSpPr>
          <xdr:cNvPr id="50" name="Connettore diritto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>
            <a:off x="4831976" y="1004047"/>
            <a:ext cx="0" cy="71302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nettore diritt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>
            <a:off x="4823012" y="1721224"/>
            <a:ext cx="259080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nettore 2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>
            <a:off x="7404847" y="1717461"/>
            <a:ext cx="0" cy="202218"/>
          </a:xfrm>
          <a:prstGeom prst="straightConnector1">
            <a:avLst/>
          </a:prstGeom>
          <a:ln w="28575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591671</xdr:colOff>
      <xdr:row>23</xdr:row>
      <xdr:rowOff>8964</xdr:rowOff>
    </xdr:from>
    <xdr:to>
      <xdr:col>15</xdr:col>
      <xdr:colOff>591671</xdr:colOff>
      <xdr:row>35</xdr:row>
      <xdr:rowOff>0</xdr:rowOff>
    </xdr:to>
    <xdr:cxnSp macro="">
      <xdr:nvCxnSpPr>
        <xdr:cNvPr id="53" name="Connettore 2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8859371" y="4609539"/>
          <a:ext cx="0" cy="242943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591670</xdr:colOff>
      <xdr:row>39</xdr:row>
      <xdr:rowOff>8965</xdr:rowOff>
    </xdr:from>
    <xdr:to>
      <xdr:col>15</xdr:col>
      <xdr:colOff>591670</xdr:colOff>
      <xdr:row>42</xdr:row>
      <xdr:rowOff>0</xdr:rowOff>
    </xdr:to>
    <xdr:cxnSp macro="">
      <xdr:nvCxnSpPr>
        <xdr:cNvPr id="54" name="Connettore 2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8859370" y="7886140"/>
          <a:ext cx="0" cy="56253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485294</xdr:colOff>
      <xdr:row>27</xdr:row>
      <xdr:rowOff>7761</xdr:rowOff>
    </xdr:from>
    <xdr:to>
      <xdr:col>18</xdr:col>
      <xdr:colOff>563</xdr:colOff>
      <xdr:row>28</xdr:row>
      <xdr:rowOff>26890</xdr:rowOff>
    </xdr:to>
    <xdr:grpSp>
      <xdr:nvGrpSpPr>
        <xdr:cNvPr id="55" name="Grupp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pSpPr/>
      </xdr:nvGrpSpPr>
      <xdr:grpSpPr>
        <a:xfrm rot="16200000">
          <a:off x="5657851" y="1436029"/>
          <a:ext cx="209629" cy="8230644"/>
          <a:chOff x="11582399" y="3200400"/>
          <a:chExt cx="612000" cy="1075765"/>
        </a:xfrm>
      </xdr:grpSpPr>
      <xdr:cxnSp macro="">
        <xdr:nvCxnSpPr>
          <xdr:cNvPr id="56" name="Connettore diritto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 flipH="1">
            <a:off x="11582399" y="3200400"/>
            <a:ext cx="612000" cy="0"/>
          </a:xfrm>
          <a:prstGeom prst="line">
            <a:avLst/>
          </a:prstGeom>
          <a:ln w="28575">
            <a:solidFill>
              <a:srgbClr val="FF33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Connettore 2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/>
        </xdr:nvCxnSpPr>
        <xdr:spPr>
          <a:xfrm>
            <a:off x="11582400" y="3200400"/>
            <a:ext cx="0" cy="1075765"/>
          </a:xfrm>
          <a:prstGeom prst="straightConnector1">
            <a:avLst/>
          </a:prstGeom>
          <a:ln w="28575">
            <a:solidFill>
              <a:srgbClr val="FF33CC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555812</xdr:colOff>
      <xdr:row>5</xdr:row>
      <xdr:rowOff>0</xdr:rowOff>
    </xdr:from>
    <xdr:to>
      <xdr:col>26</xdr:col>
      <xdr:colOff>555812</xdr:colOff>
      <xdr:row>19</xdr:row>
      <xdr:rowOff>1</xdr:rowOff>
    </xdr:to>
    <xdr:cxnSp macro="">
      <xdr:nvCxnSpPr>
        <xdr:cNvPr id="58" name="Connettore 2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V="1">
          <a:off x="15319562" y="1028700"/>
          <a:ext cx="0" cy="27336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26895</xdr:colOff>
      <xdr:row>5</xdr:row>
      <xdr:rowOff>0</xdr:rowOff>
    </xdr:from>
    <xdr:to>
      <xdr:col>22</xdr:col>
      <xdr:colOff>26895</xdr:colOff>
      <xdr:row>8</xdr:row>
      <xdr:rowOff>0</xdr:rowOff>
    </xdr:to>
    <xdr:cxnSp macro="">
      <xdr:nvCxnSpPr>
        <xdr:cNvPr id="59" name="Connettore 2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12428445" y="1028700"/>
          <a:ext cx="0" cy="581025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17929</xdr:colOff>
      <xdr:row>2</xdr:row>
      <xdr:rowOff>26895</xdr:rowOff>
    </xdr:from>
    <xdr:to>
      <xdr:col>24</xdr:col>
      <xdr:colOff>600635</xdr:colOff>
      <xdr:row>2</xdr:row>
      <xdr:rowOff>26895</xdr:rowOff>
    </xdr:to>
    <xdr:cxnSp macro="">
      <xdr:nvCxnSpPr>
        <xdr:cNvPr id="60" name="Connettore 2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>
          <a:off x="13010029" y="445995"/>
          <a:ext cx="1163731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19050</xdr:rowOff>
    </xdr:from>
    <xdr:to>
      <xdr:col>21</xdr:col>
      <xdr:colOff>19050</xdr:colOff>
      <xdr:row>2</xdr:row>
      <xdr:rowOff>19050</xdr:rowOff>
    </xdr:to>
    <xdr:cxnSp macro="">
      <xdr:nvCxnSpPr>
        <xdr:cNvPr id="61" name="Connettore 2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H="1">
          <a:off x="7086600" y="438150"/>
          <a:ext cx="4743450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44825</xdr:colOff>
      <xdr:row>5</xdr:row>
      <xdr:rowOff>0</xdr:rowOff>
    </xdr:from>
    <xdr:to>
      <xdr:col>11</xdr:col>
      <xdr:colOff>44825</xdr:colOff>
      <xdr:row>8</xdr:row>
      <xdr:rowOff>0</xdr:rowOff>
    </xdr:to>
    <xdr:cxnSp macro="">
      <xdr:nvCxnSpPr>
        <xdr:cNvPr id="62" name="Connettore 2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5950325" y="1028700"/>
          <a:ext cx="0" cy="581025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156242</xdr:colOff>
      <xdr:row>23</xdr:row>
      <xdr:rowOff>8965</xdr:rowOff>
    </xdr:from>
    <xdr:to>
      <xdr:col>16</xdr:col>
      <xdr:colOff>156242</xdr:colOff>
      <xdr:row>35</xdr:row>
      <xdr:rowOff>1</xdr:rowOff>
    </xdr:to>
    <xdr:cxnSp macro="">
      <xdr:nvCxnSpPr>
        <xdr:cNvPr id="63" name="Connettore 2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9014492" y="4609540"/>
          <a:ext cx="0" cy="2429436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17929</xdr:colOff>
      <xdr:row>2</xdr:row>
      <xdr:rowOff>29696</xdr:rowOff>
    </xdr:from>
    <xdr:to>
      <xdr:col>24</xdr:col>
      <xdr:colOff>600635</xdr:colOff>
      <xdr:row>2</xdr:row>
      <xdr:rowOff>29696</xdr:rowOff>
    </xdr:to>
    <xdr:cxnSp macro="">
      <xdr:nvCxnSpPr>
        <xdr:cNvPr id="64" name="Connettore 2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>
          <a:off x="13010029" y="448796"/>
          <a:ext cx="1163731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8404</xdr:colOff>
      <xdr:row>2</xdr:row>
      <xdr:rowOff>29696</xdr:rowOff>
    </xdr:from>
    <xdr:to>
      <xdr:col>27</xdr:col>
      <xdr:colOff>571500</xdr:colOff>
      <xdr:row>2</xdr:row>
      <xdr:rowOff>29696</xdr:rowOff>
    </xdr:to>
    <xdr:cxnSp macro="">
      <xdr:nvCxnSpPr>
        <xdr:cNvPr id="65" name="Connettore 2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>
          <a:off x="15362704" y="448796"/>
          <a:ext cx="563096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</xdr:row>
      <xdr:rowOff>1121</xdr:rowOff>
    </xdr:from>
    <xdr:to>
      <xdr:col>8</xdr:col>
      <xdr:colOff>600635</xdr:colOff>
      <xdr:row>2</xdr:row>
      <xdr:rowOff>1121</xdr:rowOff>
    </xdr:to>
    <xdr:cxnSp macro="">
      <xdr:nvCxnSpPr>
        <xdr:cNvPr id="66" name="Connettore 2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4191000" y="420221"/>
          <a:ext cx="533960" cy="0"/>
        </a:xfrm>
        <a:prstGeom prst="straightConnector1">
          <a:avLst/>
        </a:prstGeom>
        <a:ln w="28575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9070</xdr:colOff>
      <xdr:row>12</xdr:row>
      <xdr:rowOff>27214</xdr:rowOff>
    </xdr:from>
    <xdr:to>
      <xdr:col>12</xdr:col>
      <xdr:colOff>36284</xdr:colOff>
      <xdr:row>19</xdr:row>
      <xdr:rowOff>25402</xdr:rowOff>
    </xdr:to>
    <xdr:grpSp>
      <xdr:nvGrpSpPr>
        <xdr:cNvPr id="67" name="Grupp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 flipH="1">
          <a:off x="5819320" y="2456089"/>
          <a:ext cx="608239" cy="1331688"/>
          <a:chOff x="4823012" y="1004047"/>
          <a:chExt cx="1685361" cy="1264024"/>
        </a:xfrm>
      </xdr:grpSpPr>
      <xdr:cxnSp macro="">
        <xdr:nvCxnSpPr>
          <xdr:cNvPr id="68" name="Connettore diritt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CxnSpPr/>
        </xdr:nvCxnSpPr>
        <xdr:spPr>
          <a:xfrm>
            <a:off x="4831976" y="1004047"/>
            <a:ext cx="0" cy="360000"/>
          </a:xfrm>
          <a:prstGeom prst="line">
            <a:avLst/>
          </a:prstGeom>
          <a:ln w="285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nettore diritto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CxnSpPr/>
        </xdr:nvCxnSpPr>
        <xdr:spPr>
          <a:xfrm>
            <a:off x="4823012" y="1371601"/>
            <a:ext cx="1676400" cy="0"/>
          </a:xfrm>
          <a:prstGeom prst="line">
            <a:avLst/>
          </a:prstGeom>
          <a:ln w="285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nettore 2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CxnSpPr/>
        </xdr:nvCxnSpPr>
        <xdr:spPr>
          <a:xfrm>
            <a:off x="6508373" y="1371599"/>
            <a:ext cx="0" cy="896472"/>
          </a:xfrm>
          <a:prstGeom prst="straightConnector1">
            <a:avLst/>
          </a:prstGeom>
          <a:ln w="28575">
            <a:solidFill>
              <a:schemeClr val="accent4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AC44"/>
  <sheetViews>
    <sheetView showGridLines="0" topLeftCell="A16" zoomScaleNormal="100" workbookViewId="0">
      <selection activeCell="O30" sqref="O30"/>
    </sheetView>
  </sheetViews>
  <sheetFormatPr defaultColWidth="8.7109375" defaultRowHeight="15" x14ac:dyDescent="0.25"/>
  <cols>
    <col min="1" max="1" width="8.7109375" style="1"/>
    <col min="2" max="2" width="0" style="1" hidden="1" customWidth="1"/>
    <col min="3" max="28" width="8.7109375" style="1"/>
    <col min="29" max="29" width="4.42578125" style="1" bestFit="1" customWidth="1"/>
    <col min="30" max="30" width="6.42578125" style="1" bestFit="1" customWidth="1"/>
    <col min="31" max="31" width="5.42578125" style="1" bestFit="1" customWidth="1"/>
    <col min="32" max="16384" width="8.7109375" style="1"/>
  </cols>
  <sheetData>
    <row r="1" spans="2:29" x14ac:dyDescent="0.25">
      <c r="B1" s="1">
        <v>18</v>
      </c>
    </row>
    <row r="2" spans="2:29" ht="18" customHeight="1" x14ac:dyDescent="0.25">
      <c r="B2" s="1">
        <v>16</v>
      </c>
      <c r="D2" s="2" t="s">
        <v>0</v>
      </c>
      <c r="I2" s="3">
        <v>56</v>
      </c>
      <c r="J2" s="64" t="s">
        <v>1</v>
      </c>
      <c r="K2" s="64"/>
      <c r="L2" s="64"/>
      <c r="M2" s="64"/>
      <c r="O2" s="3">
        <v>92</v>
      </c>
      <c r="V2" s="64" t="s">
        <v>2</v>
      </c>
      <c r="W2" s="64"/>
      <c r="X2" s="3">
        <f>220+92</f>
        <v>312</v>
      </c>
      <c r="Z2" s="65" t="s">
        <v>3</v>
      </c>
      <c r="AA2" s="65"/>
      <c r="AB2" s="4">
        <f>168+36+84+24</f>
        <v>312</v>
      </c>
    </row>
    <row r="3" spans="2:29" ht="18" customHeight="1" x14ac:dyDescent="0.25">
      <c r="B3" s="1">
        <f>+B2+B1</f>
        <v>34</v>
      </c>
      <c r="D3" s="5" t="s">
        <v>4</v>
      </c>
      <c r="J3" s="64" t="s">
        <v>5</v>
      </c>
      <c r="K3" s="64"/>
      <c r="L3" s="64"/>
      <c r="M3" s="64"/>
      <c r="O3" s="6" t="s">
        <v>6</v>
      </c>
      <c r="V3" s="64"/>
      <c r="W3" s="64"/>
      <c r="X3" s="7"/>
      <c r="Z3" s="65"/>
      <c r="AA3" s="65"/>
      <c r="AB3" s="7"/>
    </row>
    <row r="4" spans="2:29" x14ac:dyDescent="0.25">
      <c r="J4" s="58" t="s">
        <v>7</v>
      </c>
      <c r="K4" s="59"/>
      <c r="L4" s="66">
        <f>+O2+I2</f>
        <v>148</v>
      </c>
      <c r="M4" s="59"/>
      <c r="V4" s="8" t="s">
        <v>7</v>
      </c>
      <c r="W4" s="9">
        <f>+X2</f>
        <v>312</v>
      </c>
      <c r="Z4" s="8" t="s">
        <v>7</v>
      </c>
      <c r="AA4" s="9">
        <v>416</v>
      </c>
    </row>
    <row r="5" spans="2:29" x14ac:dyDescent="0.25">
      <c r="J5" s="58" t="s">
        <v>8</v>
      </c>
      <c r="K5" s="59"/>
      <c r="L5" s="58">
        <f>+K7</f>
        <v>148</v>
      </c>
      <c r="M5" s="59"/>
      <c r="V5" s="8" t="s">
        <v>8</v>
      </c>
      <c r="W5" s="9">
        <f>+V7+O2</f>
        <v>312</v>
      </c>
      <c r="Z5" s="8" t="s">
        <v>8</v>
      </c>
      <c r="AA5" s="9">
        <f>+X2+X30+O2</f>
        <v>456</v>
      </c>
      <c r="AC5" s="7"/>
    </row>
    <row r="6" spans="2:29" x14ac:dyDescent="0.25">
      <c r="AC6" s="7"/>
    </row>
    <row r="7" spans="2:29" x14ac:dyDescent="0.25">
      <c r="K7" s="10">
        <v>148</v>
      </c>
      <c r="V7" s="11">
        <v>220</v>
      </c>
      <c r="W7" s="12" t="s">
        <v>9</v>
      </c>
    </row>
    <row r="8" spans="2:29" ht="15.75" thickBot="1" x14ac:dyDescent="0.3"/>
    <row r="9" spans="2:29" ht="18" customHeight="1" x14ac:dyDescent="0.25">
      <c r="J9" s="60" t="s">
        <v>10</v>
      </c>
      <c r="K9" s="61"/>
      <c r="L9" s="60" t="s">
        <v>11</v>
      </c>
      <c r="M9" s="61"/>
      <c r="N9" s="13"/>
      <c r="U9" s="60" t="s">
        <v>12</v>
      </c>
      <c r="V9" s="61"/>
      <c r="W9" s="60" t="s">
        <v>13</v>
      </c>
      <c r="X9" s="61"/>
    </row>
    <row r="10" spans="2:29" ht="18" customHeight="1" x14ac:dyDescent="0.25">
      <c r="J10" s="62"/>
      <c r="K10" s="63"/>
      <c r="L10" s="62"/>
      <c r="M10" s="63"/>
      <c r="N10" s="13"/>
      <c r="U10" s="62"/>
      <c r="V10" s="63"/>
      <c r="W10" s="62"/>
      <c r="X10" s="63"/>
    </row>
    <row r="11" spans="2:29" ht="14.65" customHeight="1" x14ac:dyDescent="0.25">
      <c r="J11" s="14"/>
      <c r="K11" s="15"/>
      <c r="L11" s="14"/>
      <c r="M11" s="15"/>
      <c r="N11" s="13"/>
      <c r="U11" s="14"/>
      <c r="V11" s="15"/>
      <c r="W11" s="14"/>
      <c r="X11" s="15"/>
    </row>
    <row r="12" spans="2:29" ht="14.65" customHeight="1" thickBot="1" x14ac:dyDescent="0.3">
      <c r="J12" s="16" t="s">
        <v>8</v>
      </c>
      <c r="K12" s="17">
        <f>+J15+N17</f>
        <v>1503</v>
      </c>
      <c r="L12" s="16" t="s">
        <v>8</v>
      </c>
      <c r="M12" s="17">
        <f>+O14+K17</f>
        <v>603</v>
      </c>
      <c r="N12" s="13"/>
      <c r="U12" s="16" t="s">
        <v>8</v>
      </c>
      <c r="V12" s="17">
        <f>+S14</f>
        <v>205</v>
      </c>
      <c r="W12" s="16" t="s">
        <v>8</v>
      </c>
      <c r="X12" s="17">
        <f>+V15+W16+X18</f>
        <v>2251</v>
      </c>
    </row>
    <row r="14" spans="2:29" x14ac:dyDescent="0.25">
      <c r="O14" s="18">
        <v>111</v>
      </c>
      <c r="S14" s="18">
        <v>205</v>
      </c>
      <c r="AB14" s="4">
        <v>104</v>
      </c>
    </row>
    <row r="15" spans="2:29" x14ac:dyDescent="0.25">
      <c r="J15" s="19">
        <v>983</v>
      </c>
      <c r="V15" s="20">
        <v>492</v>
      </c>
      <c r="AB15" s="7"/>
    </row>
    <row r="16" spans="2:29" x14ac:dyDescent="0.25">
      <c r="W16" s="18">
        <v>374</v>
      </c>
    </row>
    <row r="17" spans="3:28" x14ac:dyDescent="0.25">
      <c r="K17" s="21">
        <v>492</v>
      </c>
      <c r="N17" s="18">
        <v>520</v>
      </c>
    </row>
    <row r="18" spans="3:28" x14ac:dyDescent="0.25">
      <c r="X18" s="22">
        <f>1572-W16/2</f>
        <v>1385</v>
      </c>
    </row>
    <row r="20" spans="3:28" ht="18" customHeight="1" x14ac:dyDescent="0.25">
      <c r="C20" s="52" t="s">
        <v>14</v>
      </c>
      <c r="D20" s="52"/>
      <c r="G20" s="54" t="s">
        <v>15</v>
      </c>
      <c r="H20" s="54"/>
      <c r="K20" s="55" t="s">
        <v>16</v>
      </c>
      <c r="L20" s="55"/>
      <c r="P20" s="56" t="s">
        <v>17</v>
      </c>
      <c r="Q20" s="56"/>
      <c r="R20" s="56"/>
      <c r="S20" s="13"/>
      <c r="V20" s="57" t="s">
        <v>18</v>
      </c>
      <c r="W20" s="57"/>
      <c r="AA20" s="52" t="s">
        <v>19</v>
      </c>
      <c r="AB20" s="52"/>
    </row>
    <row r="21" spans="3:28" ht="18" customHeight="1" x14ac:dyDescent="0.25">
      <c r="C21" s="52"/>
      <c r="D21" s="52"/>
      <c r="E21" s="23">
        <v>135</v>
      </c>
      <c r="G21" s="54"/>
      <c r="H21" s="54"/>
      <c r="K21" s="55"/>
      <c r="L21" s="55"/>
      <c r="P21" s="56"/>
      <c r="Q21" s="56"/>
      <c r="R21" s="56"/>
      <c r="S21" s="13"/>
      <c r="V21" s="57"/>
      <c r="W21" s="57"/>
      <c r="AA21" s="52"/>
      <c r="AB21" s="52"/>
    </row>
    <row r="22" spans="3:28" x14ac:dyDescent="0.25">
      <c r="C22" s="8" t="s">
        <v>8</v>
      </c>
      <c r="D22" s="9">
        <f>+E21</f>
        <v>135</v>
      </c>
      <c r="G22" s="8" t="s">
        <v>7</v>
      </c>
      <c r="H22" s="9">
        <f>+E21</f>
        <v>135</v>
      </c>
      <c r="K22" s="8" t="s">
        <v>7</v>
      </c>
      <c r="L22" s="9">
        <f>+J15+V15+K17</f>
        <v>1967</v>
      </c>
      <c r="N22" s="21"/>
      <c r="P22" s="8" t="s">
        <v>7</v>
      </c>
      <c r="Q22" s="50">
        <f>+N22+N17+O14+S14+W16</f>
        <v>1210</v>
      </c>
      <c r="R22" s="51"/>
      <c r="V22" s="8" t="s">
        <v>7</v>
      </c>
      <c r="W22" s="9">
        <f>+X18</f>
        <v>1385</v>
      </c>
      <c r="AA22" s="8" t="s">
        <v>8</v>
      </c>
      <c r="AB22" s="9">
        <f>+AB14</f>
        <v>104</v>
      </c>
    </row>
    <row r="23" spans="3:28" x14ac:dyDescent="0.25">
      <c r="G23" s="8" t="s">
        <v>8</v>
      </c>
      <c r="H23" s="9">
        <f>+K37</f>
        <v>135</v>
      </c>
      <c r="K23" s="8" t="s">
        <v>8</v>
      </c>
      <c r="L23" s="9">
        <f>+N33+O30</f>
        <v>1901</v>
      </c>
      <c r="P23" s="8" t="s">
        <v>8</v>
      </c>
      <c r="Q23" s="50">
        <f>+P25+S24+Q25</f>
        <v>1305</v>
      </c>
      <c r="R23" s="51"/>
      <c r="V23" s="8" t="s">
        <v>8</v>
      </c>
      <c r="W23" s="9">
        <f>+U24+U37</f>
        <v>1400</v>
      </c>
    </row>
    <row r="24" spans="3:28" x14ac:dyDescent="0.25">
      <c r="R24" s="24"/>
      <c r="S24" s="25">
        <v>243</v>
      </c>
      <c r="U24" s="26">
        <v>42</v>
      </c>
    </row>
    <row r="25" spans="3:28" ht="18" customHeight="1" x14ac:dyDescent="0.25">
      <c r="C25" s="52" t="s">
        <v>20</v>
      </c>
      <c r="D25" s="52"/>
      <c r="P25" s="27">
        <f>1079-Q25-17</f>
        <v>168</v>
      </c>
      <c r="Q25" s="27">
        <f>+N17+W16</f>
        <v>894</v>
      </c>
      <c r="W25" s="24"/>
    </row>
    <row r="26" spans="3:28" ht="18" customHeight="1" x14ac:dyDescent="0.25">
      <c r="C26" s="52"/>
      <c r="D26" s="52"/>
      <c r="P26" s="28">
        <f>+P25/$B$3*$B$1</f>
        <v>88.941176470588232</v>
      </c>
      <c r="Q26" s="28">
        <f>+Q25/$B$3*$B$1</f>
        <v>473.29411764705878</v>
      </c>
    </row>
    <row r="27" spans="3:28" x14ac:dyDescent="0.25">
      <c r="C27" s="8" t="s">
        <v>8</v>
      </c>
      <c r="D27" s="9">
        <f>+N22+O28</f>
        <v>78</v>
      </c>
      <c r="P27" s="28">
        <f>+P25/$B$3*$B$2</f>
        <v>79.058823529411768</v>
      </c>
      <c r="Q27" s="28">
        <f>+Q25/$B$3*$B$2</f>
        <v>420.70588235294116</v>
      </c>
    </row>
    <row r="28" spans="3:28" x14ac:dyDescent="0.25">
      <c r="O28" s="29">
        <f>39*2</f>
        <v>78</v>
      </c>
    </row>
    <row r="29" spans="3:28" ht="18" customHeight="1" x14ac:dyDescent="0.25">
      <c r="S29" s="53" t="s">
        <v>21</v>
      </c>
      <c r="T29" s="53"/>
      <c r="U29" s="53"/>
    </row>
    <row r="30" spans="3:28" ht="18" customHeight="1" x14ac:dyDescent="0.25">
      <c r="O30" s="29">
        <v>58</v>
      </c>
      <c r="S30" s="53"/>
      <c r="T30" s="53"/>
      <c r="U30" s="53"/>
      <c r="X30" s="29">
        <v>52</v>
      </c>
    </row>
    <row r="31" spans="3:28" x14ac:dyDescent="0.25">
      <c r="S31" s="8" t="s">
        <v>7</v>
      </c>
      <c r="T31" s="50">
        <f>+O30+X30+U24+S24+O28</f>
        <v>473</v>
      </c>
      <c r="U31" s="51"/>
    </row>
    <row r="32" spans="3:28" x14ac:dyDescent="0.25">
      <c r="S32" s="8" t="s">
        <v>8</v>
      </c>
      <c r="T32" s="50">
        <f>+R33</f>
        <v>886</v>
      </c>
      <c r="U32" s="51"/>
    </row>
    <row r="33" spans="11:27" x14ac:dyDescent="0.25">
      <c r="N33" s="27">
        <v>1843</v>
      </c>
      <c r="R33" s="30">
        <f>869+17</f>
        <v>886</v>
      </c>
    </row>
    <row r="34" spans="11:27" x14ac:dyDescent="0.25">
      <c r="N34" s="28">
        <f>+N33/$B$3*$B$1</f>
        <v>975.7058823529411</v>
      </c>
      <c r="R34" s="31">
        <f>+R33/$B$3*$B$1</f>
        <v>469.05882352941177</v>
      </c>
    </row>
    <row r="35" spans="11:27" x14ac:dyDescent="0.25">
      <c r="N35" s="28">
        <f>+N33/$B$3*$B$2</f>
        <v>867.29411764705878</v>
      </c>
      <c r="R35" s="31">
        <f>+R33/$B$3*$B$2</f>
        <v>416.94117647058823</v>
      </c>
    </row>
    <row r="36" spans="11:27" ht="18" customHeight="1" x14ac:dyDescent="0.25">
      <c r="P36" s="49" t="s">
        <v>22</v>
      </c>
      <c r="Q36" s="49"/>
      <c r="R36" s="49"/>
    </row>
    <row r="37" spans="11:27" ht="18" customHeight="1" x14ac:dyDescent="0.25">
      <c r="K37" s="27">
        <v>135</v>
      </c>
      <c r="P37" s="49"/>
      <c r="Q37" s="49"/>
      <c r="R37" s="49"/>
      <c r="U37" s="27">
        <v>1358</v>
      </c>
    </row>
    <row r="38" spans="11:27" x14ac:dyDescent="0.25">
      <c r="K38" s="28">
        <f>+K37/$B$3*$B$1</f>
        <v>71.470588235294116</v>
      </c>
      <c r="P38" s="8" t="s">
        <v>7</v>
      </c>
      <c r="Q38" s="50">
        <f>+K37+N33+P25+R33+U37+Q25</f>
        <v>5284</v>
      </c>
      <c r="R38" s="51"/>
      <c r="U38" s="28">
        <f>+U37/$B$3*$B$1</f>
        <v>718.94117647058818</v>
      </c>
      <c r="AA38" s="24">
        <f>U37+R33+K37+N33+P25+Q25</f>
        <v>5284</v>
      </c>
    </row>
    <row r="39" spans="11:27" x14ac:dyDescent="0.25">
      <c r="K39" s="28">
        <f>+K37/$B$3*$B$2</f>
        <v>63.529411764705884</v>
      </c>
      <c r="P39" s="8" t="s">
        <v>8</v>
      </c>
      <c r="Q39" s="50">
        <f>+Q42</f>
        <v>5284</v>
      </c>
      <c r="R39" s="51"/>
      <c r="U39" s="28">
        <f>+U37/$B$3*$B$2</f>
        <v>639.05882352941171</v>
      </c>
    </row>
    <row r="41" spans="11:27" x14ac:dyDescent="0.25">
      <c r="Q41" s="32" t="s">
        <v>23</v>
      </c>
    </row>
    <row r="42" spans="11:27" x14ac:dyDescent="0.25">
      <c r="Q42" s="33">
        <v>5284</v>
      </c>
    </row>
    <row r="43" spans="11:27" x14ac:dyDescent="0.25">
      <c r="Q43" s="34">
        <f>+Q42/$B$3*$B$1</f>
        <v>2797.4117647058824</v>
      </c>
    </row>
    <row r="44" spans="11:27" x14ac:dyDescent="0.25">
      <c r="Q44" s="34">
        <f>+Q42/$B$3*$B$2</f>
        <v>2486.5882352941176</v>
      </c>
    </row>
  </sheetData>
  <mergeCells count="27">
    <mergeCell ref="J2:M2"/>
    <mergeCell ref="V2:W3"/>
    <mergeCell ref="Z2:AA3"/>
    <mergeCell ref="J3:M3"/>
    <mergeCell ref="J4:K4"/>
    <mergeCell ref="L4:M4"/>
    <mergeCell ref="V20:W21"/>
    <mergeCell ref="AA20:AB21"/>
    <mergeCell ref="J5:K5"/>
    <mergeCell ref="L5:M5"/>
    <mergeCell ref="J9:K10"/>
    <mergeCell ref="L9:M10"/>
    <mergeCell ref="U9:V10"/>
    <mergeCell ref="W9:X10"/>
    <mergeCell ref="C25:D26"/>
    <mergeCell ref="S29:U30"/>
    <mergeCell ref="T31:U31"/>
    <mergeCell ref="T32:U32"/>
    <mergeCell ref="C20:D21"/>
    <mergeCell ref="G20:H21"/>
    <mergeCell ref="K20:L21"/>
    <mergeCell ref="P20:R21"/>
    <mergeCell ref="P36:R37"/>
    <mergeCell ref="Q38:R38"/>
    <mergeCell ref="Q39:R39"/>
    <mergeCell ref="Q22:R22"/>
    <mergeCell ref="Q23:R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B8DE-6D47-47DF-A373-A32149F462A5}">
  <dimension ref="A1:R53"/>
  <sheetViews>
    <sheetView tabSelected="1" topLeftCell="A25" workbookViewId="0">
      <selection activeCell="C51" sqref="C51"/>
    </sheetView>
  </sheetViews>
  <sheetFormatPr defaultRowHeight="15" x14ac:dyDescent="0.25"/>
  <cols>
    <col min="1" max="1" width="18.5703125" customWidth="1"/>
    <col min="2" max="2" width="15.85546875" customWidth="1"/>
    <col min="4" max="4" width="14.42578125" bestFit="1" customWidth="1"/>
    <col min="5" max="5" width="18.140625" bestFit="1" customWidth="1"/>
    <col min="8" max="8" width="13.5703125" customWidth="1"/>
  </cols>
  <sheetData>
    <row r="1" spans="1:18" s="67" customFormat="1" x14ac:dyDescent="0.25">
      <c r="B1" s="67" t="s">
        <v>25</v>
      </c>
      <c r="C1" s="67" t="s">
        <v>26</v>
      </c>
      <c r="D1" s="67" t="s">
        <v>2</v>
      </c>
      <c r="E1" s="68" t="s">
        <v>39</v>
      </c>
      <c r="F1" s="68" t="s">
        <v>10</v>
      </c>
      <c r="G1" s="68" t="s">
        <v>11</v>
      </c>
      <c r="H1" s="67" t="s">
        <v>12</v>
      </c>
      <c r="I1" s="67" t="s">
        <v>13</v>
      </c>
      <c r="J1" s="67" t="s">
        <v>14</v>
      </c>
      <c r="K1" s="67" t="s">
        <v>15</v>
      </c>
      <c r="L1" s="67" t="s">
        <v>16</v>
      </c>
      <c r="M1" s="67" t="s">
        <v>17</v>
      </c>
      <c r="N1" s="67" t="s">
        <v>18</v>
      </c>
      <c r="O1" s="67" t="s">
        <v>19</v>
      </c>
      <c r="P1" s="67" t="s">
        <v>20</v>
      </c>
      <c r="Q1" s="67" t="s">
        <v>21</v>
      </c>
      <c r="R1" s="67" t="s">
        <v>22</v>
      </c>
    </row>
    <row r="2" spans="1:18" x14ac:dyDescent="0.25">
      <c r="A2" t="s">
        <v>25</v>
      </c>
      <c r="B2" s="35"/>
      <c r="C2" s="36">
        <v>312</v>
      </c>
      <c r="D2" s="36"/>
      <c r="E2" s="47">
        <v>56</v>
      </c>
      <c r="F2" s="48"/>
      <c r="G2" s="48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1:18" ht="15.75" thickBot="1" x14ac:dyDescent="0.3">
      <c r="A3" t="s">
        <v>26</v>
      </c>
      <c r="B3" s="38"/>
      <c r="D3">
        <v>312</v>
      </c>
      <c r="Q3">
        <v>52</v>
      </c>
      <c r="R3" s="39"/>
    </row>
    <row r="4" spans="1:18" ht="15.75" thickBot="1" x14ac:dyDescent="0.3">
      <c r="A4" t="s">
        <v>2</v>
      </c>
      <c r="B4" s="38"/>
      <c r="E4">
        <v>92</v>
      </c>
      <c r="H4" s="43">
        <v>220</v>
      </c>
      <c r="I4" s="44" t="s">
        <v>27</v>
      </c>
      <c r="R4" s="39"/>
    </row>
    <row r="5" spans="1:18" ht="15.75" thickBot="1" x14ac:dyDescent="0.3">
      <c r="A5" t="s">
        <v>24</v>
      </c>
      <c r="B5" s="38"/>
      <c r="F5" s="43">
        <v>148</v>
      </c>
      <c r="G5" s="44" t="s">
        <v>27</v>
      </c>
      <c r="R5" s="39"/>
    </row>
    <row r="6" spans="1:18" x14ac:dyDescent="0.25">
      <c r="A6" t="s">
        <v>10</v>
      </c>
      <c r="B6" s="38"/>
      <c r="L6" s="45">
        <v>983</v>
      </c>
      <c r="M6" s="45">
        <v>520</v>
      </c>
      <c r="R6" s="39"/>
    </row>
    <row r="7" spans="1:18" ht="15.75" thickBot="1" x14ac:dyDescent="0.3">
      <c r="A7" t="s">
        <v>11</v>
      </c>
      <c r="B7" s="38"/>
      <c r="L7" s="46">
        <v>492</v>
      </c>
      <c r="M7" s="46">
        <v>111</v>
      </c>
      <c r="R7" s="39"/>
    </row>
    <row r="8" spans="1:18" ht="15" customHeight="1" x14ac:dyDescent="0.25">
      <c r="A8" t="s">
        <v>12</v>
      </c>
      <c r="B8" s="38"/>
      <c r="M8" s="45">
        <v>205</v>
      </c>
      <c r="R8" s="39"/>
    </row>
    <row r="9" spans="1:18" ht="15.75" thickBot="1" x14ac:dyDescent="0.3">
      <c r="A9" t="s">
        <v>13</v>
      </c>
      <c r="B9" s="38"/>
      <c r="L9">
        <v>492</v>
      </c>
      <c r="M9" s="46">
        <v>374</v>
      </c>
      <c r="N9">
        <v>1385</v>
      </c>
      <c r="R9" s="39"/>
    </row>
    <row r="10" spans="1:18" x14ac:dyDescent="0.25">
      <c r="A10" t="s">
        <v>14</v>
      </c>
      <c r="B10" s="38"/>
      <c r="K10">
        <v>135</v>
      </c>
      <c r="R10" s="39"/>
    </row>
    <row r="11" spans="1:18" x14ac:dyDescent="0.25">
      <c r="A11" t="s">
        <v>15</v>
      </c>
      <c r="B11" s="38"/>
      <c r="R11" s="39">
        <v>135</v>
      </c>
    </row>
    <row r="12" spans="1:18" x14ac:dyDescent="0.25">
      <c r="A12" t="s">
        <v>16</v>
      </c>
      <c r="B12" s="38"/>
      <c r="Q12">
        <v>58</v>
      </c>
      <c r="R12" s="39">
        <v>1843</v>
      </c>
    </row>
    <row r="13" spans="1:18" x14ac:dyDescent="0.25">
      <c r="A13" t="s">
        <v>17</v>
      </c>
      <c r="B13" s="38"/>
      <c r="Q13">
        <v>243</v>
      </c>
      <c r="R13" s="39">
        <v>1062</v>
      </c>
    </row>
    <row r="14" spans="1:18" x14ac:dyDescent="0.25">
      <c r="A14" t="s">
        <v>18</v>
      </c>
      <c r="B14" s="38"/>
      <c r="Q14">
        <v>42</v>
      </c>
      <c r="R14" s="39">
        <v>1358</v>
      </c>
    </row>
    <row r="15" spans="1:18" x14ac:dyDescent="0.25">
      <c r="A15" t="s">
        <v>19</v>
      </c>
      <c r="B15" s="38"/>
      <c r="C15">
        <v>104</v>
      </c>
      <c r="R15" s="39"/>
    </row>
    <row r="16" spans="1:18" x14ac:dyDescent="0.25">
      <c r="A16" t="s">
        <v>20</v>
      </c>
      <c r="B16" s="38"/>
      <c r="Q16">
        <v>78</v>
      </c>
      <c r="R16" s="39"/>
    </row>
    <row r="17" spans="1:18" x14ac:dyDescent="0.25">
      <c r="A17" t="s">
        <v>21</v>
      </c>
      <c r="B17" s="38"/>
      <c r="R17" s="39">
        <v>886</v>
      </c>
    </row>
    <row r="18" spans="1:18" x14ac:dyDescent="0.25">
      <c r="A18" t="s">
        <v>22</v>
      </c>
      <c r="B18" s="40">
        <v>5284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</row>
    <row r="21" spans="1:18" x14ac:dyDescent="0.25">
      <c r="A21" t="s">
        <v>28</v>
      </c>
      <c r="B21" t="s">
        <v>29</v>
      </c>
      <c r="C21" t="s">
        <v>30</v>
      </c>
      <c r="D21" s="47" t="s">
        <v>40</v>
      </c>
      <c r="E21" s="47"/>
    </row>
    <row r="22" spans="1:18" x14ac:dyDescent="0.25">
      <c r="A22" t="s">
        <v>25</v>
      </c>
      <c r="B22" t="s">
        <v>31</v>
      </c>
      <c r="C22">
        <v>312</v>
      </c>
      <c r="D22" s="47"/>
      <c r="E22" s="47"/>
    </row>
    <row r="23" spans="1:18" x14ac:dyDescent="0.25">
      <c r="A23" s="69" t="s">
        <v>25</v>
      </c>
      <c r="B23" s="69" t="s">
        <v>32</v>
      </c>
      <c r="C23" s="69">
        <v>34</v>
      </c>
      <c r="D23" s="70">
        <v>56</v>
      </c>
      <c r="E23" s="47"/>
    </row>
    <row r="24" spans="1:18" x14ac:dyDescent="0.25">
      <c r="A24" s="69" t="s">
        <v>25</v>
      </c>
      <c r="B24" s="69" t="s">
        <v>33</v>
      </c>
      <c r="C24" s="69">
        <v>22</v>
      </c>
      <c r="D24" s="71"/>
      <c r="E24" s="47"/>
    </row>
    <row r="25" spans="1:18" x14ac:dyDescent="0.25">
      <c r="A25" t="s">
        <v>31</v>
      </c>
      <c r="B25" t="s">
        <v>34</v>
      </c>
      <c r="C25">
        <v>312</v>
      </c>
      <c r="D25" s="47"/>
      <c r="E25" s="47"/>
    </row>
    <row r="26" spans="1:18" x14ac:dyDescent="0.25">
      <c r="A26" t="s">
        <v>31</v>
      </c>
      <c r="B26" t="s">
        <v>21</v>
      </c>
      <c r="C26">
        <v>52</v>
      </c>
      <c r="D26" s="47"/>
      <c r="E26" s="47"/>
    </row>
    <row r="27" spans="1:18" x14ac:dyDescent="0.25">
      <c r="A27" s="72" t="s">
        <v>34</v>
      </c>
      <c r="B27" s="72" t="s">
        <v>32</v>
      </c>
      <c r="C27" s="72">
        <v>55</v>
      </c>
      <c r="D27" s="73">
        <v>92</v>
      </c>
      <c r="E27" s="47"/>
    </row>
    <row r="28" spans="1:18" x14ac:dyDescent="0.25">
      <c r="A28" s="72" t="s">
        <v>34</v>
      </c>
      <c r="B28" s="72" t="s">
        <v>33</v>
      </c>
      <c r="C28" s="72">
        <v>37</v>
      </c>
      <c r="D28" s="74"/>
      <c r="E28" s="47"/>
    </row>
    <row r="29" spans="1:18" x14ac:dyDescent="0.25">
      <c r="A29" s="69" t="s">
        <v>34</v>
      </c>
      <c r="B29" s="69" t="s">
        <v>35</v>
      </c>
      <c r="C29" s="69">
        <v>198</v>
      </c>
      <c r="D29" s="75">
        <v>220</v>
      </c>
      <c r="E29" s="47"/>
    </row>
    <row r="30" spans="1:18" x14ac:dyDescent="0.25">
      <c r="A30" s="69" t="s">
        <v>34</v>
      </c>
      <c r="B30" s="69" t="s">
        <v>36</v>
      </c>
      <c r="C30" s="69">
        <v>22</v>
      </c>
      <c r="D30" s="71"/>
      <c r="E30" s="47"/>
    </row>
    <row r="31" spans="1:18" x14ac:dyDescent="0.25">
      <c r="A31" s="72" t="s">
        <v>37</v>
      </c>
      <c r="B31" s="72" t="s">
        <v>10</v>
      </c>
      <c r="C31" s="72">
        <v>89</v>
      </c>
      <c r="D31" s="73">
        <v>148</v>
      </c>
      <c r="E31" s="47"/>
    </row>
    <row r="32" spans="1:18" x14ac:dyDescent="0.25">
      <c r="A32" s="72" t="s">
        <v>37</v>
      </c>
      <c r="B32" s="72" t="s">
        <v>11</v>
      </c>
      <c r="C32" s="72">
        <v>59</v>
      </c>
      <c r="D32" s="74"/>
      <c r="E32" s="47"/>
    </row>
    <row r="33" spans="1:5" x14ac:dyDescent="0.25">
      <c r="A33" t="s">
        <v>10</v>
      </c>
      <c r="B33" t="s">
        <v>16</v>
      </c>
      <c r="C33">
        <v>983</v>
      </c>
      <c r="D33" s="47"/>
      <c r="E33" s="47"/>
    </row>
    <row r="34" spans="1:5" x14ac:dyDescent="0.25">
      <c r="A34" t="s">
        <v>11</v>
      </c>
      <c r="B34" t="s">
        <v>16</v>
      </c>
      <c r="C34">
        <v>492</v>
      </c>
      <c r="D34" s="47"/>
      <c r="E34" s="47"/>
    </row>
    <row r="35" spans="1:5" x14ac:dyDescent="0.25">
      <c r="A35" t="s">
        <v>10</v>
      </c>
      <c r="B35" t="s">
        <v>17</v>
      </c>
      <c r="C35">
        <v>520</v>
      </c>
    </row>
    <row r="36" spans="1:5" x14ac:dyDescent="0.25">
      <c r="A36" t="s">
        <v>11</v>
      </c>
      <c r="B36" t="s">
        <v>17</v>
      </c>
      <c r="C36">
        <v>111</v>
      </c>
    </row>
    <row r="37" spans="1:5" x14ac:dyDescent="0.25">
      <c r="A37" t="s">
        <v>35</v>
      </c>
      <c r="B37" t="s">
        <v>16</v>
      </c>
      <c r="C37">
        <v>492</v>
      </c>
      <c r="D37" s="47"/>
      <c r="E37" s="47"/>
    </row>
    <row r="38" spans="1:5" x14ac:dyDescent="0.25">
      <c r="A38" t="s">
        <v>36</v>
      </c>
      <c r="B38" t="s">
        <v>16</v>
      </c>
      <c r="C38">
        <v>0</v>
      </c>
      <c r="D38" s="47"/>
      <c r="E38" s="47"/>
    </row>
    <row r="39" spans="1:5" x14ac:dyDescent="0.25">
      <c r="A39" t="s">
        <v>35</v>
      </c>
      <c r="B39" t="s">
        <v>17</v>
      </c>
      <c r="C39">
        <v>374</v>
      </c>
      <c r="D39" s="47"/>
      <c r="E39" s="47"/>
    </row>
    <row r="40" spans="1:5" x14ac:dyDescent="0.25">
      <c r="A40" t="s">
        <v>36</v>
      </c>
      <c r="B40" t="s">
        <v>17</v>
      </c>
      <c r="C40">
        <v>205</v>
      </c>
      <c r="D40" s="47"/>
      <c r="E40" s="47"/>
    </row>
    <row r="41" spans="1:5" x14ac:dyDescent="0.25">
      <c r="A41" t="s">
        <v>35</v>
      </c>
      <c r="B41" t="s">
        <v>18</v>
      </c>
      <c r="C41">
        <v>1385</v>
      </c>
      <c r="D41" s="47"/>
      <c r="E41" s="47"/>
    </row>
    <row r="42" spans="1:5" x14ac:dyDescent="0.25">
      <c r="A42" t="s">
        <v>36</v>
      </c>
      <c r="B42" t="s">
        <v>18</v>
      </c>
      <c r="C42">
        <v>0</v>
      </c>
      <c r="D42" s="47"/>
      <c r="E42" s="47"/>
    </row>
    <row r="43" spans="1:5" x14ac:dyDescent="0.25">
      <c r="A43" t="s">
        <v>14</v>
      </c>
      <c r="B43" t="s">
        <v>15</v>
      </c>
      <c r="C43">
        <v>135</v>
      </c>
      <c r="D43" s="47"/>
      <c r="E43" s="47"/>
    </row>
    <row r="44" spans="1:5" x14ac:dyDescent="0.25">
      <c r="A44" t="s">
        <v>15</v>
      </c>
      <c r="B44" t="s">
        <v>22</v>
      </c>
      <c r="C44">
        <v>135</v>
      </c>
    </row>
    <row r="45" spans="1:5" x14ac:dyDescent="0.25">
      <c r="A45" t="s">
        <v>16</v>
      </c>
      <c r="B45" t="s">
        <v>21</v>
      </c>
      <c r="C45">
        <v>58</v>
      </c>
    </row>
    <row r="46" spans="1:5" x14ac:dyDescent="0.25">
      <c r="A46" t="s">
        <v>16</v>
      </c>
      <c r="B46" t="s">
        <v>22</v>
      </c>
      <c r="C46">
        <v>1843</v>
      </c>
    </row>
    <row r="47" spans="1:5" x14ac:dyDescent="0.25">
      <c r="A47" t="s">
        <v>17</v>
      </c>
      <c r="B47" t="s">
        <v>21</v>
      </c>
      <c r="C47">
        <v>243</v>
      </c>
    </row>
    <row r="48" spans="1:5" x14ac:dyDescent="0.25">
      <c r="A48" t="s">
        <v>17</v>
      </c>
      <c r="B48" t="s">
        <v>22</v>
      </c>
      <c r="C48">
        <v>1062</v>
      </c>
    </row>
    <row r="49" spans="1:3" x14ac:dyDescent="0.25">
      <c r="A49" t="s">
        <v>18</v>
      </c>
      <c r="B49" t="s">
        <v>21</v>
      </c>
      <c r="C49">
        <v>42</v>
      </c>
    </row>
    <row r="50" spans="1:3" x14ac:dyDescent="0.25">
      <c r="A50" t="s">
        <v>18</v>
      </c>
      <c r="B50" t="s">
        <v>22</v>
      </c>
      <c r="C50">
        <v>1358</v>
      </c>
    </row>
    <row r="51" spans="1:3" x14ac:dyDescent="0.25">
      <c r="A51" t="s">
        <v>19</v>
      </c>
      <c r="B51" t="s">
        <v>31</v>
      </c>
      <c r="C51">
        <v>104</v>
      </c>
    </row>
    <row r="52" spans="1:3" x14ac:dyDescent="0.25">
      <c r="A52" t="s">
        <v>38</v>
      </c>
      <c r="B52" t="s">
        <v>21</v>
      </c>
      <c r="C52">
        <v>78</v>
      </c>
    </row>
    <row r="53" spans="1:3" x14ac:dyDescent="0.25">
      <c r="A53" t="s">
        <v>21</v>
      </c>
      <c r="B53" t="s">
        <v>22</v>
      </c>
      <c r="C53">
        <v>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 chart 2030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Filippo Sacchi</dc:creator>
  <cp:keywords/>
  <dc:description/>
  <cp:lastModifiedBy>Vittorio Maniezzo</cp:lastModifiedBy>
  <cp:revision/>
  <dcterms:created xsi:type="dcterms:W3CDTF">2024-10-30T13:15:52Z</dcterms:created>
  <dcterms:modified xsi:type="dcterms:W3CDTF">2025-04-07T08:56:49Z</dcterms:modified>
  <cp:category/>
  <cp:contentStatus/>
</cp:coreProperties>
</file>