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lete Software Development Project Mgmt Life Cycle\"/>
    </mc:Choice>
  </mc:AlternateContent>
  <xr:revisionPtr revIDLastSave="0" documentId="13_ncr:1_{70797393-9ACA-4EA3-9238-090D112D829F}" xr6:coauthVersionLast="47" xr6:coauthVersionMax="47" xr10:uidLastSave="{00000000-0000-0000-0000-000000000000}"/>
  <bookViews>
    <workbookView xWindow="20370" yWindow="-4680" windowWidth="29040" windowHeight="16440" activeTab="1" xr2:uid="{432C9704-6849-4DDA-B806-6C07F18AF36E}"/>
  </bookViews>
  <sheets>
    <sheet name="Sample SDLC plan" sheetId="1" r:id="rId1"/>
    <sheet name="Sample Detail Plan" sheetId="2" r:id="rId2"/>
    <sheet name="Develop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</calcChain>
</file>

<file path=xl/sharedStrings.xml><?xml version="1.0" encoding="utf-8"?>
<sst xmlns="http://schemas.openxmlformats.org/spreadsheetml/2006/main" count="448" uniqueCount="164">
  <si>
    <t>Analysis and Planning</t>
  </si>
  <si>
    <t>Requirment Gathering</t>
  </si>
  <si>
    <t>Design and Prototyping</t>
  </si>
  <si>
    <t>Software Development</t>
  </si>
  <si>
    <t>QA Testing</t>
  </si>
  <si>
    <t>UAT Testing</t>
  </si>
  <si>
    <t>Deployment</t>
  </si>
  <si>
    <t>Maintainance and Updates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</si>
  <si>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</si>
  <si>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</si>
  <si>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</si>
  <si>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</si>
  <si>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</si>
  <si>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</si>
  <si>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</si>
  <si>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</si>
  <si>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</si>
  <si>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</si>
  <si>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</si>
  <si>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</si>
  <si>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</si>
  <si>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</si>
  <si>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</si>
  <si>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</si>
  <si>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FY-2023</t>
  </si>
  <si>
    <t>WBS Number</t>
  </si>
  <si>
    <t/>
  </si>
  <si>
    <t>Task name / Title</t>
  </si>
  <si>
    <t>Assigned to</t>
  </si>
  <si>
    <t>Planned start date</t>
  </si>
  <si>
    <t>Planned end date</t>
  </si>
  <si>
    <t>Deadline</t>
  </si>
  <si>
    <t>Progress (%)</t>
  </si>
  <si>
    <t>Duration  (hours)</t>
  </si>
  <si>
    <t>Estimated hours</t>
  </si>
  <si>
    <t>Status</t>
  </si>
  <si>
    <t>Priority</t>
  </si>
  <si>
    <t>Task description</t>
  </si>
  <si>
    <t>1</t>
  </si>
  <si>
    <t>Project Management Activities</t>
  </si>
  <si>
    <t>1.1</t>
  </si>
  <si>
    <t>Project Charter</t>
  </si>
  <si>
    <t>Open</t>
  </si>
  <si>
    <t>Medium</t>
  </si>
  <si>
    <t>1.2</t>
  </si>
  <si>
    <t>Project Management Plan</t>
  </si>
  <si>
    <t>1.3</t>
  </si>
  <si>
    <t>Monitoring/Controlling Activities</t>
  </si>
  <si>
    <t>2</t>
  </si>
  <si>
    <t>Initiation/Planning</t>
  </si>
  <si>
    <t>2.1</t>
  </si>
  <si>
    <t>Feasibility Study</t>
  </si>
  <si>
    <t>2.2</t>
  </si>
  <si>
    <t>Business Case</t>
  </si>
  <si>
    <t>2.3</t>
  </si>
  <si>
    <t>Project Planning</t>
  </si>
  <si>
    <t>2.4</t>
  </si>
  <si>
    <t>Initiation/Planning Activities Completed</t>
  </si>
  <si>
    <t>3</t>
  </si>
  <si>
    <t>Requirements Analysis</t>
  </si>
  <si>
    <t>3.1</t>
  </si>
  <si>
    <t>Requirements Gathering</t>
  </si>
  <si>
    <t>3.2</t>
  </si>
  <si>
    <t>Security Planning</t>
  </si>
  <si>
    <t>3.3</t>
  </si>
  <si>
    <t>Requirements Analysis Completed</t>
  </si>
  <si>
    <t>4</t>
  </si>
  <si>
    <t>Design</t>
  </si>
  <si>
    <t>4.1</t>
  </si>
  <si>
    <t>High-Level Design</t>
  </si>
  <si>
    <t>4.2</t>
  </si>
  <si>
    <t>Proof of Concept</t>
  </si>
  <si>
    <t>4.3</t>
  </si>
  <si>
    <t>Detailed Design</t>
  </si>
  <si>
    <t>4.4</t>
  </si>
  <si>
    <t>Technical Specification</t>
  </si>
  <si>
    <t>4.5</t>
  </si>
  <si>
    <t>Design Completed</t>
  </si>
  <si>
    <t>5</t>
  </si>
  <si>
    <t>Development</t>
  </si>
  <si>
    <t>5.1</t>
  </si>
  <si>
    <t>Build/Develop</t>
  </si>
  <si>
    <t>5.2</t>
  </si>
  <si>
    <t>Integration Planning</t>
  </si>
  <si>
    <t>5.3</t>
  </si>
  <si>
    <t>Documentation</t>
  </si>
  <si>
    <t>5.4</t>
  </si>
  <si>
    <t>Test Planning</t>
  </si>
  <si>
    <t>5.5</t>
  </si>
  <si>
    <t>Deployment Planning</t>
  </si>
  <si>
    <t>5.6</t>
  </si>
  <si>
    <t>Training Planning</t>
  </si>
  <si>
    <t>5.7</t>
  </si>
  <si>
    <t>Business Continuity Planning</t>
  </si>
  <si>
    <t>5.8</t>
  </si>
  <si>
    <t>Transition Planning</t>
  </si>
  <si>
    <t>5.9</t>
  </si>
  <si>
    <t>Development Completed</t>
  </si>
  <si>
    <t>6</t>
  </si>
  <si>
    <t>6.1</t>
  </si>
  <si>
    <t>Unit Test</t>
  </si>
  <si>
    <t>6.2</t>
  </si>
  <si>
    <t>Function Test</t>
  </si>
  <si>
    <t>6.3</t>
  </si>
  <si>
    <t>Integration Test</t>
  </si>
  <si>
    <t>6.4</t>
  </si>
  <si>
    <t>Regression Test</t>
  </si>
  <si>
    <t>6.5</t>
  </si>
  <si>
    <t>System Test</t>
  </si>
  <si>
    <t>6.6</t>
  </si>
  <si>
    <t>User Acceptance Test</t>
  </si>
  <si>
    <t>6.7</t>
  </si>
  <si>
    <t>Test Completed</t>
  </si>
  <si>
    <t>7</t>
  </si>
  <si>
    <t>7.1</t>
  </si>
  <si>
    <t>7.2</t>
  </si>
  <si>
    <t>Training</t>
  </si>
  <si>
    <t>7.3</t>
  </si>
  <si>
    <t>Support</t>
  </si>
  <si>
    <t>7.4</t>
  </si>
  <si>
    <t>Development/Implementation Completed</t>
  </si>
  <si>
    <t>8</t>
  </si>
  <si>
    <t>Operations &amp; Maintenance</t>
  </si>
  <si>
    <t>8.1</t>
  </si>
  <si>
    <t>Operations Activities</t>
  </si>
  <si>
    <t>8.2</t>
  </si>
  <si>
    <t>Maintenance Activities</t>
  </si>
  <si>
    <t>8.3</t>
  </si>
  <si>
    <t>Operations &amp; Maintenance Completed</t>
  </si>
  <si>
    <t>Y-Mart Project Timelines</t>
  </si>
  <si>
    <t>Dependency</t>
  </si>
  <si>
    <t>Secure the liscenses</t>
  </si>
  <si>
    <t>Get the Third party dev environment details</t>
  </si>
  <si>
    <t>Engange Operations team</t>
  </si>
  <si>
    <t>Testing</t>
  </si>
  <si>
    <t>Week 1</t>
  </si>
  <si>
    <t>Week 2</t>
  </si>
  <si>
    <t>Week 3</t>
  </si>
  <si>
    <t>Week 4</t>
  </si>
  <si>
    <t>User Management</t>
  </si>
  <si>
    <t>Product Catalog Management</t>
  </si>
  <si>
    <t>Shopping Cart Management</t>
  </si>
  <si>
    <t>Order Management</t>
  </si>
  <si>
    <t>Shipping and Delivery Management</t>
  </si>
  <si>
    <t>Payment Gateway Integration</t>
  </si>
  <si>
    <t>Analytics and Reporting</t>
  </si>
  <si>
    <t>Wishlist and Save for Later Management</t>
  </si>
  <si>
    <t>Product Recommendations and Personalization</t>
  </si>
  <si>
    <t>Social Media Integration and Marketing</t>
  </si>
  <si>
    <t>Customer Support and Service</t>
  </si>
  <si>
    <t>Multi-language and Multi-currency Support</t>
  </si>
  <si>
    <t xml:space="preserve"> Inventory and Warehouse Management</t>
  </si>
  <si>
    <t>Returns and Refunds Management</t>
  </si>
  <si>
    <t>Gift Card and Voucher Management</t>
  </si>
  <si>
    <t>Affiliate and Referral Program Integration</t>
  </si>
  <si>
    <t>Loyalty and Rewards Program Integration</t>
  </si>
  <si>
    <t>Sales and Discounts Management</t>
  </si>
  <si>
    <t>Email Marketing and Newsletter Management</t>
  </si>
  <si>
    <t>Mobile App Development and Integration</t>
  </si>
  <si>
    <t>Security and Fraud Prevention</t>
  </si>
  <si>
    <t>Accessibility and User Experience Improvement</t>
  </si>
  <si>
    <t>Epics/Timelines</t>
  </si>
  <si>
    <t>Cost/Efforts</t>
  </si>
  <si>
    <t>Actual cost/Efforts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</si>
</sst>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rgb="FFFFFFFF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sz val="24"/>
      <color theme="0"/>
      <name val="Baloo Tamma 2 SemiBold"/>
      <family val="4"/>
    </font>
    <font>
      <sz val="12"/>
      <color rgb="FF374151"/>
      <name val="Roboto"/>
    </font>
    <font>
      <b/>
      <sz val="12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5A33"/>
        <bgColor indexed="64"/>
      </patternFill>
    </fill>
    <fill>
      <patternFill patternType="solid">
        <fgColor rgb="FF9747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1E3D5"/>
      </right>
      <top/>
      <bottom style="thin">
        <color rgb="FFC1E3D5"/>
      </bottom>
      <diagonal/>
    </border>
    <border>
      <left/>
      <right style="thin">
        <color rgb="FFC1E3D5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1" xfId="0" applyFont="1" applyFill="1" applyBorder="1"/>
    <xf numFmtId="0" fontId="2" fillId="0" borderId="1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/>
    <xf numFmtId="0" fontId="7" fillId="12" borderId="2" xfId="0" applyFont="1" applyFill="1" applyBorder="1" applyAlignment="1">
      <alignment horizontal="left" vertical="center" indent="1"/>
    </xf>
    <xf numFmtId="0" fontId="7" fillId="12" borderId="3" xfId="0" applyFont="1" applyFill="1" applyBorder="1" applyAlignment="1">
      <alignment horizontal="left" vertical="center" indent="1"/>
    </xf>
    <xf numFmtId="0" fontId="0" fillId="13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9" fillId="25" borderId="1" xfId="0" applyFont="1" applyFill="1" applyBorder="1"/>
    <xf numFmtId="17" fontId="10" fillId="7" borderId="1" xfId="0" applyNumberFormat="1" applyFont="1" applyFill="1" applyBorder="1"/>
    <xf numFmtId="0" fontId="0" fillId="0" borderId="1" xfId="0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4" fontId="5" fillId="10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5" fillId="10" borderId="0" xfId="0" applyFont="1" applyFill="1" applyAlignment="1">
      <alignment vertical="center" indent="1"/>
    </xf>
    <xf numFmtId="17" fontId="10" fillId="24" borderId="1" xfId="0" applyNumberFormat="1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A33"/>
      <color rgb="FF9747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314324</xdr:colOff>
      <xdr:row>0</xdr:row>
      <xdr:rowOff>0</xdr:rowOff>
    </xdr:from>
    <xdr:to>
      <xdr:col>0</xdr:col>
      <xdr:colOff>1171574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1E5D1-9241-B375-E3C4-4CBB5B509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4" y="0"/>
          <a:ext cx="857250" cy="857250"/>
        </a:xfrm>
        <a:prstGeom prst="rect">
          <a:avLst/>
        </a:prstGeom>
      </xdr:spPr>
    </xdr:pic>
    <xdr:clientData/>
  </xdr:twoCellAnchor>
  <xdr:twoCellAnchor>
    <xdr:from>
      <xdr:col>11</xdr:col>
      <xdr:colOff>85725</xdr:colOff>
      <xdr:row>8</xdr:row>
      <xdr:rowOff>123825</xdr:rowOff>
    </xdr:from>
    <xdr:to>
      <xdr:col>11</xdr:col>
      <xdr:colOff>457200</xdr:colOff>
      <xdr:row>10</xdr:row>
      <xdr:rowOff>38100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8F8F2111-5601-038F-A049-C666BB32746E}"/>
            </a:ext>
          </a:extLst>
        </xdr:cNvPr>
        <xdr:cNvSpPr/>
      </xdr:nvSpPr>
      <xdr:spPr>
        <a:xfrm>
          <a:off x="7839075" y="1647825"/>
          <a:ext cx="371475" cy="2952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723900</xdr:colOff>
      <xdr:row>1</xdr:row>
      <xdr:rowOff>438150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443A7A-7E5A-5AD0-9F00-BEC4727F1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9525"/>
          <a:ext cx="619125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16EA-D914-41AA-8AB9-4C5B04AA88C6}">
  <dimension ref="A1:M11"/>
  <sheetViews>
    <sheetView zoomScale="175" zoomScaleNormal="175" workbookViewId="0">
      <selection activeCell="D17" sqref="D17"/>
    </sheetView>
  </sheetViews>
  <sheetFormatPr defaultRowHeight="15" x14ac:dyDescent="0.25"/>
  <cols>
    <col min="1" max="1" width="24.85546875" bestFit="1" customWidth="1"/>
  </cols>
  <sheetData>
    <row r="1" spans="1:13" ht="18.75" x14ac:dyDescent="0.3">
      <c r="A1" s="29"/>
      <c r="B1" s="31" t="s">
        <v>24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8.75" x14ac:dyDescent="0.3">
      <c r="A2" s="29"/>
      <c r="B2" s="30" t="s">
        <v>20</v>
      </c>
      <c r="C2" s="30"/>
      <c r="D2" s="30"/>
      <c r="E2" s="30" t="s">
        <v>21</v>
      </c>
      <c r="F2" s="30"/>
      <c r="G2" s="30"/>
      <c r="H2" s="30" t="s">
        <v>22</v>
      </c>
      <c r="I2" s="30"/>
      <c r="J2" s="30"/>
      <c r="K2" s="30" t="s">
        <v>23</v>
      </c>
      <c r="L2" s="30"/>
      <c r="M2" s="30"/>
    </row>
    <row r="3" spans="1:13" ht="29.25" customHeight="1" x14ac:dyDescent="0.25">
      <c r="A3" s="29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  <c r="L3" s="9" t="s">
        <v>18</v>
      </c>
      <c r="M3" s="9" t="s">
        <v>19</v>
      </c>
    </row>
    <row r="4" spans="1:13" x14ac:dyDescent="0.25">
      <c r="A4" s="10" t="s">
        <v>0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0" t="s">
        <v>1</v>
      </c>
      <c r="B5" s="1"/>
      <c r="C5" s="3"/>
      <c r="D5" s="3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0" t="s">
        <v>2</v>
      </c>
      <c r="B6" s="1"/>
      <c r="C6" s="1"/>
      <c r="D6" s="1"/>
      <c r="E6" s="4"/>
      <c r="F6" s="4"/>
      <c r="G6" s="1"/>
      <c r="H6" s="1"/>
      <c r="I6" s="1"/>
      <c r="J6" s="1"/>
      <c r="K6" s="1"/>
      <c r="L6" s="1"/>
      <c r="M6" s="1"/>
    </row>
    <row r="7" spans="1:13" x14ac:dyDescent="0.25">
      <c r="A7" s="10" t="s">
        <v>3</v>
      </c>
      <c r="B7" s="1"/>
      <c r="C7" s="1"/>
      <c r="D7" s="1"/>
      <c r="E7" s="1"/>
      <c r="F7" s="1"/>
      <c r="G7" s="5"/>
      <c r="H7" s="5"/>
      <c r="I7" s="5"/>
      <c r="J7" s="1"/>
      <c r="K7" s="1"/>
      <c r="L7" s="1"/>
      <c r="M7" s="1"/>
    </row>
    <row r="8" spans="1:13" x14ac:dyDescent="0.25">
      <c r="A8" s="10" t="s">
        <v>4</v>
      </c>
      <c r="B8" s="1"/>
      <c r="C8" s="1"/>
      <c r="D8" s="1"/>
      <c r="E8" s="1"/>
      <c r="F8" s="1"/>
      <c r="G8" s="1"/>
      <c r="H8" s="1"/>
      <c r="I8" s="1"/>
      <c r="J8" s="6"/>
      <c r="K8" s="1"/>
      <c r="L8" s="1"/>
      <c r="M8" s="1"/>
    </row>
    <row r="9" spans="1:13" x14ac:dyDescent="0.25">
      <c r="A9" s="10" t="s">
        <v>5</v>
      </c>
      <c r="B9" s="1"/>
      <c r="C9" s="1"/>
      <c r="D9" s="1"/>
      <c r="E9" s="1"/>
      <c r="F9" s="1"/>
      <c r="G9" s="1"/>
      <c r="H9" s="1"/>
      <c r="I9" s="1"/>
      <c r="J9" s="1"/>
      <c r="K9" s="7"/>
      <c r="L9" s="1"/>
      <c r="M9" s="1"/>
    </row>
    <row r="10" spans="1:13" x14ac:dyDescent="0.25">
      <c r="A10" s="10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8"/>
      <c r="M10" s="1"/>
    </row>
    <row r="11" spans="1:13" x14ac:dyDescent="0.25">
      <c r="A11" s="10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4"/>
      <c r="M11" s="4"/>
    </row>
  </sheetData>
  <mergeCells count="6">
    <mergeCell ref="A1:A3"/>
    <mergeCell ref="B2:D2"/>
    <mergeCell ref="E2:G2"/>
    <mergeCell ref="H2:J2"/>
    <mergeCell ref="K2:M2"/>
    <mergeCell ref="B1:M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A1F-6F4C-4090-A276-6B5287941864}">
  <dimension ref="A1:P50"/>
  <sheetViews>
    <sheetView tabSelected="1" workbookViewId="0">
      <selection activeCell="M27" sqref="M27"/>
    </sheetView>
  </sheetViews>
  <sheetFormatPr defaultRowHeight="15" x14ac:dyDescent="0.25"/>
  <cols>
    <col min="1" max="1" width="12.85546875" bestFit="1" customWidth="1"/>
    <col min="3" max="3" width="39.7109375" bestFit="1" customWidth="1"/>
    <col min="4" max="4" width="11.28515625" bestFit="1" customWidth="1"/>
    <col min="5" max="5" width="16.85546875" bestFit="1" customWidth="1"/>
    <col min="6" max="6" width="16.140625" bestFit="1" customWidth="1"/>
    <col min="7" max="7" width="9.140625" bestFit="1" customWidth="1"/>
    <col min="8" max="8" width="11.85546875" bestFit="1" customWidth="1"/>
    <col min="9" max="9" width="15.7109375" bestFit="1" customWidth="1"/>
    <col min="10" max="10" width="15.140625" bestFit="1" customWidth="1"/>
    <col min="11" max="11" width="7.140625" bestFit="1" customWidth="1"/>
    <col min="12" max="12" width="8.42578125" bestFit="1" customWidth="1"/>
    <col min="13" max="13" width="14.85546875" bestFit="1" customWidth="1"/>
    <col min="14" max="14" width="11.7109375" bestFit="1" customWidth="1"/>
    <col min="15" max="15" width="16.85546875" bestFit="1" customWidth="1"/>
    <col min="16" max="16" width="15.140625" customWidth="1"/>
  </cols>
  <sheetData>
    <row r="1" spans="1:16" ht="15" customHeight="1" x14ac:dyDescent="0.25">
      <c r="A1" s="35"/>
      <c r="B1" s="33" t="s">
        <v>129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 ht="36" customHeight="1" x14ac:dyDescent="0.25">
      <c r="A2" s="35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6" x14ac:dyDescent="0.25">
      <c r="A3" s="36"/>
      <c r="B3" s="36"/>
      <c r="C3" s="36"/>
      <c r="D3" s="36"/>
      <c r="E3" s="36"/>
      <c r="F3" s="36"/>
      <c r="G3" s="36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25">
      <c r="A4" s="14" t="s">
        <v>25</v>
      </c>
      <c r="B4" s="14" t="s">
        <v>26</v>
      </c>
      <c r="C4" s="14" t="s">
        <v>27</v>
      </c>
      <c r="D4" s="14" t="s">
        <v>28</v>
      </c>
      <c r="E4" s="14" t="s">
        <v>29</v>
      </c>
      <c r="F4" s="14" t="s">
        <v>30</v>
      </c>
      <c r="G4" s="14" t="s">
        <v>31</v>
      </c>
      <c r="H4" s="14" t="s">
        <v>32</v>
      </c>
      <c r="I4" s="14" t="s">
        <v>33</v>
      </c>
      <c r="J4" s="14" t="s">
        <v>34</v>
      </c>
      <c r="K4" s="14" t="s">
        <v>35</v>
      </c>
      <c r="L4" s="14" t="s">
        <v>36</v>
      </c>
      <c r="M4" s="14" t="s">
        <v>37</v>
      </c>
      <c r="N4" s="14" t="s">
        <v>162</v>
      </c>
      <c r="O4" s="14" t="s">
        <v>163</v>
      </c>
      <c r="P4" s="15" t="s">
        <v>130</v>
      </c>
    </row>
    <row r="5" spans="1:16" x14ac:dyDescent="0.25">
      <c r="A5" s="11" t="s">
        <v>38</v>
      </c>
      <c r="B5" s="34" t="s">
        <v>39</v>
      </c>
      <c r="C5" s="34"/>
      <c r="D5" s="11" t="s">
        <v>26</v>
      </c>
      <c r="E5" s="12">
        <f ca="1">TODAY()+3</f>
        <v>44999</v>
      </c>
      <c r="F5" s="12">
        <f ca="1">TODAY()+4</f>
        <v>45000</v>
      </c>
      <c r="G5" s="11" t="s">
        <v>26</v>
      </c>
      <c r="H5" s="11">
        <v>0</v>
      </c>
      <c r="I5" s="11">
        <v>16</v>
      </c>
      <c r="J5" s="11">
        <v>0</v>
      </c>
      <c r="K5" s="11" t="s">
        <v>26</v>
      </c>
      <c r="L5" s="11" t="s">
        <v>26</v>
      </c>
      <c r="M5" s="11" t="s">
        <v>26</v>
      </c>
      <c r="N5" s="11">
        <v>0</v>
      </c>
      <c r="O5" s="11">
        <v>0</v>
      </c>
    </row>
    <row r="6" spans="1:16" x14ac:dyDescent="0.25">
      <c r="A6" t="s">
        <v>40</v>
      </c>
      <c r="B6" t="s">
        <v>26</v>
      </c>
      <c r="C6" t="s">
        <v>41</v>
      </c>
      <c r="D6" t="s">
        <v>26</v>
      </c>
      <c r="E6" s="13">
        <f ca="1">TODAY()+3</f>
        <v>44999</v>
      </c>
      <c r="F6" s="13">
        <f ca="1">TODAY()+3</f>
        <v>44999</v>
      </c>
      <c r="G6" t="s">
        <v>26</v>
      </c>
      <c r="H6">
        <v>0</v>
      </c>
      <c r="I6">
        <v>8</v>
      </c>
      <c r="J6">
        <v>0</v>
      </c>
      <c r="K6" t="s">
        <v>42</v>
      </c>
      <c r="L6" t="s">
        <v>43</v>
      </c>
      <c r="M6" t="s">
        <v>26</v>
      </c>
      <c r="N6">
        <v>0</v>
      </c>
      <c r="O6">
        <v>0</v>
      </c>
    </row>
    <row r="7" spans="1:16" x14ac:dyDescent="0.25">
      <c r="A7" t="s">
        <v>44</v>
      </c>
      <c r="B7" t="s">
        <v>26</v>
      </c>
      <c r="C7" t="s">
        <v>45</v>
      </c>
      <c r="D7" t="s">
        <v>26</v>
      </c>
      <c r="E7" s="13">
        <f ca="1">TODAY()+4</f>
        <v>45000</v>
      </c>
      <c r="F7" s="13">
        <f ca="1">TODAY()+4</f>
        <v>45000</v>
      </c>
      <c r="G7" t="s">
        <v>26</v>
      </c>
      <c r="H7">
        <v>0</v>
      </c>
      <c r="I7">
        <v>8</v>
      </c>
      <c r="J7">
        <v>0</v>
      </c>
      <c r="K7" t="s">
        <v>42</v>
      </c>
      <c r="L7" t="s">
        <v>43</v>
      </c>
      <c r="M7" t="s">
        <v>26</v>
      </c>
      <c r="N7">
        <v>0</v>
      </c>
      <c r="O7">
        <v>0</v>
      </c>
    </row>
    <row r="8" spans="1:16" x14ac:dyDescent="0.25">
      <c r="A8" t="s">
        <v>46</v>
      </c>
      <c r="B8" t="s">
        <v>26</v>
      </c>
      <c r="C8" t="s">
        <v>47</v>
      </c>
      <c r="D8" t="s">
        <v>26</v>
      </c>
      <c r="E8" s="13">
        <f ca="1">TODAY()+3</f>
        <v>44999</v>
      </c>
      <c r="F8" s="13">
        <f ca="1">TODAY()+3</f>
        <v>44999</v>
      </c>
      <c r="G8" t="s">
        <v>26</v>
      </c>
      <c r="H8">
        <v>0</v>
      </c>
      <c r="I8">
        <v>8</v>
      </c>
      <c r="J8">
        <v>0</v>
      </c>
      <c r="K8" t="s">
        <v>42</v>
      </c>
      <c r="L8" t="s">
        <v>43</v>
      </c>
      <c r="M8" t="s">
        <v>26</v>
      </c>
      <c r="N8">
        <v>0</v>
      </c>
      <c r="O8">
        <v>0</v>
      </c>
    </row>
    <row r="9" spans="1:16" x14ac:dyDescent="0.25">
      <c r="A9" s="11" t="s">
        <v>48</v>
      </c>
      <c r="B9" s="34" t="s">
        <v>49</v>
      </c>
      <c r="C9" s="34"/>
      <c r="D9" s="11" t="s">
        <v>26</v>
      </c>
      <c r="E9" s="12">
        <f ca="1">TODAY()+3</f>
        <v>44999</v>
      </c>
      <c r="F9" s="12">
        <f ca="1">TODAY()+6</f>
        <v>45002</v>
      </c>
      <c r="G9" s="11" t="s">
        <v>26</v>
      </c>
      <c r="H9" s="11">
        <v>0</v>
      </c>
      <c r="I9" s="11">
        <v>24</v>
      </c>
      <c r="J9" s="11">
        <v>0</v>
      </c>
      <c r="K9" s="11" t="s">
        <v>26</v>
      </c>
      <c r="L9" s="11" t="s">
        <v>26</v>
      </c>
      <c r="M9" s="11" t="s">
        <v>26</v>
      </c>
      <c r="N9" s="11">
        <v>0</v>
      </c>
      <c r="O9" s="11">
        <v>0</v>
      </c>
    </row>
    <row r="10" spans="1:16" x14ac:dyDescent="0.25">
      <c r="A10" t="s">
        <v>50</v>
      </c>
      <c r="B10" t="s">
        <v>26</v>
      </c>
      <c r="C10" t="s">
        <v>51</v>
      </c>
      <c r="D10" t="s">
        <v>26</v>
      </c>
      <c r="E10" s="13">
        <f ca="1">TODAY()+3</f>
        <v>44999</v>
      </c>
      <c r="F10" s="13">
        <f ca="1">TODAY()+3</f>
        <v>44999</v>
      </c>
      <c r="G10" t="s">
        <v>26</v>
      </c>
      <c r="H10">
        <v>0</v>
      </c>
      <c r="I10">
        <v>8</v>
      </c>
      <c r="J10">
        <v>0</v>
      </c>
      <c r="K10" t="s">
        <v>42</v>
      </c>
      <c r="L10" t="s">
        <v>43</v>
      </c>
      <c r="M10" t="s">
        <v>26</v>
      </c>
      <c r="N10">
        <v>0</v>
      </c>
      <c r="O10">
        <v>0</v>
      </c>
    </row>
    <row r="11" spans="1:16" x14ac:dyDescent="0.25">
      <c r="A11" t="s">
        <v>52</v>
      </c>
      <c r="B11" t="s">
        <v>26</v>
      </c>
      <c r="C11" t="s">
        <v>53</v>
      </c>
      <c r="D11" t="s">
        <v>26</v>
      </c>
      <c r="E11" s="13">
        <f ca="1">TODAY()+4</f>
        <v>45000</v>
      </c>
      <c r="F11" s="13">
        <f ca="1">TODAY()+4</f>
        <v>45000</v>
      </c>
      <c r="G11" t="s">
        <v>26</v>
      </c>
      <c r="H11">
        <v>0</v>
      </c>
      <c r="I11">
        <v>8</v>
      </c>
      <c r="J11">
        <v>0</v>
      </c>
      <c r="K11" t="s">
        <v>42</v>
      </c>
      <c r="L11" t="s">
        <v>43</v>
      </c>
      <c r="M11" t="s">
        <v>26</v>
      </c>
      <c r="N11">
        <v>0</v>
      </c>
      <c r="O11">
        <v>0</v>
      </c>
    </row>
    <row r="12" spans="1:16" x14ac:dyDescent="0.25">
      <c r="A12" t="s">
        <v>54</v>
      </c>
      <c r="B12" t="s">
        <v>26</v>
      </c>
      <c r="C12" t="s">
        <v>55</v>
      </c>
      <c r="D12" t="s">
        <v>26</v>
      </c>
      <c r="E12" s="13">
        <f ca="1">TODAY()+5</f>
        <v>45001</v>
      </c>
      <c r="F12" s="13">
        <f ca="1">TODAY()+5</f>
        <v>45001</v>
      </c>
      <c r="G12" t="s">
        <v>26</v>
      </c>
      <c r="H12">
        <v>0</v>
      </c>
      <c r="I12">
        <v>8</v>
      </c>
      <c r="J12">
        <v>0</v>
      </c>
      <c r="K12" t="s">
        <v>42</v>
      </c>
      <c r="L12" t="s">
        <v>43</v>
      </c>
      <c r="M12" t="s">
        <v>26</v>
      </c>
      <c r="N12">
        <v>0</v>
      </c>
      <c r="O12">
        <v>0</v>
      </c>
    </row>
    <row r="13" spans="1:16" x14ac:dyDescent="0.25">
      <c r="A13" t="s">
        <v>56</v>
      </c>
      <c r="B13" t="s">
        <v>26</v>
      </c>
      <c r="C13" t="s">
        <v>57</v>
      </c>
      <c r="D13" t="s">
        <v>26</v>
      </c>
      <c r="E13" s="13">
        <f ca="1">TODAY()+6</f>
        <v>45002</v>
      </c>
      <c r="F13" s="13">
        <f ca="1">TODAY()+6</f>
        <v>45002</v>
      </c>
      <c r="G13" t="s">
        <v>26</v>
      </c>
      <c r="H13">
        <v>0</v>
      </c>
      <c r="I13">
        <v>0</v>
      </c>
      <c r="J13">
        <v>0</v>
      </c>
      <c r="K13" t="s">
        <v>42</v>
      </c>
      <c r="L13" t="s">
        <v>43</v>
      </c>
      <c r="M13" t="s">
        <v>26</v>
      </c>
      <c r="N13">
        <v>0</v>
      </c>
      <c r="O13">
        <v>0</v>
      </c>
    </row>
    <row r="14" spans="1:16" x14ac:dyDescent="0.25">
      <c r="A14" s="11" t="s">
        <v>58</v>
      </c>
      <c r="B14" s="34" t="s">
        <v>59</v>
      </c>
      <c r="C14" s="34"/>
      <c r="D14" s="11" t="s">
        <v>26</v>
      </c>
      <c r="E14" s="12">
        <f ca="1">TODAY()+6</f>
        <v>45002</v>
      </c>
      <c r="F14" s="12">
        <f ca="1">TODAY()+10</f>
        <v>45006</v>
      </c>
      <c r="G14" s="11" t="s">
        <v>26</v>
      </c>
      <c r="H14" s="11">
        <v>0</v>
      </c>
      <c r="I14" s="11">
        <v>16</v>
      </c>
      <c r="J14" s="11">
        <v>0</v>
      </c>
      <c r="K14" s="11" t="s">
        <v>26</v>
      </c>
      <c r="L14" s="11" t="s">
        <v>26</v>
      </c>
      <c r="M14" s="11" t="s">
        <v>26</v>
      </c>
      <c r="N14" s="11">
        <v>0</v>
      </c>
      <c r="O14" s="11">
        <v>0</v>
      </c>
    </row>
    <row r="15" spans="1:16" x14ac:dyDescent="0.25">
      <c r="A15" t="s">
        <v>60</v>
      </c>
      <c r="B15" t="s">
        <v>26</v>
      </c>
      <c r="C15" t="s">
        <v>61</v>
      </c>
      <c r="D15" t="s">
        <v>26</v>
      </c>
      <c r="E15" s="13">
        <f ca="1">TODAY()+6</f>
        <v>45002</v>
      </c>
      <c r="F15" s="13">
        <f ca="1">TODAY()+6</f>
        <v>45002</v>
      </c>
      <c r="G15" t="s">
        <v>26</v>
      </c>
      <c r="H15">
        <v>0</v>
      </c>
      <c r="I15">
        <v>8</v>
      </c>
      <c r="J15">
        <v>0</v>
      </c>
      <c r="K15" t="s">
        <v>42</v>
      </c>
      <c r="L15" t="s">
        <v>43</v>
      </c>
      <c r="M15" t="s">
        <v>26</v>
      </c>
      <c r="N15">
        <v>0</v>
      </c>
      <c r="O15">
        <v>0</v>
      </c>
    </row>
    <row r="16" spans="1:16" x14ac:dyDescent="0.25">
      <c r="A16" t="s">
        <v>62</v>
      </c>
      <c r="B16" t="s">
        <v>26</v>
      </c>
      <c r="C16" t="s">
        <v>63</v>
      </c>
      <c r="D16" t="s">
        <v>26</v>
      </c>
      <c r="E16" s="13">
        <f ca="1">TODAY()+7</f>
        <v>45003</v>
      </c>
      <c r="F16" s="13">
        <f ca="1">TODAY()+7</f>
        <v>45003</v>
      </c>
      <c r="G16" t="s">
        <v>26</v>
      </c>
      <c r="H16">
        <v>0</v>
      </c>
      <c r="I16">
        <v>8</v>
      </c>
      <c r="J16">
        <v>0</v>
      </c>
      <c r="K16" t="s">
        <v>42</v>
      </c>
      <c r="L16" t="s">
        <v>43</v>
      </c>
      <c r="M16" t="s">
        <v>26</v>
      </c>
      <c r="N16">
        <v>0</v>
      </c>
      <c r="O16">
        <v>0</v>
      </c>
    </row>
    <row r="17" spans="1:16" x14ac:dyDescent="0.25">
      <c r="A17" t="s">
        <v>64</v>
      </c>
      <c r="B17" t="s">
        <v>26</v>
      </c>
      <c r="C17" t="s">
        <v>65</v>
      </c>
      <c r="D17" t="s">
        <v>26</v>
      </c>
      <c r="E17" s="13">
        <f ca="1">TODAY()+10</f>
        <v>45006</v>
      </c>
      <c r="F17" s="13">
        <f ca="1">TODAY()+10</f>
        <v>45006</v>
      </c>
      <c r="G17" t="s">
        <v>26</v>
      </c>
      <c r="H17">
        <v>0</v>
      </c>
      <c r="I17">
        <v>0</v>
      </c>
      <c r="J17">
        <v>0</v>
      </c>
      <c r="K17" t="s">
        <v>42</v>
      </c>
      <c r="L17" t="s">
        <v>43</v>
      </c>
      <c r="M17" t="s">
        <v>26</v>
      </c>
      <c r="N17">
        <v>0</v>
      </c>
      <c r="O17">
        <v>0</v>
      </c>
    </row>
    <row r="18" spans="1:16" x14ac:dyDescent="0.25">
      <c r="A18" s="11" t="s">
        <v>66</v>
      </c>
      <c r="B18" s="34" t="s">
        <v>67</v>
      </c>
      <c r="C18" s="34"/>
      <c r="D18" s="11" t="s">
        <v>26</v>
      </c>
      <c r="E18" s="12">
        <f ca="1">TODAY()+10</f>
        <v>45006</v>
      </c>
      <c r="F18" s="12">
        <f ca="1">TODAY()+13</f>
        <v>45009</v>
      </c>
      <c r="G18" s="11" t="s">
        <v>26</v>
      </c>
      <c r="H18" s="11">
        <v>0</v>
      </c>
      <c r="I18" s="11">
        <v>32</v>
      </c>
      <c r="J18" s="11">
        <v>0</v>
      </c>
      <c r="K18" s="11" t="s">
        <v>26</v>
      </c>
      <c r="L18" s="11" t="s">
        <v>26</v>
      </c>
      <c r="M18" s="11" t="s">
        <v>26</v>
      </c>
      <c r="N18" s="11">
        <v>0</v>
      </c>
      <c r="O18" s="11">
        <v>0</v>
      </c>
    </row>
    <row r="19" spans="1:16" x14ac:dyDescent="0.25">
      <c r="A19" t="s">
        <v>68</v>
      </c>
      <c r="B19" t="s">
        <v>26</v>
      </c>
      <c r="C19" t="s">
        <v>69</v>
      </c>
      <c r="D19" t="s">
        <v>26</v>
      </c>
      <c r="E19" s="13">
        <f ca="1">TODAY()+10</f>
        <v>45006</v>
      </c>
      <c r="F19" s="13">
        <f ca="1">TODAY()+10</f>
        <v>45006</v>
      </c>
      <c r="G19" t="s">
        <v>26</v>
      </c>
      <c r="H19">
        <v>0</v>
      </c>
      <c r="I19">
        <v>8</v>
      </c>
      <c r="J19">
        <v>0</v>
      </c>
      <c r="K19" t="s">
        <v>42</v>
      </c>
      <c r="L19" t="s">
        <v>43</v>
      </c>
      <c r="M19" t="s">
        <v>26</v>
      </c>
      <c r="N19">
        <v>0</v>
      </c>
      <c r="O19">
        <v>0</v>
      </c>
    </row>
    <row r="20" spans="1:16" x14ac:dyDescent="0.25">
      <c r="A20" t="s">
        <v>70</v>
      </c>
      <c r="B20" t="s">
        <v>26</v>
      </c>
      <c r="C20" t="s">
        <v>71</v>
      </c>
      <c r="D20" t="s">
        <v>26</v>
      </c>
      <c r="E20" s="13">
        <f ca="1">TODAY()+11</f>
        <v>45007</v>
      </c>
      <c r="F20" s="13">
        <f ca="1">TODAY()+11</f>
        <v>45007</v>
      </c>
      <c r="G20" t="s">
        <v>26</v>
      </c>
      <c r="H20">
        <v>0</v>
      </c>
      <c r="I20">
        <v>8</v>
      </c>
      <c r="J20">
        <v>0</v>
      </c>
      <c r="K20" t="s">
        <v>42</v>
      </c>
      <c r="L20" t="s">
        <v>43</v>
      </c>
      <c r="M20" t="s">
        <v>26</v>
      </c>
      <c r="N20">
        <v>0</v>
      </c>
      <c r="O20">
        <v>0</v>
      </c>
    </row>
    <row r="21" spans="1:16" x14ac:dyDescent="0.25">
      <c r="A21" t="s">
        <v>72</v>
      </c>
      <c r="B21" t="s">
        <v>26</v>
      </c>
      <c r="C21" t="s">
        <v>73</v>
      </c>
      <c r="D21" t="s">
        <v>26</v>
      </c>
      <c r="E21" s="13">
        <f ca="1">TODAY()+12</f>
        <v>45008</v>
      </c>
      <c r="F21" s="13">
        <f ca="1">TODAY()+12</f>
        <v>45008</v>
      </c>
      <c r="G21" t="s">
        <v>26</v>
      </c>
      <c r="H21">
        <v>0</v>
      </c>
      <c r="I21">
        <v>8</v>
      </c>
      <c r="J21">
        <v>0</v>
      </c>
      <c r="K21" t="s">
        <v>42</v>
      </c>
      <c r="L21" t="s">
        <v>43</v>
      </c>
      <c r="M21" t="s">
        <v>26</v>
      </c>
      <c r="N21">
        <v>0</v>
      </c>
      <c r="O21">
        <v>0</v>
      </c>
    </row>
    <row r="22" spans="1:16" x14ac:dyDescent="0.25">
      <c r="A22" t="s">
        <v>74</v>
      </c>
      <c r="B22" t="s">
        <v>26</v>
      </c>
      <c r="C22" t="s">
        <v>75</v>
      </c>
      <c r="D22" t="s">
        <v>26</v>
      </c>
      <c r="E22" s="13">
        <f ca="1">TODAY()+13</f>
        <v>45009</v>
      </c>
      <c r="F22" s="13">
        <f ca="1">TODAY()+13</f>
        <v>45009</v>
      </c>
      <c r="G22" t="s">
        <v>26</v>
      </c>
      <c r="H22">
        <v>0</v>
      </c>
      <c r="I22">
        <v>8</v>
      </c>
      <c r="J22">
        <v>0</v>
      </c>
      <c r="K22" t="s">
        <v>42</v>
      </c>
      <c r="L22" t="s">
        <v>43</v>
      </c>
      <c r="M22" t="s">
        <v>26</v>
      </c>
      <c r="N22">
        <v>0</v>
      </c>
      <c r="O22">
        <v>0</v>
      </c>
    </row>
    <row r="23" spans="1:16" x14ac:dyDescent="0.25">
      <c r="A23" t="s">
        <v>76</v>
      </c>
      <c r="B23" t="s">
        <v>26</v>
      </c>
      <c r="C23" t="s">
        <v>77</v>
      </c>
      <c r="D23" t="s">
        <v>26</v>
      </c>
      <c r="E23" s="13">
        <f ca="1">TODAY()+13</f>
        <v>45009</v>
      </c>
      <c r="F23" s="13">
        <f ca="1">TODAY()+13</f>
        <v>45009</v>
      </c>
      <c r="G23" t="s">
        <v>26</v>
      </c>
      <c r="H23">
        <v>0</v>
      </c>
      <c r="I23">
        <v>0</v>
      </c>
      <c r="J23">
        <v>0</v>
      </c>
      <c r="K23" t="s">
        <v>42</v>
      </c>
      <c r="L23" t="s">
        <v>43</v>
      </c>
      <c r="M23" t="s">
        <v>26</v>
      </c>
      <c r="N23">
        <v>0</v>
      </c>
      <c r="O23">
        <v>0</v>
      </c>
    </row>
    <row r="24" spans="1:16" x14ac:dyDescent="0.25">
      <c r="A24" s="11" t="s">
        <v>78</v>
      </c>
      <c r="B24" s="34" t="s">
        <v>79</v>
      </c>
      <c r="C24" s="34"/>
      <c r="D24" s="11" t="s">
        <v>26</v>
      </c>
      <c r="E24" s="12">
        <f ca="1">TODAY()+14</f>
        <v>45010</v>
      </c>
      <c r="F24" s="12">
        <f ca="1">TODAY()+28</f>
        <v>45024</v>
      </c>
      <c r="G24" s="11" t="s">
        <v>26</v>
      </c>
      <c r="H24" s="11">
        <v>0</v>
      </c>
      <c r="I24" s="11">
        <v>88</v>
      </c>
      <c r="J24" s="11">
        <v>0</v>
      </c>
      <c r="K24" s="11" t="s">
        <v>26</v>
      </c>
      <c r="L24" s="11" t="s">
        <v>26</v>
      </c>
      <c r="M24" s="11" t="s">
        <v>26</v>
      </c>
      <c r="N24" s="11">
        <v>0</v>
      </c>
      <c r="O24" s="11">
        <v>0</v>
      </c>
    </row>
    <row r="25" spans="1:16" x14ac:dyDescent="0.25">
      <c r="A25" t="s">
        <v>80</v>
      </c>
      <c r="B25" t="s">
        <v>26</v>
      </c>
      <c r="C25" t="s">
        <v>81</v>
      </c>
      <c r="D25" t="s">
        <v>26</v>
      </c>
      <c r="E25" s="13">
        <f ca="1">TODAY()+14</f>
        <v>45010</v>
      </c>
      <c r="F25" s="13">
        <f ca="1">TODAY()+17</f>
        <v>45013</v>
      </c>
      <c r="G25" t="s">
        <v>26</v>
      </c>
      <c r="H25">
        <v>0</v>
      </c>
      <c r="I25">
        <v>16</v>
      </c>
      <c r="J25">
        <v>0</v>
      </c>
      <c r="K25" t="s">
        <v>42</v>
      </c>
      <c r="L25" t="s">
        <v>43</v>
      </c>
      <c r="M25" t="s">
        <v>26</v>
      </c>
      <c r="N25">
        <v>0</v>
      </c>
      <c r="O25">
        <v>0</v>
      </c>
      <c r="P25" t="s">
        <v>131</v>
      </c>
    </row>
    <row r="26" spans="1:16" x14ac:dyDescent="0.25">
      <c r="A26" t="s">
        <v>82</v>
      </c>
      <c r="B26" t="s">
        <v>26</v>
      </c>
      <c r="C26" t="s">
        <v>83</v>
      </c>
      <c r="D26" t="s">
        <v>26</v>
      </c>
      <c r="E26" s="13">
        <f ca="1">TODAY()+19</f>
        <v>45015</v>
      </c>
      <c r="F26" s="13">
        <f ca="1">TODAY()+19</f>
        <v>45015</v>
      </c>
      <c r="G26" t="s">
        <v>26</v>
      </c>
      <c r="H26">
        <v>0</v>
      </c>
      <c r="I26">
        <v>8</v>
      </c>
      <c r="J26">
        <v>0</v>
      </c>
      <c r="K26" t="s">
        <v>42</v>
      </c>
      <c r="L26" t="s">
        <v>43</v>
      </c>
      <c r="M26" t="s">
        <v>26</v>
      </c>
      <c r="N26">
        <v>0</v>
      </c>
      <c r="O26">
        <v>0</v>
      </c>
      <c r="P26" t="s">
        <v>132</v>
      </c>
    </row>
    <row r="27" spans="1:16" x14ac:dyDescent="0.25">
      <c r="A27" t="s">
        <v>84</v>
      </c>
      <c r="B27" t="s">
        <v>26</v>
      </c>
      <c r="C27" t="s">
        <v>85</v>
      </c>
      <c r="D27" t="s">
        <v>26</v>
      </c>
      <c r="E27" s="13">
        <f ca="1">TODAY()+20</f>
        <v>45016</v>
      </c>
      <c r="F27" s="13">
        <f ca="1">TODAY()+20</f>
        <v>45016</v>
      </c>
      <c r="G27" t="s">
        <v>26</v>
      </c>
      <c r="H27">
        <v>0</v>
      </c>
      <c r="I27">
        <v>8</v>
      </c>
      <c r="J27">
        <v>0</v>
      </c>
      <c r="K27" t="s">
        <v>42</v>
      </c>
      <c r="L27" t="s">
        <v>43</v>
      </c>
      <c r="M27" t="s">
        <v>26</v>
      </c>
      <c r="N27">
        <v>0</v>
      </c>
      <c r="O27">
        <v>0</v>
      </c>
    </row>
    <row r="28" spans="1:16" x14ac:dyDescent="0.25">
      <c r="A28" t="s">
        <v>86</v>
      </c>
      <c r="B28" t="s">
        <v>26</v>
      </c>
      <c r="C28" t="s">
        <v>87</v>
      </c>
      <c r="D28" t="s">
        <v>26</v>
      </c>
      <c r="E28" s="13">
        <f ca="1">TODAY()+14</f>
        <v>45010</v>
      </c>
      <c r="F28" s="13">
        <f ca="1">TODAY()+14</f>
        <v>45010</v>
      </c>
      <c r="G28" t="s">
        <v>26</v>
      </c>
      <c r="H28">
        <v>0</v>
      </c>
      <c r="I28">
        <v>8</v>
      </c>
      <c r="J28">
        <v>0</v>
      </c>
      <c r="K28" t="s">
        <v>42</v>
      </c>
      <c r="L28" t="s">
        <v>43</v>
      </c>
      <c r="M28" t="s">
        <v>26</v>
      </c>
      <c r="N28">
        <v>0</v>
      </c>
      <c r="O28">
        <v>0</v>
      </c>
    </row>
    <row r="29" spans="1:16" x14ac:dyDescent="0.25">
      <c r="A29" t="s">
        <v>88</v>
      </c>
      <c r="B29" t="s">
        <v>26</v>
      </c>
      <c r="C29" t="s">
        <v>89</v>
      </c>
      <c r="D29" t="s">
        <v>26</v>
      </c>
      <c r="E29" s="13">
        <f ca="1">TODAY()+21</f>
        <v>45017</v>
      </c>
      <c r="F29" s="13">
        <f ca="1">TODAY()+21</f>
        <v>45017</v>
      </c>
      <c r="G29" t="s">
        <v>26</v>
      </c>
      <c r="H29">
        <v>0</v>
      </c>
      <c r="I29">
        <v>8</v>
      </c>
      <c r="J29">
        <v>0</v>
      </c>
      <c r="K29" t="s">
        <v>42</v>
      </c>
      <c r="L29" t="s">
        <v>43</v>
      </c>
      <c r="M29" t="s">
        <v>26</v>
      </c>
      <c r="N29">
        <v>0</v>
      </c>
      <c r="O29">
        <v>0</v>
      </c>
      <c r="P29" t="s">
        <v>133</v>
      </c>
    </row>
    <row r="30" spans="1:16" x14ac:dyDescent="0.25">
      <c r="A30" t="s">
        <v>90</v>
      </c>
      <c r="B30" t="s">
        <v>26</v>
      </c>
      <c r="C30" t="s">
        <v>91</v>
      </c>
      <c r="D30" t="s">
        <v>26</v>
      </c>
      <c r="E30" s="13">
        <f ca="1">TODAY()+24</f>
        <v>45020</v>
      </c>
      <c r="F30" s="13">
        <f ca="1">TODAY()+26</f>
        <v>45022</v>
      </c>
      <c r="G30" t="s">
        <v>26</v>
      </c>
      <c r="H30">
        <v>0</v>
      </c>
      <c r="I30">
        <v>24</v>
      </c>
      <c r="J30">
        <v>0</v>
      </c>
      <c r="K30" t="s">
        <v>42</v>
      </c>
      <c r="L30" t="s">
        <v>43</v>
      </c>
      <c r="M30" t="s">
        <v>26</v>
      </c>
      <c r="N30">
        <v>0</v>
      </c>
      <c r="O30">
        <v>0</v>
      </c>
    </row>
    <row r="31" spans="1:16" x14ac:dyDescent="0.25">
      <c r="A31" t="s">
        <v>92</v>
      </c>
      <c r="B31" t="s">
        <v>26</v>
      </c>
      <c r="C31" t="s">
        <v>93</v>
      </c>
      <c r="D31" t="s">
        <v>26</v>
      </c>
      <c r="E31" s="13">
        <f ca="1">TODAY()+27</f>
        <v>45023</v>
      </c>
      <c r="F31" s="13">
        <f ca="1">TODAY()+27</f>
        <v>45023</v>
      </c>
      <c r="G31" t="s">
        <v>26</v>
      </c>
      <c r="H31">
        <v>0</v>
      </c>
      <c r="I31">
        <v>8</v>
      </c>
      <c r="J31">
        <v>0</v>
      </c>
      <c r="K31" t="s">
        <v>42</v>
      </c>
      <c r="L31" t="s">
        <v>43</v>
      </c>
      <c r="M31" t="s">
        <v>26</v>
      </c>
      <c r="N31">
        <v>0</v>
      </c>
      <c r="O31">
        <v>0</v>
      </c>
    </row>
    <row r="32" spans="1:16" x14ac:dyDescent="0.25">
      <c r="A32" t="s">
        <v>94</v>
      </c>
      <c r="B32" t="s">
        <v>26</v>
      </c>
      <c r="C32" t="s">
        <v>95</v>
      </c>
      <c r="D32" t="s">
        <v>26</v>
      </c>
      <c r="E32" s="13">
        <f ca="1">TODAY()+28</f>
        <v>45024</v>
      </c>
      <c r="F32" s="13">
        <f ca="1">TODAY()+28</f>
        <v>45024</v>
      </c>
      <c r="G32" t="s">
        <v>26</v>
      </c>
      <c r="H32">
        <v>0</v>
      </c>
      <c r="I32">
        <v>8</v>
      </c>
      <c r="J32">
        <v>0</v>
      </c>
      <c r="K32" t="s">
        <v>42</v>
      </c>
      <c r="L32" t="s">
        <v>43</v>
      </c>
      <c r="M32" t="s">
        <v>26</v>
      </c>
      <c r="N32">
        <v>0</v>
      </c>
      <c r="O32">
        <v>0</v>
      </c>
    </row>
    <row r="33" spans="1:15" x14ac:dyDescent="0.25">
      <c r="A33" t="s">
        <v>96</v>
      </c>
      <c r="B33" t="s">
        <v>26</v>
      </c>
      <c r="C33" t="s">
        <v>97</v>
      </c>
      <c r="D33" t="s">
        <v>26</v>
      </c>
      <c r="E33" s="13">
        <f ca="1">TODAY()+28</f>
        <v>45024</v>
      </c>
      <c r="F33" s="13">
        <f ca="1">TODAY()+28</f>
        <v>45024</v>
      </c>
      <c r="G33" t="s">
        <v>26</v>
      </c>
      <c r="H33">
        <v>0</v>
      </c>
      <c r="I33">
        <v>0</v>
      </c>
      <c r="J33">
        <v>0</v>
      </c>
      <c r="K33" t="s">
        <v>42</v>
      </c>
      <c r="L33" t="s">
        <v>43</v>
      </c>
      <c r="M33" t="s">
        <v>26</v>
      </c>
      <c r="N33">
        <v>0</v>
      </c>
      <c r="O33">
        <v>0</v>
      </c>
    </row>
    <row r="34" spans="1:15" x14ac:dyDescent="0.25">
      <c r="A34" s="11" t="s">
        <v>98</v>
      </c>
      <c r="B34" s="34" t="s">
        <v>134</v>
      </c>
      <c r="C34" s="34"/>
      <c r="D34" s="11" t="s">
        <v>26</v>
      </c>
      <c r="E34" s="12">
        <f ca="1">TODAY()+31</f>
        <v>45027</v>
      </c>
      <c r="F34" s="12">
        <f ca="1">TODAY()+41</f>
        <v>45037</v>
      </c>
      <c r="G34" s="11" t="s">
        <v>26</v>
      </c>
      <c r="H34" s="11">
        <v>0</v>
      </c>
      <c r="I34" s="11">
        <v>64</v>
      </c>
      <c r="J34" s="11">
        <v>0</v>
      </c>
      <c r="K34" s="11" t="s">
        <v>26</v>
      </c>
      <c r="L34" s="11" t="s">
        <v>26</v>
      </c>
      <c r="M34" s="11" t="s">
        <v>26</v>
      </c>
      <c r="N34" s="11">
        <v>0</v>
      </c>
      <c r="O34" s="11">
        <v>0</v>
      </c>
    </row>
    <row r="35" spans="1:15" x14ac:dyDescent="0.25">
      <c r="A35" t="s">
        <v>99</v>
      </c>
      <c r="B35" t="s">
        <v>26</v>
      </c>
      <c r="C35" t="s">
        <v>100</v>
      </c>
      <c r="D35" t="s">
        <v>26</v>
      </c>
      <c r="E35" s="13">
        <f ca="1">TODAY()+31</f>
        <v>45027</v>
      </c>
      <c r="F35" s="13">
        <f ca="1">TODAY()+31</f>
        <v>45027</v>
      </c>
      <c r="G35" t="s">
        <v>26</v>
      </c>
      <c r="H35">
        <v>0</v>
      </c>
      <c r="I35">
        <v>8</v>
      </c>
      <c r="J35">
        <v>0</v>
      </c>
      <c r="K35" t="s">
        <v>42</v>
      </c>
      <c r="L35" t="s">
        <v>43</v>
      </c>
      <c r="M35" t="s">
        <v>26</v>
      </c>
      <c r="N35">
        <v>0</v>
      </c>
      <c r="O35">
        <v>0</v>
      </c>
    </row>
    <row r="36" spans="1:15" x14ac:dyDescent="0.25">
      <c r="A36" t="s">
        <v>101</v>
      </c>
      <c r="B36" t="s">
        <v>26</v>
      </c>
      <c r="C36" t="s">
        <v>102</v>
      </c>
      <c r="D36" t="s">
        <v>26</v>
      </c>
      <c r="E36" s="13">
        <f ca="1">TODAY()+32</f>
        <v>45028</v>
      </c>
      <c r="F36" s="13">
        <f ca="1">TODAY()+32</f>
        <v>45028</v>
      </c>
      <c r="G36" t="s">
        <v>26</v>
      </c>
      <c r="H36">
        <v>0</v>
      </c>
      <c r="I36">
        <v>8</v>
      </c>
      <c r="J36">
        <v>0</v>
      </c>
      <c r="K36" t="s">
        <v>42</v>
      </c>
      <c r="L36" t="s">
        <v>43</v>
      </c>
      <c r="M36" t="s">
        <v>26</v>
      </c>
      <c r="N36">
        <v>0</v>
      </c>
      <c r="O36">
        <v>0</v>
      </c>
    </row>
    <row r="37" spans="1:15" x14ac:dyDescent="0.25">
      <c r="A37" t="s">
        <v>103</v>
      </c>
      <c r="B37" t="s">
        <v>26</v>
      </c>
      <c r="C37" t="s">
        <v>104</v>
      </c>
      <c r="D37" t="s">
        <v>26</v>
      </c>
      <c r="E37" s="13">
        <f ca="1">TODAY()+33</f>
        <v>45029</v>
      </c>
      <c r="F37" s="13">
        <f ca="1">TODAY()+35</f>
        <v>45031</v>
      </c>
      <c r="G37" t="s">
        <v>26</v>
      </c>
      <c r="H37">
        <v>0</v>
      </c>
      <c r="I37">
        <v>24</v>
      </c>
      <c r="J37">
        <v>0</v>
      </c>
      <c r="K37" t="s">
        <v>42</v>
      </c>
      <c r="L37" t="s">
        <v>43</v>
      </c>
      <c r="M37" t="s">
        <v>26</v>
      </c>
      <c r="N37">
        <v>0</v>
      </c>
      <c r="O37">
        <v>0</v>
      </c>
    </row>
    <row r="38" spans="1:15" x14ac:dyDescent="0.25">
      <c r="A38" t="s">
        <v>105</v>
      </c>
      <c r="B38" t="s">
        <v>26</v>
      </c>
      <c r="C38" t="s">
        <v>106</v>
      </c>
      <c r="D38" t="s">
        <v>26</v>
      </c>
      <c r="E38" s="13">
        <f ca="1">TODAY()+38</f>
        <v>45034</v>
      </c>
      <c r="F38" s="13">
        <f ca="1">TODAY()+38</f>
        <v>45034</v>
      </c>
      <c r="G38" t="s">
        <v>26</v>
      </c>
      <c r="H38">
        <v>0</v>
      </c>
      <c r="I38">
        <v>8</v>
      </c>
      <c r="J38">
        <v>0</v>
      </c>
      <c r="K38" t="s">
        <v>42</v>
      </c>
      <c r="L38" t="s">
        <v>43</v>
      </c>
      <c r="M38" t="s">
        <v>26</v>
      </c>
      <c r="N38">
        <v>0</v>
      </c>
      <c r="O38">
        <v>0</v>
      </c>
    </row>
    <row r="39" spans="1:15" x14ac:dyDescent="0.25">
      <c r="A39" t="s">
        <v>107</v>
      </c>
      <c r="B39" t="s">
        <v>26</v>
      </c>
      <c r="C39" t="s">
        <v>108</v>
      </c>
      <c r="D39" t="s">
        <v>26</v>
      </c>
      <c r="E39" s="13">
        <f ca="1">TODAY()+39</f>
        <v>45035</v>
      </c>
      <c r="F39" s="13">
        <f ca="1">TODAY()+39</f>
        <v>45035</v>
      </c>
      <c r="G39" t="s">
        <v>26</v>
      </c>
      <c r="H39">
        <v>0</v>
      </c>
      <c r="I39">
        <v>8</v>
      </c>
      <c r="J39">
        <v>0</v>
      </c>
      <c r="K39" t="s">
        <v>42</v>
      </c>
      <c r="L39" t="s">
        <v>43</v>
      </c>
      <c r="M39" t="s">
        <v>26</v>
      </c>
      <c r="N39">
        <v>0</v>
      </c>
      <c r="O39">
        <v>0</v>
      </c>
    </row>
    <row r="40" spans="1:15" x14ac:dyDescent="0.25">
      <c r="A40" t="s">
        <v>109</v>
      </c>
      <c r="B40" t="s">
        <v>26</v>
      </c>
      <c r="C40" t="s">
        <v>110</v>
      </c>
      <c r="D40" t="s">
        <v>26</v>
      </c>
      <c r="E40" s="13">
        <f ca="1">TODAY()+40</f>
        <v>45036</v>
      </c>
      <c r="F40" s="13">
        <f ca="1">TODAY()+40</f>
        <v>45036</v>
      </c>
      <c r="G40" t="s">
        <v>26</v>
      </c>
      <c r="H40">
        <v>0</v>
      </c>
      <c r="I40">
        <v>8</v>
      </c>
      <c r="J40">
        <v>0</v>
      </c>
      <c r="K40" t="s">
        <v>42</v>
      </c>
      <c r="L40" t="s">
        <v>43</v>
      </c>
      <c r="M40" t="s">
        <v>26</v>
      </c>
      <c r="N40">
        <v>0</v>
      </c>
      <c r="O40">
        <v>0</v>
      </c>
    </row>
    <row r="41" spans="1:15" x14ac:dyDescent="0.25">
      <c r="A41" t="s">
        <v>111</v>
      </c>
      <c r="B41" t="s">
        <v>26</v>
      </c>
      <c r="C41" t="s">
        <v>112</v>
      </c>
      <c r="D41" t="s">
        <v>26</v>
      </c>
      <c r="E41" s="13">
        <f ca="1">TODAY()+41</f>
        <v>45037</v>
      </c>
      <c r="F41" s="13">
        <f ca="1">TODAY()+41</f>
        <v>45037</v>
      </c>
      <c r="G41" t="s">
        <v>26</v>
      </c>
      <c r="H41">
        <v>0</v>
      </c>
      <c r="I41">
        <v>0</v>
      </c>
      <c r="J41">
        <v>0</v>
      </c>
      <c r="K41" t="s">
        <v>42</v>
      </c>
      <c r="L41" t="s">
        <v>43</v>
      </c>
      <c r="M41" t="s">
        <v>26</v>
      </c>
      <c r="N41">
        <v>0</v>
      </c>
      <c r="O41">
        <v>0</v>
      </c>
    </row>
    <row r="42" spans="1:15" x14ac:dyDescent="0.25">
      <c r="A42" s="11" t="s">
        <v>113</v>
      </c>
      <c r="B42" s="34" t="s">
        <v>6</v>
      </c>
      <c r="C42" s="34"/>
      <c r="D42" s="11" t="s">
        <v>26</v>
      </c>
      <c r="E42" s="12">
        <f ca="1">TODAY()+41</f>
        <v>45037</v>
      </c>
      <c r="F42" s="12">
        <f ca="1">TODAY()+46</f>
        <v>45042</v>
      </c>
      <c r="G42" s="11" t="s">
        <v>26</v>
      </c>
      <c r="H42" s="11">
        <v>0</v>
      </c>
      <c r="I42" s="11">
        <v>24</v>
      </c>
      <c r="J42" s="11">
        <v>0</v>
      </c>
      <c r="K42" s="11" t="s">
        <v>26</v>
      </c>
      <c r="L42" s="11" t="s">
        <v>26</v>
      </c>
      <c r="M42" s="11" t="s">
        <v>26</v>
      </c>
      <c r="N42" s="11">
        <v>0</v>
      </c>
      <c r="O42" s="11">
        <v>0</v>
      </c>
    </row>
    <row r="43" spans="1:15" x14ac:dyDescent="0.25">
      <c r="A43" t="s">
        <v>114</v>
      </c>
      <c r="B43" t="s">
        <v>26</v>
      </c>
      <c r="C43" t="s">
        <v>6</v>
      </c>
      <c r="D43" t="s">
        <v>26</v>
      </c>
      <c r="E43" s="13">
        <f ca="1">TODAY()+41</f>
        <v>45037</v>
      </c>
      <c r="F43" s="13">
        <f ca="1">TODAY()+41</f>
        <v>45037</v>
      </c>
      <c r="G43" t="s">
        <v>26</v>
      </c>
      <c r="H43">
        <v>0</v>
      </c>
      <c r="I43">
        <v>8</v>
      </c>
      <c r="J43">
        <v>0</v>
      </c>
      <c r="K43" t="s">
        <v>42</v>
      </c>
      <c r="L43" t="s">
        <v>43</v>
      </c>
      <c r="M43" t="s">
        <v>26</v>
      </c>
      <c r="N43">
        <v>0</v>
      </c>
      <c r="O43">
        <v>0</v>
      </c>
    </row>
    <row r="44" spans="1:15" x14ac:dyDescent="0.25">
      <c r="A44" t="s">
        <v>115</v>
      </c>
      <c r="B44" t="s">
        <v>26</v>
      </c>
      <c r="C44" t="s">
        <v>116</v>
      </c>
      <c r="D44" t="s">
        <v>26</v>
      </c>
      <c r="E44" s="13">
        <f ca="1">TODAY()+42</f>
        <v>45038</v>
      </c>
      <c r="F44" s="13">
        <f ca="1">TODAY()+45</f>
        <v>45041</v>
      </c>
      <c r="G44" t="s">
        <v>26</v>
      </c>
      <c r="H44">
        <v>0</v>
      </c>
      <c r="I44">
        <v>16</v>
      </c>
      <c r="J44">
        <v>0</v>
      </c>
      <c r="K44" t="s">
        <v>42</v>
      </c>
      <c r="L44" t="s">
        <v>43</v>
      </c>
      <c r="M44" t="s">
        <v>26</v>
      </c>
      <c r="N44">
        <v>0</v>
      </c>
      <c r="O44">
        <v>0</v>
      </c>
    </row>
    <row r="45" spans="1:15" x14ac:dyDescent="0.25">
      <c r="A45" t="s">
        <v>117</v>
      </c>
      <c r="B45" t="s">
        <v>26</v>
      </c>
      <c r="C45" t="s">
        <v>118</v>
      </c>
      <c r="D45" t="s">
        <v>26</v>
      </c>
      <c r="E45" s="13">
        <f ca="1">TODAY()+45</f>
        <v>45041</v>
      </c>
      <c r="F45" s="13">
        <f ca="1">TODAY()+45</f>
        <v>45041</v>
      </c>
      <c r="G45" t="s">
        <v>26</v>
      </c>
      <c r="H45">
        <v>0</v>
      </c>
      <c r="I45">
        <v>8</v>
      </c>
      <c r="J45">
        <v>0</v>
      </c>
      <c r="K45" t="s">
        <v>42</v>
      </c>
      <c r="L45" t="s">
        <v>43</v>
      </c>
      <c r="M45" t="s">
        <v>26</v>
      </c>
      <c r="N45">
        <v>0</v>
      </c>
      <c r="O45">
        <v>0</v>
      </c>
    </row>
    <row r="46" spans="1:15" x14ac:dyDescent="0.25">
      <c r="A46" t="s">
        <v>119</v>
      </c>
      <c r="B46" t="s">
        <v>26</v>
      </c>
      <c r="C46" t="s">
        <v>120</v>
      </c>
      <c r="D46" t="s">
        <v>26</v>
      </c>
      <c r="E46" s="13">
        <f ca="1">TODAY()+46</f>
        <v>45042</v>
      </c>
      <c r="F46" s="13">
        <f ca="1">TODAY()+46</f>
        <v>45042</v>
      </c>
      <c r="G46" t="s">
        <v>26</v>
      </c>
      <c r="H46">
        <v>0</v>
      </c>
      <c r="I46">
        <v>0</v>
      </c>
      <c r="J46">
        <v>0</v>
      </c>
      <c r="K46" t="s">
        <v>42</v>
      </c>
      <c r="L46" t="s">
        <v>43</v>
      </c>
      <c r="M46" t="s">
        <v>26</v>
      </c>
      <c r="N46">
        <v>0</v>
      </c>
      <c r="O46">
        <v>0</v>
      </c>
    </row>
    <row r="47" spans="1:15" x14ac:dyDescent="0.25">
      <c r="A47" s="11" t="s">
        <v>121</v>
      </c>
      <c r="B47" s="34" t="s">
        <v>122</v>
      </c>
      <c r="C47" s="34"/>
      <c r="D47" s="11" t="s">
        <v>26</v>
      </c>
      <c r="E47" s="12">
        <f ca="1">TODAY()+46</f>
        <v>45042</v>
      </c>
      <c r="F47" s="12">
        <f ca="1">TODAY()+49</f>
        <v>45045</v>
      </c>
      <c r="G47" s="11" t="s">
        <v>26</v>
      </c>
      <c r="H47" s="11">
        <v>0</v>
      </c>
      <c r="I47" s="11">
        <v>24</v>
      </c>
      <c r="J47" s="11">
        <v>0</v>
      </c>
      <c r="K47" s="11" t="s">
        <v>26</v>
      </c>
      <c r="L47" s="11" t="s">
        <v>26</v>
      </c>
      <c r="M47" s="11" t="s">
        <v>26</v>
      </c>
      <c r="N47" s="11">
        <v>0</v>
      </c>
      <c r="O47" s="11">
        <v>0</v>
      </c>
    </row>
    <row r="48" spans="1:15" x14ac:dyDescent="0.25">
      <c r="A48" t="s">
        <v>123</v>
      </c>
      <c r="B48" t="s">
        <v>26</v>
      </c>
      <c r="C48" t="s">
        <v>124</v>
      </c>
      <c r="D48" t="s">
        <v>26</v>
      </c>
      <c r="E48" s="13">
        <f ca="1">TODAY()+46</f>
        <v>45042</v>
      </c>
      <c r="F48" s="13">
        <f ca="1">TODAY()+46</f>
        <v>45042</v>
      </c>
      <c r="G48" t="s">
        <v>26</v>
      </c>
      <c r="H48">
        <v>0</v>
      </c>
      <c r="I48">
        <v>8</v>
      </c>
      <c r="J48">
        <v>0</v>
      </c>
      <c r="K48" t="s">
        <v>42</v>
      </c>
      <c r="L48" t="s">
        <v>43</v>
      </c>
      <c r="M48" t="s">
        <v>26</v>
      </c>
      <c r="N48">
        <v>0</v>
      </c>
      <c r="O48">
        <v>0</v>
      </c>
    </row>
    <row r="49" spans="1:15" x14ac:dyDescent="0.25">
      <c r="A49" t="s">
        <v>125</v>
      </c>
      <c r="B49" t="s">
        <v>26</v>
      </c>
      <c r="C49" t="s">
        <v>126</v>
      </c>
      <c r="D49" t="s">
        <v>26</v>
      </c>
      <c r="E49" s="13">
        <f ca="1">TODAY()+47</f>
        <v>45043</v>
      </c>
      <c r="F49" s="13">
        <f ca="1">TODAY()+47</f>
        <v>45043</v>
      </c>
      <c r="G49" t="s">
        <v>26</v>
      </c>
      <c r="H49">
        <v>0</v>
      </c>
      <c r="I49">
        <v>8</v>
      </c>
      <c r="J49">
        <v>0</v>
      </c>
      <c r="K49" t="s">
        <v>42</v>
      </c>
      <c r="L49" t="s">
        <v>43</v>
      </c>
      <c r="M49" t="s">
        <v>26</v>
      </c>
      <c r="N49">
        <v>0</v>
      </c>
      <c r="O49">
        <v>0</v>
      </c>
    </row>
    <row r="50" spans="1:15" x14ac:dyDescent="0.25">
      <c r="A50" t="s">
        <v>127</v>
      </c>
      <c r="B50" t="s">
        <v>26</v>
      </c>
      <c r="C50" t="s">
        <v>128</v>
      </c>
      <c r="D50" t="s">
        <v>26</v>
      </c>
      <c r="E50" s="13">
        <f ca="1">TODAY()+49</f>
        <v>45045</v>
      </c>
      <c r="F50" s="13">
        <f ca="1">TODAY()+49</f>
        <v>45045</v>
      </c>
      <c r="G50" t="s">
        <v>26</v>
      </c>
      <c r="H50">
        <v>0</v>
      </c>
      <c r="I50">
        <v>0</v>
      </c>
      <c r="J50">
        <v>0</v>
      </c>
      <c r="K50" t="s">
        <v>42</v>
      </c>
      <c r="L50" t="s">
        <v>43</v>
      </c>
      <c r="M50" t="s">
        <v>26</v>
      </c>
      <c r="N50">
        <v>0</v>
      </c>
      <c r="O50">
        <v>0</v>
      </c>
    </row>
  </sheetData>
  <mergeCells count="12">
    <mergeCell ref="B47:C47"/>
    <mergeCell ref="A1:A2"/>
    <mergeCell ref="A3:G3"/>
    <mergeCell ref="B5:C5"/>
    <mergeCell ref="B9:C9"/>
    <mergeCell ref="B14:C14"/>
    <mergeCell ref="B18:C18"/>
    <mergeCell ref="H3:P3"/>
    <mergeCell ref="B1:P2"/>
    <mergeCell ref="B24:C24"/>
    <mergeCell ref="B34:C34"/>
    <mergeCell ref="B42:C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D51DC-2AF3-49EE-B24A-1A1298EC2969}">
  <dimension ref="A1:U24"/>
  <sheetViews>
    <sheetView workbookViewId="0">
      <selection activeCell="J12" sqref="J12"/>
    </sheetView>
  </sheetViews>
  <sheetFormatPr defaultRowHeight="15" x14ac:dyDescent="0.25"/>
  <cols>
    <col min="1" max="1" width="49.42578125" bestFit="1" customWidth="1"/>
  </cols>
  <sheetData>
    <row r="1" spans="1:21" ht="15.75" x14ac:dyDescent="0.25">
      <c r="A1" s="38" t="s">
        <v>161</v>
      </c>
      <c r="B1" s="37">
        <v>44986</v>
      </c>
      <c r="C1" s="37"/>
      <c r="D1" s="37"/>
      <c r="E1" s="37"/>
      <c r="F1" s="37">
        <v>45017</v>
      </c>
      <c r="G1" s="37"/>
      <c r="H1" s="37"/>
      <c r="I1" s="37"/>
      <c r="J1" s="37">
        <v>45047</v>
      </c>
      <c r="K1" s="37"/>
      <c r="L1" s="37"/>
      <c r="M1" s="37"/>
      <c r="N1" s="37">
        <v>45078</v>
      </c>
      <c r="O1" s="37"/>
      <c r="P1" s="37"/>
      <c r="Q1" s="37"/>
      <c r="R1" s="37">
        <v>45108</v>
      </c>
      <c r="S1" s="37"/>
      <c r="T1" s="37"/>
      <c r="U1" s="37"/>
    </row>
    <row r="2" spans="1:21" ht="15.75" x14ac:dyDescent="0.25">
      <c r="A2" s="38"/>
      <c r="B2" s="28" t="s">
        <v>135</v>
      </c>
      <c r="C2" s="28" t="s">
        <v>136</v>
      </c>
      <c r="D2" s="28" t="s">
        <v>137</v>
      </c>
      <c r="E2" s="28" t="s">
        <v>138</v>
      </c>
      <c r="F2" s="28" t="s">
        <v>135</v>
      </c>
      <c r="G2" s="28" t="s">
        <v>136</v>
      </c>
      <c r="H2" s="28" t="s">
        <v>137</v>
      </c>
      <c r="I2" s="28" t="s">
        <v>138</v>
      </c>
      <c r="J2" s="28" t="s">
        <v>135</v>
      </c>
      <c r="K2" s="28" t="s">
        <v>136</v>
      </c>
      <c r="L2" s="28" t="s">
        <v>137</v>
      </c>
      <c r="M2" s="28" t="s">
        <v>138</v>
      </c>
      <c r="N2" s="28" t="s">
        <v>135</v>
      </c>
      <c r="O2" s="28" t="s">
        <v>136</v>
      </c>
      <c r="P2" s="28" t="s">
        <v>137</v>
      </c>
      <c r="Q2" s="28" t="s">
        <v>138</v>
      </c>
      <c r="R2" s="28" t="s">
        <v>135</v>
      </c>
      <c r="S2" s="28" t="s">
        <v>136</v>
      </c>
      <c r="T2" s="28" t="s">
        <v>137</v>
      </c>
      <c r="U2" s="28" t="s">
        <v>138</v>
      </c>
    </row>
    <row r="3" spans="1:21" ht="15.75" x14ac:dyDescent="0.25">
      <c r="A3" s="27" t="s">
        <v>139</v>
      </c>
      <c r="B3" s="1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5.75" x14ac:dyDescent="0.25">
      <c r="A4" s="27" t="s">
        <v>140</v>
      </c>
      <c r="B4" s="8"/>
      <c r="C4" s="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x14ac:dyDescent="0.25">
      <c r="A5" s="27" t="s">
        <v>141</v>
      </c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5.75" x14ac:dyDescent="0.25">
      <c r="A6" s="27" t="s">
        <v>142</v>
      </c>
      <c r="B6" s="1"/>
      <c r="C6" s="1"/>
      <c r="D6" s="2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5.75" x14ac:dyDescent="0.25">
      <c r="A7" s="27" t="s">
        <v>143</v>
      </c>
      <c r="B7" s="1"/>
      <c r="C7" s="1"/>
      <c r="D7" s="1"/>
      <c r="E7" s="6"/>
      <c r="F7" s="6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5.75" x14ac:dyDescent="0.25">
      <c r="A8" s="27" t="s">
        <v>144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5.75" x14ac:dyDescent="0.25">
      <c r="A9" s="27" t="s">
        <v>145</v>
      </c>
      <c r="B9" s="1"/>
      <c r="C9" s="1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5.75" x14ac:dyDescent="0.25">
      <c r="A10" s="27" t="s">
        <v>146</v>
      </c>
      <c r="B10" s="1"/>
      <c r="C10" s="1"/>
      <c r="D10" s="1"/>
      <c r="E10" s="1"/>
      <c r="F10" s="1"/>
      <c r="G10" s="17"/>
      <c r="H10" s="1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x14ac:dyDescent="0.25">
      <c r="A11" s="27" t="s">
        <v>147</v>
      </c>
      <c r="B11" s="1"/>
      <c r="C11" s="1"/>
      <c r="D11" s="1"/>
      <c r="E11" s="1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5.75" x14ac:dyDescent="0.25">
      <c r="A12" s="27" t="s">
        <v>148</v>
      </c>
      <c r="B12" s="1"/>
      <c r="C12" s="1"/>
      <c r="D12" s="1"/>
      <c r="E12" s="1"/>
      <c r="F12" s="1"/>
      <c r="G12" s="1"/>
      <c r="H12" s="1"/>
      <c r="I12" s="7"/>
      <c r="J12" s="7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x14ac:dyDescent="0.25">
      <c r="A13" s="27" t="s">
        <v>149</v>
      </c>
      <c r="B13" s="1"/>
      <c r="C13" s="1"/>
      <c r="D13" s="1"/>
      <c r="E13" s="1"/>
      <c r="F13" s="1"/>
      <c r="G13" s="1"/>
      <c r="H13" s="1"/>
      <c r="I13" s="1"/>
      <c r="J13" s="4"/>
      <c r="K13" s="4"/>
      <c r="L13" s="4"/>
      <c r="M13" s="4"/>
      <c r="N13" s="1"/>
      <c r="O13" s="1"/>
      <c r="P13" s="1"/>
      <c r="Q13" s="1"/>
      <c r="R13" s="1"/>
      <c r="S13" s="1"/>
      <c r="T13" s="1"/>
      <c r="U13" s="1"/>
    </row>
    <row r="14" spans="1:21" ht="15.75" x14ac:dyDescent="0.25">
      <c r="A14" s="27" t="s">
        <v>150</v>
      </c>
      <c r="B14" s="1"/>
      <c r="C14" s="1"/>
      <c r="D14" s="1"/>
      <c r="E14" s="1"/>
      <c r="F14" s="1"/>
      <c r="G14" s="1"/>
      <c r="H14" s="1"/>
      <c r="I14" s="1"/>
      <c r="J14" s="1"/>
      <c r="K14" s="19"/>
      <c r="L14" s="19"/>
      <c r="M14" s="19"/>
      <c r="N14" s="19"/>
      <c r="O14" s="19"/>
      <c r="P14" s="1"/>
      <c r="Q14" s="1"/>
      <c r="R14" s="1"/>
      <c r="S14" s="1"/>
      <c r="T14" s="1"/>
      <c r="U14" s="1"/>
    </row>
    <row r="15" spans="1:21" ht="15.75" x14ac:dyDescent="0.25">
      <c r="A15" s="27" t="s">
        <v>151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0"/>
      <c r="O15" s="20"/>
      <c r="P15" s="20"/>
      <c r="Q15" s="1"/>
      <c r="R15" s="1"/>
      <c r="S15" s="1"/>
      <c r="T15" s="1"/>
      <c r="U15" s="1"/>
    </row>
    <row r="16" spans="1:21" ht="15.75" x14ac:dyDescent="0.25">
      <c r="A16" s="27" t="s">
        <v>152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1"/>
      <c r="Q16" s="21"/>
      <c r="R16" s="21"/>
      <c r="S16" s="21"/>
      <c r="T16" s="1"/>
      <c r="U16" s="1"/>
    </row>
    <row r="17" spans="1:21" ht="15.75" x14ac:dyDescent="0.25">
      <c r="A17" s="27" t="s">
        <v>153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2"/>
      <c r="R17" s="1"/>
      <c r="S17" s="1"/>
      <c r="T17" s="1"/>
      <c r="U17" s="1"/>
    </row>
    <row r="18" spans="1:21" ht="15.75" x14ac:dyDescent="0.25">
      <c r="A18" s="27" t="s">
        <v>154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3"/>
      <c r="R18" s="23"/>
      <c r="S18" s="1"/>
      <c r="T18" s="1"/>
      <c r="U18" s="1"/>
    </row>
    <row r="19" spans="1:21" ht="15.75" x14ac:dyDescent="0.25">
      <c r="A19" s="27" t="s">
        <v>155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4"/>
      <c r="S19" s="24"/>
      <c r="T19" s="1"/>
      <c r="U19" s="1"/>
    </row>
    <row r="20" spans="1:21" ht="15.75" x14ac:dyDescent="0.25">
      <c r="A20" s="27" t="s">
        <v>156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5.75" x14ac:dyDescent="0.25">
      <c r="A21" s="27" t="s">
        <v>157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5"/>
      <c r="T21" s="25"/>
      <c r="U21" s="1"/>
    </row>
    <row r="22" spans="1:21" ht="15.75" x14ac:dyDescent="0.25">
      <c r="A22" s="27" t="s">
        <v>158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1"/>
    </row>
    <row r="23" spans="1:21" ht="15.75" x14ac:dyDescent="0.25">
      <c r="A23" s="27" t="s">
        <v>159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8"/>
      <c r="U23" s="8"/>
    </row>
    <row r="24" spans="1:21" ht="15.75" x14ac:dyDescent="0.25">
      <c r="A24" s="27" t="s">
        <v>160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6"/>
      <c r="S24" s="26"/>
      <c r="T24" s="26"/>
      <c r="U24" s="26"/>
    </row>
  </sheetData>
  <mergeCells count="6">
    <mergeCell ref="A1:A2"/>
    <mergeCell ref="J1:M1"/>
    <mergeCell ref="F1:I1"/>
    <mergeCell ref="B1:E1"/>
    <mergeCell ref="N1:Q1"/>
    <mergeCell ref="R1:U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SDLC plan</vt:lpstr>
      <vt:lpstr>Sample Detail Plan</vt:lpstr>
      <vt:lpstr>Development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Dahake</dc:creator>
  <cp:lastModifiedBy>Yogesh Dahake</cp:lastModifiedBy>
  <dcterms:created xsi:type="dcterms:W3CDTF">2023-01-23T15:40:17Z</dcterms:created>
  <dcterms:modified xsi:type="dcterms:W3CDTF">2023-03-11T12:45:07Z</dcterms:modified>
</cp:coreProperties>
</file>