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6A036C5-921A-4A22-94B2-7B8AD83029BA}" xr6:coauthVersionLast="45" xr6:coauthVersionMax="45" xr10:uidLastSave="{00000000-0000-0000-0000-000000000000}"/>
  <bookViews>
    <workbookView xWindow="-108" yWindow="-108" windowWidth="23256" windowHeight="12456" tabRatio="798" activeTab="1" xr2:uid="{7BB2D025-B093-4762-BF40-EA08C7DBE0CE}"/>
  </bookViews>
  <sheets>
    <sheet name="Sheet2" sheetId="6" r:id="rId1"/>
    <sheet name="SKU Master" sheetId="1" r:id="rId2"/>
    <sheet name="Sheet5" sheetId="9" r:id="rId3"/>
    <sheet name="OPN STK" sheetId="3" r:id="rId4"/>
    <sheet name="OC Cochin" sheetId="16" r:id="rId5"/>
    <sheet name="OC Madras" sheetId="17" r:id="rId6"/>
    <sheet name="Stock Transfer" sheetId="4" r:id="rId7"/>
    <sheet name="Cochin Sales" sheetId="20" r:id="rId8"/>
    <sheet name="Madras Sales" sheetId="21" r:id="rId9"/>
    <sheet name="Day Wise Sales" sheetId="19" r:id="rId10"/>
    <sheet name="FLM" sheetId="22" r:id="rId11"/>
    <sheet name="Avg Sales per day" sheetId="5" r:id="rId12"/>
    <sheet name="Days of Sales Available" sheetId="15" r:id="rId13"/>
    <sheet name="Least sales in cochin" sheetId="25" r:id="rId14"/>
    <sheet name="Q7" sheetId="26" r:id="rId15"/>
    <sheet name="Q9" sheetId="27" r:id="rId16"/>
    <sheet name="Sheet24" sheetId="28" r:id="rId17"/>
    <sheet name="Sales Data" sheetId="2" r:id="rId18"/>
  </sheets>
  <definedNames>
    <definedName name="_xlchart.v1.0" hidden="1">FLM!$A$16:$A$25</definedName>
    <definedName name="_xlchart.v1.1" hidden="1">FLM!$B$15</definedName>
    <definedName name="_xlchart.v1.10" hidden="1">FLM!$P$10:$P$19</definedName>
    <definedName name="_xlchart.v1.11" hidden="1">FLM!$Q$10:$Q$19</definedName>
    <definedName name="_xlchart.v1.12" hidden="1">FLM!$R$10:$R$19</definedName>
    <definedName name="_xlchart.v1.13" hidden="1">FLM!$S$10:$S$19</definedName>
    <definedName name="_xlchart.v1.14" hidden="1">FLM!$O$3:$O$12</definedName>
    <definedName name="_xlchart.v1.15" hidden="1">FLM!$P$3:$P$12</definedName>
    <definedName name="_xlchart.v1.16" hidden="1">FLM!$Q$3:$Q$12</definedName>
    <definedName name="_xlchart.v1.17" hidden="1">FLM!$R$3:$R$12</definedName>
    <definedName name="_xlchart.v1.18" hidden="1">FLM!$S$3:$S$12</definedName>
    <definedName name="_xlchart.v1.19" hidden="1">FLM!$A$2:$A$11</definedName>
    <definedName name="_xlchart.v1.2" hidden="1">FLM!$B$16:$B$25</definedName>
    <definedName name="_xlchart.v1.20" hidden="1">FLM!$B$1</definedName>
    <definedName name="_xlchart.v1.21" hidden="1">FLM!$B$2:$B$11</definedName>
    <definedName name="_xlchart.v1.22" hidden="1">FLM!$C$1</definedName>
    <definedName name="_xlchart.v1.23" hidden="1">FLM!$C$2:$C$11</definedName>
    <definedName name="_xlchart.v1.24" hidden="1">FLM!$D$1</definedName>
    <definedName name="_xlchart.v1.25" hidden="1">FLM!$D$2:$D$11</definedName>
    <definedName name="_xlchart.v1.26" hidden="1">FLM!$E$1</definedName>
    <definedName name="_xlchart.v1.27" hidden="1">FLM!$E$2:$E$11</definedName>
    <definedName name="_xlchart.v1.28" hidden="1">'Avg Sales per day'!$G$5:$G$34</definedName>
    <definedName name="_xlchart.v1.29" hidden="1">'Avg Sales per day'!$H$5:$H$34</definedName>
    <definedName name="_xlchart.v1.3" hidden="1">FLM!$C$15</definedName>
    <definedName name="_xlchart.v1.30" hidden="1">'Avg Sales per day'!$I$5:$I$34</definedName>
    <definedName name="_xlchart.v1.31" hidden="1">'Avg Sales per day'!$J$5:$J$34</definedName>
    <definedName name="_xlchart.v1.32" hidden="1">'Avg Sales per day'!$M$5:$M$34</definedName>
    <definedName name="_xlchart.v1.33" hidden="1">'Avg Sales per day'!$N$4</definedName>
    <definedName name="_xlchart.v1.34" hidden="1">'Avg Sales per day'!$N$5:$N$34</definedName>
    <definedName name="_xlchart.v1.35" hidden="1">'Avg Sales per day'!$O$4</definedName>
    <definedName name="_xlchart.v1.36" hidden="1">'Avg Sales per day'!$O$5:$O$34</definedName>
    <definedName name="_xlchart.v1.37" hidden="1">'Avg Sales per day'!$P$4</definedName>
    <definedName name="_xlchart.v1.38" hidden="1">'Avg Sales per day'!$P$5:$P$34</definedName>
    <definedName name="_xlchart.v1.39" hidden="1">'Avg Sales per day'!$Q$4</definedName>
    <definedName name="_xlchart.v1.4" hidden="1">FLM!$C$16:$C$25</definedName>
    <definedName name="_xlchart.v1.40" hidden="1">'Avg Sales per day'!$Q$5:$Q$34</definedName>
    <definedName name="_xlchart.v1.5" hidden="1">FLM!$D$15</definedName>
    <definedName name="_xlchart.v1.6" hidden="1">FLM!$D$16:$D$25</definedName>
    <definedName name="_xlchart.v1.7" hidden="1">FLM!$E$15</definedName>
    <definedName name="_xlchart.v1.8" hidden="1">FLM!$E$16:$E$25</definedName>
    <definedName name="_xlchart.v1.9" hidden="1">FLM!$O$10:$O$19</definedName>
  </definedNames>
  <calcPr calcId="191029"/>
  <pivotCaches>
    <pivotCache cacheId="59" r:id="rId19"/>
    <pivotCache cacheId="10" r:id="rId20"/>
    <pivotCache cacheId="29" r:id="rId21"/>
    <pivotCache cacheId="65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4" i="17" l="1"/>
  <c r="BL5" i="17"/>
  <c r="BL6" i="17"/>
  <c r="BL7" i="17"/>
  <c r="BL8" i="17"/>
  <c r="BL9" i="17"/>
  <c r="BL10" i="17"/>
  <c r="BL11" i="17"/>
  <c r="BL12" i="17"/>
  <c r="BL13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L28" i="17"/>
  <c r="BL29" i="17"/>
  <c r="BL30" i="17"/>
  <c r="BL31" i="17"/>
  <c r="BL32" i="17"/>
  <c r="BL33" i="17"/>
  <c r="BL4" i="17"/>
  <c r="BK5" i="17"/>
  <c r="BK6" i="17"/>
  <c r="BK7" i="17"/>
  <c r="BK8" i="17"/>
  <c r="BK9" i="17"/>
  <c r="BK10" i="17"/>
  <c r="BK11" i="17"/>
  <c r="BK12" i="17"/>
  <c r="BK13" i="17"/>
  <c r="BK14" i="17"/>
  <c r="BK15" i="17"/>
  <c r="BK16" i="17"/>
  <c r="BK17" i="17"/>
  <c r="BK18" i="17"/>
  <c r="BK19" i="17"/>
  <c r="BK20" i="17"/>
  <c r="BK21" i="17"/>
  <c r="BK22" i="17"/>
  <c r="BK23" i="17"/>
  <c r="BK24" i="17"/>
  <c r="BK25" i="17"/>
  <c r="BK26" i="17"/>
  <c r="BK27" i="17"/>
  <c r="BK28" i="17"/>
  <c r="BK29" i="17"/>
  <c r="BK30" i="17"/>
  <c r="BK31" i="17"/>
  <c r="BK32" i="17"/>
  <c r="BK33" i="17"/>
  <c r="BK4" i="17"/>
  <c r="BM26" i="16"/>
  <c r="O29" i="17"/>
  <c r="O9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E19" i="17" s="1"/>
  <c r="F19" i="17" s="1"/>
  <c r="B20" i="17"/>
  <c r="E20" i="17" s="1"/>
  <c r="F20" i="17" s="1"/>
  <c r="I20" i="17" s="1"/>
  <c r="J20" i="17" s="1"/>
  <c r="B21" i="17"/>
  <c r="B22" i="17"/>
  <c r="B23" i="17"/>
  <c r="B24" i="17"/>
  <c r="B25" i="17"/>
  <c r="B26" i="17"/>
  <c r="B27" i="17"/>
  <c r="E27" i="17" s="1"/>
  <c r="F27" i="17" s="1"/>
  <c r="B28" i="17"/>
  <c r="E28" i="17" s="1"/>
  <c r="F28" i="17" s="1"/>
  <c r="I28" i="17" s="1"/>
  <c r="J28" i="17" s="1"/>
  <c r="M28" i="17" s="1"/>
  <c r="N28" i="17" s="1"/>
  <c r="Q28" i="17" s="1"/>
  <c r="R28" i="17" s="1"/>
  <c r="U28" i="17" s="1"/>
  <c r="V28" i="17" s="1"/>
  <c r="Y28" i="17" s="1"/>
  <c r="Z28" i="17" s="1"/>
  <c r="AC28" i="17" s="1"/>
  <c r="AD28" i="17" s="1"/>
  <c r="AG28" i="17" s="1"/>
  <c r="AH28" i="17" s="1"/>
  <c r="AK28" i="17" s="1"/>
  <c r="AL28" i="17" s="1"/>
  <c r="AO28" i="17" s="1"/>
  <c r="AP28" i="17" s="1"/>
  <c r="AS28" i="17" s="1"/>
  <c r="AT28" i="17" s="1"/>
  <c r="AW28" i="17" s="1"/>
  <c r="AX28" i="17" s="1"/>
  <c r="BA28" i="17" s="1"/>
  <c r="BB28" i="17" s="1"/>
  <c r="BE28" i="17" s="1"/>
  <c r="BF28" i="17" s="1"/>
  <c r="BI28" i="17" s="1"/>
  <c r="B29" i="17"/>
  <c r="B30" i="17"/>
  <c r="B31" i="17"/>
  <c r="B32" i="17"/>
  <c r="B33" i="17"/>
  <c r="B4" i="17"/>
  <c r="BH33" i="17"/>
  <c r="BG33" i="17"/>
  <c r="BD33" i="17"/>
  <c r="BC33" i="17"/>
  <c r="AZ33" i="17"/>
  <c r="AY33" i="17"/>
  <c r="AV33" i="17"/>
  <c r="AU33" i="17"/>
  <c r="AR33" i="17"/>
  <c r="AQ33" i="17"/>
  <c r="AN33" i="17"/>
  <c r="AM33" i="17"/>
  <c r="AJ33" i="17"/>
  <c r="AI33" i="17"/>
  <c r="AF33" i="17"/>
  <c r="AE33" i="17"/>
  <c r="AB33" i="17"/>
  <c r="AA33" i="17"/>
  <c r="X33" i="17"/>
  <c r="W33" i="17"/>
  <c r="T33" i="17"/>
  <c r="S33" i="17"/>
  <c r="P33" i="17"/>
  <c r="O33" i="17"/>
  <c r="L33" i="17"/>
  <c r="K33" i="17"/>
  <c r="H33" i="17"/>
  <c r="G33" i="17"/>
  <c r="D33" i="17"/>
  <c r="C33" i="17"/>
  <c r="E33" i="17"/>
  <c r="F33" i="17" s="1"/>
  <c r="BH32" i="17"/>
  <c r="BG32" i="17"/>
  <c r="BD32" i="17"/>
  <c r="BC32" i="17"/>
  <c r="AZ32" i="17"/>
  <c r="AY32" i="17"/>
  <c r="AV32" i="17"/>
  <c r="AU32" i="17"/>
  <c r="AR32" i="17"/>
  <c r="AQ32" i="17"/>
  <c r="AN32" i="17"/>
  <c r="AM32" i="17"/>
  <c r="AJ32" i="17"/>
  <c r="AI32" i="17"/>
  <c r="AF32" i="17"/>
  <c r="AE32" i="17"/>
  <c r="AB32" i="17"/>
  <c r="AA32" i="17"/>
  <c r="X32" i="17"/>
  <c r="W32" i="17"/>
  <c r="T32" i="17"/>
  <c r="S32" i="17"/>
  <c r="P32" i="17"/>
  <c r="O32" i="17"/>
  <c r="L32" i="17"/>
  <c r="K32" i="17"/>
  <c r="H32" i="17"/>
  <c r="G32" i="17"/>
  <c r="D32" i="17"/>
  <c r="C32" i="17"/>
  <c r="E32" i="17" s="1"/>
  <c r="F32" i="17" s="1"/>
  <c r="BH31" i="17"/>
  <c r="BG31" i="17"/>
  <c r="BD31" i="17"/>
  <c r="BC31" i="17"/>
  <c r="AZ31" i="17"/>
  <c r="AY31" i="17"/>
  <c r="AV31" i="17"/>
  <c r="AU31" i="17"/>
  <c r="AR31" i="17"/>
  <c r="AQ31" i="17"/>
  <c r="AN31" i="17"/>
  <c r="AM31" i="17"/>
  <c r="AJ31" i="17"/>
  <c r="AI31" i="17"/>
  <c r="AF31" i="17"/>
  <c r="AE31" i="17"/>
  <c r="AB31" i="17"/>
  <c r="AA31" i="17"/>
  <c r="X31" i="17"/>
  <c r="W31" i="17"/>
  <c r="T31" i="17"/>
  <c r="S31" i="17"/>
  <c r="P31" i="17"/>
  <c r="O31" i="17"/>
  <c r="L31" i="17"/>
  <c r="K31" i="17"/>
  <c r="H31" i="17"/>
  <c r="G31" i="17"/>
  <c r="D31" i="17"/>
  <c r="E31" i="17" s="1"/>
  <c r="F31" i="17" s="1"/>
  <c r="C31" i="17"/>
  <c r="BH30" i="17"/>
  <c r="BG30" i="17"/>
  <c r="BD30" i="17"/>
  <c r="BC30" i="17"/>
  <c r="AZ30" i="17"/>
  <c r="AY30" i="17"/>
  <c r="AV30" i="17"/>
  <c r="AU30" i="17"/>
  <c r="AR30" i="17"/>
  <c r="AQ30" i="17"/>
  <c r="AN30" i="17"/>
  <c r="AM30" i="17"/>
  <c r="AJ30" i="17"/>
  <c r="AI30" i="17"/>
  <c r="AF30" i="17"/>
  <c r="AE30" i="17"/>
  <c r="AB30" i="17"/>
  <c r="AA30" i="17"/>
  <c r="X30" i="17"/>
  <c r="W30" i="17"/>
  <c r="T30" i="17"/>
  <c r="S30" i="17"/>
  <c r="P30" i="17"/>
  <c r="O30" i="17"/>
  <c r="L30" i="17"/>
  <c r="K30" i="17"/>
  <c r="H30" i="17"/>
  <c r="G30" i="17"/>
  <c r="D30" i="17"/>
  <c r="E30" i="17" s="1"/>
  <c r="F30" i="17" s="1"/>
  <c r="I30" i="17" s="1"/>
  <c r="J30" i="17" s="1"/>
  <c r="M30" i="17" s="1"/>
  <c r="N30" i="17" s="1"/>
  <c r="Q30" i="17" s="1"/>
  <c r="R30" i="17" s="1"/>
  <c r="U30" i="17" s="1"/>
  <c r="V30" i="17" s="1"/>
  <c r="Y30" i="17" s="1"/>
  <c r="Z30" i="17" s="1"/>
  <c r="AC30" i="17" s="1"/>
  <c r="AD30" i="17" s="1"/>
  <c r="AG30" i="17" s="1"/>
  <c r="AH30" i="17" s="1"/>
  <c r="AK30" i="17" s="1"/>
  <c r="AL30" i="17" s="1"/>
  <c r="AO30" i="17" s="1"/>
  <c r="AP30" i="17" s="1"/>
  <c r="AS30" i="17" s="1"/>
  <c r="AT30" i="17" s="1"/>
  <c r="AW30" i="17" s="1"/>
  <c r="AX30" i="17" s="1"/>
  <c r="BA30" i="17" s="1"/>
  <c r="BB30" i="17" s="1"/>
  <c r="C30" i="17"/>
  <c r="BH29" i="17"/>
  <c r="BG29" i="17"/>
  <c r="BD29" i="17"/>
  <c r="BC29" i="17"/>
  <c r="AZ29" i="17"/>
  <c r="AY29" i="17"/>
  <c r="AV29" i="17"/>
  <c r="AU29" i="17"/>
  <c r="AR29" i="17"/>
  <c r="AQ29" i="17"/>
  <c r="AN29" i="17"/>
  <c r="AM29" i="17"/>
  <c r="AJ29" i="17"/>
  <c r="AI29" i="17"/>
  <c r="AF29" i="17"/>
  <c r="AE29" i="17"/>
  <c r="AB29" i="17"/>
  <c r="AA29" i="17"/>
  <c r="X29" i="17"/>
  <c r="W29" i="17"/>
  <c r="T29" i="17"/>
  <c r="S29" i="17"/>
  <c r="P29" i="17"/>
  <c r="L29" i="17"/>
  <c r="K29" i="17"/>
  <c r="H29" i="17"/>
  <c r="G29" i="17"/>
  <c r="D29" i="17"/>
  <c r="C29" i="17"/>
  <c r="E29" i="17" s="1"/>
  <c r="F29" i="17" s="1"/>
  <c r="I29" i="17" s="1"/>
  <c r="J29" i="17" s="1"/>
  <c r="M29" i="17" s="1"/>
  <c r="N29" i="17" s="1"/>
  <c r="BH28" i="17"/>
  <c r="BG28" i="17"/>
  <c r="BD28" i="17"/>
  <c r="BC28" i="17"/>
  <c r="AZ28" i="17"/>
  <c r="AY28" i="17"/>
  <c r="AV28" i="17"/>
  <c r="AU28" i="17"/>
  <c r="AR28" i="17"/>
  <c r="AQ28" i="17"/>
  <c r="AN28" i="17"/>
  <c r="AM28" i="17"/>
  <c r="AJ28" i="17"/>
  <c r="AI28" i="17"/>
  <c r="AF28" i="17"/>
  <c r="AE28" i="17"/>
  <c r="AB28" i="17"/>
  <c r="AA28" i="17"/>
  <c r="X28" i="17"/>
  <c r="W28" i="17"/>
  <c r="T28" i="17"/>
  <c r="S28" i="17"/>
  <c r="P28" i="17"/>
  <c r="O28" i="17"/>
  <c r="L28" i="17"/>
  <c r="K28" i="17"/>
  <c r="H28" i="17"/>
  <c r="G28" i="17"/>
  <c r="D28" i="17"/>
  <c r="C28" i="17"/>
  <c r="BH27" i="17"/>
  <c r="BG27" i="17"/>
  <c r="BD27" i="17"/>
  <c r="BC27" i="17"/>
  <c r="AZ27" i="17"/>
  <c r="AY27" i="17"/>
  <c r="AV27" i="17"/>
  <c r="AU27" i="17"/>
  <c r="AR27" i="17"/>
  <c r="AQ27" i="17"/>
  <c r="AN27" i="17"/>
  <c r="AM27" i="17"/>
  <c r="AJ27" i="17"/>
  <c r="AI27" i="17"/>
  <c r="AF27" i="17"/>
  <c r="AE27" i="17"/>
  <c r="AB27" i="17"/>
  <c r="AA27" i="17"/>
  <c r="X27" i="17"/>
  <c r="W27" i="17"/>
  <c r="T27" i="17"/>
  <c r="S27" i="17"/>
  <c r="P27" i="17"/>
  <c r="O27" i="17"/>
  <c r="L27" i="17"/>
  <c r="K27" i="17"/>
  <c r="H27" i="17"/>
  <c r="G27" i="17"/>
  <c r="D27" i="17"/>
  <c r="C27" i="17"/>
  <c r="BH26" i="17"/>
  <c r="BG26" i="17"/>
  <c r="BD26" i="17"/>
  <c r="BC26" i="17"/>
  <c r="AZ26" i="17"/>
  <c r="AY26" i="17"/>
  <c r="AV26" i="17"/>
  <c r="AU26" i="17"/>
  <c r="AR26" i="17"/>
  <c r="AQ26" i="17"/>
  <c r="AN26" i="17"/>
  <c r="AM26" i="17"/>
  <c r="AJ26" i="17"/>
  <c r="AI26" i="17"/>
  <c r="AF26" i="17"/>
  <c r="AE26" i="17"/>
  <c r="AB26" i="17"/>
  <c r="AA26" i="17"/>
  <c r="X26" i="17"/>
  <c r="W26" i="17"/>
  <c r="T26" i="17"/>
  <c r="S26" i="17"/>
  <c r="P26" i="17"/>
  <c r="O26" i="17"/>
  <c r="L26" i="17"/>
  <c r="K26" i="17"/>
  <c r="H26" i="17"/>
  <c r="G26" i="17"/>
  <c r="D26" i="17"/>
  <c r="C26" i="17"/>
  <c r="E26" i="17" s="1"/>
  <c r="F26" i="17" s="1"/>
  <c r="I26" i="17" s="1"/>
  <c r="J26" i="17" s="1"/>
  <c r="M26" i="17" s="1"/>
  <c r="N26" i="17" s="1"/>
  <c r="Q26" i="17" s="1"/>
  <c r="R26" i="17" s="1"/>
  <c r="U26" i="17" s="1"/>
  <c r="V26" i="17" s="1"/>
  <c r="Y26" i="17" s="1"/>
  <c r="Z26" i="17" s="1"/>
  <c r="AC26" i="17" s="1"/>
  <c r="AD26" i="17" s="1"/>
  <c r="AG26" i="17" s="1"/>
  <c r="AH26" i="17" s="1"/>
  <c r="AK26" i="17" s="1"/>
  <c r="AL26" i="17" s="1"/>
  <c r="AO26" i="17" s="1"/>
  <c r="AP26" i="17" s="1"/>
  <c r="AS26" i="17" s="1"/>
  <c r="AT26" i="17" s="1"/>
  <c r="AW26" i="17" s="1"/>
  <c r="AX26" i="17" s="1"/>
  <c r="BA26" i="17" s="1"/>
  <c r="BB26" i="17" s="1"/>
  <c r="BE26" i="17" s="1"/>
  <c r="BF26" i="17" s="1"/>
  <c r="BI26" i="17" s="1"/>
  <c r="BH25" i="17"/>
  <c r="BG25" i="17"/>
  <c r="BD25" i="17"/>
  <c r="BC25" i="17"/>
  <c r="AZ25" i="17"/>
  <c r="AY25" i="17"/>
  <c r="AV25" i="17"/>
  <c r="AU25" i="17"/>
  <c r="AR25" i="17"/>
  <c r="AQ25" i="17"/>
  <c r="AN25" i="17"/>
  <c r="AM25" i="17"/>
  <c r="AJ25" i="17"/>
  <c r="AI25" i="17"/>
  <c r="AF25" i="17"/>
  <c r="AE25" i="17"/>
  <c r="AB25" i="17"/>
  <c r="AA25" i="17"/>
  <c r="X25" i="17"/>
  <c r="W25" i="17"/>
  <c r="T25" i="17"/>
  <c r="S25" i="17"/>
  <c r="P25" i="17"/>
  <c r="O25" i="17"/>
  <c r="L25" i="17"/>
  <c r="K25" i="17"/>
  <c r="H25" i="17"/>
  <c r="G25" i="17"/>
  <c r="D25" i="17"/>
  <c r="C25" i="17"/>
  <c r="BH24" i="17"/>
  <c r="BG24" i="17"/>
  <c r="BD24" i="17"/>
  <c r="BC24" i="17"/>
  <c r="AZ24" i="17"/>
  <c r="AY24" i="17"/>
  <c r="AV24" i="17"/>
  <c r="AU24" i="17"/>
  <c r="AR24" i="17"/>
  <c r="AQ24" i="17"/>
  <c r="AN24" i="17"/>
  <c r="AM24" i="17"/>
  <c r="AJ24" i="17"/>
  <c r="AI24" i="17"/>
  <c r="AF24" i="17"/>
  <c r="AE24" i="17"/>
  <c r="AB24" i="17"/>
  <c r="AA24" i="17"/>
  <c r="X24" i="17"/>
  <c r="W24" i="17"/>
  <c r="T24" i="17"/>
  <c r="S24" i="17"/>
  <c r="P24" i="17"/>
  <c r="O24" i="17"/>
  <c r="L24" i="17"/>
  <c r="K24" i="17"/>
  <c r="H24" i="17"/>
  <c r="G24" i="17"/>
  <c r="D24" i="17"/>
  <c r="C24" i="17"/>
  <c r="E24" i="17" s="1"/>
  <c r="F24" i="17" s="1"/>
  <c r="I24" i="17" s="1"/>
  <c r="J24" i="17" s="1"/>
  <c r="BH23" i="17"/>
  <c r="BG23" i="17"/>
  <c r="BD23" i="17"/>
  <c r="BC23" i="17"/>
  <c r="AZ23" i="17"/>
  <c r="AY23" i="17"/>
  <c r="AV23" i="17"/>
  <c r="AU23" i="17"/>
  <c r="AR23" i="17"/>
  <c r="AQ23" i="17"/>
  <c r="AN23" i="17"/>
  <c r="AM23" i="17"/>
  <c r="AJ23" i="17"/>
  <c r="AI23" i="17"/>
  <c r="AF23" i="17"/>
  <c r="AE23" i="17"/>
  <c r="AB23" i="17"/>
  <c r="AA23" i="17"/>
  <c r="X23" i="17"/>
  <c r="W23" i="17"/>
  <c r="T23" i="17"/>
  <c r="S23" i="17"/>
  <c r="P23" i="17"/>
  <c r="O23" i="17"/>
  <c r="L23" i="17"/>
  <c r="K23" i="17"/>
  <c r="H23" i="17"/>
  <c r="G23" i="17"/>
  <c r="D23" i="17"/>
  <c r="C23" i="17"/>
  <c r="BH22" i="17"/>
  <c r="BG22" i="17"/>
  <c r="BD22" i="17"/>
  <c r="BC22" i="17"/>
  <c r="AZ22" i="17"/>
  <c r="AY22" i="17"/>
  <c r="AV22" i="17"/>
  <c r="AU22" i="17"/>
  <c r="AR22" i="17"/>
  <c r="AQ22" i="17"/>
  <c r="AN22" i="17"/>
  <c r="AM22" i="17"/>
  <c r="AJ22" i="17"/>
  <c r="AI22" i="17"/>
  <c r="AF22" i="17"/>
  <c r="AE22" i="17"/>
  <c r="AB22" i="17"/>
  <c r="AA22" i="17"/>
  <c r="X22" i="17"/>
  <c r="W22" i="17"/>
  <c r="T22" i="17"/>
  <c r="S22" i="17"/>
  <c r="P22" i="17"/>
  <c r="O22" i="17"/>
  <c r="L22" i="17"/>
  <c r="K22" i="17"/>
  <c r="H22" i="17"/>
  <c r="G22" i="17"/>
  <c r="D22" i="17"/>
  <c r="C22" i="17"/>
  <c r="E22" i="17" s="1"/>
  <c r="F22" i="17" s="1"/>
  <c r="I22" i="17" s="1"/>
  <c r="J22" i="17" s="1"/>
  <c r="M22" i="17" s="1"/>
  <c r="N22" i="17" s="1"/>
  <c r="Q22" i="17" s="1"/>
  <c r="R22" i="17" s="1"/>
  <c r="U22" i="17" s="1"/>
  <c r="V22" i="17" s="1"/>
  <c r="Y22" i="17" s="1"/>
  <c r="Z22" i="17" s="1"/>
  <c r="AC22" i="17" s="1"/>
  <c r="AD22" i="17" s="1"/>
  <c r="AG22" i="17" s="1"/>
  <c r="AH22" i="17" s="1"/>
  <c r="AK22" i="17" s="1"/>
  <c r="AL22" i="17" s="1"/>
  <c r="AO22" i="17" s="1"/>
  <c r="AP22" i="17" s="1"/>
  <c r="AS22" i="17" s="1"/>
  <c r="AT22" i="17" s="1"/>
  <c r="AW22" i="17" s="1"/>
  <c r="AX22" i="17" s="1"/>
  <c r="BA22" i="17" s="1"/>
  <c r="BB22" i="17" s="1"/>
  <c r="BE22" i="17" s="1"/>
  <c r="BF22" i="17" s="1"/>
  <c r="BI22" i="17" s="1"/>
  <c r="BH21" i="17"/>
  <c r="BG21" i="17"/>
  <c r="BD21" i="17"/>
  <c r="BC21" i="17"/>
  <c r="AZ21" i="17"/>
  <c r="AY21" i="17"/>
  <c r="AV21" i="17"/>
  <c r="AU21" i="17"/>
  <c r="AR21" i="17"/>
  <c r="AQ21" i="17"/>
  <c r="AN21" i="17"/>
  <c r="AM21" i="17"/>
  <c r="AJ21" i="17"/>
  <c r="AI21" i="17"/>
  <c r="AF21" i="17"/>
  <c r="AE21" i="17"/>
  <c r="AB21" i="17"/>
  <c r="AA21" i="17"/>
  <c r="X21" i="17"/>
  <c r="W21" i="17"/>
  <c r="T21" i="17"/>
  <c r="S21" i="17"/>
  <c r="P21" i="17"/>
  <c r="O21" i="17"/>
  <c r="L21" i="17"/>
  <c r="K21" i="17"/>
  <c r="H21" i="17"/>
  <c r="G21" i="17"/>
  <c r="D21" i="17"/>
  <c r="C21" i="17"/>
  <c r="E21" i="17"/>
  <c r="F21" i="17" s="1"/>
  <c r="I21" i="17" s="1"/>
  <c r="J21" i="17" s="1"/>
  <c r="M21" i="17" s="1"/>
  <c r="N21" i="17" s="1"/>
  <c r="Q21" i="17" s="1"/>
  <c r="R21" i="17" s="1"/>
  <c r="U21" i="17" s="1"/>
  <c r="V21" i="17" s="1"/>
  <c r="Y21" i="17" s="1"/>
  <c r="Z21" i="17" s="1"/>
  <c r="AC21" i="17" s="1"/>
  <c r="AD21" i="17" s="1"/>
  <c r="AG21" i="17" s="1"/>
  <c r="AH21" i="17" s="1"/>
  <c r="AK21" i="17" s="1"/>
  <c r="AL21" i="17" s="1"/>
  <c r="AO21" i="17" s="1"/>
  <c r="AP21" i="17" s="1"/>
  <c r="AS21" i="17" s="1"/>
  <c r="AT21" i="17" s="1"/>
  <c r="AW21" i="17" s="1"/>
  <c r="AX21" i="17" s="1"/>
  <c r="BA21" i="17" s="1"/>
  <c r="BB21" i="17" s="1"/>
  <c r="BE21" i="17" s="1"/>
  <c r="BF21" i="17" s="1"/>
  <c r="BI21" i="17" s="1"/>
  <c r="BH20" i="17"/>
  <c r="BG20" i="17"/>
  <c r="BD20" i="17"/>
  <c r="BC20" i="17"/>
  <c r="AZ20" i="17"/>
  <c r="AY20" i="17"/>
  <c r="AV20" i="17"/>
  <c r="AU20" i="17"/>
  <c r="AR20" i="17"/>
  <c r="AQ20" i="17"/>
  <c r="AN20" i="17"/>
  <c r="AM20" i="17"/>
  <c r="AJ20" i="17"/>
  <c r="AI20" i="17"/>
  <c r="AF20" i="17"/>
  <c r="AE20" i="17"/>
  <c r="AB20" i="17"/>
  <c r="AA20" i="17"/>
  <c r="X20" i="17"/>
  <c r="W20" i="17"/>
  <c r="T20" i="17"/>
  <c r="S20" i="17"/>
  <c r="P20" i="17"/>
  <c r="O20" i="17"/>
  <c r="L20" i="17"/>
  <c r="K20" i="17"/>
  <c r="H20" i="17"/>
  <c r="G20" i="17"/>
  <c r="D20" i="17"/>
  <c r="C20" i="17"/>
  <c r="BH19" i="17"/>
  <c r="BG19" i="17"/>
  <c r="BD19" i="17"/>
  <c r="BC19" i="17"/>
  <c r="AZ19" i="17"/>
  <c r="AY19" i="17"/>
  <c r="AV19" i="17"/>
  <c r="AU19" i="17"/>
  <c r="AR19" i="17"/>
  <c r="AQ19" i="17"/>
  <c r="AN19" i="17"/>
  <c r="AM19" i="17"/>
  <c r="AJ19" i="17"/>
  <c r="AI19" i="17"/>
  <c r="AF19" i="17"/>
  <c r="AE19" i="17"/>
  <c r="AB19" i="17"/>
  <c r="AA19" i="17"/>
  <c r="X19" i="17"/>
  <c r="W19" i="17"/>
  <c r="T19" i="17"/>
  <c r="S19" i="17"/>
  <c r="P19" i="17"/>
  <c r="O19" i="17"/>
  <c r="L19" i="17"/>
  <c r="K19" i="17"/>
  <c r="H19" i="17"/>
  <c r="G19" i="17"/>
  <c r="D19" i="17"/>
  <c r="C19" i="17"/>
  <c r="BH18" i="17"/>
  <c r="BG18" i="17"/>
  <c r="BD18" i="17"/>
  <c r="BC18" i="17"/>
  <c r="AZ18" i="17"/>
  <c r="AY18" i="17"/>
  <c r="AV18" i="17"/>
  <c r="AU18" i="17"/>
  <c r="AR18" i="17"/>
  <c r="AQ18" i="17"/>
  <c r="AN18" i="17"/>
  <c r="AM18" i="17"/>
  <c r="AJ18" i="17"/>
  <c r="AI18" i="17"/>
  <c r="AF18" i="17"/>
  <c r="AE18" i="17"/>
  <c r="AB18" i="17"/>
  <c r="AA18" i="17"/>
  <c r="X18" i="17"/>
  <c r="W18" i="17"/>
  <c r="T18" i="17"/>
  <c r="S18" i="17"/>
  <c r="P18" i="17"/>
  <c r="O18" i="17"/>
  <c r="L18" i="17"/>
  <c r="K18" i="17"/>
  <c r="H18" i="17"/>
  <c r="G18" i="17"/>
  <c r="D18" i="17"/>
  <c r="C18" i="17"/>
  <c r="BH17" i="17"/>
  <c r="BG17" i="17"/>
  <c r="BD17" i="17"/>
  <c r="BC17" i="17"/>
  <c r="AZ17" i="17"/>
  <c r="AY17" i="17"/>
  <c r="AV17" i="17"/>
  <c r="AU17" i="17"/>
  <c r="AR17" i="17"/>
  <c r="AQ17" i="17"/>
  <c r="AN17" i="17"/>
  <c r="AM17" i="17"/>
  <c r="AJ17" i="17"/>
  <c r="AI17" i="17"/>
  <c r="AF17" i="17"/>
  <c r="AE17" i="17"/>
  <c r="AB17" i="17"/>
  <c r="AA17" i="17"/>
  <c r="X17" i="17"/>
  <c r="W17" i="17"/>
  <c r="T17" i="17"/>
  <c r="S17" i="17"/>
  <c r="P17" i="17"/>
  <c r="O17" i="17"/>
  <c r="L17" i="17"/>
  <c r="K17" i="17"/>
  <c r="H17" i="17"/>
  <c r="G17" i="17"/>
  <c r="D17" i="17"/>
  <c r="C17" i="17"/>
  <c r="BH16" i="17"/>
  <c r="BG16" i="17"/>
  <c r="BD16" i="17"/>
  <c r="BC16" i="17"/>
  <c r="AZ16" i="17"/>
  <c r="AY16" i="17"/>
  <c r="AV16" i="17"/>
  <c r="AU16" i="17"/>
  <c r="AR16" i="17"/>
  <c r="AQ16" i="17"/>
  <c r="AN16" i="17"/>
  <c r="AM16" i="17"/>
  <c r="AJ16" i="17"/>
  <c r="AI16" i="17"/>
  <c r="AF16" i="17"/>
  <c r="AE16" i="17"/>
  <c r="AB16" i="17"/>
  <c r="AA16" i="17"/>
  <c r="X16" i="17"/>
  <c r="W16" i="17"/>
  <c r="T16" i="17"/>
  <c r="S16" i="17"/>
  <c r="P16" i="17"/>
  <c r="O16" i="17"/>
  <c r="L16" i="17"/>
  <c r="K16" i="17"/>
  <c r="H16" i="17"/>
  <c r="G16" i="17"/>
  <c r="D16" i="17"/>
  <c r="E16" i="17" s="1"/>
  <c r="F16" i="17" s="1"/>
  <c r="I16" i="17" s="1"/>
  <c r="J16" i="17" s="1"/>
  <c r="C16" i="17"/>
  <c r="BH15" i="17"/>
  <c r="BG15" i="17"/>
  <c r="BD15" i="17"/>
  <c r="BC15" i="17"/>
  <c r="AZ15" i="17"/>
  <c r="AY15" i="17"/>
  <c r="AV15" i="17"/>
  <c r="AU15" i="17"/>
  <c r="AR15" i="17"/>
  <c r="AQ15" i="17"/>
  <c r="AN15" i="17"/>
  <c r="AM15" i="17"/>
  <c r="AJ15" i="17"/>
  <c r="AI15" i="17"/>
  <c r="AF15" i="17"/>
  <c r="AE15" i="17"/>
  <c r="AB15" i="17"/>
  <c r="AA15" i="17"/>
  <c r="X15" i="17"/>
  <c r="W15" i="17"/>
  <c r="T15" i="17"/>
  <c r="S15" i="17"/>
  <c r="P15" i="17"/>
  <c r="O15" i="17"/>
  <c r="L15" i="17"/>
  <c r="K15" i="17"/>
  <c r="H15" i="17"/>
  <c r="G15" i="17"/>
  <c r="D15" i="17"/>
  <c r="C15" i="17"/>
  <c r="E15" i="17" s="1"/>
  <c r="F15" i="17" s="1"/>
  <c r="I15" i="17" s="1"/>
  <c r="J15" i="17" s="1"/>
  <c r="BH14" i="17"/>
  <c r="BG14" i="17"/>
  <c r="BD14" i="17"/>
  <c r="BC14" i="17"/>
  <c r="AZ14" i="17"/>
  <c r="AY14" i="17"/>
  <c r="AV14" i="17"/>
  <c r="AU14" i="17"/>
  <c r="AR14" i="17"/>
  <c r="AQ14" i="17"/>
  <c r="AN14" i="17"/>
  <c r="AM14" i="17"/>
  <c r="AJ14" i="17"/>
  <c r="AI14" i="17"/>
  <c r="AF14" i="17"/>
  <c r="AE14" i="17"/>
  <c r="AB14" i="17"/>
  <c r="AA14" i="17"/>
  <c r="X14" i="17"/>
  <c r="W14" i="17"/>
  <c r="T14" i="17"/>
  <c r="S14" i="17"/>
  <c r="P14" i="17"/>
  <c r="O14" i="17"/>
  <c r="L14" i="17"/>
  <c r="K14" i="17"/>
  <c r="H14" i="17"/>
  <c r="G14" i="17"/>
  <c r="D14" i="17"/>
  <c r="C14" i="17"/>
  <c r="E14" i="17"/>
  <c r="F14" i="17" s="1"/>
  <c r="BH13" i="17"/>
  <c r="BG13" i="17"/>
  <c r="BD13" i="17"/>
  <c r="BC13" i="17"/>
  <c r="AZ13" i="17"/>
  <c r="AY13" i="17"/>
  <c r="AV13" i="17"/>
  <c r="AU13" i="17"/>
  <c r="AR13" i="17"/>
  <c r="AQ13" i="17"/>
  <c r="AN13" i="17"/>
  <c r="AM13" i="17"/>
  <c r="AJ13" i="17"/>
  <c r="AI13" i="17"/>
  <c r="AF13" i="17"/>
  <c r="AE13" i="17"/>
  <c r="AB13" i="17"/>
  <c r="AA13" i="17"/>
  <c r="X13" i="17"/>
  <c r="W13" i="17"/>
  <c r="T13" i="17"/>
  <c r="S13" i="17"/>
  <c r="P13" i="17"/>
  <c r="O13" i="17"/>
  <c r="L13" i="17"/>
  <c r="K13" i="17"/>
  <c r="H13" i="17"/>
  <c r="G13" i="17"/>
  <c r="D13" i="17"/>
  <c r="E13" i="17" s="1"/>
  <c r="F13" i="17" s="1"/>
  <c r="C13" i="17"/>
  <c r="BH12" i="17"/>
  <c r="BG12" i="17"/>
  <c r="BD12" i="17"/>
  <c r="BC12" i="17"/>
  <c r="AZ12" i="17"/>
  <c r="AY12" i="17"/>
  <c r="AV12" i="17"/>
  <c r="AU12" i="17"/>
  <c r="AR12" i="17"/>
  <c r="AQ12" i="17"/>
  <c r="AN12" i="17"/>
  <c r="AM12" i="17"/>
  <c r="AJ12" i="17"/>
  <c r="AI12" i="17"/>
  <c r="AF12" i="17"/>
  <c r="AE12" i="17"/>
  <c r="AB12" i="17"/>
  <c r="AA12" i="17"/>
  <c r="X12" i="17"/>
  <c r="W12" i="17"/>
  <c r="T12" i="17"/>
  <c r="S12" i="17"/>
  <c r="P12" i="17"/>
  <c r="O12" i="17"/>
  <c r="L12" i="17"/>
  <c r="K12" i="17"/>
  <c r="H12" i="17"/>
  <c r="G12" i="17"/>
  <c r="D12" i="17"/>
  <c r="C12" i="17"/>
  <c r="BH11" i="17"/>
  <c r="BG11" i="17"/>
  <c r="BD11" i="17"/>
  <c r="BC11" i="17"/>
  <c r="AZ11" i="17"/>
  <c r="AY11" i="17"/>
  <c r="AV11" i="17"/>
  <c r="AU11" i="17"/>
  <c r="AR11" i="17"/>
  <c r="AQ11" i="17"/>
  <c r="AN11" i="17"/>
  <c r="AM11" i="17"/>
  <c r="AJ11" i="17"/>
  <c r="AI11" i="17"/>
  <c r="AF11" i="17"/>
  <c r="AE11" i="17"/>
  <c r="AB11" i="17"/>
  <c r="AA11" i="17"/>
  <c r="X11" i="17"/>
  <c r="W11" i="17"/>
  <c r="T11" i="17"/>
  <c r="S11" i="17"/>
  <c r="P11" i="17"/>
  <c r="O11" i="17"/>
  <c r="L11" i="17"/>
  <c r="K11" i="17"/>
  <c r="H11" i="17"/>
  <c r="G11" i="17"/>
  <c r="D11" i="17"/>
  <c r="C11" i="17"/>
  <c r="BH10" i="17"/>
  <c r="BG10" i="17"/>
  <c r="BD10" i="17"/>
  <c r="BC10" i="17"/>
  <c r="AZ10" i="17"/>
  <c r="AY10" i="17"/>
  <c r="AV10" i="17"/>
  <c r="AU10" i="17"/>
  <c r="AR10" i="17"/>
  <c r="AQ10" i="17"/>
  <c r="AN10" i="17"/>
  <c r="AM10" i="17"/>
  <c r="AJ10" i="17"/>
  <c r="AI10" i="17"/>
  <c r="AF10" i="17"/>
  <c r="AE10" i="17"/>
  <c r="AB10" i="17"/>
  <c r="AA10" i="17"/>
  <c r="X10" i="17"/>
  <c r="W10" i="17"/>
  <c r="T10" i="17"/>
  <c r="S10" i="17"/>
  <c r="P10" i="17"/>
  <c r="O10" i="17"/>
  <c r="L10" i="17"/>
  <c r="K10" i="17"/>
  <c r="H10" i="17"/>
  <c r="G10" i="17"/>
  <c r="D10" i="17"/>
  <c r="C10" i="17"/>
  <c r="E10" i="17"/>
  <c r="F10" i="17" s="1"/>
  <c r="I10" i="17" s="1"/>
  <c r="J10" i="17" s="1"/>
  <c r="BH9" i="17"/>
  <c r="BG9" i="17"/>
  <c r="BD9" i="17"/>
  <c r="BC9" i="17"/>
  <c r="AZ9" i="17"/>
  <c r="AY9" i="17"/>
  <c r="AV9" i="17"/>
  <c r="AU9" i="17"/>
  <c r="AR9" i="17"/>
  <c r="AQ9" i="17"/>
  <c r="AN9" i="17"/>
  <c r="AM9" i="17"/>
  <c r="AJ9" i="17"/>
  <c r="AI9" i="17"/>
  <c r="AF9" i="17"/>
  <c r="AE9" i="17"/>
  <c r="AB9" i="17"/>
  <c r="AA9" i="17"/>
  <c r="X9" i="17"/>
  <c r="W9" i="17"/>
  <c r="T9" i="17"/>
  <c r="S9" i="17"/>
  <c r="P9" i="17"/>
  <c r="L9" i="17"/>
  <c r="K9" i="17"/>
  <c r="H9" i="17"/>
  <c r="G9" i="17"/>
  <c r="D9" i="17"/>
  <c r="C9" i="17"/>
  <c r="E9" i="17" s="1"/>
  <c r="F9" i="17" s="1"/>
  <c r="BH8" i="17"/>
  <c r="BG8" i="17"/>
  <c r="BD8" i="17"/>
  <c r="BC8" i="17"/>
  <c r="AZ8" i="17"/>
  <c r="AY8" i="17"/>
  <c r="AV8" i="17"/>
  <c r="AU8" i="17"/>
  <c r="AR8" i="17"/>
  <c r="AQ8" i="17"/>
  <c r="AN8" i="17"/>
  <c r="AM8" i="17"/>
  <c r="AJ8" i="17"/>
  <c r="AI8" i="17"/>
  <c r="AF8" i="17"/>
  <c r="AE8" i="17"/>
  <c r="AB8" i="17"/>
  <c r="AA8" i="17"/>
  <c r="X8" i="17"/>
  <c r="W8" i="17"/>
  <c r="T8" i="17"/>
  <c r="S8" i="17"/>
  <c r="P8" i="17"/>
  <c r="O8" i="17"/>
  <c r="L8" i="17"/>
  <c r="K8" i="17"/>
  <c r="H8" i="17"/>
  <c r="G8" i="17"/>
  <c r="D8" i="17"/>
  <c r="C8" i="17"/>
  <c r="BH7" i="17"/>
  <c r="BG7" i="17"/>
  <c r="BD7" i="17"/>
  <c r="BC7" i="17"/>
  <c r="AZ7" i="17"/>
  <c r="AY7" i="17"/>
  <c r="AV7" i="17"/>
  <c r="AU7" i="17"/>
  <c r="AR7" i="17"/>
  <c r="AQ7" i="17"/>
  <c r="AN7" i="17"/>
  <c r="AM7" i="17"/>
  <c r="AJ7" i="17"/>
  <c r="AI7" i="17"/>
  <c r="AF7" i="17"/>
  <c r="AE7" i="17"/>
  <c r="AB7" i="17"/>
  <c r="AA7" i="17"/>
  <c r="X7" i="17"/>
  <c r="W7" i="17"/>
  <c r="T7" i="17"/>
  <c r="S7" i="17"/>
  <c r="P7" i="17"/>
  <c r="O7" i="17"/>
  <c r="L7" i="17"/>
  <c r="K7" i="17"/>
  <c r="H7" i="17"/>
  <c r="G7" i="17"/>
  <c r="D7" i="17"/>
  <c r="C7" i="17"/>
  <c r="BH6" i="17"/>
  <c r="BG6" i="17"/>
  <c r="BD6" i="17"/>
  <c r="BC6" i="17"/>
  <c r="AZ6" i="17"/>
  <c r="AY6" i="17"/>
  <c r="AV6" i="17"/>
  <c r="AU6" i="17"/>
  <c r="AR6" i="17"/>
  <c r="AQ6" i="17"/>
  <c r="AN6" i="17"/>
  <c r="AM6" i="17"/>
  <c r="AJ6" i="17"/>
  <c r="AI6" i="17"/>
  <c r="AF6" i="17"/>
  <c r="AE6" i="17"/>
  <c r="AB6" i="17"/>
  <c r="AA6" i="17"/>
  <c r="X6" i="17"/>
  <c r="W6" i="17"/>
  <c r="T6" i="17"/>
  <c r="S6" i="17"/>
  <c r="P6" i="17"/>
  <c r="O6" i="17"/>
  <c r="L6" i="17"/>
  <c r="K6" i="17"/>
  <c r="H6" i="17"/>
  <c r="G6" i="17"/>
  <c r="D6" i="17"/>
  <c r="C6" i="17"/>
  <c r="E6" i="17" s="1"/>
  <c r="F6" i="17" s="1"/>
  <c r="I6" i="17" s="1"/>
  <c r="J6" i="17" s="1"/>
  <c r="BH5" i="17"/>
  <c r="BG5" i="17"/>
  <c r="BD5" i="17"/>
  <c r="BC5" i="17"/>
  <c r="AZ5" i="17"/>
  <c r="AY5" i="17"/>
  <c r="AV5" i="17"/>
  <c r="AU5" i="17"/>
  <c r="AR5" i="17"/>
  <c r="AQ5" i="17"/>
  <c r="AN5" i="17"/>
  <c r="AM5" i="17"/>
  <c r="AJ5" i="17"/>
  <c r="AI5" i="17"/>
  <c r="AF5" i="17"/>
  <c r="AE5" i="17"/>
  <c r="AB5" i="17"/>
  <c r="AA5" i="17"/>
  <c r="X5" i="17"/>
  <c r="W5" i="17"/>
  <c r="T5" i="17"/>
  <c r="S5" i="17"/>
  <c r="P5" i="17"/>
  <c r="O5" i="17"/>
  <c r="L5" i="17"/>
  <c r="K5" i="17"/>
  <c r="H5" i="17"/>
  <c r="G5" i="17"/>
  <c r="D5" i="17"/>
  <c r="C5" i="17"/>
  <c r="E5" i="17"/>
  <c r="F5" i="17" s="1"/>
  <c r="BH4" i="17"/>
  <c r="BG4" i="17"/>
  <c r="BD4" i="17"/>
  <c r="BC4" i="17"/>
  <c r="AZ4" i="17"/>
  <c r="AY4" i="17"/>
  <c r="AV4" i="17"/>
  <c r="AU4" i="17"/>
  <c r="AR4" i="17"/>
  <c r="AQ4" i="17"/>
  <c r="AN4" i="17"/>
  <c r="AM4" i="17"/>
  <c r="AJ4" i="17"/>
  <c r="AI4" i="17"/>
  <c r="AF4" i="17"/>
  <c r="AE4" i="17"/>
  <c r="AB4" i="17"/>
  <c r="AA4" i="17"/>
  <c r="X4" i="17"/>
  <c r="W4" i="17"/>
  <c r="T4" i="17"/>
  <c r="S4" i="17"/>
  <c r="P4" i="17"/>
  <c r="O4" i="17"/>
  <c r="L4" i="17"/>
  <c r="K4" i="17"/>
  <c r="H4" i="17"/>
  <c r="G4" i="17"/>
  <c r="D4" i="17"/>
  <c r="C4" i="17"/>
  <c r="E4" i="17" s="1"/>
  <c r="F4" i="17" s="1"/>
  <c r="BH5" i="16"/>
  <c r="BH6" i="16"/>
  <c r="BH7" i="16"/>
  <c r="BH8" i="16"/>
  <c r="BH9" i="16"/>
  <c r="BH10" i="16"/>
  <c r="BH11" i="16"/>
  <c r="BH12" i="16"/>
  <c r="BH13" i="16"/>
  <c r="BH14" i="16"/>
  <c r="BH15" i="16"/>
  <c r="BH16" i="16"/>
  <c r="BH17" i="16"/>
  <c r="BH18" i="16"/>
  <c r="BH19" i="16"/>
  <c r="BH20" i="16"/>
  <c r="BH21" i="16"/>
  <c r="BH22" i="16"/>
  <c r="BH23" i="16"/>
  <c r="BH24" i="16"/>
  <c r="BH25" i="16"/>
  <c r="BH26" i="16"/>
  <c r="BH27" i="16"/>
  <c r="BH28" i="16"/>
  <c r="BH29" i="16"/>
  <c r="BH30" i="16"/>
  <c r="BH31" i="16"/>
  <c r="BH32" i="16"/>
  <c r="BH33" i="16"/>
  <c r="BG5" i="16"/>
  <c r="BG6" i="16"/>
  <c r="BG7" i="16"/>
  <c r="BG8" i="16"/>
  <c r="BG9" i="16"/>
  <c r="BG10" i="16"/>
  <c r="BG11" i="16"/>
  <c r="BG12" i="16"/>
  <c r="BG13" i="16"/>
  <c r="BG14" i="16"/>
  <c r="BG15" i="16"/>
  <c r="BG16" i="16"/>
  <c r="BG17" i="16"/>
  <c r="BG18" i="16"/>
  <c r="BG19" i="16"/>
  <c r="BG20" i="16"/>
  <c r="BG21" i="16"/>
  <c r="BG22" i="16"/>
  <c r="BG23" i="16"/>
  <c r="BG24" i="16"/>
  <c r="BG25" i="16"/>
  <c r="BG26" i="16"/>
  <c r="BG27" i="16"/>
  <c r="BG28" i="16"/>
  <c r="BG29" i="16"/>
  <c r="BG30" i="16"/>
  <c r="BG31" i="16"/>
  <c r="BG32" i="16"/>
  <c r="BG33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30" i="16"/>
  <c r="BD31" i="16"/>
  <c r="BD32" i="16"/>
  <c r="BD33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Y5" i="16"/>
  <c r="AY6" i="16"/>
  <c r="AY7" i="16"/>
  <c r="AY8" i="16"/>
  <c r="AY9" i="16"/>
  <c r="AY10" i="16"/>
  <c r="AY11" i="16"/>
  <c r="AY12" i="16"/>
  <c r="AY13" i="16"/>
  <c r="AY14" i="16"/>
  <c r="AY15" i="16"/>
  <c r="AY16" i="16"/>
  <c r="AY17" i="16"/>
  <c r="AY18" i="16"/>
  <c r="AY19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U5" i="16"/>
  <c r="AU6" i="16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R5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N5" i="16"/>
  <c r="AN6" i="16"/>
  <c r="AN7" i="16"/>
  <c r="AN8" i="16"/>
  <c r="AN9" i="16"/>
  <c r="AN10" i="16"/>
  <c r="AN11" i="16"/>
  <c r="AN12" i="16"/>
  <c r="AN13" i="16"/>
  <c r="AN14" i="16"/>
  <c r="AN15" i="16"/>
  <c r="AN16" i="16"/>
  <c r="AN17" i="16"/>
  <c r="AN18" i="16"/>
  <c r="AN19" i="16"/>
  <c r="AN20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M5" i="16"/>
  <c r="AM6" i="16"/>
  <c r="AM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J5" i="16"/>
  <c r="AJ6" i="16"/>
  <c r="AJ7" i="16"/>
  <c r="AJ8" i="16"/>
  <c r="AJ9" i="16"/>
  <c r="AJ10" i="16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I26" i="16" s="1"/>
  <c r="J26" i="16" s="1"/>
  <c r="H27" i="16"/>
  <c r="H28" i="16"/>
  <c r="H29" i="16"/>
  <c r="H30" i="16"/>
  <c r="H31" i="16"/>
  <c r="H32" i="16"/>
  <c r="H33" i="16"/>
  <c r="I33" i="16" s="1"/>
  <c r="J33" i="16" s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BH4" i="16"/>
  <c r="BG4" i="16"/>
  <c r="BD4" i="16"/>
  <c r="BC4" i="16"/>
  <c r="AZ4" i="16"/>
  <c r="AY4" i="16"/>
  <c r="AV4" i="16"/>
  <c r="AU4" i="16"/>
  <c r="AR4" i="16"/>
  <c r="AQ4" i="16"/>
  <c r="AN4" i="16"/>
  <c r="AM4" i="16"/>
  <c r="AJ4" i="16"/>
  <c r="AI4" i="16"/>
  <c r="AF4" i="16"/>
  <c r="AE4" i="16"/>
  <c r="AB4" i="16"/>
  <c r="AA4" i="16"/>
  <c r="X4" i="16"/>
  <c r="W4" i="16"/>
  <c r="T4" i="16"/>
  <c r="S4" i="16"/>
  <c r="P4" i="16"/>
  <c r="O4" i="16"/>
  <c r="L4" i="16"/>
  <c r="K4" i="16"/>
  <c r="N4" i="16"/>
  <c r="Q4" i="16"/>
  <c r="R4" i="16" s="1"/>
  <c r="U4" i="16" s="1"/>
  <c r="V4" i="16" s="1"/>
  <c r="Y4" i="16" s="1"/>
  <c r="Z4" i="16" s="1"/>
  <c r="AC4" i="16" s="1"/>
  <c r="AD4" i="16" s="1"/>
  <c r="AG4" i="16" s="1"/>
  <c r="AH4" i="16" s="1"/>
  <c r="AK4" i="16" s="1"/>
  <c r="AL4" i="16" s="1"/>
  <c r="AO4" i="16" s="1"/>
  <c r="AP4" i="16" s="1"/>
  <c r="AS4" i="16" s="1"/>
  <c r="AT4" i="16" s="1"/>
  <c r="AW4" i="16" s="1"/>
  <c r="AX4" i="16" s="1"/>
  <c r="BA4" i="16" s="1"/>
  <c r="BB4" i="16" s="1"/>
  <c r="BE4" i="16" s="1"/>
  <c r="BF4" i="16" s="1"/>
  <c r="BI4" i="16" s="1"/>
  <c r="G4" i="16"/>
  <c r="J4" i="16"/>
  <c r="M4" i="16" s="1"/>
  <c r="I5" i="16"/>
  <c r="J5" i="16" s="1"/>
  <c r="M5" i="16" s="1"/>
  <c r="N5" i="16" s="1"/>
  <c r="Q5" i="16" s="1"/>
  <c r="R5" i="16" s="1"/>
  <c r="U5" i="16" s="1"/>
  <c r="V5" i="16" s="1"/>
  <c r="Y5" i="16" s="1"/>
  <c r="Z5" i="16" s="1"/>
  <c r="AC5" i="16" s="1"/>
  <c r="AD5" i="16" s="1"/>
  <c r="AG5" i="16" s="1"/>
  <c r="AH5" i="16" s="1"/>
  <c r="AK5" i="16" s="1"/>
  <c r="AL5" i="16" s="1"/>
  <c r="AO5" i="16" s="1"/>
  <c r="AP5" i="16" s="1"/>
  <c r="AS5" i="16" s="1"/>
  <c r="AT5" i="16" s="1"/>
  <c r="AW5" i="16" s="1"/>
  <c r="AX5" i="16" s="1"/>
  <c r="BA5" i="16" s="1"/>
  <c r="BB5" i="16" s="1"/>
  <c r="BE5" i="16" s="1"/>
  <c r="BF5" i="16" s="1"/>
  <c r="BI5" i="16" s="1"/>
  <c r="I6" i="16"/>
  <c r="J6" i="16" s="1"/>
  <c r="I7" i="16"/>
  <c r="J7" i="16" s="1"/>
  <c r="M7" i="16" s="1"/>
  <c r="N7" i="16" s="1"/>
  <c r="I8" i="16"/>
  <c r="J8" i="16" s="1"/>
  <c r="I9" i="16"/>
  <c r="J9" i="16" s="1"/>
  <c r="I10" i="16"/>
  <c r="J10" i="16" s="1"/>
  <c r="I13" i="16"/>
  <c r="J13" i="16" s="1"/>
  <c r="M13" i="16" s="1"/>
  <c r="N13" i="16" s="1"/>
  <c r="Q13" i="16" s="1"/>
  <c r="R13" i="16" s="1"/>
  <c r="U13" i="16" s="1"/>
  <c r="V13" i="16" s="1"/>
  <c r="Y13" i="16" s="1"/>
  <c r="Z13" i="16" s="1"/>
  <c r="AC13" i="16" s="1"/>
  <c r="AD13" i="16" s="1"/>
  <c r="AG13" i="16" s="1"/>
  <c r="AH13" i="16" s="1"/>
  <c r="AK13" i="16" s="1"/>
  <c r="AL13" i="16" s="1"/>
  <c r="AO13" i="16" s="1"/>
  <c r="AP13" i="16" s="1"/>
  <c r="AS13" i="16" s="1"/>
  <c r="AT13" i="16" s="1"/>
  <c r="AW13" i="16" s="1"/>
  <c r="AX13" i="16" s="1"/>
  <c r="BA13" i="16" s="1"/>
  <c r="BB13" i="16" s="1"/>
  <c r="BE13" i="16" s="1"/>
  <c r="BF13" i="16" s="1"/>
  <c r="BI13" i="16" s="1"/>
  <c r="I14" i="16"/>
  <c r="J14" i="16" s="1"/>
  <c r="I15" i="16"/>
  <c r="J15" i="16" s="1"/>
  <c r="M15" i="16" s="1"/>
  <c r="N15" i="16" s="1"/>
  <c r="Q15" i="16" s="1"/>
  <c r="R15" i="16" s="1"/>
  <c r="I16" i="16"/>
  <c r="J16" i="16" s="1"/>
  <c r="I17" i="16"/>
  <c r="J17" i="16" s="1"/>
  <c r="I18" i="16"/>
  <c r="J18" i="16" s="1"/>
  <c r="I21" i="16"/>
  <c r="J21" i="16" s="1"/>
  <c r="M21" i="16" s="1"/>
  <c r="N21" i="16" s="1"/>
  <c r="Q21" i="16" s="1"/>
  <c r="R21" i="16" s="1"/>
  <c r="U21" i="16" s="1"/>
  <c r="V21" i="16" s="1"/>
  <c r="Y21" i="16" s="1"/>
  <c r="Z21" i="16" s="1"/>
  <c r="AC21" i="16" s="1"/>
  <c r="AD21" i="16" s="1"/>
  <c r="AG21" i="16" s="1"/>
  <c r="AH21" i="16" s="1"/>
  <c r="AK21" i="16" s="1"/>
  <c r="AL21" i="16" s="1"/>
  <c r="AO21" i="16" s="1"/>
  <c r="AP21" i="16" s="1"/>
  <c r="AS21" i="16" s="1"/>
  <c r="AT21" i="16" s="1"/>
  <c r="AW21" i="16" s="1"/>
  <c r="AX21" i="16" s="1"/>
  <c r="BA21" i="16" s="1"/>
  <c r="BB21" i="16" s="1"/>
  <c r="BE21" i="16" s="1"/>
  <c r="BF21" i="16" s="1"/>
  <c r="BI21" i="16" s="1"/>
  <c r="I22" i="16"/>
  <c r="J22" i="16" s="1"/>
  <c r="I23" i="16"/>
  <c r="J23" i="16" s="1"/>
  <c r="M23" i="16" s="1"/>
  <c r="N23" i="16" s="1"/>
  <c r="I24" i="16"/>
  <c r="J24" i="16" s="1"/>
  <c r="I25" i="16"/>
  <c r="J25" i="16" s="1"/>
  <c r="I29" i="16"/>
  <c r="J29" i="16" s="1"/>
  <c r="M29" i="16" s="1"/>
  <c r="N29" i="16" s="1"/>
  <c r="Q29" i="16" s="1"/>
  <c r="R29" i="16" s="1"/>
  <c r="U29" i="16" s="1"/>
  <c r="V29" i="16" s="1"/>
  <c r="Y29" i="16" s="1"/>
  <c r="Z29" i="16" s="1"/>
  <c r="AC29" i="16" s="1"/>
  <c r="AD29" i="16" s="1"/>
  <c r="AG29" i="16" s="1"/>
  <c r="AH29" i="16" s="1"/>
  <c r="AK29" i="16" s="1"/>
  <c r="AL29" i="16" s="1"/>
  <c r="AO29" i="16" s="1"/>
  <c r="AP29" i="16" s="1"/>
  <c r="AS29" i="16" s="1"/>
  <c r="AT29" i="16" s="1"/>
  <c r="AW29" i="16" s="1"/>
  <c r="AX29" i="16" s="1"/>
  <c r="BA29" i="16" s="1"/>
  <c r="BB29" i="16" s="1"/>
  <c r="BE29" i="16" s="1"/>
  <c r="BF29" i="16" s="1"/>
  <c r="BI29" i="16" s="1"/>
  <c r="I30" i="16"/>
  <c r="J30" i="16" s="1"/>
  <c r="I31" i="16"/>
  <c r="J31" i="16" s="1"/>
  <c r="M31" i="16" s="1"/>
  <c r="N31" i="16" s="1"/>
  <c r="I32" i="16"/>
  <c r="J32" i="16" s="1"/>
  <c r="I4" i="16"/>
  <c r="H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4" i="16"/>
  <c r="J1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5" i="27"/>
  <c r="G16" i="26"/>
  <c r="G13" i="26"/>
  <c r="G11" i="26"/>
  <c r="G10" i="26"/>
  <c r="G9" i="26"/>
  <c r="G8" i="26"/>
  <c r="E9" i="25"/>
  <c r="V9" i="22"/>
  <c r="V7" i="22"/>
  <c r="V6" i="22"/>
  <c r="E19" i="22"/>
  <c r="E20" i="22"/>
  <c r="E21" i="22" s="1"/>
  <c r="E22" i="22" s="1"/>
  <c r="E23" i="22" s="1"/>
  <c r="E24" i="22" s="1"/>
  <c r="E25" i="22" s="1"/>
  <c r="E18" i="22"/>
  <c r="E5" i="22"/>
  <c r="E6" i="22"/>
  <c r="E7" i="22" s="1"/>
  <c r="E8" i="22" s="1"/>
  <c r="E9" i="22" s="1"/>
  <c r="E10" i="22" s="1"/>
  <c r="E11" i="22" s="1"/>
  <c r="E4" i="22"/>
  <c r="Q12" i="22"/>
  <c r="R12" i="22" s="1"/>
  <c r="C25" i="22"/>
  <c r="D25" i="22" s="1"/>
  <c r="C11" i="22"/>
  <c r="D11" i="22" s="1"/>
  <c r="Q11" i="22"/>
  <c r="R11" i="22" s="1"/>
  <c r="C24" i="22"/>
  <c r="D24" i="22" s="1"/>
  <c r="C10" i="22"/>
  <c r="D10" i="22" s="1"/>
  <c r="Q10" i="22"/>
  <c r="R10" i="22" s="1"/>
  <c r="C23" i="22"/>
  <c r="D23" i="22" s="1"/>
  <c r="C9" i="22"/>
  <c r="D9" i="22" s="1"/>
  <c r="Q9" i="22"/>
  <c r="R9" i="22" s="1"/>
  <c r="C22" i="22"/>
  <c r="D22" i="22" s="1"/>
  <c r="D8" i="22"/>
  <c r="C8" i="22"/>
  <c r="Q8" i="22"/>
  <c r="R8" i="22" s="1"/>
  <c r="C21" i="22"/>
  <c r="D21" i="22" s="1"/>
  <c r="C7" i="22"/>
  <c r="D7" i="22" s="1"/>
  <c r="Q7" i="22"/>
  <c r="R7" i="22" s="1"/>
  <c r="C20" i="22"/>
  <c r="D20" i="22" s="1"/>
  <c r="D6" i="22"/>
  <c r="C6" i="22"/>
  <c r="Q6" i="22"/>
  <c r="R6" i="22" s="1"/>
  <c r="D19" i="22"/>
  <c r="C19" i="22"/>
  <c r="D5" i="22"/>
  <c r="C5" i="22"/>
  <c r="Q5" i="22"/>
  <c r="R5" i="22" s="1"/>
  <c r="C18" i="22"/>
  <c r="D18" i="22" s="1"/>
  <c r="D4" i="22"/>
  <c r="C4" i="22"/>
  <c r="Q4" i="22"/>
  <c r="R4" i="22" s="1"/>
  <c r="C17" i="22"/>
  <c r="D17" i="22" s="1"/>
  <c r="C3" i="22"/>
  <c r="D3" i="22" s="1"/>
  <c r="R3" i="22"/>
  <c r="Q3" i="22"/>
  <c r="C16" i="22"/>
  <c r="D16" i="22" s="1"/>
  <c r="C2" i="22"/>
  <c r="D2" i="22" s="1"/>
  <c r="B47" i="5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4" i="16"/>
  <c r="F4" i="1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F381" i="2"/>
  <c r="F511" i="2"/>
  <c r="F617" i="2"/>
  <c r="F689" i="2"/>
  <c r="F753" i="2"/>
  <c r="F809" i="2"/>
  <c r="F859" i="2"/>
  <c r="F897" i="2"/>
  <c r="F935" i="2"/>
  <c r="F955" i="2"/>
  <c r="F980" i="2"/>
  <c r="F1003" i="2"/>
  <c r="F1021" i="2"/>
  <c r="F1044" i="2"/>
  <c r="F1067" i="2"/>
  <c r="F1085" i="2"/>
  <c r="F1108" i="2"/>
  <c r="F1127" i="2"/>
  <c r="F1140" i="2"/>
  <c r="F1152" i="2"/>
  <c r="F1165" i="2"/>
  <c r="F1179" i="2"/>
  <c r="F1204" i="2"/>
  <c r="F1216" i="2"/>
  <c r="F1229" i="2"/>
  <c r="F1243" i="2"/>
  <c r="F1252" i="2"/>
  <c r="F1261" i="2"/>
  <c r="F1288" i="2"/>
  <c r="F1298" i="2"/>
  <c r="F1307" i="2"/>
  <c r="F1316" i="2"/>
  <c r="F1324" i="2"/>
  <c r="F1332" i="2"/>
  <c r="F1340" i="2"/>
  <c r="F1348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E1349" i="2"/>
  <c r="F1349" i="2" s="1"/>
  <c r="E1350" i="2"/>
  <c r="F1350" i="2" s="1"/>
  <c r="E1351" i="2"/>
  <c r="F1351" i="2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O10" i="5"/>
  <c r="P10" i="5" s="1"/>
  <c r="O6" i="5"/>
  <c r="P6" i="5" s="1"/>
  <c r="O19" i="5"/>
  <c r="P19" i="5" s="1"/>
  <c r="O12" i="5"/>
  <c r="P12" i="5" s="1"/>
  <c r="O11" i="5"/>
  <c r="P11" i="5" s="1"/>
  <c r="O16" i="5"/>
  <c r="P16" i="5" s="1"/>
  <c r="O15" i="5"/>
  <c r="P15" i="5" s="1"/>
  <c r="O7" i="5"/>
  <c r="P7" i="5" s="1"/>
  <c r="O13" i="5"/>
  <c r="P13" i="5" s="1"/>
  <c r="O24" i="5"/>
  <c r="P24" i="5" s="1"/>
  <c r="O8" i="5"/>
  <c r="P8" i="5" s="1"/>
  <c r="O9" i="5"/>
  <c r="P9" i="5" s="1"/>
  <c r="O29" i="5"/>
  <c r="P29" i="5" s="1"/>
  <c r="O21" i="5"/>
  <c r="P21" i="5" s="1"/>
  <c r="O31" i="5"/>
  <c r="P31" i="5" s="1"/>
  <c r="O32" i="5"/>
  <c r="P32" i="5" s="1"/>
  <c r="O18" i="5"/>
  <c r="P18" i="5" s="1"/>
  <c r="O17" i="5"/>
  <c r="P17" i="5" s="1"/>
  <c r="O14" i="5"/>
  <c r="P14" i="5" s="1"/>
  <c r="O25" i="5"/>
  <c r="P25" i="5" s="1"/>
  <c r="O27" i="5"/>
  <c r="P27" i="5" s="1"/>
  <c r="O33" i="5"/>
  <c r="P33" i="5" s="1"/>
  <c r="O20" i="5"/>
  <c r="P20" i="5" s="1"/>
  <c r="O26" i="5"/>
  <c r="P26" i="5" s="1"/>
  <c r="O23" i="5"/>
  <c r="P23" i="5" s="1"/>
  <c r="O22" i="5"/>
  <c r="P22" i="5" s="1"/>
  <c r="O30" i="5"/>
  <c r="P30" i="5" s="1"/>
  <c r="O34" i="5"/>
  <c r="P34" i="5" s="1"/>
  <c r="O28" i="5"/>
  <c r="P28" i="5" s="1"/>
  <c r="O5" i="5"/>
  <c r="P5" i="5" s="1"/>
  <c r="H35" i="5"/>
  <c r="J10" i="5"/>
  <c r="J13" i="5"/>
  <c r="J14" i="5"/>
  <c r="J19" i="5"/>
  <c r="J22" i="5"/>
  <c r="J23" i="5"/>
  <c r="J29" i="5"/>
  <c r="J30" i="5"/>
  <c r="J26" i="5"/>
  <c r="J7" i="5"/>
  <c r="J9" i="5"/>
  <c r="J12" i="5"/>
  <c r="J16" i="5"/>
  <c r="J17" i="5"/>
  <c r="J24" i="5"/>
  <c r="J25" i="5"/>
  <c r="J28" i="5"/>
  <c r="J31" i="5"/>
  <c r="J34" i="5"/>
  <c r="J6" i="5"/>
  <c r="J8" i="5"/>
  <c r="J11" i="5"/>
  <c r="J15" i="5"/>
  <c r="J18" i="5"/>
  <c r="J20" i="5"/>
  <c r="J21" i="5"/>
  <c r="J33" i="5"/>
  <c r="J27" i="5"/>
  <c r="J32" i="5"/>
  <c r="J5" i="5"/>
  <c r="C4" i="15"/>
  <c r="BE30" i="17" l="1"/>
  <c r="BF30" i="17" s="1"/>
  <c r="BI30" i="17" s="1"/>
  <c r="I27" i="17"/>
  <c r="J27" i="17" s="1"/>
  <c r="M27" i="17" s="1"/>
  <c r="N27" i="17" s="1"/>
  <c r="Q29" i="17"/>
  <c r="R29" i="17" s="1"/>
  <c r="U29" i="17" s="1"/>
  <c r="V29" i="17" s="1"/>
  <c r="Y29" i="17" s="1"/>
  <c r="Z29" i="17" s="1"/>
  <c r="AC29" i="17" s="1"/>
  <c r="AD29" i="17" s="1"/>
  <c r="AG29" i="17" s="1"/>
  <c r="AH29" i="17" s="1"/>
  <c r="AK29" i="17" s="1"/>
  <c r="AL29" i="17" s="1"/>
  <c r="AO29" i="17" s="1"/>
  <c r="AP29" i="17" s="1"/>
  <c r="AS29" i="17" s="1"/>
  <c r="AT29" i="17" s="1"/>
  <c r="AW29" i="17" s="1"/>
  <c r="AX29" i="17" s="1"/>
  <c r="BA29" i="17" s="1"/>
  <c r="BB29" i="17" s="1"/>
  <c r="BE29" i="17" s="1"/>
  <c r="BF29" i="17" s="1"/>
  <c r="BI29" i="17" s="1"/>
  <c r="M6" i="17"/>
  <c r="N6" i="17" s="1"/>
  <c r="Q6" i="17" s="1"/>
  <c r="R6" i="17" s="1"/>
  <c r="U6" i="17" s="1"/>
  <c r="V6" i="17" s="1"/>
  <c r="Y6" i="17" s="1"/>
  <c r="Z6" i="17" s="1"/>
  <c r="AC6" i="17" s="1"/>
  <c r="AD6" i="17" s="1"/>
  <c r="AG6" i="17" s="1"/>
  <c r="AH6" i="17" s="1"/>
  <c r="AK6" i="17" s="1"/>
  <c r="AL6" i="17" s="1"/>
  <c r="AO6" i="17" s="1"/>
  <c r="AP6" i="17" s="1"/>
  <c r="AS6" i="17" s="1"/>
  <c r="AT6" i="17" s="1"/>
  <c r="AW6" i="17" s="1"/>
  <c r="AX6" i="17" s="1"/>
  <c r="BA6" i="17" s="1"/>
  <c r="BB6" i="17" s="1"/>
  <c r="BE6" i="17" s="1"/>
  <c r="BF6" i="17" s="1"/>
  <c r="BI6" i="17" s="1"/>
  <c r="E25" i="17"/>
  <c r="F25" i="17" s="1"/>
  <c r="I5" i="17"/>
  <c r="J5" i="17" s="1"/>
  <c r="M5" i="17" s="1"/>
  <c r="N5" i="17" s="1"/>
  <c r="Q5" i="17" s="1"/>
  <c r="R5" i="17" s="1"/>
  <c r="U5" i="17" s="1"/>
  <c r="V5" i="17" s="1"/>
  <c r="Y5" i="17" s="1"/>
  <c r="Z5" i="17" s="1"/>
  <c r="AC5" i="17" s="1"/>
  <c r="AD5" i="17" s="1"/>
  <c r="AG5" i="17" s="1"/>
  <c r="AH5" i="17" s="1"/>
  <c r="AK5" i="17" s="1"/>
  <c r="AL5" i="17" s="1"/>
  <c r="AO5" i="17" s="1"/>
  <c r="AP5" i="17" s="1"/>
  <c r="AS5" i="17" s="1"/>
  <c r="AT5" i="17" s="1"/>
  <c r="AW5" i="17" s="1"/>
  <c r="AX5" i="17" s="1"/>
  <c r="BA5" i="17" s="1"/>
  <c r="BB5" i="17" s="1"/>
  <c r="BE5" i="17" s="1"/>
  <c r="BF5" i="17" s="1"/>
  <c r="BI5" i="17" s="1"/>
  <c r="M15" i="17"/>
  <c r="N15" i="17" s="1"/>
  <c r="Q15" i="17" s="1"/>
  <c r="R15" i="17" s="1"/>
  <c r="U15" i="17" s="1"/>
  <c r="V15" i="17" s="1"/>
  <c r="Y15" i="17" s="1"/>
  <c r="Z15" i="17" s="1"/>
  <c r="AC15" i="17" s="1"/>
  <c r="AD15" i="17" s="1"/>
  <c r="AG15" i="17" s="1"/>
  <c r="AH15" i="17" s="1"/>
  <c r="AK15" i="17" s="1"/>
  <c r="AL15" i="17" s="1"/>
  <c r="AO15" i="17" s="1"/>
  <c r="AP15" i="17" s="1"/>
  <c r="AS15" i="17" s="1"/>
  <c r="AT15" i="17" s="1"/>
  <c r="AW15" i="17" s="1"/>
  <c r="AX15" i="17" s="1"/>
  <c r="BA15" i="17" s="1"/>
  <c r="BB15" i="17" s="1"/>
  <c r="BE15" i="17" s="1"/>
  <c r="BF15" i="17" s="1"/>
  <c r="BI15" i="17" s="1"/>
  <c r="M24" i="17"/>
  <c r="N24" i="17" s="1"/>
  <c r="Q24" i="17" s="1"/>
  <c r="R24" i="17" s="1"/>
  <c r="U24" i="17" s="1"/>
  <c r="V24" i="17" s="1"/>
  <c r="Y24" i="17" s="1"/>
  <c r="Z24" i="17" s="1"/>
  <c r="AC24" i="17" s="1"/>
  <c r="AD24" i="17" s="1"/>
  <c r="AG24" i="17" s="1"/>
  <c r="AH24" i="17" s="1"/>
  <c r="AK24" i="17" s="1"/>
  <c r="AL24" i="17" s="1"/>
  <c r="AO24" i="17" s="1"/>
  <c r="AP24" i="17" s="1"/>
  <c r="AS24" i="17" s="1"/>
  <c r="AT24" i="17" s="1"/>
  <c r="AW24" i="17" s="1"/>
  <c r="AX24" i="17" s="1"/>
  <c r="BA24" i="17" s="1"/>
  <c r="BB24" i="17" s="1"/>
  <c r="BE24" i="17" s="1"/>
  <c r="BF24" i="17" s="1"/>
  <c r="BI24" i="17" s="1"/>
  <c r="I9" i="17"/>
  <c r="J9" i="17" s="1"/>
  <c r="M9" i="17" s="1"/>
  <c r="N9" i="17" s="1"/>
  <c r="Q9" i="17" s="1"/>
  <c r="R9" i="17" s="1"/>
  <c r="U9" i="17" s="1"/>
  <c r="V9" i="17" s="1"/>
  <c r="Y9" i="17" s="1"/>
  <c r="Z9" i="17" s="1"/>
  <c r="AC9" i="17" s="1"/>
  <c r="AD9" i="17" s="1"/>
  <c r="AG9" i="17" s="1"/>
  <c r="AH9" i="17" s="1"/>
  <c r="AK9" i="17" s="1"/>
  <c r="AL9" i="17" s="1"/>
  <c r="AO9" i="17" s="1"/>
  <c r="AP9" i="17" s="1"/>
  <c r="AS9" i="17" s="1"/>
  <c r="AT9" i="17" s="1"/>
  <c r="AW9" i="17" s="1"/>
  <c r="AX9" i="17" s="1"/>
  <c r="BA9" i="17" s="1"/>
  <c r="BB9" i="17" s="1"/>
  <c r="BE9" i="17" s="1"/>
  <c r="BF9" i="17" s="1"/>
  <c r="BI9" i="17" s="1"/>
  <c r="I32" i="17"/>
  <c r="J32" i="17" s="1"/>
  <c r="E7" i="17"/>
  <c r="F7" i="17" s="1"/>
  <c r="I7" i="17" s="1"/>
  <c r="J7" i="17" s="1"/>
  <c r="M7" i="17" s="1"/>
  <c r="N7" i="17" s="1"/>
  <c r="Q7" i="17" s="1"/>
  <c r="R7" i="17" s="1"/>
  <c r="U7" i="17" s="1"/>
  <c r="V7" i="17" s="1"/>
  <c r="Y7" i="17" s="1"/>
  <c r="Z7" i="17" s="1"/>
  <c r="AC7" i="17" s="1"/>
  <c r="AD7" i="17" s="1"/>
  <c r="AG7" i="17" s="1"/>
  <c r="AH7" i="17" s="1"/>
  <c r="AK7" i="17" s="1"/>
  <c r="AL7" i="17" s="1"/>
  <c r="AO7" i="17" s="1"/>
  <c r="AP7" i="17" s="1"/>
  <c r="AS7" i="17" s="1"/>
  <c r="AT7" i="17" s="1"/>
  <c r="AW7" i="17" s="1"/>
  <c r="AX7" i="17" s="1"/>
  <c r="BA7" i="17" s="1"/>
  <c r="BB7" i="17" s="1"/>
  <c r="BE7" i="17" s="1"/>
  <c r="BF7" i="17" s="1"/>
  <c r="BI7" i="17" s="1"/>
  <c r="I4" i="17"/>
  <c r="J4" i="17" s="1"/>
  <c r="M4" i="17" s="1"/>
  <c r="N4" i="17" s="1"/>
  <c r="Q4" i="17" s="1"/>
  <c r="R4" i="17" s="1"/>
  <c r="U4" i="17" s="1"/>
  <c r="V4" i="17" s="1"/>
  <c r="Y4" i="17" s="1"/>
  <c r="Z4" i="17" s="1"/>
  <c r="AC4" i="17" s="1"/>
  <c r="AD4" i="17" s="1"/>
  <c r="AG4" i="17" s="1"/>
  <c r="AH4" i="17" s="1"/>
  <c r="AK4" i="17" s="1"/>
  <c r="AL4" i="17" s="1"/>
  <c r="AO4" i="17" s="1"/>
  <c r="AP4" i="17" s="1"/>
  <c r="AS4" i="17" s="1"/>
  <c r="AT4" i="17" s="1"/>
  <c r="AW4" i="17" s="1"/>
  <c r="AX4" i="17" s="1"/>
  <c r="BA4" i="17" s="1"/>
  <c r="BB4" i="17" s="1"/>
  <c r="BE4" i="17" s="1"/>
  <c r="BF4" i="17" s="1"/>
  <c r="BI4" i="17" s="1"/>
  <c r="E8" i="17"/>
  <c r="F8" i="17" s="1"/>
  <c r="I8" i="17" s="1"/>
  <c r="J8" i="17" s="1"/>
  <c r="M8" i="17" s="1"/>
  <c r="N8" i="17" s="1"/>
  <c r="Q8" i="17" s="1"/>
  <c r="R8" i="17" s="1"/>
  <c r="U8" i="17" s="1"/>
  <c r="V8" i="17" s="1"/>
  <c r="Y8" i="17" s="1"/>
  <c r="Z8" i="17" s="1"/>
  <c r="AC8" i="17" s="1"/>
  <c r="AD8" i="17" s="1"/>
  <c r="AG8" i="17" s="1"/>
  <c r="AH8" i="17" s="1"/>
  <c r="AK8" i="17" s="1"/>
  <c r="AL8" i="17" s="1"/>
  <c r="AO8" i="17" s="1"/>
  <c r="AP8" i="17" s="1"/>
  <c r="AS8" i="17" s="1"/>
  <c r="AT8" i="17" s="1"/>
  <c r="AW8" i="17" s="1"/>
  <c r="AX8" i="17" s="1"/>
  <c r="BA8" i="17" s="1"/>
  <c r="BB8" i="17" s="1"/>
  <c r="BE8" i="17" s="1"/>
  <c r="BF8" i="17" s="1"/>
  <c r="BI8" i="17" s="1"/>
  <c r="M20" i="17"/>
  <c r="N20" i="17" s="1"/>
  <c r="Q20" i="17" s="1"/>
  <c r="R20" i="17" s="1"/>
  <c r="U20" i="17" s="1"/>
  <c r="V20" i="17" s="1"/>
  <c r="Y20" i="17" s="1"/>
  <c r="Z20" i="17" s="1"/>
  <c r="AC20" i="17" s="1"/>
  <c r="AD20" i="17" s="1"/>
  <c r="AG20" i="17" s="1"/>
  <c r="AH20" i="17" s="1"/>
  <c r="AK20" i="17" s="1"/>
  <c r="AL20" i="17" s="1"/>
  <c r="AO20" i="17" s="1"/>
  <c r="AP20" i="17" s="1"/>
  <c r="AS20" i="17" s="1"/>
  <c r="AT20" i="17" s="1"/>
  <c r="AW20" i="17" s="1"/>
  <c r="AX20" i="17" s="1"/>
  <c r="BA20" i="17" s="1"/>
  <c r="BB20" i="17" s="1"/>
  <c r="BE20" i="17" s="1"/>
  <c r="BF20" i="17" s="1"/>
  <c r="BI20" i="17" s="1"/>
  <c r="E12" i="17"/>
  <c r="F12" i="17" s="1"/>
  <c r="I12" i="17" s="1"/>
  <c r="J12" i="17" s="1"/>
  <c r="M12" i="17" s="1"/>
  <c r="N12" i="17" s="1"/>
  <c r="Q12" i="17" s="1"/>
  <c r="R12" i="17" s="1"/>
  <c r="U12" i="17" s="1"/>
  <c r="V12" i="17" s="1"/>
  <c r="Y12" i="17" s="1"/>
  <c r="Z12" i="17" s="1"/>
  <c r="AC12" i="17" s="1"/>
  <c r="AD12" i="17" s="1"/>
  <c r="AG12" i="17" s="1"/>
  <c r="AH12" i="17" s="1"/>
  <c r="AK12" i="17" s="1"/>
  <c r="AL12" i="17" s="1"/>
  <c r="AO12" i="17" s="1"/>
  <c r="AP12" i="17" s="1"/>
  <c r="AS12" i="17" s="1"/>
  <c r="AT12" i="17" s="1"/>
  <c r="AW12" i="17" s="1"/>
  <c r="AX12" i="17" s="1"/>
  <c r="BA12" i="17" s="1"/>
  <c r="BB12" i="17" s="1"/>
  <c r="BE12" i="17" s="1"/>
  <c r="BF12" i="17" s="1"/>
  <c r="BI12" i="17" s="1"/>
  <c r="Q27" i="17"/>
  <c r="R27" i="17" s="1"/>
  <c r="U27" i="17" s="1"/>
  <c r="V27" i="17" s="1"/>
  <c r="Y27" i="17" s="1"/>
  <c r="Z27" i="17" s="1"/>
  <c r="AC27" i="17" s="1"/>
  <c r="AD27" i="17" s="1"/>
  <c r="AG27" i="17" s="1"/>
  <c r="AH27" i="17" s="1"/>
  <c r="AK27" i="17" s="1"/>
  <c r="AL27" i="17" s="1"/>
  <c r="AO27" i="17" s="1"/>
  <c r="AP27" i="17" s="1"/>
  <c r="AS27" i="17" s="1"/>
  <c r="AT27" i="17" s="1"/>
  <c r="AW27" i="17" s="1"/>
  <c r="AX27" i="17" s="1"/>
  <c r="BA27" i="17" s="1"/>
  <c r="BB27" i="17" s="1"/>
  <c r="BE27" i="17" s="1"/>
  <c r="BF27" i="17" s="1"/>
  <c r="BI27" i="17" s="1"/>
  <c r="I19" i="17"/>
  <c r="J19" i="17" s="1"/>
  <c r="M19" i="17" s="1"/>
  <c r="N19" i="17" s="1"/>
  <c r="Q19" i="17" s="1"/>
  <c r="R19" i="17" s="1"/>
  <c r="U19" i="17" s="1"/>
  <c r="V19" i="17" s="1"/>
  <c r="Y19" i="17" s="1"/>
  <c r="Z19" i="17" s="1"/>
  <c r="AC19" i="17" s="1"/>
  <c r="AD19" i="17" s="1"/>
  <c r="AG19" i="17" s="1"/>
  <c r="AH19" i="17" s="1"/>
  <c r="AK19" i="17" s="1"/>
  <c r="AL19" i="17" s="1"/>
  <c r="AO19" i="17" s="1"/>
  <c r="AP19" i="17" s="1"/>
  <c r="AS19" i="17" s="1"/>
  <c r="AT19" i="17" s="1"/>
  <c r="AW19" i="17" s="1"/>
  <c r="AX19" i="17" s="1"/>
  <c r="BA19" i="17" s="1"/>
  <c r="BB19" i="17" s="1"/>
  <c r="BE19" i="17" s="1"/>
  <c r="BF19" i="17" s="1"/>
  <c r="BI19" i="17" s="1"/>
  <c r="E11" i="17"/>
  <c r="F11" i="17" s="1"/>
  <c r="I11" i="17" s="1"/>
  <c r="J11" i="17" s="1"/>
  <c r="M11" i="17" s="1"/>
  <c r="N11" i="17" s="1"/>
  <c r="Q11" i="17" s="1"/>
  <c r="R11" i="17" s="1"/>
  <c r="U11" i="17" s="1"/>
  <c r="V11" i="17" s="1"/>
  <c r="Y11" i="17" s="1"/>
  <c r="Z11" i="17" s="1"/>
  <c r="AC11" i="17" s="1"/>
  <c r="AD11" i="17" s="1"/>
  <c r="AG11" i="17" s="1"/>
  <c r="AH11" i="17" s="1"/>
  <c r="AK11" i="17" s="1"/>
  <c r="AL11" i="17" s="1"/>
  <c r="AO11" i="17" s="1"/>
  <c r="AP11" i="17" s="1"/>
  <c r="AS11" i="17" s="1"/>
  <c r="AT11" i="17" s="1"/>
  <c r="AW11" i="17" s="1"/>
  <c r="AX11" i="17" s="1"/>
  <c r="BA11" i="17" s="1"/>
  <c r="BB11" i="17" s="1"/>
  <c r="BE11" i="17" s="1"/>
  <c r="BF11" i="17" s="1"/>
  <c r="BI11" i="17" s="1"/>
  <c r="E18" i="17"/>
  <c r="F18" i="17" s="1"/>
  <c r="I18" i="17" s="1"/>
  <c r="J18" i="17" s="1"/>
  <c r="M18" i="17" s="1"/>
  <c r="N18" i="17" s="1"/>
  <c r="Q18" i="17" s="1"/>
  <c r="R18" i="17" s="1"/>
  <c r="U18" i="17" s="1"/>
  <c r="V18" i="17" s="1"/>
  <c r="Y18" i="17" s="1"/>
  <c r="Z18" i="17" s="1"/>
  <c r="AC18" i="17" s="1"/>
  <c r="AD18" i="17" s="1"/>
  <c r="AG18" i="17" s="1"/>
  <c r="AH18" i="17" s="1"/>
  <c r="AK18" i="17" s="1"/>
  <c r="AL18" i="17" s="1"/>
  <c r="AO18" i="17" s="1"/>
  <c r="AP18" i="17" s="1"/>
  <c r="AS18" i="17" s="1"/>
  <c r="AT18" i="17" s="1"/>
  <c r="AW18" i="17" s="1"/>
  <c r="AX18" i="17" s="1"/>
  <c r="BA18" i="17" s="1"/>
  <c r="BB18" i="17" s="1"/>
  <c r="BE18" i="17" s="1"/>
  <c r="BF18" i="17" s="1"/>
  <c r="BI18" i="17" s="1"/>
  <c r="M10" i="17"/>
  <c r="N10" i="17" s="1"/>
  <c r="Q10" i="17" s="1"/>
  <c r="R10" i="17" s="1"/>
  <c r="U10" i="17" s="1"/>
  <c r="V10" i="17" s="1"/>
  <c r="Y10" i="17" s="1"/>
  <c r="Z10" i="17" s="1"/>
  <c r="AC10" i="17" s="1"/>
  <c r="AD10" i="17" s="1"/>
  <c r="AG10" i="17" s="1"/>
  <c r="AH10" i="17" s="1"/>
  <c r="AK10" i="17" s="1"/>
  <c r="AL10" i="17" s="1"/>
  <c r="AO10" i="17" s="1"/>
  <c r="AP10" i="17" s="1"/>
  <c r="AS10" i="17" s="1"/>
  <c r="AT10" i="17" s="1"/>
  <c r="AW10" i="17" s="1"/>
  <c r="AX10" i="17" s="1"/>
  <c r="BA10" i="17" s="1"/>
  <c r="BB10" i="17" s="1"/>
  <c r="BE10" i="17" s="1"/>
  <c r="BF10" i="17" s="1"/>
  <c r="BI10" i="17" s="1"/>
  <c r="I25" i="17"/>
  <c r="J25" i="17" s="1"/>
  <c r="M25" i="17" s="1"/>
  <c r="N25" i="17" s="1"/>
  <c r="Q25" i="17" s="1"/>
  <c r="R25" i="17" s="1"/>
  <c r="U25" i="17" s="1"/>
  <c r="V25" i="17" s="1"/>
  <c r="Y25" i="17" s="1"/>
  <c r="Z25" i="17" s="1"/>
  <c r="AC25" i="17" s="1"/>
  <c r="AD25" i="17" s="1"/>
  <c r="AG25" i="17" s="1"/>
  <c r="AH25" i="17" s="1"/>
  <c r="AK25" i="17" s="1"/>
  <c r="AL25" i="17" s="1"/>
  <c r="AO25" i="17" s="1"/>
  <c r="AP25" i="17" s="1"/>
  <c r="AS25" i="17" s="1"/>
  <c r="AT25" i="17" s="1"/>
  <c r="AW25" i="17" s="1"/>
  <c r="AX25" i="17" s="1"/>
  <c r="BA25" i="17" s="1"/>
  <c r="BB25" i="17" s="1"/>
  <c r="BE25" i="17" s="1"/>
  <c r="BF25" i="17" s="1"/>
  <c r="BI25" i="17" s="1"/>
  <c r="M32" i="17"/>
  <c r="N32" i="17" s="1"/>
  <c r="Q32" i="17" s="1"/>
  <c r="R32" i="17" s="1"/>
  <c r="U32" i="17" s="1"/>
  <c r="V32" i="17" s="1"/>
  <c r="Y32" i="17" s="1"/>
  <c r="Z32" i="17" s="1"/>
  <c r="AC32" i="17" s="1"/>
  <c r="AD32" i="17" s="1"/>
  <c r="AG32" i="17" s="1"/>
  <c r="AH32" i="17" s="1"/>
  <c r="AK32" i="17" s="1"/>
  <c r="AL32" i="17" s="1"/>
  <c r="AO32" i="17" s="1"/>
  <c r="AP32" i="17" s="1"/>
  <c r="AS32" i="17" s="1"/>
  <c r="AT32" i="17" s="1"/>
  <c r="AW32" i="17" s="1"/>
  <c r="AX32" i="17" s="1"/>
  <c r="BA32" i="17" s="1"/>
  <c r="BB32" i="17" s="1"/>
  <c r="BE32" i="17" s="1"/>
  <c r="BF32" i="17" s="1"/>
  <c r="BI32" i="17" s="1"/>
  <c r="I14" i="17"/>
  <c r="J14" i="17" s="1"/>
  <c r="M14" i="17" s="1"/>
  <c r="N14" i="17" s="1"/>
  <c r="Q14" i="17" s="1"/>
  <c r="R14" i="17" s="1"/>
  <c r="U14" i="17" s="1"/>
  <c r="V14" i="17" s="1"/>
  <c r="Y14" i="17" s="1"/>
  <c r="Z14" i="17" s="1"/>
  <c r="AC14" i="17" s="1"/>
  <c r="AD14" i="17" s="1"/>
  <c r="AG14" i="17" s="1"/>
  <c r="AH14" i="17" s="1"/>
  <c r="AK14" i="17" s="1"/>
  <c r="AL14" i="17" s="1"/>
  <c r="AO14" i="17" s="1"/>
  <c r="AP14" i="17" s="1"/>
  <c r="AS14" i="17" s="1"/>
  <c r="AT14" i="17" s="1"/>
  <c r="AW14" i="17" s="1"/>
  <c r="AX14" i="17" s="1"/>
  <c r="BA14" i="17" s="1"/>
  <c r="BB14" i="17" s="1"/>
  <c r="BE14" i="17" s="1"/>
  <c r="BF14" i="17" s="1"/>
  <c r="BI14" i="17" s="1"/>
  <c r="M16" i="17"/>
  <c r="N16" i="17" s="1"/>
  <c r="Q16" i="17" s="1"/>
  <c r="R16" i="17" s="1"/>
  <c r="U16" i="17" s="1"/>
  <c r="V16" i="17" s="1"/>
  <c r="Y16" i="17" s="1"/>
  <c r="Z16" i="17" s="1"/>
  <c r="AC16" i="17" s="1"/>
  <c r="AD16" i="17" s="1"/>
  <c r="AG16" i="17" s="1"/>
  <c r="AH16" i="17" s="1"/>
  <c r="AK16" i="17" s="1"/>
  <c r="AL16" i="17" s="1"/>
  <c r="AO16" i="17" s="1"/>
  <c r="AP16" i="17" s="1"/>
  <c r="AS16" i="17" s="1"/>
  <c r="AT16" i="17" s="1"/>
  <c r="AW16" i="17" s="1"/>
  <c r="AX16" i="17" s="1"/>
  <c r="BA16" i="17" s="1"/>
  <c r="BB16" i="17" s="1"/>
  <c r="BE16" i="17" s="1"/>
  <c r="BF16" i="17" s="1"/>
  <c r="BI16" i="17" s="1"/>
  <c r="I31" i="17"/>
  <c r="J31" i="17" s="1"/>
  <c r="I13" i="17"/>
  <c r="J13" i="17" s="1"/>
  <c r="M13" i="17" s="1"/>
  <c r="N13" i="17" s="1"/>
  <c r="Q13" i="17" s="1"/>
  <c r="R13" i="17" s="1"/>
  <c r="U13" i="17" s="1"/>
  <c r="V13" i="17" s="1"/>
  <c r="Y13" i="17" s="1"/>
  <c r="Z13" i="17" s="1"/>
  <c r="AC13" i="17" s="1"/>
  <c r="AD13" i="17" s="1"/>
  <c r="AG13" i="17" s="1"/>
  <c r="AH13" i="17" s="1"/>
  <c r="AK13" i="17" s="1"/>
  <c r="AL13" i="17" s="1"/>
  <c r="AO13" i="17" s="1"/>
  <c r="AP13" i="17" s="1"/>
  <c r="AS13" i="17" s="1"/>
  <c r="AT13" i="17" s="1"/>
  <c r="AW13" i="17" s="1"/>
  <c r="AX13" i="17" s="1"/>
  <c r="BA13" i="17" s="1"/>
  <c r="BB13" i="17" s="1"/>
  <c r="BE13" i="17" s="1"/>
  <c r="BF13" i="17" s="1"/>
  <c r="BI13" i="17" s="1"/>
  <c r="I33" i="17"/>
  <c r="J33" i="17" s="1"/>
  <c r="M33" i="17" s="1"/>
  <c r="N33" i="17" s="1"/>
  <c r="Q33" i="17" s="1"/>
  <c r="R33" i="17" s="1"/>
  <c r="U33" i="17" s="1"/>
  <c r="V33" i="17" s="1"/>
  <c r="Y33" i="17" s="1"/>
  <c r="Z33" i="17" s="1"/>
  <c r="AC33" i="17" s="1"/>
  <c r="AD33" i="17" s="1"/>
  <c r="AG33" i="17" s="1"/>
  <c r="AH33" i="17" s="1"/>
  <c r="AK33" i="17" s="1"/>
  <c r="AL33" i="17" s="1"/>
  <c r="AO33" i="17" s="1"/>
  <c r="AP33" i="17" s="1"/>
  <c r="AS33" i="17" s="1"/>
  <c r="AT33" i="17" s="1"/>
  <c r="AW33" i="17" s="1"/>
  <c r="AX33" i="17" s="1"/>
  <c r="BA33" i="17" s="1"/>
  <c r="BB33" i="17" s="1"/>
  <c r="BE33" i="17" s="1"/>
  <c r="BF33" i="17" s="1"/>
  <c r="BI33" i="17" s="1"/>
  <c r="M31" i="17"/>
  <c r="N31" i="17" s="1"/>
  <c r="Q31" i="17" s="1"/>
  <c r="R31" i="17" s="1"/>
  <c r="U31" i="17" s="1"/>
  <c r="V31" i="17" s="1"/>
  <c r="Y31" i="17" s="1"/>
  <c r="Z31" i="17" s="1"/>
  <c r="AC31" i="17" s="1"/>
  <c r="AD31" i="17" s="1"/>
  <c r="AG31" i="17" s="1"/>
  <c r="AH31" i="17" s="1"/>
  <c r="AK31" i="17" s="1"/>
  <c r="AL31" i="17" s="1"/>
  <c r="AO31" i="17" s="1"/>
  <c r="AP31" i="17" s="1"/>
  <c r="AS31" i="17" s="1"/>
  <c r="AT31" i="17" s="1"/>
  <c r="AW31" i="17" s="1"/>
  <c r="AX31" i="17" s="1"/>
  <c r="BA31" i="17" s="1"/>
  <c r="BB31" i="17" s="1"/>
  <c r="BE31" i="17" s="1"/>
  <c r="BF31" i="17" s="1"/>
  <c r="BI31" i="17" s="1"/>
  <c r="E17" i="17"/>
  <c r="F17" i="17" s="1"/>
  <c r="I17" i="17" s="1"/>
  <c r="J17" i="17" s="1"/>
  <c r="M17" i="17" s="1"/>
  <c r="N17" i="17" s="1"/>
  <c r="Q17" i="17" s="1"/>
  <c r="R17" i="17" s="1"/>
  <c r="U17" i="17" s="1"/>
  <c r="V17" i="17" s="1"/>
  <c r="Y17" i="17" s="1"/>
  <c r="Z17" i="17" s="1"/>
  <c r="AC17" i="17" s="1"/>
  <c r="AD17" i="17" s="1"/>
  <c r="AG17" i="17" s="1"/>
  <c r="AH17" i="17" s="1"/>
  <c r="AK17" i="17" s="1"/>
  <c r="AL17" i="17" s="1"/>
  <c r="AO17" i="17" s="1"/>
  <c r="AP17" i="17" s="1"/>
  <c r="AS17" i="17" s="1"/>
  <c r="AT17" i="17" s="1"/>
  <c r="AW17" i="17" s="1"/>
  <c r="AX17" i="17" s="1"/>
  <c r="BA17" i="17" s="1"/>
  <c r="BB17" i="17" s="1"/>
  <c r="BE17" i="17" s="1"/>
  <c r="BF17" i="17" s="1"/>
  <c r="BI17" i="17" s="1"/>
  <c r="E23" i="17"/>
  <c r="F23" i="17" s="1"/>
  <c r="I23" i="17" s="1"/>
  <c r="J23" i="17" s="1"/>
  <c r="M23" i="17" s="1"/>
  <c r="N23" i="17" s="1"/>
  <c r="Q23" i="17" s="1"/>
  <c r="R23" i="17" s="1"/>
  <c r="U23" i="17" s="1"/>
  <c r="V23" i="17" s="1"/>
  <c r="Y23" i="17" s="1"/>
  <c r="Z23" i="17" s="1"/>
  <c r="AC23" i="17" s="1"/>
  <c r="AD23" i="17" s="1"/>
  <c r="AG23" i="17" s="1"/>
  <c r="AH23" i="17" s="1"/>
  <c r="AK23" i="17" s="1"/>
  <c r="AL23" i="17" s="1"/>
  <c r="AO23" i="17" s="1"/>
  <c r="AP23" i="17" s="1"/>
  <c r="AS23" i="17" s="1"/>
  <c r="AT23" i="17" s="1"/>
  <c r="AW23" i="17" s="1"/>
  <c r="AX23" i="17" s="1"/>
  <c r="BA23" i="17" s="1"/>
  <c r="BB23" i="17" s="1"/>
  <c r="BE23" i="17" s="1"/>
  <c r="BF23" i="17" s="1"/>
  <c r="BI23" i="17" s="1"/>
  <c r="I28" i="16"/>
  <c r="J28" i="16" s="1"/>
  <c r="I20" i="16"/>
  <c r="J20" i="16" s="1"/>
  <c r="I12" i="16"/>
  <c r="J12" i="16" s="1"/>
  <c r="I27" i="16"/>
  <c r="J27" i="16" s="1"/>
  <c r="M27" i="16" s="1"/>
  <c r="N27" i="16" s="1"/>
  <c r="Q27" i="16" s="1"/>
  <c r="R27" i="16" s="1"/>
  <c r="U27" i="16" s="1"/>
  <c r="V27" i="16" s="1"/>
  <c r="Y27" i="16" s="1"/>
  <c r="Z27" i="16" s="1"/>
  <c r="AC27" i="16" s="1"/>
  <c r="AD27" i="16" s="1"/>
  <c r="AG27" i="16" s="1"/>
  <c r="AH27" i="16" s="1"/>
  <c r="AK27" i="16" s="1"/>
  <c r="AL27" i="16" s="1"/>
  <c r="AO27" i="16" s="1"/>
  <c r="AP27" i="16" s="1"/>
  <c r="AS27" i="16" s="1"/>
  <c r="AT27" i="16" s="1"/>
  <c r="AW27" i="16" s="1"/>
  <c r="AX27" i="16" s="1"/>
  <c r="BA27" i="16" s="1"/>
  <c r="BB27" i="16" s="1"/>
  <c r="BE27" i="16" s="1"/>
  <c r="BF27" i="16" s="1"/>
  <c r="BI27" i="16" s="1"/>
  <c r="I19" i="16"/>
  <c r="J19" i="16" s="1"/>
  <c r="M19" i="16" s="1"/>
  <c r="N19" i="16" s="1"/>
  <c r="Q19" i="16" s="1"/>
  <c r="R19" i="16" s="1"/>
  <c r="U19" i="16" s="1"/>
  <c r="V19" i="16" s="1"/>
  <c r="Y19" i="16" s="1"/>
  <c r="Z19" i="16" s="1"/>
  <c r="AC19" i="16" s="1"/>
  <c r="AD19" i="16" s="1"/>
  <c r="AG19" i="16" s="1"/>
  <c r="AH19" i="16" s="1"/>
  <c r="AK19" i="16" s="1"/>
  <c r="AL19" i="16" s="1"/>
  <c r="AO19" i="16" s="1"/>
  <c r="AP19" i="16" s="1"/>
  <c r="AS19" i="16" s="1"/>
  <c r="AT19" i="16" s="1"/>
  <c r="AW19" i="16" s="1"/>
  <c r="AX19" i="16" s="1"/>
  <c r="BA19" i="16" s="1"/>
  <c r="BB19" i="16" s="1"/>
  <c r="BE19" i="16" s="1"/>
  <c r="BF19" i="16" s="1"/>
  <c r="BI19" i="16" s="1"/>
  <c r="I11" i="16"/>
  <c r="J11" i="16" s="1"/>
  <c r="Q31" i="16"/>
  <c r="R31" i="16" s="1"/>
  <c r="U31" i="16" s="1"/>
  <c r="V31" i="16" s="1"/>
  <c r="Y31" i="16" s="1"/>
  <c r="Z31" i="16" s="1"/>
  <c r="AC31" i="16" s="1"/>
  <c r="AD31" i="16" s="1"/>
  <c r="AG31" i="16" s="1"/>
  <c r="AH31" i="16" s="1"/>
  <c r="AK31" i="16" s="1"/>
  <c r="AL31" i="16" s="1"/>
  <c r="AO31" i="16" s="1"/>
  <c r="AP31" i="16" s="1"/>
  <c r="AS31" i="16" s="1"/>
  <c r="AT31" i="16" s="1"/>
  <c r="AW31" i="16" s="1"/>
  <c r="AX31" i="16" s="1"/>
  <c r="BA31" i="16" s="1"/>
  <c r="BB31" i="16" s="1"/>
  <c r="BE31" i="16" s="1"/>
  <c r="BF31" i="16" s="1"/>
  <c r="BI31" i="16" s="1"/>
  <c r="Q23" i="16"/>
  <c r="R23" i="16" s="1"/>
  <c r="U23" i="16" s="1"/>
  <c r="V23" i="16" s="1"/>
  <c r="Y23" i="16" s="1"/>
  <c r="Z23" i="16" s="1"/>
  <c r="AC23" i="16" s="1"/>
  <c r="AD23" i="16" s="1"/>
  <c r="AG23" i="16" s="1"/>
  <c r="AH23" i="16" s="1"/>
  <c r="AK23" i="16" s="1"/>
  <c r="AL23" i="16" s="1"/>
  <c r="AO23" i="16" s="1"/>
  <c r="AP23" i="16" s="1"/>
  <c r="AS23" i="16" s="1"/>
  <c r="AT23" i="16" s="1"/>
  <c r="AW23" i="16" s="1"/>
  <c r="AX23" i="16" s="1"/>
  <c r="BA23" i="16" s="1"/>
  <c r="BB23" i="16" s="1"/>
  <c r="BE23" i="16" s="1"/>
  <c r="BF23" i="16" s="1"/>
  <c r="BI23" i="16" s="1"/>
  <c r="Q7" i="16"/>
  <c r="R7" i="16" s="1"/>
  <c r="U7" i="16" s="1"/>
  <c r="V7" i="16" s="1"/>
  <c r="Y7" i="16" s="1"/>
  <c r="Z7" i="16" s="1"/>
  <c r="AC7" i="16" s="1"/>
  <c r="AD7" i="16" s="1"/>
  <c r="AG7" i="16" s="1"/>
  <c r="AH7" i="16" s="1"/>
  <c r="AK7" i="16" s="1"/>
  <c r="AL7" i="16" s="1"/>
  <c r="AO7" i="16" s="1"/>
  <c r="AP7" i="16" s="1"/>
  <c r="AS7" i="16" s="1"/>
  <c r="AT7" i="16" s="1"/>
  <c r="AW7" i="16" s="1"/>
  <c r="AX7" i="16" s="1"/>
  <c r="BA7" i="16" s="1"/>
  <c r="BB7" i="16" s="1"/>
  <c r="BE7" i="16" s="1"/>
  <c r="BF7" i="16" s="1"/>
  <c r="BI7" i="16" s="1"/>
  <c r="U15" i="16"/>
  <c r="V15" i="16" s="1"/>
  <c r="Y15" i="16" s="1"/>
  <c r="Z15" i="16" s="1"/>
  <c r="AC15" i="16" s="1"/>
  <c r="AD15" i="16" s="1"/>
  <c r="AG15" i="16" s="1"/>
  <c r="AH15" i="16" s="1"/>
  <c r="AK15" i="16" s="1"/>
  <c r="AL15" i="16" s="1"/>
  <c r="AO15" i="16" s="1"/>
  <c r="AP15" i="16" s="1"/>
  <c r="AS15" i="16" s="1"/>
  <c r="AT15" i="16" s="1"/>
  <c r="AW15" i="16" s="1"/>
  <c r="AX15" i="16" s="1"/>
  <c r="BA15" i="16" s="1"/>
  <c r="BB15" i="16" s="1"/>
  <c r="BE15" i="16" s="1"/>
  <c r="BF15" i="16" s="1"/>
  <c r="BI15" i="16" s="1"/>
  <c r="M18" i="16"/>
  <c r="N18" i="16" s="1"/>
  <c r="Q18" i="16" s="1"/>
  <c r="R18" i="16" s="1"/>
  <c r="U18" i="16" s="1"/>
  <c r="V18" i="16" s="1"/>
  <c r="Y18" i="16" s="1"/>
  <c r="Z18" i="16" s="1"/>
  <c r="AC18" i="16" s="1"/>
  <c r="AD18" i="16" s="1"/>
  <c r="AG18" i="16" s="1"/>
  <c r="AH18" i="16" s="1"/>
  <c r="AK18" i="16" s="1"/>
  <c r="AL18" i="16" s="1"/>
  <c r="AO18" i="16" s="1"/>
  <c r="AP18" i="16" s="1"/>
  <c r="AS18" i="16" s="1"/>
  <c r="AT18" i="16" s="1"/>
  <c r="AW18" i="16" s="1"/>
  <c r="AX18" i="16" s="1"/>
  <c r="BA18" i="16" s="1"/>
  <c r="BB18" i="16" s="1"/>
  <c r="BE18" i="16" s="1"/>
  <c r="BF18" i="16" s="1"/>
  <c r="BI18" i="16" s="1"/>
  <c r="M10" i="16"/>
  <c r="N10" i="16" s="1"/>
  <c r="Q10" i="16" s="1"/>
  <c r="R10" i="16" s="1"/>
  <c r="U10" i="16" s="1"/>
  <c r="V10" i="16" s="1"/>
  <c r="Y10" i="16" s="1"/>
  <c r="Z10" i="16" s="1"/>
  <c r="AC10" i="16" s="1"/>
  <c r="AD10" i="16" s="1"/>
  <c r="AG10" i="16" s="1"/>
  <c r="AH10" i="16" s="1"/>
  <c r="AK10" i="16" s="1"/>
  <c r="AL10" i="16" s="1"/>
  <c r="AO10" i="16" s="1"/>
  <c r="AP10" i="16" s="1"/>
  <c r="AS10" i="16" s="1"/>
  <c r="AT10" i="16" s="1"/>
  <c r="AW10" i="16" s="1"/>
  <c r="AX10" i="16" s="1"/>
  <c r="BA10" i="16" s="1"/>
  <c r="BB10" i="16" s="1"/>
  <c r="BE10" i="16" s="1"/>
  <c r="BF10" i="16" s="1"/>
  <c r="BI10" i="16" s="1"/>
  <c r="M26" i="16"/>
  <c r="N26" i="16" s="1"/>
  <c r="Q26" i="16" s="1"/>
  <c r="R26" i="16" s="1"/>
  <c r="U26" i="16" s="1"/>
  <c r="V26" i="16" s="1"/>
  <c r="Y26" i="16" s="1"/>
  <c r="Z26" i="16" s="1"/>
  <c r="AC26" i="16" s="1"/>
  <c r="AD26" i="16" s="1"/>
  <c r="AG26" i="16" s="1"/>
  <c r="AH26" i="16" s="1"/>
  <c r="AK26" i="16" s="1"/>
  <c r="AL26" i="16" s="1"/>
  <c r="AO26" i="16" s="1"/>
  <c r="AP26" i="16" s="1"/>
  <c r="AS26" i="16" s="1"/>
  <c r="AT26" i="16" s="1"/>
  <c r="AW26" i="16" s="1"/>
  <c r="AX26" i="16" s="1"/>
  <c r="BA26" i="16" s="1"/>
  <c r="BB26" i="16" s="1"/>
  <c r="BE26" i="16" s="1"/>
  <c r="BF26" i="16" s="1"/>
  <c r="BI26" i="16" s="1"/>
  <c r="M6" i="16"/>
  <c r="N6" i="16" s="1"/>
  <c r="Q6" i="16" s="1"/>
  <c r="R6" i="16" s="1"/>
  <c r="U6" i="16" s="1"/>
  <c r="V6" i="16" s="1"/>
  <c r="Y6" i="16" s="1"/>
  <c r="Z6" i="16" s="1"/>
  <c r="AC6" i="16" s="1"/>
  <c r="AD6" i="16" s="1"/>
  <c r="AG6" i="16" s="1"/>
  <c r="AH6" i="16" s="1"/>
  <c r="AK6" i="16" s="1"/>
  <c r="AL6" i="16" s="1"/>
  <c r="AO6" i="16" s="1"/>
  <c r="AP6" i="16" s="1"/>
  <c r="AS6" i="16" s="1"/>
  <c r="AT6" i="16" s="1"/>
  <c r="AW6" i="16" s="1"/>
  <c r="AX6" i="16" s="1"/>
  <c r="BA6" i="16" s="1"/>
  <c r="BB6" i="16" s="1"/>
  <c r="BE6" i="16" s="1"/>
  <c r="BF6" i="16" s="1"/>
  <c r="BI6" i="16" s="1"/>
  <c r="M14" i="16"/>
  <c r="N14" i="16" s="1"/>
  <c r="Q14" i="16" s="1"/>
  <c r="R14" i="16" s="1"/>
  <c r="U14" i="16" s="1"/>
  <c r="V14" i="16" s="1"/>
  <c r="Y14" i="16" s="1"/>
  <c r="Z14" i="16" s="1"/>
  <c r="AC14" i="16" s="1"/>
  <c r="AD14" i="16" s="1"/>
  <c r="AG14" i="16" s="1"/>
  <c r="AH14" i="16" s="1"/>
  <c r="AK14" i="16" s="1"/>
  <c r="AL14" i="16" s="1"/>
  <c r="AO14" i="16" s="1"/>
  <c r="AP14" i="16" s="1"/>
  <c r="AS14" i="16" s="1"/>
  <c r="AT14" i="16" s="1"/>
  <c r="AW14" i="16" s="1"/>
  <c r="AX14" i="16" s="1"/>
  <c r="BA14" i="16" s="1"/>
  <c r="BB14" i="16" s="1"/>
  <c r="BE14" i="16" s="1"/>
  <c r="BF14" i="16" s="1"/>
  <c r="BI14" i="16" s="1"/>
  <c r="M22" i="16"/>
  <c r="N22" i="16" s="1"/>
  <c r="Q22" i="16" s="1"/>
  <c r="R22" i="16" s="1"/>
  <c r="U22" i="16" s="1"/>
  <c r="V22" i="16" s="1"/>
  <c r="Y22" i="16" s="1"/>
  <c r="Z22" i="16" s="1"/>
  <c r="AC22" i="16" s="1"/>
  <c r="AD22" i="16" s="1"/>
  <c r="AG22" i="16" s="1"/>
  <c r="AH22" i="16" s="1"/>
  <c r="AK22" i="16" s="1"/>
  <c r="AL22" i="16" s="1"/>
  <c r="AO22" i="16" s="1"/>
  <c r="AP22" i="16" s="1"/>
  <c r="AS22" i="16" s="1"/>
  <c r="AT22" i="16" s="1"/>
  <c r="AW22" i="16" s="1"/>
  <c r="AX22" i="16" s="1"/>
  <c r="BA22" i="16" s="1"/>
  <c r="BB22" i="16" s="1"/>
  <c r="BE22" i="16" s="1"/>
  <c r="BF22" i="16" s="1"/>
  <c r="BI22" i="16" s="1"/>
  <c r="M30" i="16"/>
  <c r="N30" i="16" s="1"/>
  <c r="Q30" i="16" s="1"/>
  <c r="R30" i="16" s="1"/>
  <c r="U30" i="16" s="1"/>
  <c r="V30" i="16" s="1"/>
  <c r="Y30" i="16" s="1"/>
  <c r="Z30" i="16" s="1"/>
  <c r="AC30" i="16" s="1"/>
  <c r="AD30" i="16" s="1"/>
  <c r="AG30" i="16" s="1"/>
  <c r="AH30" i="16" s="1"/>
  <c r="AK30" i="16" s="1"/>
  <c r="AL30" i="16" s="1"/>
  <c r="AO30" i="16" s="1"/>
  <c r="AP30" i="16" s="1"/>
  <c r="AS30" i="16" s="1"/>
  <c r="AT30" i="16" s="1"/>
  <c r="AW30" i="16" s="1"/>
  <c r="AX30" i="16" s="1"/>
  <c r="BA30" i="16" s="1"/>
  <c r="BB30" i="16" s="1"/>
  <c r="BE30" i="16" s="1"/>
  <c r="BF30" i="16" s="1"/>
  <c r="BI30" i="16" s="1"/>
  <c r="M11" i="16"/>
  <c r="N11" i="16" s="1"/>
  <c r="Q11" i="16" s="1"/>
  <c r="R11" i="16" s="1"/>
  <c r="U11" i="16" s="1"/>
  <c r="V11" i="16" s="1"/>
  <c r="Y11" i="16" s="1"/>
  <c r="Z11" i="16" s="1"/>
  <c r="AC11" i="16" s="1"/>
  <c r="AD11" i="16" s="1"/>
  <c r="AG11" i="16" s="1"/>
  <c r="AH11" i="16" s="1"/>
  <c r="AK11" i="16" s="1"/>
  <c r="AL11" i="16" s="1"/>
  <c r="AO11" i="16" s="1"/>
  <c r="AP11" i="16" s="1"/>
  <c r="AS11" i="16" s="1"/>
  <c r="AT11" i="16" s="1"/>
  <c r="AW11" i="16" s="1"/>
  <c r="AX11" i="16" s="1"/>
  <c r="BA11" i="16" s="1"/>
  <c r="BB11" i="16" s="1"/>
  <c r="BE11" i="16" s="1"/>
  <c r="BF11" i="16" s="1"/>
  <c r="BI11" i="16" s="1"/>
  <c r="M8" i="16"/>
  <c r="N8" i="16" s="1"/>
  <c r="Q8" i="16" s="1"/>
  <c r="R8" i="16" s="1"/>
  <c r="U8" i="16" s="1"/>
  <c r="V8" i="16" s="1"/>
  <c r="Y8" i="16" s="1"/>
  <c r="Z8" i="16" s="1"/>
  <c r="AC8" i="16" s="1"/>
  <c r="AD8" i="16" s="1"/>
  <c r="AG8" i="16" s="1"/>
  <c r="AH8" i="16" s="1"/>
  <c r="AK8" i="16" s="1"/>
  <c r="AL8" i="16" s="1"/>
  <c r="AO8" i="16" s="1"/>
  <c r="AP8" i="16" s="1"/>
  <c r="AS8" i="16" s="1"/>
  <c r="AT8" i="16" s="1"/>
  <c r="AW8" i="16" s="1"/>
  <c r="AX8" i="16" s="1"/>
  <c r="BA8" i="16" s="1"/>
  <c r="BB8" i="16" s="1"/>
  <c r="BE8" i="16" s="1"/>
  <c r="BF8" i="16" s="1"/>
  <c r="BI8" i="16" s="1"/>
  <c r="M12" i="16"/>
  <c r="N12" i="16" s="1"/>
  <c r="Q12" i="16" s="1"/>
  <c r="R12" i="16" s="1"/>
  <c r="U12" i="16" s="1"/>
  <c r="V12" i="16" s="1"/>
  <c r="Y12" i="16" s="1"/>
  <c r="Z12" i="16" s="1"/>
  <c r="AC12" i="16" s="1"/>
  <c r="AD12" i="16" s="1"/>
  <c r="AG12" i="16" s="1"/>
  <c r="AH12" i="16" s="1"/>
  <c r="AK12" i="16" s="1"/>
  <c r="AL12" i="16" s="1"/>
  <c r="AO12" i="16" s="1"/>
  <c r="AP12" i="16" s="1"/>
  <c r="AS12" i="16" s="1"/>
  <c r="AT12" i="16" s="1"/>
  <c r="AW12" i="16" s="1"/>
  <c r="AX12" i="16" s="1"/>
  <c r="BA12" i="16" s="1"/>
  <c r="BB12" i="16" s="1"/>
  <c r="BE12" i="16" s="1"/>
  <c r="BF12" i="16" s="1"/>
  <c r="BI12" i="16" s="1"/>
  <c r="M16" i="16"/>
  <c r="N16" i="16" s="1"/>
  <c r="Q16" i="16" s="1"/>
  <c r="R16" i="16" s="1"/>
  <c r="U16" i="16" s="1"/>
  <c r="V16" i="16" s="1"/>
  <c r="Y16" i="16" s="1"/>
  <c r="Z16" i="16" s="1"/>
  <c r="AC16" i="16" s="1"/>
  <c r="AD16" i="16" s="1"/>
  <c r="AG16" i="16" s="1"/>
  <c r="AH16" i="16" s="1"/>
  <c r="AK16" i="16" s="1"/>
  <c r="AL16" i="16" s="1"/>
  <c r="AO16" i="16" s="1"/>
  <c r="AP16" i="16" s="1"/>
  <c r="AS16" i="16" s="1"/>
  <c r="AT16" i="16" s="1"/>
  <c r="AW16" i="16" s="1"/>
  <c r="AX16" i="16" s="1"/>
  <c r="BA16" i="16" s="1"/>
  <c r="BB16" i="16" s="1"/>
  <c r="BE16" i="16" s="1"/>
  <c r="BF16" i="16" s="1"/>
  <c r="BI16" i="16" s="1"/>
  <c r="M20" i="16"/>
  <c r="N20" i="16" s="1"/>
  <c r="Q20" i="16" s="1"/>
  <c r="R20" i="16" s="1"/>
  <c r="U20" i="16" s="1"/>
  <c r="V20" i="16" s="1"/>
  <c r="Y20" i="16" s="1"/>
  <c r="Z20" i="16" s="1"/>
  <c r="AC20" i="16" s="1"/>
  <c r="AD20" i="16" s="1"/>
  <c r="AG20" i="16" s="1"/>
  <c r="AH20" i="16" s="1"/>
  <c r="AK20" i="16" s="1"/>
  <c r="AL20" i="16" s="1"/>
  <c r="AO20" i="16" s="1"/>
  <c r="AP20" i="16" s="1"/>
  <c r="AS20" i="16" s="1"/>
  <c r="AT20" i="16" s="1"/>
  <c r="AW20" i="16" s="1"/>
  <c r="AX20" i="16" s="1"/>
  <c r="BA20" i="16" s="1"/>
  <c r="BB20" i="16" s="1"/>
  <c r="BE20" i="16" s="1"/>
  <c r="BF20" i="16" s="1"/>
  <c r="BI20" i="16" s="1"/>
  <c r="M24" i="16"/>
  <c r="N24" i="16" s="1"/>
  <c r="Q24" i="16" s="1"/>
  <c r="R24" i="16" s="1"/>
  <c r="U24" i="16" s="1"/>
  <c r="V24" i="16" s="1"/>
  <c r="Y24" i="16" s="1"/>
  <c r="Z24" i="16" s="1"/>
  <c r="AC24" i="16" s="1"/>
  <c r="AD24" i="16" s="1"/>
  <c r="AG24" i="16" s="1"/>
  <c r="AH24" i="16" s="1"/>
  <c r="AK24" i="16" s="1"/>
  <c r="AL24" i="16" s="1"/>
  <c r="AO24" i="16" s="1"/>
  <c r="AP24" i="16" s="1"/>
  <c r="AS24" i="16" s="1"/>
  <c r="AT24" i="16" s="1"/>
  <c r="AW24" i="16" s="1"/>
  <c r="AX24" i="16" s="1"/>
  <c r="BA24" i="16" s="1"/>
  <c r="BB24" i="16" s="1"/>
  <c r="BE24" i="16" s="1"/>
  <c r="BF24" i="16" s="1"/>
  <c r="BI24" i="16" s="1"/>
  <c r="M28" i="16"/>
  <c r="N28" i="16" s="1"/>
  <c r="Q28" i="16" s="1"/>
  <c r="R28" i="16" s="1"/>
  <c r="U28" i="16" s="1"/>
  <c r="V28" i="16" s="1"/>
  <c r="Y28" i="16" s="1"/>
  <c r="Z28" i="16" s="1"/>
  <c r="AC28" i="16" s="1"/>
  <c r="AD28" i="16" s="1"/>
  <c r="AG28" i="16" s="1"/>
  <c r="AH28" i="16" s="1"/>
  <c r="AK28" i="16" s="1"/>
  <c r="AL28" i="16" s="1"/>
  <c r="AO28" i="16" s="1"/>
  <c r="AP28" i="16" s="1"/>
  <c r="AS28" i="16" s="1"/>
  <c r="AT28" i="16" s="1"/>
  <c r="AW28" i="16" s="1"/>
  <c r="AX28" i="16" s="1"/>
  <c r="BA28" i="16" s="1"/>
  <c r="BB28" i="16" s="1"/>
  <c r="BE28" i="16" s="1"/>
  <c r="BF28" i="16" s="1"/>
  <c r="BI28" i="16" s="1"/>
  <c r="M32" i="16"/>
  <c r="N32" i="16" s="1"/>
  <c r="Q32" i="16" s="1"/>
  <c r="R32" i="16" s="1"/>
  <c r="U32" i="16" s="1"/>
  <c r="V32" i="16" s="1"/>
  <c r="Y32" i="16" s="1"/>
  <c r="Z32" i="16" s="1"/>
  <c r="AC32" i="16" s="1"/>
  <c r="AD32" i="16" s="1"/>
  <c r="AG32" i="16" s="1"/>
  <c r="AH32" i="16" s="1"/>
  <c r="AK32" i="16" s="1"/>
  <c r="AL32" i="16" s="1"/>
  <c r="AO32" i="16" s="1"/>
  <c r="AP32" i="16" s="1"/>
  <c r="AS32" i="16" s="1"/>
  <c r="AT32" i="16" s="1"/>
  <c r="AW32" i="16" s="1"/>
  <c r="AX32" i="16" s="1"/>
  <c r="BA32" i="16" s="1"/>
  <c r="BB32" i="16" s="1"/>
  <c r="BE32" i="16" s="1"/>
  <c r="BF32" i="16" s="1"/>
  <c r="BI32" i="16" s="1"/>
  <c r="M9" i="16"/>
  <c r="N9" i="16" s="1"/>
  <c r="Q9" i="16" s="1"/>
  <c r="R9" i="16" s="1"/>
  <c r="U9" i="16" s="1"/>
  <c r="V9" i="16" s="1"/>
  <c r="Y9" i="16" s="1"/>
  <c r="Z9" i="16" s="1"/>
  <c r="AC9" i="16" s="1"/>
  <c r="AD9" i="16" s="1"/>
  <c r="AG9" i="16" s="1"/>
  <c r="AH9" i="16" s="1"/>
  <c r="AK9" i="16" s="1"/>
  <c r="AL9" i="16" s="1"/>
  <c r="AO9" i="16" s="1"/>
  <c r="AP9" i="16" s="1"/>
  <c r="AS9" i="16" s="1"/>
  <c r="AT9" i="16" s="1"/>
  <c r="AW9" i="16" s="1"/>
  <c r="AX9" i="16" s="1"/>
  <c r="BA9" i="16" s="1"/>
  <c r="BB9" i="16" s="1"/>
  <c r="BE9" i="16" s="1"/>
  <c r="BF9" i="16" s="1"/>
  <c r="BI9" i="16" s="1"/>
  <c r="M17" i="16"/>
  <c r="N17" i="16" s="1"/>
  <c r="Q17" i="16" s="1"/>
  <c r="R17" i="16" s="1"/>
  <c r="U17" i="16" s="1"/>
  <c r="V17" i="16" s="1"/>
  <c r="Y17" i="16" s="1"/>
  <c r="Z17" i="16" s="1"/>
  <c r="AC17" i="16" s="1"/>
  <c r="AD17" i="16" s="1"/>
  <c r="AG17" i="16" s="1"/>
  <c r="AH17" i="16" s="1"/>
  <c r="AK17" i="16" s="1"/>
  <c r="AL17" i="16" s="1"/>
  <c r="AO17" i="16" s="1"/>
  <c r="AP17" i="16" s="1"/>
  <c r="AS17" i="16" s="1"/>
  <c r="AT17" i="16" s="1"/>
  <c r="AW17" i="16" s="1"/>
  <c r="AX17" i="16" s="1"/>
  <c r="BA17" i="16" s="1"/>
  <c r="BB17" i="16" s="1"/>
  <c r="BE17" i="16" s="1"/>
  <c r="BF17" i="16" s="1"/>
  <c r="BI17" i="16" s="1"/>
  <c r="M25" i="16"/>
  <c r="N25" i="16" s="1"/>
  <c r="Q25" i="16" s="1"/>
  <c r="R25" i="16" s="1"/>
  <c r="U25" i="16" s="1"/>
  <c r="V25" i="16" s="1"/>
  <c r="Y25" i="16" s="1"/>
  <c r="Z25" i="16" s="1"/>
  <c r="AC25" i="16" s="1"/>
  <c r="AD25" i="16" s="1"/>
  <c r="AG25" i="16" s="1"/>
  <c r="AH25" i="16" s="1"/>
  <c r="AK25" i="16" s="1"/>
  <c r="AL25" i="16" s="1"/>
  <c r="AO25" i="16" s="1"/>
  <c r="AP25" i="16" s="1"/>
  <c r="AS25" i="16" s="1"/>
  <c r="AT25" i="16" s="1"/>
  <c r="AW25" i="16" s="1"/>
  <c r="AX25" i="16" s="1"/>
  <c r="BA25" i="16" s="1"/>
  <c r="BB25" i="16" s="1"/>
  <c r="BE25" i="16" s="1"/>
  <c r="BF25" i="16" s="1"/>
  <c r="BI25" i="16" s="1"/>
  <c r="M33" i="16"/>
  <c r="N33" i="16" s="1"/>
  <c r="Q33" i="16" s="1"/>
  <c r="R33" i="16" s="1"/>
  <c r="U33" i="16" s="1"/>
  <c r="V33" i="16" s="1"/>
  <c r="Y33" i="16" s="1"/>
  <c r="Z33" i="16" s="1"/>
  <c r="AC33" i="16" s="1"/>
  <c r="AD33" i="16" s="1"/>
  <c r="AG33" i="16" s="1"/>
  <c r="AH33" i="16" s="1"/>
  <c r="AK33" i="16" s="1"/>
  <c r="AL33" i="16" s="1"/>
  <c r="AO33" i="16" s="1"/>
  <c r="AP33" i="16" s="1"/>
  <c r="AS33" i="16" s="1"/>
  <c r="AT33" i="16" s="1"/>
  <c r="AW33" i="16" s="1"/>
  <c r="AX33" i="16" s="1"/>
  <c r="BA33" i="16" s="1"/>
  <c r="BB33" i="16" s="1"/>
  <c r="BE33" i="16" s="1"/>
  <c r="BF33" i="16" s="1"/>
  <c r="BI33" i="16" s="1"/>
  <c r="E17" i="22"/>
  <c r="D12" i="22"/>
  <c r="E2" i="22"/>
  <c r="E3" i="22"/>
  <c r="D26" i="22"/>
  <c r="E16" i="22" s="1"/>
  <c r="R13" i="22"/>
  <c r="P35" i="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B21" i="15" s="1"/>
  <c r="F5" i="1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S3" i="22" l="1"/>
  <c r="S4" i="22" s="1"/>
  <c r="S5" i="22" s="1"/>
  <c r="S6" i="22"/>
  <c r="S7" i="22" s="1"/>
  <c r="S8" i="22" s="1"/>
  <c r="S9" i="22" s="1"/>
  <c r="S10" i="22" s="1"/>
  <c r="S11" i="22" s="1"/>
  <c r="S12" i="22" s="1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</calcChain>
</file>

<file path=xl/sharedStrings.xml><?xml version="1.0" encoding="utf-8"?>
<sst xmlns="http://schemas.openxmlformats.org/spreadsheetml/2006/main" count="3747" uniqueCount="149">
  <si>
    <t>BU</t>
  </si>
  <si>
    <t>SKU</t>
  </si>
  <si>
    <t>Brand</t>
  </si>
  <si>
    <t>Model</t>
  </si>
  <si>
    <t>Avg Price</t>
  </si>
  <si>
    <t>M01</t>
  </si>
  <si>
    <t>M02</t>
  </si>
  <si>
    <t>M03</t>
  </si>
  <si>
    <t>M04</t>
  </si>
  <si>
    <t>M05</t>
  </si>
  <si>
    <t>M06</t>
  </si>
  <si>
    <t>M07</t>
  </si>
  <si>
    <t>M08</t>
  </si>
  <si>
    <t>Jeera</t>
  </si>
  <si>
    <t>M09</t>
  </si>
  <si>
    <t>Viva</t>
  </si>
  <si>
    <t>M10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</si>
  <si>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</si>
  <si>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</si>
  <si>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</si>
  <si>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</si>
  <si>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</si>
  <si>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</si>
  <si>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</si>
  <si>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</si>
  <si>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</si>
  <si>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</si>
  <si>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</si>
  <si>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</si>
  <si>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</si>
  <si>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</si>
  <si>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</si>
  <si>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</si>
  <si>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</si>
  <si>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</si>
  <si>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</si>
  <si>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</si>
  <si>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City</t>
  </si>
  <si>
    <t>H</t>
  </si>
  <si>
    <t>M</t>
  </si>
  <si>
    <t>C</t>
  </si>
  <si>
    <t>STK TRNS</t>
  </si>
  <si>
    <t>Date</t>
  </si>
  <si>
    <t>Sales</t>
  </si>
  <si>
    <t>Furniture</t>
  </si>
  <si>
    <t>Makeup</t>
  </si>
  <si>
    <t>Compact Powder</t>
  </si>
  <si>
    <t>Garner</t>
  </si>
  <si>
    <t>Cleansing Water</t>
  </si>
  <si>
    <t>Dads Co</t>
  </si>
  <si>
    <t>UnderEye Cream</t>
  </si>
  <si>
    <t>BabyLips</t>
  </si>
  <si>
    <t>Chakma</t>
  </si>
  <si>
    <t>Pore Cleanser</t>
  </si>
  <si>
    <t>Chemitique</t>
  </si>
  <si>
    <t>Berberry Cleanser</t>
  </si>
  <si>
    <t>Alps</t>
  </si>
  <si>
    <t>Aloe Face Wipes</t>
  </si>
  <si>
    <t>MEGA</t>
  </si>
  <si>
    <t>Black head remover</t>
  </si>
  <si>
    <t>Sironah</t>
  </si>
  <si>
    <t>Face Razor</t>
  </si>
  <si>
    <t>Bonds</t>
  </si>
  <si>
    <t>Age Magic</t>
  </si>
  <si>
    <t>Amazonian Basix</t>
  </si>
  <si>
    <t>0 Gravity chair</t>
  </si>
  <si>
    <t xml:space="preserve">ADHD </t>
  </si>
  <si>
    <t>Wooden Coffee Table</t>
  </si>
  <si>
    <t>Lalkamal</t>
  </si>
  <si>
    <t>Plastic Cabinet Wood Finish</t>
  </si>
  <si>
    <t>Furniture Café</t>
  </si>
  <si>
    <t>Wooden wall shelf</t>
  </si>
  <si>
    <t>Malik</t>
  </si>
  <si>
    <t>Table Antique</t>
  </si>
  <si>
    <t>Fun Aspiration</t>
  </si>
  <si>
    <t>Toilet Cabinet</t>
  </si>
  <si>
    <t>Utopia</t>
  </si>
  <si>
    <t>Brass Cutting Wooden Storage Stool</t>
  </si>
  <si>
    <t>WFH Gear</t>
  </si>
  <si>
    <t>Side Table</t>
  </si>
  <si>
    <t>Gunee</t>
  </si>
  <si>
    <t>Bar Stool Bamboo</t>
  </si>
  <si>
    <t>AccoDecco</t>
  </si>
  <si>
    <t>2 in 1 Table</t>
  </si>
  <si>
    <t>Luxury</t>
  </si>
  <si>
    <t>KAMA</t>
  </si>
  <si>
    <t>Haldi Chandan</t>
  </si>
  <si>
    <t>KAMA Ayurveda</t>
  </si>
  <si>
    <t>Neroli Water</t>
  </si>
  <si>
    <t>Forest Essentials</t>
  </si>
  <si>
    <t>Shower Gel Silky</t>
  </si>
  <si>
    <t>Hair Cleanser Bhringrraj</t>
  </si>
  <si>
    <t>Wella</t>
  </si>
  <si>
    <t>Intense Repair</t>
  </si>
  <si>
    <t>Biolage</t>
  </si>
  <si>
    <t>Renewing Mask</t>
  </si>
  <si>
    <t>Fibrestrong Shampoo</t>
  </si>
  <si>
    <t>PapaEarth</t>
  </si>
  <si>
    <t>Bourbon Body Scent</t>
  </si>
  <si>
    <t>Spring Lily</t>
  </si>
  <si>
    <t>Schwazkopf</t>
  </si>
  <si>
    <t>Absolut Repair</t>
  </si>
  <si>
    <t>Maybeleen</t>
  </si>
  <si>
    <t>Row Labels</t>
  </si>
  <si>
    <t>Grand Total</t>
  </si>
  <si>
    <t>Sum of Sales</t>
  </si>
  <si>
    <t>Column Labels</t>
  </si>
  <si>
    <t>Total sales sum</t>
  </si>
  <si>
    <t>Cumulative Percentage</t>
  </si>
  <si>
    <t>Average Sales per Day</t>
  </si>
  <si>
    <t>Sum of Avg Price</t>
  </si>
  <si>
    <t>Total Revenue</t>
  </si>
  <si>
    <t>Volume Pareto</t>
  </si>
  <si>
    <t>Revenue Pareto</t>
  </si>
  <si>
    <t>Price Per Unit</t>
  </si>
  <si>
    <t>Sum of Revenue</t>
  </si>
  <si>
    <t>C P Revenue</t>
  </si>
  <si>
    <t>Sum</t>
  </si>
  <si>
    <t>Sum of Sum</t>
  </si>
  <si>
    <t>Price</t>
  </si>
  <si>
    <t>Revenue</t>
  </si>
  <si>
    <t>Day</t>
  </si>
  <si>
    <t>(blank)</t>
  </si>
  <si>
    <t>Open Stock</t>
  </si>
  <si>
    <t>Cumulative Sales</t>
  </si>
  <si>
    <t>Average</t>
  </si>
  <si>
    <t>Days of Sales Availabel</t>
  </si>
  <si>
    <t>Opening Stock</t>
  </si>
  <si>
    <t>Incoming</t>
  </si>
  <si>
    <t>Closing Stock</t>
  </si>
  <si>
    <t xml:space="preserve">20% of 10 </t>
  </si>
  <si>
    <t>Sale of Makeup and Luxury products</t>
  </si>
  <si>
    <t>Total Revenue of Makeup and Luxury</t>
  </si>
  <si>
    <t>Percentage</t>
  </si>
  <si>
    <t>Monday</t>
  </si>
  <si>
    <t>Tuesday</t>
  </si>
  <si>
    <t>Wednesday</t>
  </si>
  <si>
    <t>Thursday</t>
  </si>
  <si>
    <t>Friday</t>
  </si>
  <si>
    <t>Saturday</t>
  </si>
  <si>
    <t>Sunday</t>
  </si>
  <si>
    <t>Total M,L,F</t>
  </si>
  <si>
    <t>Total Stock</t>
  </si>
  <si>
    <t>Total sum</t>
  </si>
  <si>
    <t>% Growth</t>
  </si>
  <si>
    <t>Units</t>
  </si>
  <si>
    <t>Cochin</t>
  </si>
  <si>
    <t>Hyderabad</t>
  </si>
  <si>
    <t>Madras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</si>
</sst>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0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4" fontId="1" fillId="2" borderId="1" xfId="0" applyNumberFormat="1" applyFont="1" applyFill="1" applyBorder="1"/>
    <xf numFmtId="44" fontId="0" fillId="0" borderId="0" xfId="1" applyFont="1"/>
    <xf numFmtId="14" fontId="0" fillId="3" borderId="0" xfId="0" applyNumberFormat="1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1" fontId="0" fillId="3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/>
    <xf numFmtId="44" fontId="0" fillId="3" borderId="0" xfId="1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- Jan Term Graded Assignment 1 DataSet.xlsx]Sheet2!PivotTable4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cat>
          <c:val>
            <c:numRef>
              <c:f>Sheet2!$B$4:$B$34</c:f>
              <c:numCache>
                <c:formatCode>General</c:formatCode>
                <c:ptCount val="30"/>
                <c:pt idx="0">
                  <c:v>3199</c:v>
                </c:pt>
                <c:pt idx="1">
                  <c:v>371</c:v>
                </c:pt>
                <c:pt idx="2">
                  <c:v>2300</c:v>
                </c:pt>
                <c:pt idx="3">
                  <c:v>499</c:v>
                </c:pt>
                <c:pt idx="4">
                  <c:v>299</c:v>
                </c:pt>
                <c:pt idx="5">
                  <c:v>901</c:v>
                </c:pt>
                <c:pt idx="6">
                  <c:v>929</c:v>
                </c:pt>
                <c:pt idx="7">
                  <c:v>1030</c:v>
                </c:pt>
                <c:pt idx="8">
                  <c:v>1222</c:v>
                </c:pt>
                <c:pt idx="9">
                  <c:v>649</c:v>
                </c:pt>
                <c:pt idx="10">
                  <c:v>1800</c:v>
                </c:pt>
                <c:pt idx="11">
                  <c:v>345</c:v>
                </c:pt>
                <c:pt idx="12">
                  <c:v>350</c:v>
                </c:pt>
                <c:pt idx="13">
                  <c:v>1575</c:v>
                </c:pt>
                <c:pt idx="14">
                  <c:v>1045</c:v>
                </c:pt>
                <c:pt idx="15">
                  <c:v>1186</c:v>
                </c:pt>
                <c:pt idx="16">
                  <c:v>374</c:v>
                </c:pt>
                <c:pt idx="17">
                  <c:v>1500</c:v>
                </c:pt>
                <c:pt idx="18">
                  <c:v>1800</c:v>
                </c:pt>
                <c:pt idx="19">
                  <c:v>1477</c:v>
                </c:pt>
                <c:pt idx="20">
                  <c:v>210</c:v>
                </c:pt>
                <c:pt idx="21">
                  <c:v>199</c:v>
                </c:pt>
                <c:pt idx="22">
                  <c:v>322</c:v>
                </c:pt>
                <c:pt idx="23">
                  <c:v>161</c:v>
                </c:pt>
                <c:pt idx="24">
                  <c:v>109</c:v>
                </c:pt>
                <c:pt idx="25">
                  <c:v>122</c:v>
                </c:pt>
                <c:pt idx="26">
                  <c:v>96</c:v>
                </c:pt>
                <c:pt idx="27">
                  <c:v>73</c:v>
                </c:pt>
                <c:pt idx="28">
                  <c:v>225</c:v>
                </c:pt>
                <c:pt idx="29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4F70-9669-46BB952E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170719"/>
        <c:axId val="1103728847"/>
      </c:barChart>
      <c:catAx>
        <c:axId val="9961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28847"/>
        <c:crosses val="autoZero"/>
        <c:auto val="1"/>
        <c:lblAlgn val="ctr"/>
        <c:lblOffset val="100"/>
        <c:noMultiLvlLbl val="0"/>
      </c:catAx>
      <c:valAx>
        <c:axId val="11037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- Jan Term Graded Assignment 1 DataSet.xlsx]Q9!PivotTable33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'Q9'!$A$4:$A$20</c:f>
              <c:strCache>
                <c:ptCount val="16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(blank)</c:v>
                </c:pt>
              </c:strCache>
            </c:strRef>
          </c:cat>
          <c:val>
            <c:numRef>
              <c:f>'Q9'!$B$4:$B$20</c:f>
              <c:numCache>
                <c:formatCode>General</c:formatCode>
                <c:ptCount val="16"/>
                <c:pt idx="0">
                  <c:v>482300</c:v>
                </c:pt>
                <c:pt idx="1">
                  <c:v>516662</c:v>
                </c:pt>
                <c:pt idx="2">
                  <c:v>519461</c:v>
                </c:pt>
                <c:pt idx="3">
                  <c:v>526452</c:v>
                </c:pt>
                <c:pt idx="4">
                  <c:v>505618</c:v>
                </c:pt>
                <c:pt idx="5">
                  <c:v>505672</c:v>
                </c:pt>
                <c:pt idx="6">
                  <c:v>517023</c:v>
                </c:pt>
                <c:pt idx="7">
                  <c:v>501575</c:v>
                </c:pt>
                <c:pt idx="8">
                  <c:v>524258</c:v>
                </c:pt>
                <c:pt idx="9">
                  <c:v>524265</c:v>
                </c:pt>
                <c:pt idx="10">
                  <c:v>505666</c:v>
                </c:pt>
                <c:pt idx="11">
                  <c:v>496066</c:v>
                </c:pt>
                <c:pt idx="12">
                  <c:v>537213</c:v>
                </c:pt>
                <c:pt idx="13">
                  <c:v>515809</c:v>
                </c:pt>
                <c:pt idx="14">
                  <c:v>500453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76F-8D63-E893673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547055"/>
        <c:axId val="984912015"/>
      </c:barChart>
      <c:catAx>
        <c:axId val="10845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12015"/>
        <c:crosses val="autoZero"/>
        <c:auto val="1"/>
        <c:lblAlgn val="ctr"/>
        <c:lblOffset val="100"/>
        <c:noMultiLvlLbl val="0"/>
      </c:catAx>
      <c:valAx>
        <c:axId val="984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- Jan Term Graded Assignment 1 DataSet.xlsx]Sheet24!PivotTable34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Sheet24!$A$4:$A$34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cat>
          <c:val>
            <c:numRef>
              <c:f>Sheet24!$B$4:$B$34</c:f>
              <c:numCache>
                <c:formatCode>General</c:formatCode>
                <c:ptCount val="30"/>
                <c:pt idx="0">
                  <c:v>210</c:v>
                </c:pt>
                <c:pt idx="1">
                  <c:v>87</c:v>
                </c:pt>
                <c:pt idx="2">
                  <c:v>76</c:v>
                </c:pt>
                <c:pt idx="3">
                  <c:v>59</c:v>
                </c:pt>
                <c:pt idx="4">
                  <c:v>32</c:v>
                </c:pt>
                <c:pt idx="5">
                  <c:v>21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301</c:v>
                </c:pt>
                <c:pt idx="11">
                  <c:v>149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18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317</c:v>
                </c:pt>
                <c:pt idx="21">
                  <c:v>154</c:v>
                </c:pt>
                <c:pt idx="22">
                  <c:v>115</c:v>
                </c:pt>
                <c:pt idx="23">
                  <c:v>87</c:v>
                </c:pt>
                <c:pt idx="24">
                  <c:v>58</c:v>
                </c:pt>
                <c:pt idx="25">
                  <c:v>37</c:v>
                </c:pt>
                <c:pt idx="26">
                  <c:v>36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D-4CBE-8F0F-D10522E11C57}"/>
            </c:ext>
          </c:extLst>
        </c:ser>
        <c:ser>
          <c:idx val="1"/>
          <c:order val="1"/>
          <c:tx>
            <c:strRef>
              <c:f>Sheet24!$C$3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Sheet24!$A$4:$A$34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cat>
          <c:val>
            <c:numRef>
              <c:f>Sheet24!$C$4:$C$34</c:f>
              <c:numCache>
                <c:formatCode>General</c:formatCode>
                <c:ptCount val="30"/>
                <c:pt idx="0">
                  <c:v>671790</c:v>
                </c:pt>
                <c:pt idx="1">
                  <c:v>32277</c:v>
                </c:pt>
                <c:pt idx="2">
                  <c:v>174800</c:v>
                </c:pt>
                <c:pt idx="3">
                  <c:v>29441</c:v>
                </c:pt>
                <c:pt idx="4">
                  <c:v>9568</c:v>
                </c:pt>
                <c:pt idx="5">
                  <c:v>18921</c:v>
                </c:pt>
                <c:pt idx="6">
                  <c:v>24154</c:v>
                </c:pt>
                <c:pt idx="7">
                  <c:v>6180</c:v>
                </c:pt>
                <c:pt idx="8">
                  <c:v>3666</c:v>
                </c:pt>
                <c:pt idx="9">
                  <c:v>2596</c:v>
                </c:pt>
                <c:pt idx="10">
                  <c:v>541800</c:v>
                </c:pt>
                <c:pt idx="11">
                  <c:v>51405</c:v>
                </c:pt>
                <c:pt idx="12">
                  <c:v>38150</c:v>
                </c:pt>
                <c:pt idx="13">
                  <c:v>133875</c:v>
                </c:pt>
                <c:pt idx="14">
                  <c:v>43890</c:v>
                </c:pt>
                <c:pt idx="15">
                  <c:v>21348</c:v>
                </c:pt>
                <c:pt idx="16">
                  <c:v>2992</c:v>
                </c:pt>
                <c:pt idx="17">
                  <c:v>7500</c:v>
                </c:pt>
                <c:pt idx="18">
                  <c:v>1800</c:v>
                </c:pt>
                <c:pt idx="19">
                  <c:v>5908</c:v>
                </c:pt>
                <c:pt idx="20">
                  <c:v>66570</c:v>
                </c:pt>
                <c:pt idx="21">
                  <c:v>30646</c:v>
                </c:pt>
                <c:pt idx="22">
                  <c:v>37030</c:v>
                </c:pt>
                <c:pt idx="23">
                  <c:v>14007</c:v>
                </c:pt>
                <c:pt idx="24">
                  <c:v>6322</c:v>
                </c:pt>
                <c:pt idx="25">
                  <c:v>4514</c:v>
                </c:pt>
                <c:pt idx="26">
                  <c:v>3456</c:v>
                </c:pt>
                <c:pt idx="27">
                  <c:v>365</c:v>
                </c:pt>
                <c:pt idx="28">
                  <c:v>1350</c:v>
                </c:pt>
                <c:pt idx="29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D-4CBE-8F0F-D10522E1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025087"/>
        <c:axId val="997054735"/>
      </c:barChart>
      <c:catAx>
        <c:axId val="9870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4735"/>
        <c:crosses val="autoZero"/>
        <c:auto val="1"/>
        <c:lblAlgn val="ctr"/>
        <c:lblOffset val="100"/>
        <c:noMultiLvlLbl val="0"/>
      </c:catAx>
      <c:valAx>
        <c:axId val="9970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10870516185476"/>
          <c:y val="0.16708333333333336"/>
          <c:w val="0.75944685039370075"/>
          <c:h val="0.61498432487605714"/>
        </c:manualLayout>
      </c:layout>
      <c:scatterChart>
        <c:scatterStyle val="lineMarker"/>
        <c:varyColors val="0"/>
        <c:ser>
          <c:idx val="2"/>
          <c:order val="2"/>
          <c:tx>
            <c:v>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Sheet24!$B$42:$B$71</c:f>
              <c:numCache>
                <c:formatCode>General</c:formatCode>
                <c:ptCount val="30"/>
                <c:pt idx="0">
                  <c:v>261</c:v>
                </c:pt>
                <c:pt idx="1">
                  <c:v>131</c:v>
                </c:pt>
                <c:pt idx="2">
                  <c:v>95</c:v>
                </c:pt>
                <c:pt idx="3">
                  <c:v>77</c:v>
                </c:pt>
                <c:pt idx="4">
                  <c:v>64</c:v>
                </c:pt>
                <c:pt idx="5">
                  <c:v>45</c:v>
                </c:pt>
                <c:pt idx="6">
                  <c:v>37</c:v>
                </c:pt>
                <c:pt idx="7">
                  <c:v>20</c:v>
                </c:pt>
                <c:pt idx="8">
                  <c:v>21</c:v>
                </c:pt>
                <c:pt idx="9">
                  <c:v>28</c:v>
                </c:pt>
                <c:pt idx="10">
                  <c:v>150</c:v>
                </c:pt>
                <c:pt idx="11">
                  <c:v>88</c:v>
                </c:pt>
                <c:pt idx="12">
                  <c:v>62</c:v>
                </c:pt>
                <c:pt idx="13">
                  <c:v>46</c:v>
                </c:pt>
                <c:pt idx="14">
                  <c:v>66</c:v>
                </c:pt>
                <c:pt idx="15">
                  <c:v>44</c:v>
                </c:pt>
                <c:pt idx="16">
                  <c:v>52</c:v>
                </c:pt>
                <c:pt idx="17">
                  <c:v>22</c:v>
                </c:pt>
                <c:pt idx="18">
                  <c:v>20</c:v>
                </c:pt>
                <c:pt idx="19">
                  <c:v>10</c:v>
                </c:pt>
                <c:pt idx="20">
                  <c:v>128</c:v>
                </c:pt>
                <c:pt idx="21">
                  <c:v>84</c:v>
                </c:pt>
                <c:pt idx="22">
                  <c:v>67</c:v>
                </c:pt>
                <c:pt idx="23">
                  <c:v>63</c:v>
                </c:pt>
                <c:pt idx="24">
                  <c:v>44</c:v>
                </c:pt>
                <c:pt idx="25">
                  <c:v>27</c:v>
                </c:pt>
                <c:pt idx="26">
                  <c:v>28</c:v>
                </c:pt>
                <c:pt idx="27">
                  <c:v>12</c:v>
                </c:pt>
                <c:pt idx="28">
                  <c:v>20</c:v>
                </c:pt>
                <c:pt idx="29">
                  <c:v>18</c:v>
                </c:pt>
              </c:numCache>
            </c:numRef>
          </c:xVal>
          <c:yVal>
            <c:numRef>
              <c:f>Sheet24!$C$42:$C$71</c:f>
              <c:numCache>
                <c:formatCode>_("₹"* #,##0.00_);_("₹"* \(#,##0.00\);_("₹"* "-"??_);_(@_)</c:formatCode>
                <c:ptCount val="30"/>
                <c:pt idx="0">
                  <c:v>834939</c:v>
                </c:pt>
                <c:pt idx="1">
                  <c:v>48601</c:v>
                </c:pt>
                <c:pt idx="2">
                  <c:v>218500</c:v>
                </c:pt>
                <c:pt idx="3">
                  <c:v>38423</c:v>
                </c:pt>
                <c:pt idx="4">
                  <c:v>19136</c:v>
                </c:pt>
                <c:pt idx="5">
                  <c:v>40545</c:v>
                </c:pt>
                <c:pt idx="6">
                  <c:v>34373</c:v>
                </c:pt>
                <c:pt idx="7">
                  <c:v>20600</c:v>
                </c:pt>
                <c:pt idx="8">
                  <c:v>25662</c:v>
                </c:pt>
                <c:pt idx="9">
                  <c:v>18172</c:v>
                </c:pt>
                <c:pt idx="10">
                  <c:v>270000</c:v>
                </c:pt>
                <c:pt idx="11">
                  <c:v>30360</c:v>
                </c:pt>
                <c:pt idx="12">
                  <c:v>21700</c:v>
                </c:pt>
                <c:pt idx="13">
                  <c:v>72450</c:v>
                </c:pt>
                <c:pt idx="14">
                  <c:v>68970</c:v>
                </c:pt>
                <c:pt idx="15">
                  <c:v>52184</c:v>
                </c:pt>
                <c:pt idx="16">
                  <c:v>19448</c:v>
                </c:pt>
                <c:pt idx="17">
                  <c:v>33000</c:v>
                </c:pt>
                <c:pt idx="18">
                  <c:v>36000</c:v>
                </c:pt>
                <c:pt idx="19">
                  <c:v>14770</c:v>
                </c:pt>
                <c:pt idx="20">
                  <c:v>26880</c:v>
                </c:pt>
                <c:pt idx="21">
                  <c:v>16716</c:v>
                </c:pt>
                <c:pt idx="22">
                  <c:v>21574</c:v>
                </c:pt>
                <c:pt idx="23">
                  <c:v>10143</c:v>
                </c:pt>
                <c:pt idx="24">
                  <c:v>4796</c:v>
                </c:pt>
                <c:pt idx="25">
                  <c:v>3294</c:v>
                </c:pt>
                <c:pt idx="26">
                  <c:v>2688</c:v>
                </c:pt>
                <c:pt idx="27">
                  <c:v>876</c:v>
                </c:pt>
                <c:pt idx="28">
                  <c:v>4500</c:v>
                </c:pt>
                <c:pt idx="29">
                  <c:v>10062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D44-44F1-AA2C-16000E88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11567"/>
        <c:axId val="10856122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Sheet24!$A$42:$A$71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Sheet24!$B$42:$B$71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261</c:v>
                      </c:pt>
                      <c:pt idx="1">
                        <c:v>131</c:v>
                      </c:pt>
                      <c:pt idx="2">
                        <c:v>95</c:v>
                      </c:pt>
                      <c:pt idx="3">
                        <c:v>77</c:v>
                      </c:pt>
                      <c:pt idx="4">
                        <c:v>64</c:v>
                      </c:pt>
                      <c:pt idx="5">
                        <c:v>45</c:v>
                      </c:pt>
                      <c:pt idx="6">
                        <c:v>37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28</c:v>
                      </c:pt>
                      <c:pt idx="10">
                        <c:v>150</c:v>
                      </c:pt>
                      <c:pt idx="11">
                        <c:v>88</c:v>
                      </c:pt>
                      <c:pt idx="12">
                        <c:v>62</c:v>
                      </c:pt>
                      <c:pt idx="13">
                        <c:v>46</c:v>
                      </c:pt>
                      <c:pt idx="14">
                        <c:v>66</c:v>
                      </c:pt>
                      <c:pt idx="15">
                        <c:v>44</c:v>
                      </c:pt>
                      <c:pt idx="16">
                        <c:v>52</c:v>
                      </c:pt>
                      <c:pt idx="17">
                        <c:v>22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128</c:v>
                      </c:pt>
                      <c:pt idx="21">
                        <c:v>84</c:v>
                      </c:pt>
                      <c:pt idx="22">
                        <c:v>67</c:v>
                      </c:pt>
                      <c:pt idx="23">
                        <c:v>63</c:v>
                      </c:pt>
                      <c:pt idx="24">
                        <c:v>44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12</c:v>
                      </c:pt>
                      <c:pt idx="28">
                        <c:v>20</c:v>
                      </c:pt>
                      <c:pt idx="29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44-44F1-AA2C-16000E88E34C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Sheet24!$A$42:$A$71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Sheet24!$C$42:$C$71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30"/>
                      <c:pt idx="0">
                        <c:v>834939</c:v>
                      </c:pt>
                      <c:pt idx="1">
                        <c:v>48601</c:v>
                      </c:pt>
                      <c:pt idx="2">
                        <c:v>218500</c:v>
                      </c:pt>
                      <c:pt idx="3">
                        <c:v>38423</c:v>
                      </c:pt>
                      <c:pt idx="4">
                        <c:v>19136</c:v>
                      </c:pt>
                      <c:pt idx="5">
                        <c:v>40545</c:v>
                      </c:pt>
                      <c:pt idx="6">
                        <c:v>34373</c:v>
                      </c:pt>
                      <c:pt idx="7">
                        <c:v>20600</c:v>
                      </c:pt>
                      <c:pt idx="8">
                        <c:v>25662</c:v>
                      </c:pt>
                      <c:pt idx="9">
                        <c:v>18172</c:v>
                      </c:pt>
                      <c:pt idx="10">
                        <c:v>270000</c:v>
                      </c:pt>
                      <c:pt idx="11">
                        <c:v>30360</c:v>
                      </c:pt>
                      <c:pt idx="12">
                        <c:v>21700</c:v>
                      </c:pt>
                      <c:pt idx="13">
                        <c:v>72450</c:v>
                      </c:pt>
                      <c:pt idx="14">
                        <c:v>68970</c:v>
                      </c:pt>
                      <c:pt idx="15">
                        <c:v>52184</c:v>
                      </c:pt>
                      <c:pt idx="16">
                        <c:v>19448</c:v>
                      </c:pt>
                      <c:pt idx="17">
                        <c:v>33000</c:v>
                      </c:pt>
                      <c:pt idx="18">
                        <c:v>36000</c:v>
                      </c:pt>
                      <c:pt idx="19">
                        <c:v>14770</c:v>
                      </c:pt>
                      <c:pt idx="20">
                        <c:v>26880</c:v>
                      </c:pt>
                      <c:pt idx="21">
                        <c:v>16716</c:v>
                      </c:pt>
                      <c:pt idx="22">
                        <c:v>21574</c:v>
                      </c:pt>
                      <c:pt idx="23">
                        <c:v>10143</c:v>
                      </c:pt>
                      <c:pt idx="24">
                        <c:v>4796</c:v>
                      </c:pt>
                      <c:pt idx="25">
                        <c:v>3294</c:v>
                      </c:pt>
                      <c:pt idx="26">
                        <c:v>2688</c:v>
                      </c:pt>
                      <c:pt idx="27">
                        <c:v>876</c:v>
                      </c:pt>
                      <c:pt idx="28">
                        <c:v>4500</c:v>
                      </c:pt>
                      <c:pt idx="29">
                        <c:v>10062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D44-44F1-AA2C-16000E88E34C}"/>
                  </c:ext>
                </c:extLst>
              </c15:ser>
            </c15:filteredScatterSeries>
          </c:ext>
        </c:extLst>
      </c:scatterChart>
      <c:valAx>
        <c:axId val="10875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12207"/>
        <c:crosses val="autoZero"/>
        <c:crossBetween val="midCat"/>
      </c:valAx>
      <c:valAx>
        <c:axId val="10856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Sheet24!$A$42:$A$71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Sheet24!$B$42:$B$71</c:f>
              <c:numCache>
                <c:formatCode>General</c:formatCode>
                <c:ptCount val="30"/>
                <c:pt idx="0">
                  <c:v>261</c:v>
                </c:pt>
                <c:pt idx="1">
                  <c:v>131</c:v>
                </c:pt>
                <c:pt idx="2">
                  <c:v>95</c:v>
                </c:pt>
                <c:pt idx="3">
                  <c:v>77</c:v>
                </c:pt>
                <c:pt idx="4">
                  <c:v>64</c:v>
                </c:pt>
                <c:pt idx="5">
                  <c:v>45</c:v>
                </c:pt>
                <c:pt idx="6">
                  <c:v>37</c:v>
                </c:pt>
                <c:pt idx="7">
                  <c:v>20</c:v>
                </c:pt>
                <c:pt idx="8">
                  <c:v>21</c:v>
                </c:pt>
                <c:pt idx="9">
                  <c:v>28</c:v>
                </c:pt>
                <c:pt idx="10">
                  <c:v>150</c:v>
                </c:pt>
                <c:pt idx="11">
                  <c:v>88</c:v>
                </c:pt>
                <c:pt idx="12">
                  <c:v>62</c:v>
                </c:pt>
                <c:pt idx="13">
                  <c:v>46</c:v>
                </c:pt>
                <c:pt idx="14">
                  <c:v>66</c:v>
                </c:pt>
                <c:pt idx="15">
                  <c:v>44</c:v>
                </c:pt>
                <c:pt idx="16">
                  <c:v>52</c:v>
                </c:pt>
                <c:pt idx="17">
                  <c:v>22</c:v>
                </c:pt>
                <c:pt idx="18">
                  <c:v>20</c:v>
                </c:pt>
                <c:pt idx="19">
                  <c:v>10</c:v>
                </c:pt>
                <c:pt idx="20">
                  <c:v>128</c:v>
                </c:pt>
                <c:pt idx="21">
                  <c:v>84</c:v>
                </c:pt>
                <c:pt idx="22">
                  <c:v>67</c:v>
                </c:pt>
                <c:pt idx="23">
                  <c:v>63</c:v>
                </c:pt>
                <c:pt idx="24">
                  <c:v>44</c:v>
                </c:pt>
                <c:pt idx="25">
                  <c:v>27</c:v>
                </c:pt>
                <c:pt idx="26">
                  <c:v>28</c:v>
                </c:pt>
                <c:pt idx="27">
                  <c:v>12</c:v>
                </c:pt>
                <c:pt idx="28">
                  <c:v>20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8-479C-8535-E7BBE908A7E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Sheet24!$A$42:$A$71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Sheet24!$C$42:$C$71</c:f>
              <c:numCache>
                <c:formatCode>_("₹"* #,##0.00_);_("₹"* \(#,##0.00\);_("₹"* "-"??_);_(@_)</c:formatCode>
                <c:ptCount val="30"/>
                <c:pt idx="0">
                  <c:v>834939</c:v>
                </c:pt>
                <c:pt idx="1">
                  <c:v>48601</c:v>
                </c:pt>
                <c:pt idx="2">
                  <c:v>218500</c:v>
                </c:pt>
                <c:pt idx="3">
                  <c:v>38423</c:v>
                </c:pt>
                <c:pt idx="4">
                  <c:v>19136</c:v>
                </c:pt>
                <c:pt idx="5">
                  <c:v>40545</c:v>
                </c:pt>
                <c:pt idx="6">
                  <c:v>34373</c:v>
                </c:pt>
                <c:pt idx="7">
                  <c:v>20600</c:v>
                </c:pt>
                <c:pt idx="8">
                  <c:v>25662</c:v>
                </c:pt>
                <c:pt idx="9">
                  <c:v>18172</c:v>
                </c:pt>
                <c:pt idx="10">
                  <c:v>270000</c:v>
                </c:pt>
                <c:pt idx="11">
                  <c:v>30360</c:v>
                </c:pt>
                <c:pt idx="12">
                  <c:v>21700</c:v>
                </c:pt>
                <c:pt idx="13">
                  <c:v>72450</c:v>
                </c:pt>
                <c:pt idx="14">
                  <c:v>68970</c:v>
                </c:pt>
                <c:pt idx="15">
                  <c:v>52184</c:v>
                </c:pt>
                <c:pt idx="16">
                  <c:v>19448</c:v>
                </c:pt>
                <c:pt idx="17">
                  <c:v>33000</c:v>
                </c:pt>
                <c:pt idx="18">
                  <c:v>36000</c:v>
                </c:pt>
                <c:pt idx="19">
                  <c:v>14770</c:v>
                </c:pt>
                <c:pt idx="20">
                  <c:v>26880</c:v>
                </c:pt>
                <c:pt idx="21">
                  <c:v>16716</c:v>
                </c:pt>
                <c:pt idx="22">
                  <c:v>21574</c:v>
                </c:pt>
                <c:pt idx="23">
                  <c:v>10143</c:v>
                </c:pt>
                <c:pt idx="24">
                  <c:v>4796</c:v>
                </c:pt>
                <c:pt idx="25">
                  <c:v>3294</c:v>
                </c:pt>
                <c:pt idx="26">
                  <c:v>2688</c:v>
                </c:pt>
                <c:pt idx="27">
                  <c:v>876</c:v>
                </c:pt>
                <c:pt idx="28">
                  <c:v>4500</c:v>
                </c:pt>
                <c:pt idx="29">
                  <c:v>10062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8-479C-8535-E7BBE908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56687"/>
        <c:axId val="1465680095"/>
      </c:scatterChart>
      <c:valAx>
        <c:axId val="13950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0095"/>
        <c:crosses val="autoZero"/>
        <c:crossBetween val="midCat"/>
      </c:valAx>
      <c:valAx>
        <c:axId val="14656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5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Sheet24!$A$81:$A$110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Sheet24!$B$81:$B$110</c:f>
              <c:numCache>
                <c:formatCode>General</c:formatCode>
                <c:ptCount val="30"/>
                <c:pt idx="0">
                  <c:v>443</c:v>
                </c:pt>
                <c:pt idx="1">
                  <c:v>211</c:v>
                </c:pt>
                <c:pt idx="2">
                  <c:v>161</c:v>
                </c:pt>
                <c:pt idx="3">
                  <c:v>138</c:v>
                </c:pt>
                <c:pt idx="4">
                  <c:v>89</c:v>
                </c:pt>
                <c:pt idx="5">
                  <c:v>46</c:v>
                </c:pt>
                <c:pt idx="6">
                  <c:v>49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445</c:v>
                </c:pt>
                <c:pt idx="11">
                  <c:v>220</c:v>
                </c:pt>
                <c:pt idx="12">
                  <c:v>162</c:v>
                </c:pt>
                <c:pt idx="13">
                  <c:v>125</c:v>
                </c:pt>
                <c:pt idx="14">
                  <c:v>87</c:v>
                </c:pt>
                <c:pt idx="15">
                  <c:v>48</c:v>
                </c:pt>
                <c:pt idx="16">
                  <c:v>45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464</c:v>
                </c:pt>
                <c:pt idx="21">
                  <c:v>226</c:v>
                </c:pt>
                <c:pt idx="22">
                  <c:v>160</c:v>
                </c:pt>
                <c:pt idx="23">
                  <c:v>122</c:v>
                </c:pt>
                <c:pt idx="24">
                  <c:v>90</c:v>
                </c:pt>
                <c:pt idx="25">
                  <c:v>55</c:v>
                </c:pt>
                <c:pt idx="26">
                  <c:v>53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5-4294-96D7-737156B085F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Sheet24!$A$81:$A$110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Sheet24!$C$81:$C$110</c:f>
              <c:numCache>
                <c:formatCode>_("₹"* #,##0.00_);_("₹"* \(#,##0.00\);_("₹"* "-"??_);_(@_)</c:formatCode>
                <c:ptCount val="30"/>
                <c:pt idx="0">
                  <c:v>1417157</c:v>
                </c:pt>
                <c:pt idx="1">
                  <c:v>78281</c:v>
                </c:pt>
                <c:pt idx="2">
                  <c:v>370300</c:v>
                </c:pt>
                <c:pt idx="3">
                  <c:v>68862</c:v>
                </c:pt>
                <c:pt idx="4">
                  <c:v>26611</c:v>
                </c:pt>
                <c:pt idx="5">
                  <c:v>41446</c:v>
                </c:pt>
                <c:pt idx="6">
                  <c:v>45521</c:v>
                </c:pt>
                <c:pt idx="7">
                  <c:v>12360</c:v>
                </c:pt>
                <c:pt idx="8">
                  <c:v>15886</c:v>
                </c:pt>
                <c:pt idx="9">
                  <c:v>12331</c:v>
                </c:pt>
                <c:pt idx="10">
                  <c:v>801000</c:v>
                </c:pt>
                <c:pt idx="11">
                  <c:v>75900</c:v>
                </c:pt>
                <c:pt idx="12">
                  <c:v>56700</c:v>
                </c:pt>
                <c:pt idx="13">
                  <c:v>196875</c:v>
                </c:pt>
                <c:pt idx="14">
                  <c:v>90915</c:v>
                </c:pt>
                <c:pt idx="15">
                  <c:v>56928</c:v>
                </c:pt>
                <c:pt idx="16">
                  <c:v>16830</c:v>
                </c:pt>
                <c:pt idx="17">
                  <c:v>18000</c:v>
                </c:pt>
                <c:pt idx="18">
                  <c:v>16200</c:v>
                </c:pt>
                <c:pt idx="19">
                  <c:v>8862</c:v>
                </c:pt>
                <c:pt idx="20">
                  <c:v>97440</c:v>
                </c:pt>
                <c:pt idx="21">
                  <c:v>44974</c:v>
                </c:pt>
                <c:pt idx="22">
                  <c:v>51520</c:v>
                </c:pt>
                <c:pt idx="23">
                  <c:v>19642</c:v>
                </c:pt>
                <c:pt idx="24">
                  <c:v>9810</c:v>
                </c:pt>
                <c:pt idx="25">
                  <c:v>6710</c:v>
                </c:pt>
                <c:pt idx="26">
                  <c:v>5088</c:v>
                </c:pt>
                <c:pt idx="27">
                  <c:v>803</c:v>
                </c:pt>
                <c:pt idx="28">
                  <c:v>3150</c:v>
                </c:pt>
                <c:pt idx="29">
                  <c:v>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5-4294-96D7-737156B0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01103"/>
        <c:axId val="991708399"/>
      </c:scatterChart>
      <c:valAx>
        <c:axId val="14612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08399"/>
        <c:crosses val="autoZero"/>
        <c:crossBetween val="midCat"/>
      </c:valAx>
      <c:valAx>
        <c:axId val="9917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Hyderabad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Sheet24!$B$81:$B$110</c:f>
              <c:numCache>
                <c:formatCode>General</c:formatCode>
                <c:ptCount val="30"/>
                <c:pt idx="0">
                  <c:v>443</c:v>
                </c:pt>
                <c:pt idx="1">
                  <c:v>211</c:v>
                </c:pt>
                <c:pt idx="2">
                  <c:v>161</c:v>
                </c:pt>
                <c:pt idx="3">
                  <c:v>138</c:v>
                </c:pt>
                <c:pt idx="4">
                  <c:v>89</c:v>
                </c:pt>
                <c:pt idx="5">
                  <c:v>46</c:v>
                </c:pt>
                <c:pt idx="6">
                  <c:v>49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445</c:v>
                </c:pt>
                <c:pt idx="11">
                  <c:v>220</c:v>
                </c:pt>
                <c:pt idx="12">
                  <c:v>162</c:v>
                </c:pt>
                <c:pt idx="13">
                  <c:v>125</c:v>
                </c:pt>
                <c:pt idx="14">
                  <c:v>87</c:v>
                </c:pt>
                <c:pt idx="15">
                  <c:v>48</c:v>
                </c:pt>
                <c:pt idx="16">
                  <c:v>45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464</c:v>
                </c:pt>
                <c:pt idx="21">
                  <c:v>226</c:v>
                </c:pt>
                <c:pt idx="22">
                  <c:v>160</c:v>
                </c:pt>
                <c:pt idx="23">
                  <c:v>122</c:v>
                </c:pt>
                <c:pt idx="24">
                  <c:v>90</c:v>
                </c:pt>
                <c:pt idx="25">
                  <c:v>55</c:v>
                </c:pt>
                <c:pt idx="26">
                  <c:v>53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xVal>
          <c:yVal>
            <c:numRef>
              <c:f>Sheet24!$C$81:$C$110</c:f>
              <c:numCache>
                <c:formatCode>_("₹"* #,##0.00_);_("₹"* \(#,##0.00\);_("₹"* "-"??_);_(@_)</c:formatCode>
                <c:ptCount val="30"/>
                <c:pt idx="0">
                  <c:v>1417157</c:v>
                </c:pt>
                <c:pt idx="1">
                  <c:v>78281</c:v>
                </c:pt>
                <c:pt idx="2">
                  <c:v>370300</c:v>
                </c:pt>
                <c:pt idx="3">
                  <c:v>68862</c:v>
                </c:pt>
                <c:pt idx="4">
                  <c:v>26611</c:v>
                </c:pt>
                <c:pt idx="5">
                  <c:v>41446</c:v>
                </c:pt>
                <c:pt idx="6">
                  <c:v>45521</c:v>
                </c:pt>
                <c:pt idx="7">
                  <c:v>12360</c:v>
                </c:pt>
                <c:pt idx="8">
                  <c:v>15886</c:v>
                </c:pt>
                <c:pt idx="9">
                  <c:v>12331</c:v>
                </c:pt>
                <c:pt idx="10">
                  <c:v>801000</c:v>
                </c:pt>
                <c:pt idx="11">
                  <c:v>75900</c:v>
                </c:pt>
                <c:pt idx="12">
                  <c:v>56700</c:v>
                </c:pt>
                <c:pt idx="13">
                  <c:v>196875</c:v>
                </c:pt>
                <c:pt idx="14">
                  <c:v>90915</c:v>
                </c:pt>
                <c:pt idx="15">
                  <c:v>56928</c:v>
                </c:pt>
                <c:pt idx="16">
                  <c:v>16830</c:v>
                </c:pt>
                <c:pt idx="17">
                  <c:v>18000</c:v>
                </c:pt>
                <c:pt idx="18">
                  <c:v>16200</c:v>
                </c:pt>
                <c:pt idx="19">
                  <c:v>8862</c:v>
                </c:pt>
                <c:pt idx="20">
                  <c:v>97440</c:v>
                </c:pt>
                <c:pt idx="21">
                  <c:v>44974</c:v>
                </c:pt>
                <c:pt idx="22">
                  <c:v>51520</c:v>
                </c:pt>
                <c:pt idx="23">
                  <c:v>19642</c:v>
                </c:pt>
                <c:pt idx="24">
                  <c:v>9810</c:v>
                </c:pt>
                <c:pt idx="25">
                  <c:v>6710</c:v>
                </c:pt>
                <c:pt idx="26">
                  <c:v>5088</c:v>
                </c:pt>
                <c:pt idx="27">
                  <c:v>803</c:v>
                </c:pt>
                <c:pt idx="28">
                  <c:v>3150</c:v>
                </c:pt>
                <c:pt idx="29">
                  <c:v>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D-4A32-B88E-18BA4555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88479"/>
        <c:axId val="878492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Sheet24!$A$81:$A$110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Sheet24!$B$81:$B$110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443</c:v>
                      </c:pt>
                      <c:pt idx="1">
                        <c:v>211</c:v>
                      </c:pt>
                      <c:pt idx="2">
                        <c:v>161</c:v>
                      </c:pt>
                      <c:pt idx="3">
                        <c:v>138</c:v>
                      </c:pt>
                      <c:pt idx="4">
                        <c:v>89</c:v>
                      </c:pt>
                      <c:pt idx="5">
                        <c:v>46</c:v>
                      </c:pt>
                      <c:pt idx="6">
                        <c:v>49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19</c:v>
                      </c:pt>
                      <c:pt idx="10">
                        <c:v>445</c:v>
                      </c:pt>
                      <c:pt idx="11">
                        <c:v>220</c:v>
                      </c:pt>
                      <c:pt idx="12">
                        <c:v>162</c:v>
                      </c:pt>
                      <c:pt idx="13">
                        <c:v>125</c:v>
                      </c:pt>
                      <c:pt idx="14">
                        <c:v>87</c:v>
                      </c:pt>
                      <c:pt idx="15">
                        <c:v>48</c:v>
                      </c:pt>
                      <c:pt idx="16">
                        <c:v>45</c:v>
                      </c:pt>
                      <c:pt idx="17">
                        <c:v>12</c:v>
                      </c:pt>
                      <c:pt idx="18">
                        <c:v>9</c:v>
                      </c:pt>
                      <c:pt idx="19">
                        <c:v>6</c:v>
                      </c:pt>
                      <c:pt idx="20">
                        <c:v>464</c:v>
                      </c:pt>
                      <c:pt idx="21">
                        <c:v>226</c:v>
                      </c:pt>
                      <c:pt idx="22">
                        <c:v>160</c:v>
                      </c:pt>
                      <c:pt idx="23">
                        <c:v>122</c:v>
                      </c:pt>
                      <c:pt idx="24">
                        <c:v>90</c:v>
                      </c:pt>
                      <c:pt idx="25">
                        <c:v>55</c:v>
                      </c:pt>
                      <c:pt idx="26">
                        <c:v>53</c:v>
                      </c:pt>
                      <c:pt idx="27">
                        <c:v>11</c:v>
                      </c:pt>
                      <c:pt idx="28">
                        <c:v>14</c:v>
                      </c:pt>
                      <c:pt idx="29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BD-4A32-B88E-18BA455525C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Sheet24!$A$81:$A$110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Sheet24!$C$81:$C$110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30"/>
                      <c:pt idx="0">
                        <c:v>1417157</c:v>
                      </c:pt>
                      <c:pt idx="1">
                        <c:v>78281</c:v>
                      </c:pt>
                      <c:pt idx="2">
                        <c:v>370300</c:v>
                      </c:pt>
                      <c:pt idx="3">
                        <c:v>68862</c:v>
                      </c:pt>
                      <c:pt idx="4">
                        <c:v>26611</c:v>
                      </c:pt>
                      <c:pt idx="5">
                        <c:v>41446</c:v>
                      </c:pt>
                      <c:pt idx="6">
                        <c:v>45521</c:v>
                      </c:pt>
                      <c:pt idx="7">
                        <c:v>12360</c:v>
                      </c:pt>
                      <c:pt idx="8">
                        <c:v>15886</c:v>
                      </c:pt>
                      <c:pt idx="9">
                        <c:v>12331</c:v>
                      </c:pt>
                      <c:pt idx="10">
                        <c:v>801000</c:v>
                      </c:pt>
                      <c:pt idx="11">
                        <c:v>75900</c:v>
                      </c:pt>
                      <c:pt idx="12">
                        <c:v>56700</c:v>
                      </c:pt>
                      <c:pt idx="13">
                        <c:v>196875</c:v>
                      </c:pt>
                      <c:pt idx="14">
                        <c:v>90915</c:v>
                      </c:pt>
                      <c:pt idx="15">
                        <c:v>56928</c:v>
                      </c:pt>
                      <c:pt idx="16">
                        <c:v>16830</c:v>
                      </c:pt>
                      <c:pt idx="17">
                        <c:v>18000</c:v>
                      </c:pt>
                      <c:pt idx="18">
                        <c:v>16200</c:v>
                      </c:pt>
                      <c:pt idx="19">
                        <c:v>8862</c:v>
                      </c:pt>
                      <c:pt idx="20">
                        <c:v>97440</c:v>
                      </c:pt>
                      <c:pt idx="21">
                        <c:v>44974</c:v>
                      </c:pt>
                      <c:pt idx="22">
                        <c:v>51520</c:v>
                      </c:pt>
                      <c:pt idx="23">
                        <c:v>19642</c:v>
                      </c:pt>
                      <c:pt idx="24">
                        <c:v>9810</c:v>
                      </c:pt>
                      <c:pt idx="25">
                        <c:v>6710</c:v>
                      </c:pt>
                      <c:pt idx="26">
                        <c:v>5088</c:v>
                      </c:pt>
                      <c:pt idx="27">
                        <c:v>803</c:v>
                      </c:pt>
                      <c:pt idx="28">
                        <c:v>3150</c:v>
                      </c:pt>
                      <c:pt idx="29">
                        <c:v>4472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BD-4A32-B88E-18BA455525C8}"/>
                  </c:ext>
                </c:extLst>
              </c15:ser>
            </c15:filteredScatterSeries>
          </c:ext>
        </c:extLst>
      </c:scatterChart>
      <c:valAx>
        <c:axId val="14041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2239"/>
        <c:crosses val="autoZero"/>
        <c:crossBetween val="midCat"/>
      </c:valAx>
      <c:valAx>
        <c:axId val="8784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Madras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Sheet24!$B$119:$B$148</c:f>
              <c:numCache>
                <c:formatCode>General</c:formatCode>
                <c:ptCount val="30"/>
                <c:pt idx="0">
                  <c:v>210</c:v>
                </c:pt>
                <c:pt idx="1">
                  <c:v>87</c:v>
                </c:pt>
                <c:pt idx="2">
                  <c:v>76</c:v>
                </c:pt>
                <c:pt idx="3">
                  <c:v>59</c:v>
                </c:pt>
                <c:pt idx="4">
                  <c:v>32</c:v>
                </c:pt>
                <c:pt idx="5">
                  <c:v>21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301</c:v>
                </c:pt>
                <c:pt idx="11">
                  <c:v>149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18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317</c:v>
                </c:pt>
                <c:pt idx="21">
                  <c:v>154</c:v>
                </c:pt>
                <c:pt idx="22">
                  <c:v>115</c:v>
                </c:pt>
                <c:pt idx="23">
                  <c:v>87</c:v>
                </c:pt>
                <c:pt idx="24">
                  <c:v>58</c:v>
                </c:pt>
                <c:pt idx="25">
                  <c:v>37</c:v>
                </c:pt>
                <c:pt idx="26">
                  <c:v>36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</c:numCache>
            </c:numRef>
          </c:xVal>
          <c:yVal>
            <c:numRef>
              <c:f>Sheet24!$C$119:$C$148</c:f>
              <c:numCache>
                <c:formatCode>_("₹"* #,##0.00_);_("₹"* \(#,##0.00\);_("₹"* "-"??_);_(@_)</c:formatCode>
                <c:ptCount val="30"/>
                <c:pt idx="0">
                  <c:v>671790</c:v>
                </c:pt>
                <c:pt idx="1">
                  <c:v>32277</c:v>
                </c:pt>
                <c:pt idx="2">
                  <c:v>174800</c:v>
                </c:pt>
                <c:pt idx="3">
                  <c:v>29441</c:v>
                </c:pt>
                <c:pt idx="4">
                  <c:v>9568</c:v>
                </c:pt>
                <c:pt idx="5">
                  <c:v>18921</c:v>
                </c:pt>
                <c:pt idx="6">
                  <c:v>24154</c:v>
                </c:pt>
                <c:pt idx="7">
                  <c:v>6180</c:v>
                </c:pt>
                <c:pt idx="8">
                  <c:v>3666</c:v>
                </c:pt>
                <c:pt idx="9">
                  <c:v>2596</c:v>
                </c:pt>
                <c:pt idx="10">
                  <c:v>541800</c:v>
                </c:pt>
                <c:pt idx="11">
                  <c:v>51405</c:v>
                </c:pt>
                <c:pt idx="12">
                  <c:v>38150</c:v>
                </c:pt>
                <c:pt idx="13">
                  <c:v>133875</c:v>
                </c:pt>
                <c:pt idx="14">
                  <c:v>43890</c:v>
                </c:pt>
                <c:pt idx="15">
                  <c:v>21348</c:v>
                </c:pt>
                <c:pt idx="16">
                  <c:v>2992</c:v>
                </c:pt>
                <c:pt idx="17">
                  <c:v>7500</c:v>
                </c:pt>
                <c:pt idx="18">
                  <c:v>1800</c:v>
                </c:pt>
                <c:pt idx="19">
                  <c:v>5908</c:v>
                </c:pt>
                <c:pt idx="20">
                  <c:v>66570</c:v>
                </c:pt>
                <c:pt idx="21">
                  <c:v>30646</c:v>
                </c:pt>
                <c:pt idx="22">
                  <c:v>37030</c:v>
                </c:pt>
                <c:pt idx="23">
                  <c:v>14007</c:v>
                </c:pt>
                <c:pt idx="24">
                  <c:v>6322</c:v>
                </c:pt>
                <c:pt idx="25">
                  <c:v>4514</c:v>
                </c:pt>
                <c:pt idx="26">
                  <c:v>3456</c:v>
                </c:pt>
                <c:pt idx="27">
                  <c:v>365</c:v>
                </c:pt>
                <c:pt idx="28">
                  <c:v>1350</c:v>
                </c:pt>
                <c:pt idx="29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8-40A0-8B48-E3BCF3FA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28399"/>
        <c:axId val="12780657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Sheet24!$A$119:$A$148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Sheet24!$B$119:$B$148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210</c:v>
                      </c:pt>
                      <c:pt idx="1">
                        <c:v>87</c:v>
                      </c:pt>
                      <c:pt idx="2">
                        <c:v>76</c:v>
                      </c:pt>
                      <c:pt idx="3">
                        <c:v>59</c:v>
                      </c:pt>
                      <c:pt idx="4">
                        <c:v>32</c:v>
                      </c:pt>
                      <c:pt idx="5">
                        <c:v>21</c:v>
                      </c:pt>
                      <c:pt idx="6">
                        <c:v>26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301</c:v>
                      </c:pt>
                      <c:pt idx="11">
                        <c:v>149</c:v>
                      </c:pt>
                      <c:pt idx="12">
                        <c:v>109</c:v>
                      </c:pt>
                      <c:pt idx="13">
                        <c:v>85</c:v>
                      </c:pt>
                      <c:pt idx="14">
                        <c:v>42</c:v>
                      </c:pt>
                      <c:pt idx="15">
                        <c:v>18</c:v>
                      </c:pt>
                      <c:pt idx="16">
                        <c:v>8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317</c:v>
                      </c:pt>
                      <c:pt idx="21">
                        <c:v>154</c:v>
                      </c:pt>
                      <c:pt idx="22">
                        <c:v>115</c:v>
                      </c:pt>
                      <c:pt idx="23">
                        <c:v>87</c:v>
                      </c:pt>
                      <c:pt idx="24">
                        <c:v>58</c:v>
                      </c:pt>
                      <c:pt idx="25">
                        <c:v>37</c:v>
                      </c:pt>
                      <c:pt idx="26">
                        <c:v>36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68-40A0-8B48-E3BCF3FA57F2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Sheet24!$A$119:$A$148</c15:sqref>
                        </c15:formulaRef>
                      </c:ext>
                    </c:extLst>
                    <c:strCache>
                      <c:ptCount val="30"/>
                      <c:pt idx="0">
                        <c:v>F01</c:v>
                      </c:pt>
                      <c:pt idx="1">
                        <c:v>F02</c:v>
                      </c:pt>
                      <c:pt idx="2">
                        <c:v>F03</c:v>
                      </c:pt>
                      <c:pt idx="3">
                        <c:v>F04</c:v>
                      </c:pt>
                      <c:pt idx="4">
                        <c:v>F05</c:v>
                      </c:pt>
                      <c:pt idx="5">
                        <c:v>F06</c:v>
                      </c:pt>
                      <c:pt idx="6">
                        <c:v>F07</c:v>
                      </c:pt>
                      <c:pt idx="7">
                        <c:v>F08</c:v>
                      </c:pt>
                      <c:pt idx="8">
                        <c:v>F09</c:v>
                      </c:pt>
                      <c:pt idx="9">
                        <c:v>F10</c:v>
                      </c:pt>
                      <c:pt idx="10">
                        <c:v>L01</c:v>
                      </c:pt>
                      <c:pt idx="11">
                        <c:v>L02</c:v>
                      </c:pt>
                      <c:pt idx="12">
                        <c:v>L03</c:v>
                      </c:pt>
                      <c:pt idx="13">
                        <c:v>L04</c:v>
                      </c:pt>
                      <c:pt idx="14">
                        <c:v>L05</c:v>
                      </c:pt>
                      <c:pt idx="15">
                        <c:v>L06</c:v>
                      </c:pt>
                      <c:pt idx="16">
                        <c:v>L07</c:v>
                      </c:pt>
                      <c:pt idx="17">
                        <c:v>L08</c:v>
                      </c:pt>
                      <c:pt idx="18">
                        <c:v>L09</c:v>
                      </c:pt>
                      <c:pt idx="19">
                        <c:v>L10</c:v>
                      </c:pt>
                      <c:pt idx="20">
                        <c:v>M01</c:v>
                      </c:pt>
                      <c:pt idx="21">
                        <c:v>M02</c:v>
                      </c:pt>
                      <c:pt idx="22">
                        <c:v>M03</c:v>
                      </c:pt>
                      <c:pt idx="23">
                        <c:v>M04</c:v>
                      </c:pt>
                      <c:pt idx="24">
                        <c:v>M05</c:v>
                      </c:pt>
                      <c:pt idx="25">
                        <c:v>M06</c:v>
                      </c:pt>
                      <c:pt idx="26">
                        <c:v>M07</c:v>
                      </c:pt>
                      <c:pt idx="27">
                        <c:v>M08</c:v>
                      </c:pt>
                      <c:pt idx="28">
                        <c:v>M09</c:v>
                      </c:pt>
                      <c:pt idx="29">
                        <c:v>M10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Sheet24!$C$119:$C$148</c15:sqref>
                        </c15:formulaRef>
                      </c:ext>
                    </c:extLst>
                    <c:numCache>
                      <c:formatCode>_("₹"* #,##0.00_);_("₹"* \(#,##0.00\);_("₹"* "-"??_);_(@_)</c:formatCode>
                      <c:ptCount val="30"/>
                      <c:pt idx="0">
                        <c:v>671790</c:v>
                      </c:pt>
                      <c:pt idx="1">
                        <c:v>32277</c:v>
                      </c:pt>
                      <c:pt idx="2">
                        <c:v>174800</c:v>
                      </c:pt>
                      <c:pt idx="3">
                        <c:v>29441</c:v>
                      </c:pt>
                      <c:pt idx="4">
                        <c:v>9568</c:v>
                      </c:pt>
                      <c:pt idx="5">
                        <c:v>18921</c:v>
                      </c:pt>
                      <c:pt idx="6">
                        <c:v>24154</c:v>
                      </c:pt>
                      <c:pt idx="7">
                        <c:v>6180</c:v>
                      </c:pt>
                      <c:pt idx="8">
                        <c:v>3666</c:v>
                      </c:pt>
                      <c:pt idx="9">
                        <c:v>2596</c:v>
                      </c:pt>
                      <c:pt idx="10">
                        <c:v>541800</c:v>
                      </c:pt>
                      <c:pt idx="11">
                        <c:v>51405</c:v>
                      </c:pt>
                      <c:pt idx="12">
                        <c:v>38150</c:v>
                      </c:pt>
                      <c:pt idx="13">
                        <c:v>133875</c:v>
                      </c:pt>
                      <c:pt idx="14">
                        <c:v>43890</c:v>
                      </c:pt>
                      <c:pt idx="15">
                        <c:v>21348</c:v>
                      </c:pt>
                      <c:pt idx="16">
                        <c:v>2992</c:v>
                      </c:pt>
                      <c:pt idx="17">
                        <c:v>7500</c:v>
                      </c:pt>
                      <c:pt idx="18">
                        <c:v>1800</c:v>
                      </c:pt>
                      <c:pt idx="19">
                        <c:v>5908</c:v>
                      </c:pt>
                      <c:pt idx="20">
                        <c:v>66570</c:v>
                      </c:pt>
                      <c:pt idx="21">
                        <c:v>30646</c:v>
                      </c:pt>
                      <c:pt idx="22">
                        <c:v>37030</c:v>
                      </c:pt>
                      <c:pt idx="23">
                        <c:v>14007</c:v>
                      </c:pt>
                      <c:pt idx="24">
                        <c:v>6322</c:v>
                      </c:pt>
                      <c:pt idx="25">
                        <c:v>4514</c:v>
                      </c:pt>
                      <c:pt idx="26">
                        <c:v>3456</c:v>
                      </c:pt>
                      <c:pt idx="27">
                        <c:v>365</c:v>
                      </c:pt>
                      <c:pt idx="28">
                        <c:v>1350</c:v>
                      </c:pt>
                      <c:pt idx="29">
                        <c:v>2236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68-40A0-8B48-E3BCF3FA57F2}"/>
                  </c:ext>
                </c:extLst>
              </c15:ser>
            </c15:filteredScatterSeries>
          </c:ext>
        </c:extLst>
      </c:scatterChart>
      <c:valAx>
        <c:axId val="14724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65727"/>
        <c:crosses val="autoZero"/>
        <c:crossBetween val="midCat"/>
      </c:valAx>
      <c:valAx>
        <c:axId val="12780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Madras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Sheet24!$A$119:$A$148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Sheet24!$B$119:$B$148</c:f>
              <c:numCache>
                <c:formatCode>General</c:formatCode>
                <c:ptCount val="30"/>
                <c:pt idx="0">
                  <c:v>210</c:v>
                </c:pt>
                <c:pt idx="1">
                  <c:v>87</c:v>
                </c:pt>
                <c:pt idx="2">
                  <c:v>76</c:v>
                </c:pt>
                <c:pt idx="3">
                  <c:v>59</c:v>
                </c:pt>
                <c:pt idx="4">
                  <c:v>32</c:v>
                </c:pt>
                <c:pt idx="5">
                  <c:v>21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301</c:v>
                </c:pt>
                <c:pt idx="11">
                  <c:v>149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18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317</c:v>
                </c:pt>
                <c:pt idx="21">
                  <c:v>154</c:v>
                </c:pt>
                <c:pt idx="22">
                  <c:v>115</c:v>
                </c:pt>
                <c:pt idx="23">
                  <c:v>87</c:v>
                </c:pt>
                <c:pt idx="24">
                  <c:v>58</c:v>
                </c:pt>
                <c:pt idx="25">
                  <c:v>37</c:v>
                </c:pt>
                <c:pt idx="26">
                  <c:v>36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E-4011-8136-0892BB0756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Sheet24!$A$119:$A$148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xVal>
          <c:yVal>
            <c:numRef>
              <c:f>Sheet24!$C$119:$C$148</c:f>
              <c:numCache>
                <c:formatCode>_("₹"* #,##0.00_);_("₹"* \(#,##0.00\);_("₹"* "-"??_);_(@_)</c:formatCode>
                <c:ptCount val="30"/>
                <c:pt idx="0">
                  <c:v>671790</c:v>
                </c:pt>
                <c:pt idx="1">
                  <c:v>32277</c:v>
                </c:pt>
                <c:pt idx="2">
                  <c:v>174800</c:v>
                </c:pt>
                <c:pt idx="3">
                  <c:v>29441</c:v>
                </c:pt>
                <c:pt idx="4">
                  <c:v>9568</c:v>
                </c:pt>
                <c:pt idx="5">
                  <c:v>18921</c:v>
                </c:pt>
                <c:pt idx="6">
                  <c:v>24154</c:v>
                </c:pt>
                <c:pt idx="7">
                  <c:v>6180</c:v>
                </c:pt>
                <c:pt idx="8">
                  <c:v>3666</c:v>
                </c:pt>
                <c:pt idx="9">
                  <c:v>2596</c:v>
                </c:pt>
                <c:pt idx="10">
                  <c:v>541800</c:v>
                </c:pt>
                <c:pt idx="11">
                  <c:v>51405</c:v>
                </c:pt>
                <c:pt idx="12">
                  <c:v>38150</c:v>
                </c:pt>
                <c:pt idx="13">
                  <c:v>133875</c:v>
                </c:pt>
                <c:pt idx="14">
                  <c:v>43890</c:v>
                </c:pt>
                <c:pt idx="15">
                  <c:v>21348</c:v>
                </c:pt>
                <c:pt idx="16">
                  <c:v>2992</c:v>
                </c:pt>
                <c:pt idx="17">
                  <c:v>7500</c:v>
                </c:pt>
                <c:pt idx="18">
                  <c:v>1800</c:v>
                </c:pt>
                <c:pt idx="19">
                  <c:v>5908</c:v>
                </c:pt>
                <c:pt idx="20">
                  <c:v>66570</c:v>
                </c:pt>
                <c:pt idx="21">
                  <c:v>30646</c:v>
                </c:pt>
                <c:pt idx="22">
                  <c:v>37030</c:v>
                </c:pt>
                <c:pt idx="23">
                  <c:v>14007</c:v>
                </c:pt>
                <c:pt idx="24">
                  <c:v>6322</c:v>
                </c:pt>
                <c:pt idx="25">
                  <c:v>4514</c:v>
                </c:pt>
                <c:pt idx="26">
                  <c:v>3456</c:v>
                </c:pt>
                <c:pt idx="27">
                  <c:v>365</c:v>
                </c:pt>
                <c:pt idx="28">
                  <c:v>1350</c:v>
                </c:pt>
                <c:pt idx="29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E-4011-8136-0892BB07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57071"/>
        <c:axId val="1271278559"/>
      </c:scatterChart>
      <c:valAx>
        <c:axId val="14760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78559"/>
        <c:crosses val="autoZero"/>
        <c:crossBetween val="midCat"/>
      </c:valAx>
      <c:valAx>
        <c:axId val="12712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  <cx:data id="1">
      <cx:strDim type="cat">
        <cx:f>_xlchart.v1.19</cx:f>
      </cx:strDim>
      <cx:numDim type="val">
        <cx:f>_xlchart.v1.23</cx:f>
      </cx:numDim>
    </cx:data>
    <cx:data id="2">
      <cx:strDim type="cat">
        <cx:f>_xlchart.v1.19</cx:f>
      </cx:strDim>
      <cx:numDim type="val">
        <cx:f>_xlchart.v1.25</cx:f>
      </cx:numDim>
    </cx:data>
    <cx:data id="3">
      <cx:strDim type="cat">
        <cx:f>_xlchart.v1.19</cx:f>
      </cx:strDim>
      <cx:numDim type="val">
        <cx:f>_xlchart.v1.27</cx:f>
      </cx:numDim>
    </cx:data>
  </cx:chartData>
  <cx:chart>
    <cx:title pos="t" align="ctr" overlay="0"/>
    <cx:plotArea>
      <cx:plotAreaRegion>
        <cx:series layoutId="clusteredColumn" hidden="1" uniqueId="{5C07D333-BC26-4A78-8029-BDCBC8CDB3D7}" formatIdx="0">
          <cx:tx>
            <cx:txData>
              <cx:f>_xlchart.v1.20</cx:f>
              <cx:v/>
            </cx:txData>
          </cx:tx>
          <cx:dataId val="0"/>
          <cx:layoutPr>
            <cx:aggregation/>
          </cx:layoutPr>
          <cx:axisId val="0"/>
        </cx:series>
        <cx:series layoutId="paretoLine" ownerIdx="0" uniqueId="{2C77A810-8B2D-4D93-A9A8-71F4B5A8D1EE}" formatIdx="1">
          <cx:axisId val="1"/>
        </cx:series>
        <cx:series layoutId="clusteredColumn" hidden="1" uniqueId="{2B2C3026-FEB3-430E-B09F-C1FF999F5F06}" formatIdx="2">
          <cx:tx>
            <cx:txData>
              <cx:f>_xlchart.v1.22</cx:f>
              <cx:v/>
            </cx:txData>
          </cx:tx>
          <cx:dataId val="1"/>
          <cx:layoutPr>
            <cx:aggregation/>
          </cx:layoutPr>
          <cx:axisId val="0"/>
        </cx:series>
        <cx:series layoutId="paretoLine" ownerIdx="2" uniqueId="{619DD956-DDBB-422F-BCBE-3828E785B221}" formatIdx="3">
          <cx:axisId val="1"/>
        </cx:series>
        <cx:series layoutId="clusteredColumn" uniqueId="{653B985D-567C-4B04-9B1B-D8AFA20E1AF1}" formatIdx="4">
          <cx:tx>
            <cx:txData>
              <cx:f>_xlchart.v1.24</cx:f>
              <cx:v>Sum of Revenue</cx:v>
            </cx:txData>
          </cx:tx>
          <cx:dataId val="2"/>
          <cx:layoutPr>
            <cx:aggregation/>
          </cx:layoutPr>
          <cx:axisId val="0"/>
        </cx:series>
        <cx:series layoutId="paretoLine" ownerIdx="4" uniqueId="{5784C4C7-4C17-4948-8498-1EE7AACFE02A}" formatIdx="5">
          <cx:axisId val="1"/>
        </cx:series>
        <cx:series layoutId="clusteredColumn" hidden="1" uniqueId="{30985F21-1CDD-4620-99AA-388A9F259D36}" formatIdx="6">
          <cx:tx>
            <cx:txData>
              <cx:f>_xlchart.v1.26</cx:f>
              <cx:v>C P Revenue</cx:v>
            </cx:txData>
          </cx:tx>
          <cx:dataId val="3"/>
          <cx:layoutPr>
            <cx:aggregation/>
          </cx:layoutPr>
          <cx:axisId val="0"/>
        </cx:series>
        <cx:series layoutId="paretoLine" ownerIdx="6" uniqueId="{27AB2426-153C-4C44-A6E9-F1A8A3D685D8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hidden="1" uniqueId="{187CF005-9C89-4BEE-91A7-3637F717F2CF}" formatIdx="0">
          <cx:tx>
            <cx:txData>
              <cx:f>_xlchart.v1.1</cx:f>
              <cx:v/>
            </cx:txData>
          </cx:tx>
          <cx:dataId val="0"/>
          <cx:layoutPr>
            <cx:aggregation/>
          </cx:layoutPr>
          <cx:axisId val="0"/>
        </cx:series>
        <cx:series layoutId="paretoLine" ownerIdx="0" uniqueId="{D9BB5A66-1546-4794-92E7-B8325A3AC50C}" formatIdx="1">
          <cx:axisId val="1"/>
        </cx:series>
        <cx:series layoutId="clusteredColumn" hidden="1" uniqueId="{BB1A4C3D-EB76-41FC-A8EE-2C92C870ED9B}" formatIdx="2">
          <cx:tx>
            <cx:txData>
              <cx:f>_xlchart.v1.3</cx:f>
              <cx:v/>
            </cx:txData>
          </cx:tx>
          <cx:dataId val="1"/>
          <cx:layoutPr>
            <cx:aggregation/>
          </cx:layoutPr>
          <cx:axisId val="0"/>
        </cx:series>
        <cx:series layoutId="paretoLine" ownerIdx="2" uniqueId="{B4395948-B391-4D32-B4CF-837E23EFE545}" formatIdx="3">
          <cx:axisId val="1"/>
        </cx:series>
        <cx:series layoutId="clusteredColumn" uniqueId="{8CEDC959-9A0E-4DBD-AA7A-1AA9E7962D44}" formatIdx="4">
          <cx:tx>
            <cx:txData>
              <cx:f>_xlchart.v1.5</cx:f>
              <cx:v>Sum of Revenue</cx:v>
            </cx:txData>
          </cx:tx>
          <cx:dataId val="2"/>
          <cx:layoutPr>
            <cx:aggregation/>
          </cx:layoutPr>
          <cx:axisId val="0"/>
        </cx:series>
        <cx:series layoutId="paretoLine" ownerIdx="4" uniqueId="{D81DD727-9ABA-4296-A427-48839B006C8F}" formatIdx="5">
          <cx:axisId val="1"/>
        </cx:series>
        <cx:series layoutId="clusteredColumn" hidden="1" uniqueId="{B65DA2DC-A8E2-480A-9427-A6B7CA7797B4}" formatIdx="6">
          <cx:tx>
            <cx:txData>
              <cx:f>_xlchart.v1.7</cx:f>
              <cx:v>C P Revenue</cx:v>
            </cx:txData>
          </cx:tx>
          <cx:dataId val="3"/>
          <cx:layoutPr>
            <cx:aggregation/>
          </cx:layoutPr>
          <cx:axisId val="0"/>
        </cx:series>
        <cx:series layoutId="paretoLine" ownerIdx="6" uniqueId="{7DF3DD95-5D1D-421A-8431-3F3AD0FE5023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  <cx:data id="1">
      <cx:strDim type="cat">
        <cx:f>_xlchart.v1.14</cx:f>
      </cx:strDim>
      <cx:numDim type="val">
        <cx:f>_xlchart.v1.16</cx:f>
      </cx:numDim>
    </cx:data>
    <cx:data id="2">
      <cx:strDim type="cat">
        <cx:f>_xlchart.v1.14</cx:f>
      </cx:strDim>
      <cx:numDim type="val">
        <cx:f>_xlchart.v1.17</cx:f>
      </cx:numDim>
    </cx:data>
    <cx:data id="3">
      <cx:strDim type="cat">
        <cx:f>_xlchart.v1.14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hidden="1" uniqueId="{201FC5D5-0D6B-4E71-9078-40FEDD8BCBD3}" formatIdx="0">
          <cx:dataId val="0"/>
          <cx:layoutPr>
            <cx:aggregation/>
          </cx:layoutPr>
          <cx:axisId val="0"/>
        </cx:series>
        <cx:series layoutId="paretoLine" ownerIdx="0" uniqueId="{BD4F7E48-AB71-48AE-B385-E858F42816CF}" formatIdx="1">
          <cx:axisId val="1"/>
        </cx:series>
        <cx:series layoutId="clusteredColumn" hidden="1" uniqueId="{D72A72B1-F9CF-4CAE-BBA4-688F8BC69B04}" formatIdx="2">
          <cx:dataId val="1"/>
          <cx:layoutPr>
            <cx:aggregation/>
          </cx:layoutPr>
          <cx:axisId val="0"/>
        </cx:series>
        <cx:series layoutId="paretoLine" ownerIdx="2" uniqueId="{728C98D7-51DE-4F24-88C0-1CFC12DE5CFB}" formatIdx="3">
          <cx:axisId val="1"/>
        </cx:series>
        <cx:series layoutId="clusteredColumn" uniqueId="{0E548141-735A-48EC-90CE-D0811CA9865D}" formatIdx="4">
          <cx:dataId val="2"/>
          <cx:layoutPr>
            <cx:aggregation/>
          </cx:layoutPr>
          <cx:axisId val="0"/>
        </cx:series>
        <cx:series layoutId="paretoLine" ownerIdx="4" uniqueId="{2AE9E059-DF96-46A6-9709-BD2C53285F84}" formatIdx="5">
          <cx:axisId val="1"/>
        </cx:series>
        <cx:series layoutId="clusteredColumn" hidden="1" uniqueId="{73ACB441-BCCF-4CAF-A1F8-900E616A4EBC}" formatIdx="6">
          <cx:dataId val="3"/>
          <cx:layoutPr>
            <cx:aggregation/>
          </cx:layoutPr>
          <cx:axisId val="0"/>
        </cx:series>
        <cx:series layoutId="paretoLine" ownerIdx="6" uniqueId="{74A606E8-715F-4EE4-B143-8F06CF8AFDD9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  <cx:data id="1">
      <cx:strDim type="cat">
        <cx:f>_xlchart.v1.28</cx:f>
      </cx:strDim>
      <cx:numDim type="val">
        <cx:f>_xlchart.v1.30</cx:f>
      </cx:numDim>
    </cx:data>
    <cx:data id="2">
      <cx:strDim type="cat">
        <cx:f>_xlchart.v1.28</cx:f>
      </cx:strDim>
      <cx:numDim type="val">
        <cx:f>_xlchart.v1.31</cx:f>
      </cx:numDim>
    </cx:data>
  </cx:chartData>
  <cx:chart>
    <cx:title pos="t" align="ctr" overlay="0">
      <cx:tx>
        <cx:txData>
          <cx:v>Volume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 Pareto</a:t>
          </a:r>
        </a:p>
      </cx:txPr>
    </cx:title>
    <cx:plotArea>
      <cx:plotAreaRegion>
        <cx:series layoutId="clusteredColumn" uniqueId="{1EA0DCCB-917C-456A-9255-A0CA6A5F12B3}" formatIdx="0">
          <cx:dataId val="0"/>
          <cx:layoutPr>
            <cx:aggregation/>
          </cx:layoutPr>
          <cx:axisId val="1"/>
        </cx:series>
        <cx:series layoutId="paretoLine" ownerIdx="0" uniqueId="{1CBF293B-824F-4072-8177-EBA36B109582}" formatIdx="1">
          <cx:axisId val="2"/>
        </cx:series>
        <cx:series layoutId="clusteredColumn" hidden="1" uniqueId="{CD1D9776-6A20-42E5-BA65-4BD8BAA11C47}" formatIdx="2">
          <cx:dataId val="1"/>
          <cx:layoutPr>
            <cx:aggregation/>
          </cx:layoutPr>
          <cx:axisId val="1"/>
        </cx:series>
        <cx:series layoutId="paretoLine" ownerIdx="2" uniqueId="{8F3639B3-E332-4B91-AB3D-47D2A57FC518}" formatIdx="3">
          <cx:axisId val="2"/>
        </cx:series>
        <cx:series layoutId="clusteredColumn" hidden="1" uniqueId="{A8D21FF0-570E-4448-A6DB-FE9A51B7CE7C}" formatIdx="4">
          <cx:dataId val="2"/>
          <cx:layoutPr>
            <cx:aggregation/>
          </cx:layoutPr>
          <cx:axisId val="1"/>
        </cx:series>
        <cx:series layoutId="paretoLine" ownerIdx="4" uniqueId="{AC1EC73E-B0A3-4557-8B52-D25B753C3448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_xlchart.v1.38</cx:f>
      </cx:numDim>
    </cx:data>
    <cx:data id="1">
      <cx:strDim type="cat">
        <cx:f>_xlchart.v1.32</cx:f>
      </cx:strDim>
      <cx:numDim type="val">
        <cx:f>_xlchart.v1.40</cx:f>
      </cx:numDim>
    </cx:data>
  </cx:chartData>
  <cx:chart>
    <cx:title pos="t" align="ctr" overlay="0">
      <cx:tx>
        <cx:txData>
          <cx:v>Revenue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Pareto</a:t>
          </a:r>
        </a:p>
      </cx:txPr>
    </cx:title>
    <cx:plotArea>
      <cx:plotAreaRegion>
        <cx:series layoutId="clusteredColumn" uniqueId="{82A5E1EA-8AD9-44A0-BB28-13CEED4184EB}" formatIdx="4">
          <cx:tx>
            <cx:txData>
              <cx:f>_xlchart.v1.37</cx:f>
              <cx:v>Sum of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29B7C21-74B3-470E-807A-13725D834CE7}" formatIdx="5">
          <cx:axisId val="2"/>
        </cx:series>
        <cx:series layoutId="clusteredColumn" hidden="1" uniqueId="{87F5F5AE-94B3-4A9F-AF65-665119AC36F5}" formatIdx="6">
          <cx:tx>
            <cx:txData>
              <cx:f>_xlchart.v1.39</cx:f>
              <cx:v>C P Revenue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8B810C5-F518-4C65-A746-5194815D3913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31969-16CF-43F9-B0DC-630A46C4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175260</xdr:rowOff>
    </xdr:from>
    <xdr:to>
      <xdr:col>11</xdr:col>
      <xdr:colOff>388620</xdr:colOff>
      <xdr:row>11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24E531-3481-42A3-99A4-E7434E3FB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7980" y="175260"/>
              <a:ext cx="3329940" cy="1958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586740</xdr:colOff>
      <xdr:row>14</xdr:row>
      <xdr:rowOff>7620</xdr:rowOff>
    </xdr:from>
    <xdr:to>
      <xdr:col>11</xdr:col>
      <xdr:colOff>304800</xdr:colOff>
      <xdr:row>24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483529-7B18-4BBD-B407-03FD61C3E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8440" y="2567940"/>
              <a:ext cx="337566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327660</xdr:colOff>
      <xdr:row>14</xdr:row>
      <xdr:rowOff>68580</xdr:rowOff>
    </xdr:from>
    <xdr:to>
      <xdr:col>18</xdr:col>
      <xdr:colOff>586740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1FEC095-7B9E-4507-8932-7557BAE07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6560" y="2628900"/>
              <a:ext cx="2964180" cy="1973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449580</xdr:colOff>
      <xdr:row>1</xdr:row>
      <xdr:rowOff>76200</xdr:rowOff>
    </xdr:from>
    <xdr:to>
      <xdr:col>28</xdr:col>
      <xdr:colOff>495300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5A16CA-7B58-429A-BF38-FC57E943F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3780" y="259080"/>
              <a:ext cx="67513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449580</xdr:colOff>
      <xdr:row>16</xdr:row>
      <xdr:rowOff>152400</xdr:rowOff>
    </xdr:from>
    <xdr:to>
      <xdr:col>25</xdr:col>
      <xdr:colOff>144780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6A98BF-5479-4990-A877-D5DDD7B258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3780" y="3078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114300</xdr:rowOff>
    </xdr:from>
    <xdr:to>
      <xdr:col>19</xdr:col>
      <xdr:colOff>381000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66B69-E19C-41CD-BB4A-68F14A449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</xdr:row>
      <xdr:rowOff>7620</xdr:rowOff>
    </xdr:from>
    <xdr:to>
      <xdr:col>14</xdr:col>
      <xdr:colOff>541020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59DBC-ABA4-41E1-A71E-898B7CA29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640080</xdr:colOff>
      <xdr:row>57</xdr:row>
      <xdr:rowOff>38100</xdr:rowOff>
    </xdr:from>
    <xdr:to>
      <xdr:col>9</xdr:col>
      <xdr:colOff>274320</xdr:colOff>
      <xdr:row>72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6FB72-C399-4813-A003-DA417231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40</xdr:row>
      <xdr:rowOff>121920</xdr:rowOff>
    </xdr:from>
    <xdr:to>
      <xdr:col>9</xdr:col>
      <xdr:colOff>281940</xdr:colOff>
      <xdr:row>55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65AC7-E627-4170-B59A-D8652CEB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792480</xdr:colOff>
      <xdr:row>81</xdr:row>
      <xdr:rowOff>22860</xdr:rowOff>
    </xdr:from>
    <xdr:to>
      <xdr:col>9</xdr:col>
      <xdr:colOff>426720</xdr:colOff>
      <xdr:row>96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A87C6-8559-461D-8AFC-F80F1CFD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99060</xdr:colOff>
      <xdr:row>94</xdr:row>
      <xdr:rowOff>160020</xdr:rowOff>
    </xdr:from>
    <xdr:to>
      <xdr:col>9</xdr:col>
      <xdr:colOff>556260</xdr:colOff>
      <xdr:row>109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3979E7-8707-4879-A0D2-86061C94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784860</xdr:colOff>
      <xdr:row>133</xdr:row>
      <xdr:rowOff>99060</xdr:rowOff>
    </xdr:from>
    <xdr:to>
      <xdr:col>9</xdr:col>
      <xdr:colOff>419100</xdr:colOff>
      <xdr:row>148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B03B03-CE13-4D61-A9E3-3E88B4D11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777240</xdr:colOff>
      <xdr:row>118</xdr:row>
      <xdr:rowOff>0</xdr:rowOff>
    </xdr:from>
    <xdr:to>
      <xdr:col>9</xdr:col>
      <xdr:colOff>411480</xdr:colOff>
      <xdr:row>133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BCEAA9-7509-476A-95EF-E469BA74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01.79260173611" createdVersion="6" refreshedVersion="6" minRefreshableVersion="3" recordCount="1350" xr:uid="{1361B8C3-EB36-4CFF-B66F-674BA956BFF3}">
  <cacheSource type="worksheet">
    <worksheetSource name="Table4"/>
  </cacheSource>
  <cacheFields count="4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City" numFmtId="0">
      <sharedItems count="3">
        <s v="H"/>
        <s v="M"/>
        <s v="C"/>
      </sharedItems>
    </cacheField>
    <cacheField name="Sales" numFmtId="0">
      <sharedItems containsSemiMixedTypes="0" containsString="0" containsNumber="1" containsInteger="1" minValue="0" maxValue="37" count="38">
        <n v="26"/>
        <n v="13"/>
        <n v="9"/>
        <n v="6"/>
        <n v="8"/>
        <n v="3"/>
        <n v="2"/>
        <n v="0"/>
        <n v="31"/>
        <n v="10"/>
        <n v="7"/>
        <n v="5"/>
        <n v="4"/>
        <n v="1"/>
        <n v="17"/>
        <n v="12"/>
        <n v="14"/>
        <n v="20"/>
        <n v="28"/>
        <n v="32"/>
        <n v="16"/>
        <n v="11"/>
        <n v="23"/>
        <n v="18"/>
        <n v="34"/>
        <n v="27"/>
        <n v="37"/>
        <n v="29"/>
        <n v="19"/>
        <n v="24"/>
        <n v="36"/>
        <n v="30"/>
        <n v="15"/>
        <n v="21"/>
        <n v="35"/>
        <n v="33"/>
        <n v="22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01.816419675924" createdVersion="6" refreshedVersion="6" minRefreshableVersion="3" recordCount="30" xr:uid="{D68FF5D7-52A4-403C-965C-D03C88888A10}">
  <cacheSource type="worksheet">
    <worksheetSource name="Table2"/>
  </cacheSource>
  <cacheFields count="5">
    <cacheField name="BU" numFmtId="0">
      <sharedItems/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Brand" numFmtId="0">
      <sharedItems/>
    </cacheField>
    <cacheField name="Model" numFmtId="0">
      <sharedItems/>
    </cacheField>
    <cacheField name="Avg Price" numFmtId="0">
      <sharedItems containsSemiMixedTypes="0" containsString="0" containsNumber="1" containsInteger="1" minValue="73" maxValue="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01.852354745373" createdVersion="6" refreshedVersion="6" minRefreshableVersion="3" recordCount="30" xr:uid="{34693565-C1BA-4960-826E-19941E2B2A83}">
  <cacheSource type="worksheet">
    <worksheetSource name="Table5"/>
  </cacheSource>
  <cacheFields count="5">
    <cacheField name="SKU" numFmtId="0">
      <sharedItems count="30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</sharedItems>
    </cacheField>
    <cacheField name="H" numFmtId="0">
      <sharedItems containsSemiMixedTypes="0" containsString="0" containsNumber="1" containsInteger="1" minValue="3" maxValue="378"/>
    </cacheField>
    <cacheField name="C" numFmtId="0">
      <sharedItems containsSemiMixedTypes="0" containsString="0" containsNumber="1" containsInteger="1" minValue="1" maxValue="75"/>
    </cacheField>
    <cacheField name="M" numFmtId="0">
      <sharedItems containsSemiMixedTypes="0" containsString="0" containsNumber="1" containsInteger="1" minValue="1" maxValue="63"/>
    </cacheField>
    <cacheField name="Sum" numFmtId="0">
      <sharedItems containsSemiMixedTypes="0" containsString="0" containsNumber="1" containsInteger="1" minValue="5" maxValue="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01.858203356482" createdVersion="6" refreshedVersion="6" minRefreshableVersion="3" recordCount="1351" xr:uid="{A7CBE61A-96D6-4F95-8E80-DF166DEE7A67}">
  <cacheSource type="worksheet">
    <worksheetSource ref="A1:G1048576" sheet="Sales Data"/>
  </cacheSource>
  <cacheFields count="7">
    <cacheField name="Date" numFmtId="14">
      <sharedItems containsNonDate="0" containsDate="1" containsString="0" containsBlank="1" minDate="2021-04-01T00:00:00" maxDate="2021-04-16T00:00:00" count="16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m/>
      </sharedItems>
    </cacheField>
    <cacheField name="SKU" numFmtId="0">
      <sharedItems containsBlank="1" count="31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m/>
      </sharedItems>
    </cacheField>
    <cacheField name="City" numFmtId="0">
      <sharedItems containsBlank="1" count="4">
        <s v="H"/>
        <s v="M"/>
        <s v="C"/>
        <m/>
      </sharedItems>
    </cacheField>
    <cacheField name="Sales" numFmtId="0">
      <sharedItems containsString="0" containsBlank="1" containsNumber="1" containsInteger="1" minValue="0" maxValue="37"/>
    </cacheField>
    <cacheField name="Price" numFmtId="0">
      <sharedItems containsString="0" containsBlank="1" containsNumber="1" containsInteger="1" minValue="73" maxValue="3199"/>
    </cacheField>
    <cacheField name="Revenue" numFmtId="0">
      <sharedItems containsString="0" containsBlank="1" containsNumber="1" containsInteger="1" minValue="0" maxValue="108766"/>
    </cacheField>
    <cacheField name="Day" numFmtId="0">
      <sharedItems containsBlank="1" count="8">
        <s v="Thursday"/>
        <s v="Friday"/>
        <s v="Saturday"/>
        <s v="Sunday"/>
        <s v="Monday"/>
        <s v="Tuesday"/>
        <s v="Wednes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5"/>
  </r>
  <r>
    <x v="0"/>
    <x v="7"/>
    <x v="0"/>
    <x v="6"/>
  </r>
  <r>
    <x v="0"/>
    <x v="8"/>
    <x v="0"/>
    <x v="7"/>
  </r>
  <r>
    <x v="0"/>
    <x v="9"/>
    <x v="0"/>
    <x v="7"/>
  </r>
  <r>
    <x v="0"/>
    <x v="10"/>
    <x v="0"/>
    <x v="8"/>
  </r>
  <r>
    <x v="0"/>
    <x v="11"/>
    <x v="0"/>
    <x v="9"/>
  </r>
  <r>
    <x v="0"/>
    <x v="12"/>
    <x v="0"/>
    <x v="9"/>
  </r>
  <r>
    <x v="0"/>
    <x v="13"/>
    <x v="0"/>
    <x v="10"/>
  </r>
  <r>
    <x v="0"/>
    <x v="14"/>
    <x v="0"/>
    <x v="11"/>
  </r>
  <r>
    <x v="0"/>
    <x v="15"/>
    <x v="0"/>
    <x v="11"/>
  </r>
  <r>
    <x v="0"/>
    <x v="16"/>
    <x v="0"/>
    <x v="5"/>
  </r>
  <r>
    <x v="0"/>
    <x v="17"/>
    <x v="0"/>
    <x v="6"/>
  </r>
  <r>
    <x v="0"/>
    <x v="18"/>
    <x v="0"/>
    <x v="7"/>
  </r>
  <r>
    <x v="0"/>
    <x v="19"/>
    <x v="0"/>
    <x v="6"/>
  </r>
  <r>
    <x v="0"/>
    <x v="20"/>
    <x v="0"/>
    <x v="0"/>
  </r>
  <r>
    <x v="0"/>
    <x v="21"/>
    <x v="0"/>
    <x v="1"/>
  </r>
  <r>
    <x v="0"/>
    <x v="22"/>
    <x v="0"/>
    <x v="2"/>
  </r>
  <r>
    <x v="0"/>
    <x v="23"/>
    <x v="0"/>
    <x v="10"/>
  </r>
  <r>
    <x v="0"/>
    <x v="24"/>
    <x v="0"/>
    <x v="12"/>
  </r>
  <r>
    <x v="0"/>
    <x v="25"/>
    <x v="0"/>
    <x v="6"/>
  </r>
  <r>
    <x v="0"/>
    <x v="26"/>
    <x v="0"/>
    <x v="5"/>
  </r>
  <r>
    <x v="0"/>
    <x v="27"/>
    <x v="0"/>
    <x v="13"/>
  </r>
  <r>
    <x v="0"/>
    <x v="28"/>
    <x v="0"/>
    <x v="7"/>
  </r>
  <r>
    <x v="0"/>
    <x v="29"/>
    <x v="0"/>
    <x v="6"/>
  </r>
  <r>
    <x v="0"/>
    <x v="0"/>
    <x v="1"/>
    <x v="14"/>
  </r>
  <r>
    <x v="0"/>
    <x v="1"/>
    <x v="1"/>
    <x v="15"/>
  </r>
  <r>
    <x v="0"/>
    <x v="2"/>
    <x v="1"/>
    <x v="4"/>
  </r>
  <r>
    <x v="0"/>
    <x v="3"/>
    <x v="1"/>
    <x v="11"/>
  </r>
  <r>
    <x v="0"/>
    <x v="4"/>
    <x v="1"/>
    <x v="11"/>
  </r>
  <r>
    <x v="0"/>
    <x v="5"/>
    <x v="1"/>
    <x v="6"/>
  </r>
  <r>
    <x v="0"/>
    <x v="6"/>
    <x v="1"/>
    <x v="5"/>
  </r>
  <r>
    <x v="0"/>
    <x v="7"/>
    <x v="1"/>
    <x v="13"/>
  </r>
  <r>
    <x v="0"/>
    <x v="8"/>
    <x v="1"/>
    <x v="7"/>
  </r>
  <r>
    <x v="0"/>
    <x v="9"/>
    <x v="1"/>
    <x v="7"/>
  </r>
  <r>
    <x v="0"/>
    <x v="10"/>
    <x v="1"/>
    <x v="16"/>
  </r>
  <r>
    <x v="0"/>
    <x v="11"/>
    <x v="1"/>
    <x v="1"/>
  </r>
  <r>
    <x v="0"/>
    <x v="12"/>
    <x v="1"/>
    <x v="4"/>
  </r>
  <r>
    <x v="0"/>
    <x v="13"/>
    <x v="1"/>
    <x v="13"/>
  </r>
  <r>
    <x v="0"/>
    <x v="14"/>
    <x v="1"/>
    <x v="6"/>
  </r>
  <r>
    <x v="0"/>
    <x v="15"/>
    <x v="1"/>
    <x v="7"/>
  </r>
  <r>
    <x v="0"/>
    <x v="16"/>
    <x v="1"/>
    <x v="12"/>
  </r>
  <r>
    <x v="0"/>
    <x v="17"/>
    <x v="1"/>
    <x v="13"/>
  </r>
  <r>
    <x v="0"/>
    <x v="18"/>
    <x v="1"/>
    <x v="7"/>
  </r>
  <r>
    <x v="0"/>
    <x v="19"/>
    <x v="1"/>
    <x v="7"/>
  </r>
  <r>
    <x v="0"/>
    <x v="20"/>
    <x v="1"/>
    <x v="17"/>
  </r>
  <r>
    <x v="0"/>
    <x v="21"/>
    <x v="1"/>
    <x v="4"/>
  </r>
  <r>
    <x v="0"/>
    <x v="22"/>
    <x v="1"/>
    <x v="4"/>
  </r>
  <r>
    <x v="0"/>
    <x v="23"/>
    <x v="1"/>
    <x v="12"/>
  </r>
  <r>
    <x v="0"/>
    <x v="24"/>
    <x v="1"/>
    <x v="5"/>
  </r>
  <r>
    <x v="0"/>
    <x v="25"/>
    <x v="1"/>
    <x v="7"/>
  </r>
  <r>
    <x v="0"/>
    <x v="26"/>
    <x v="1"/>
    <x v="7"/>
  </r>
  <r>
    <x v="0"/>
    <x v="27"/>
    <x v="1"/>
    <x v="7"/>
  </r>
  <r>
    <x v="0"/>
    <x v="28"/>
    <x v="1"/>
    <x v="7"/>
  </r>
  <r>
    <x v="0"/>
    <x v="29"/>
    <x v="1"/>
    <x v="13"/>
  </r>
  <r>
    <x v="0"/>
    <x v="0"/>
    <x v="2"/>
    <x v="16"/>
  </r>
  <r>
    <x v="0"/>
    <x v="1"/>
    <x v="2"/>
    <x v="2"/>
  </r>
  <r>
    <x v="0"/>
    <x v="2"/>
    <x v="2"/>
    <x v="3"/>
  </r>
  <r>
    <x v="0"/>
    <x v="3"/>
    <x v="2"/>
    <x v="11"/>
  </r>
  <r>
    <x v="0"/>
    <x v="4"/>
    <x v="2"/>
    <x v="6"/>
  </r>
  <r>
    <x v="0"/>
    <x v="5"/>
    <x v="2"/>
    <x v="6"/>
  </r>
  <r>
    <x v="0"/>
    <x v="6"/>
    <x v="2"/>
    <x v="6"/>
  </r>
  <r>
    <x v="0"/>
    <x v="7"/>
    <x v="2"/>
    <x v="13"/>
  </r>
  <r>
    <x v="0"/>
    <x v="8"/>
    <x v="2"/>
    <x v="13"/>
  </r>
  <r>
    <x v="0"/>
    <x v="9"/>
    <x v="2"/>
    <x v="6"/>
  </r>
  <r>
    <x v="0"/>
    <x v="10"/>
    <x v="2"/>
    <x v="15"/>
  </r>
  <r>
    <x v="0"/>
    <x v="11"/>
    <x v="2"/>
    <x v="5"/>
  </r>
  <r>
    <x v="0"/>
    <x v="12"/>
    <x v="2"/>
    <x v="5"/>
  </r>
  <r>
    <x v="0"/>
    <x v="13"/>
    <x v="2"/>
    <x v="4"/>
  </r>
  <r>
    <x v="0"/>
    <x v="14"/>
    <x v="2"/>
    <x v="12"/>
  </r>
  <r>
    <x v="0"/>
    <x v="15"/>
    <x v="2"/>
    <x v="12"/>
  </r>
  <r>
    <x v="0"/>
    <x v="16"/>
    <x v="2"/>
    <x v="6"/>
  </r>
  <r>
    <x v="0"/>
    <x v="17"/>
    <x v="2"/>
    <x v="6"/>
  </r>
  <r>
    <x v="0"/>
    <x v="18"/>
    <x v="2"/>
    <x v="7"/>
  </r>
  <r>
    <x v="0"/>
    <x v="19"/>
    <x v="2"/>
    <x v="5"/>
  </r>
  <r>
    <x v="0"/>
    <x v="20"/>
    <x v="2"/>
    <x v="2"/>
  </r>
  <r>
    <x v="0"/>
    <x v="21"/>
    <x v="2"/>
    <x v="10"/>
  </r>
  <r>
    <x v="0"/>
    <x v="22"/>
    <x v="2"/>
    <x v="3"/>
  </r>
  <r>
    <x v="0"/>
    <x v="23"/>
    <x v="2"/>
    <x v="12"/>
  </r>
  <r>
    <x v="0"/>
    <x v="24"/>
    <x v="2"/>
    <x v="12"/>
  </r>
  <r>
    <x v="0"/>
    <x v="25"/>
    <x v="2"/>
    <x v="5"/>
  </r>
  <r>
    <x v="0"/>
    <x v="26"/>
    <x v="2"/>
    <x v="12"/>
  </r>
  <r>
    <x v="0"/>
    <x v="27"/>
    <x v="2"/>
    <x v="6"/>
  </r>
  <r>
    <x v="0"/>
    <x v="28"/>
    <x v="2"/>
    <x v="7"/>
  </r>
  <r>
    <x v="0"/>
    <x v="29"/>
    <x v="2"/>
    <x v="6"/>
  </r>
  <r>
    <x v="1"/>
    <x v="0"/>
    <x v="0"/>
    <x v="0"/>
  </r>
  <r>
    <x v="1"/>
    <x v="1"/>
    <x v="0"/>
    <x v="15"/>
  </r>
  <r>
    <x v="1"/>
    <x v="2"/>
    <x v="0"/>
    <x v="2"/>
  </r>
  <r>
    <x v="1"/>
    <x v="3"/>
    <x v="0"/>
    <x v="3"/>
  </r>
  <r>
    <x v="1"/>
    <x v="4"/>
    <x v="0"/>
    <x v="4"/>
  </r>
  <r>
    <x v="1"/>
    <x v="5"/>
    <x v="0"/>
    <x v="12"/>
  </r>
  <r>
    <x v="1"/>
    <x v="6"/>
    <x v="0"/>
    <x v="5"/>
  </r>
  <r>
    <x v="1"/>
    <x v="7"/>
    <x v="0"/>
    <x v="7"/>
  </r>
  <r>
    <x v="1"/>
    <x v="8"/>
    <x v="0"/>
    <x v="6"/>
  </r>
  <r>
    <x v="1"/>
    <x v="9"/>
    <x v="0"/>
    <x v="7"/>
  </r>
  <r>
    <x v="1"/>
    <x v="10"/>
    <x v="0"/>
    <x v="18"/>
  </r>
  <r>
    <x v="1"/>
    <x v="11"/>
    <x v="0"/>
    <x v="16"/>
  </r>
  <r>
    <x v="1"/>
    <x v="12"/>
    <x v="0"/>
    <x v="9"/>
  </r>
  <r>
    <x v="1"/>
    <x v="13"/>
    <x v="0"/>
    <x v="2"/>
  </r>
  <r>
    <x v="1"/>
    <x v="14"/>
    <x v="0"/>
    <x v="10"/>
  </r>
  <r>
    <x v="1"/>
    <x v="15"/>
    <x v="0"/>
    <x v="11"/>
  </r>
  <r>
    <x v="1"/>
    <x v="16"/>
    <x v="0"/>
    <x v="5"/>
  </r>
  <r>
    <x v="1"/>
    <x v="17"/>
    <x v="0"/>
    <x v="7"/>
  </r>
  <r>
    <x v="1"/>
    <x v="18"/>
    <x v="0"/>
    <x v="13"/>
  </r>
  <r>
    <x v="1"/>
    <x v="19"/>
    <x v="0"/>
    <x v="5"/>
  </r>
  <r>
    <x v="1"/>
    <x v="20"/>
    <x v="0"/>
    <x v="19"/>
  </r>
  <r>
    <x v="1"/>
    <x v="21"/>
    <x v="0"/>
    <x v="20"/>
  </r>
  <r>
    <x v="1"/>
    <x v="22"/>
    <x v="0"/>
    <x v="21"/>
  </r>
  <r>
    <x v="1"/>
    <x v="23"/>
    <x v="0"/>
    <x v="10"/>
  </r>
  <r>
    <x v="1"/>
    <x v="24"/>
    <x v="0"/>
    <x v="3"/>
  </r>
  <r>
    <x v="1"/>
    <x v="25"/>
    <x v="0"/>
    <x v="5"/>
  </r>
  <r>
    <x v="1"/>
    <x v="26"/>
    <x v="0"/>
    <x v="12"/>
  </r>
  <r>
    <x v="1"/>
    <x v="27"/>
    <x v="0"/>
    <x v="13"/>
  </r>
  <r>
    <x v="1"/>
    <x v="28"/>
    <x v="0"/>
    <x v="7"/>
  </r>
  <r>
    <x v="1"/>
    <x v="29"/>
    <x v="0"/>
    <x v="7"/>
  </r>
  <r>
    <x v="1"/>
    <x v="0"/>
    <x v="1"/>
    <x v="22"/>
  </r>
  <r>
    <x v="1"/>
    <x v="1"/>
    <x v="1"/>
    <x v="2"/>
  </r>
  <r>
    <x v="1"/>
    <x v="2"/>
    <x v="1"/>
    <x v="3"/>
  </r>
  <r>
    <x v="1"/>
    <x v="3"/>
    <x v="1"/>
    <x v="11"/>
  </r>
  <r>
    <x v="1"/>
    <x v="4"/>
    <x v="1"/>
    <x v="11"/>
  </r>
  <r>
    <x v="1"/>
    <x v="5"/>
    <x v="1"/>
    <x v="12"/>
  </r>
  <r>
    <x v="1"/>
    <x v="6"/>
    <x v="1"/>
    <x v="13"/>
  </r>
  <r>
    <x v="1"/>
    <x v="7"/>
    <x v="1"/>
    <x v="7"/>
  </r>
  <r>
    <x v="1"/>
    <x v="8"/>
    <x v="1"/>
    <x v="13"/>
  </r>
  <r>
    <x v="1"/>
    <x v="9"/>
    <x v="1"/>
    <x v="7"/>
  </r>
  <r>
    <x v="1"/>
    <x v="10"/>
    <x v="1"/>
    <x v="2"/>
  </r>
  <r>
    <x v="1"/>
    <x v="11"/>
    <x v="1"/>
    <x v="11"/>
  </r>
  <r>
    <x v="1"/>
    <x v="12"/>
    <x v="1"/>
    <x v="11"/>
  </r>
  <r>
    <x v="1"/>
    <x v="13"/>
    <x v="1"/>
    <x v="13"/>
  </r>
  <r>
    <x v="1"/>
    <x v="14"/>
    <x v="1"/>
    <x v="7"/>
  </r>
  <r>
    <x v="1"/>
    <x v="15"/>
    <x v="1"/>
    <x v="5"/>
  </r>
  <r>
    <x v="1"/>
    <x v="16"/>
    <x v="1"/>
    <x v="13"/>
  </r>
  <r>
    <x v="1"/>
    <x v="17"/>
    <x v="1"/>
    <x v="7"/>
  </r>
  <r>
    <x v="1"/>
    <x v="18"/>
    <x v="1"/>
    <x v="13"/>
  </r>
  <r>
    <x v="1"/>
    <x v="19"/>
    <x v="1"/>
    <x v="7"/>
  </r>
  <r>
    <x v="1"/>
    <x v="20"/>
    <x v="1"/>
    <x v="23"/>
  </r>
  <r>
    <x v="1"/>
    <x v="21"/>
    <x v="1"/>
    <x v="9"/>
  </r>
  <r>
    <x v="1"/>
    <x v="22"/>
    <x v="1"/>
    <x v="10"/>
  </r>
  <r>
    <x v="1"/>
    <x v="23"/>
    <x v="1"/>
    <x v="12"/>
  </r>
  <r>
    <x v="1"/>
    <x v="24"/>
    <x v="1"/>
    <x v="13"/>
  </r>
  <r>
    <x v="1"/>
    <x v="25"/>
    <x v="1"/>
    <x v="7"/>
  </r>
  <r>
    <x v="1"/>
    <x v="26"/>
    <x v="1"/>
    <x v="13"/>
  </r>
  <r>
    <x v="1"/>
    <x v="27"/>
    <x v="1"/>
    <x v="7"/>
  </r>
  <r>
    <x v="1"/>
    <x v="28"/>
    <x v="1"/>
    <x v="7"/>
  </r>
  <r>
    <x v="1"/>
    <x v="29"/>
    <x v="1"/>
    <x v="7"/>
  </r>
  <r>
    <x v="1"/>
    <x v="0"/>
    <x v="2"/>
    <x v="9"/>
  </r>
  <r>
    <x v="1"/>
    <x v="1"/>
    <x v="2"/>
    <x v="10"/>
  </r>
  <r>
    <x v="1"/>
    <x v="2"/>
    <x v="2"/>
    <x v="3"/>
  </r>
  <r>
    <x v="1"/>
    <x v="3"/>
    <x v="2"/>
    <x v="11"/>
  </r>
  <r>
    <x v="1"/>
    <x v="4"/>
    <x v="2"/>
    <x v="13"/>
  </r>
  <r>
    <x v="1"/>
    <x v="5"/>
    <x v="2"/>
    <x v="6"/>
  </r>
  <r>
    <x v="1"/>
    <x v="6"/>
    <x v="2"/>
    <x v="6"/>
  </r>
  <r>
    <x v="1"/>
    <x v="7"/>
    <x v="2"/>
    <x v="7"/>
  </r>
  <r>
    <x v="1"/>
    <x v="8"/>
    <x v="2"/>
    <x v="6"/>
  </r>
  <r>
    <x v="1"/>
    <x v="9"/>
    <x v="2"/>
    <x v="6"/>
  </r>
  <r>
    <x v="1"/>
    <x v="10"/>
    <x v="2"/>
    <x v="18"/>
  </r>
  <r>
    <x v="1"/>
    <x v="11"/>
    <x v="2"/>
    <x v="10"/>
  </r>
  <r>
    <x v="1"/>
    <x v="12"/>
    <x v="2"/>
    <x v="11"/>
  </r>
  <r>
    <x v="1"/>
    <x v="13"/>
    <x v="2"/>
    <x v="4"/>
  </r>
  <r>
    <x v="1"/>
    <x v="14"/>
    <x v="2"/>
    <x v="3"/>
  </r>
  <r>
    <x v="1"/>
    <x v="15"/>
    <x v="2"/>
    <x v="6"/>
  </r>
  <r>
    <x v="1"/>
    <x v="16"/>
    <x v="2"/>
    <x v="6"/>
  </r>
  <r>
    <x v="1"/>
    <x v="17"/>
    <x v="2"/>
    <x v="7"/>
  </r>
  <r>
    <x v="1"/>
    <x v="18"/>
    <x v="2"/>
    <x v="13"/>
  </r>
  <r>
    <x v="1"/>
    <x v="19"/>
    <x v="2"/>
    <x v="6"/>
  </r>
  <r>
    <x v="1"/>
    <x v="20"/>
    <x v="2"/>
    <x v="15"/>
  </r>
  <r>
    <x v="1"/>
    <x v="21"/>
    <x v="2"/>
    <x v="6"/>
  </r>
  <r>
    <x v="1"/>
    <x v="22"/>
    <x v="2"/>
    <x v="5"/>
  </r>
  <r>
    <x v="1"/>
    <x v="23"/>
    <x v="2"/>
    <x v="11"/>
  </r>
  <r>
    <x v="1"/>
    <x v="24"/>
    <x v="2"/>
    <x v="3"/>
  </r>
  <r>
    <x v="1"/>
    <x v="25"/>
    <x v="2"/>
    <x v="11"/>
  </r>
  <r>
    <x v="1"/>
    <x v="26"/>
    <x v="2"/>
    <x v="5"/>
  </r>
  <r>
    <x v="1"/>
    <x v="27"/>
    <x v="2"/>
    <x v="6"/>
  </r>
  <r>
    <x v="1"/>
    <x v="28"/>
    <x v="2"/>
    <x v="7"/>
  </r>
  <r>
    <x v="1"/>
    <x v="29"/>
    <x v="2"/>
    <x v="13"/>
  </r>
  <r>
    <x v="2"/>
    <x v="0"/>
    <x v="0"/>
    <x v="24"/>
  </r>
  <r>
    <x v="2"/>
    <x v="1"/>
    <x v="0"/>
    <x v="16"/>
  </r>
  <r>
    <x v="2"/>
    <x v="2"/>
    <x v="0"/>
    <x v="15"/>
  </r>
  <r>
    <x v="2"/>
    <x v="3"/>
    <x v="0"/>
    <x v="4"/>
  </r>
  <r>
    <x v="2"/>
    <x v="4"/>
    <x v="0"/>
    <x v="10"/>
  </r>
  <r>
    <x v="2"/>
    <x v="5"/>
    <x v="0"/>
    <x v="11"/>
  </r>
  <r>
    <x v="2"/>
    <x v="6"/>
    <x v="0"/>
    <x v="12"/>
  </r>
  <r>
    <x v="2"/>
    <x v="7"/>
    <x v="0"/>
    <x v="7"/>
  </r>
  <r>
    <x v="2"/>
    <x v="8"/>
    <x v="0"/>
    <x v="7"/>
  </r>
  <r>
    <x v="2"/>
    <x v="9"/>
    <x v="0"/>
    <x v="13"/>
  </r>
  <r>
    <x v="2"/>
    <x v="10"/>
    <x v="0"/>
    <x v="25"/>
  </r>
  <r>
    <x v="2"/>
    <x v="11"/>
    <x v="0"/>
    <x v="21"/>
  </r>
  <r>
    <x v="2"/>
    <x v="12"/>
    <x v="0"/>
    <x v="1"/>
  </r>
  <r>
    <x v="2"/>
    <x v="13"/>
    <x v="0"/>
    <x v="21"/>
  </r>
  <r>
    <x v="2"/>
    <x v="14"/>
    <x v="0"/>
    <x v="3"/>
  </r>
  <r>
    <x v="2"/>
    <x v="15"/>
    <x v="0"/>
    <x v="12"/>
  </r>
  <r>
    <x v="2"/>
    <x v="16"/>
    <x v="0"/>
    <x v="6"/>
  </r>
  <r>
    <x v="2"/>
    <x v="17"/>
    <x v="0"/>
    <x v="6"/>
  </r>
  <r>
    <x v="2"/>
    <x v="18"/>
    <x v="0"/>
    <x v="13"/>
  </r>
  <r>
    <x v="2"/>
    <x v="19"/>
    <x v="0"/>
    <x v="6"/>
  </r>
  <r>
    <x v="2"/>
    <x v="20"/>
    <x v="0"/>
    <x v="18"/>
  </r>
  <r>
    <x v="2"/>
    <x v="21"/>
    <x v="0"/>
    <x v="20"/>
  </r>
  <r>
    <x v="2"/>
    <x v="22"/>
    <x v="0"/>
    <x v="9"/>
  </r>
  <r>
    <x v="2"/>
    <x v="23"/>
    <x v="0"/>
    <x v="4"/>
  </r>
  <r>
    <x v="2"/>
    <x v="24"/>
    <x v="0"/>
    <x v="11"/>
  </r>
  <r>
    <x v="2"/>
    <x v="25"/>
    <x v="0"/>
    <x v="5"/>
  </r>
  <r>
    <x v="2"/>
    <x v="26"/>
    <x v="0"/>
    <x v="12"/>
  </r>
  <r>
    <x v="2"/>
    <x v="27"/>
    <x v="0"/>
    <x v="6"/>
  </r>
  <r>
    <x v="2"/>
    <x v="28"/>
    <x v="0"/>
    <x v="13"/>
  </r>
  <r>
    <x v="2"/>
    <x v="29"/>
    <x v="0"/>
    <x v="7"/>
  </r>
  <r>
    <x v="2"/>
    <x v="0"/>
    <x v="1"/>
    <x v="22"/>
  </r>
  <r>
    <x v="2"/>
    <x v="1"/>
    <x v="1"/>
    <x v="9"/>
  </r>
  <r>
    <x v="2"/>
    <x v="2"/>
    <x v="1"/>
    <x v="2"/>
  </r>
  <r>
    <x v="2"/>
    <x v="3"/>
    <x v="1"/>
    <x v="11"/>
  </r>
  <r>
    <x v="2"/>
    <x v="4"/>
    <x v="1"/>
    <x v="12"/>
  </r>
  <r>
    <x v="2"/>
    <x v="5"/>
    <x v="1"/>
    <x v="12"/>
  </r>
  <r>
    <x v="2"/>
    <x v="6"/>
    <x v="1"/>
    <x v="5"/>
  </r>
  <r>
    <x v="2"/>
    <x v="7"/>
    <x v="1"/>
    <x v="7"/>
  </r>
  <r>
    <x v="2"/>
    <x v="8"/>
    <x v="1"/>
    <x v="7"/>
  </r>
  <r>
    <x v="2"/>
    <x v="9"/>
    <x v="1"/>
    <x v="7"/>
  </r>
  <r>
    <x v="2"/>
    <x v="10"/>
    <x v="1"/>
    <x v="1"/>
  </r>
  <r>
    <x v="2"/>
    <x v="11"/>
    <x v="1"/>
    <x v="12"/>
  </r>
  <r>
    <x v="2"/>
    <x v="12"/>
    <x v="1"/>
    <x v="10"/>
  </r>
  <r>
    <x v="2"/>
    <x v="13"/>
    <x v="1"/>
    <x v="5"/>
  </r>
  <r>
    <x v="2"/>
    <x v="14"/>
    <x v="1"/>
    <x v="7"/>
  </r>
  <r>
    <x v="2"/>
    <x v="15"/>
    <x v="1"/>
    <x v="7"/>
  </r>
  <r>
    <x v="2"/>
    <x v="16"/>
    <x v="1"/>
    <x v="13"/>
  </r>
  <r>
    <x v="2"/>
    <x v="17"/>
    <x v="1"/>
    <x v="7"/>
  </r>
  <r>
    <x v="2"/>
    <x v="18"/>
    <x v="1"/>
    <x v="7"/>
  </r>
  <r>
    <x v="2"/>
    <x v="19"/>
    <x v="1"/>
    <x v="7"/>
  </r>
  <r>
    <x v="2"/>
    <x v="20"/>
    <x v="1"/>
    <x v="14"/>
  </r>
  <r>
    <x v="2"/>
    <x v="21"/>
    <x v="1"/>
    <x v="21"/>
  </r>
  <r>
    <x v="2"/>
    <x v="22"/>
    <x v="1"/>
    <x v="10"/>
  </r>
  <r>
    <x v="2"/>
    <x v="23"/>
    <x v="1"/>
    <x v="3"/>
  </r>
  <r>
    <x v="2"/>
    <x v="24"/>
    <x v="1"/>
    <x v="12"/>
  </r>
  <r>
    <x v="2"/>
    <x v="25"/>
    <x v="1"/>
    <x v="13"/>
  </r>
  <r>
    <x v="2"/>
    <x v="26"/>
    <x v="1"/>
    <x v="7"/>
  </r>
  <r>
    <x v="2"/>
    <x v="27"/>
    <x v="1"/>
    <x v="13"/>
  </r>
  <r>
    <x v="2"/>
    <x v="28"/>
    <x v="1"/>
    <x v="7"/>
  </r>
  <r>
    <x v="2"/>
    <x v="29"/>
    <x v="1"/>
    <x v="7"/>
  </r>
  <r>
    <x v="2"/>
    <x v="0"/>
    <x v="2"/>
    <x v="12"/>
  </r>
  <r>
    <x v="2"/>
    <x v="1"/>
    <x v="2"/>
    <x v="12"/>
  </r>
  <r>
    <x v="2"/>
    <x v="2"/>
    <x v="2"/>
    <x v="12"/>
  </r>
  <r>
    <x v="2"/>
    <x v="3"/>
    <x v="2"/>
    <x v="12"/>
  </r>
  <r>
    <x v="2"/>
    <x v="4"/>
    <x v="2"/>
    <x v="5"/>
  </r>
  <r>
    <x v="2"/>
    <x v="5"/>
    <x v="2"/>
    <x v="13"/>
  </r>
  <r>
    <x v="2"/>
    <x v="6"/>
    <x v="2"/>
    <x v="5"/>
  </r>
  <r>
    <x v="2"/>
    <x v="7"/>
    <x v="2"/>
    <x v="7"/>
  </r>
  <r>
    <x v="2"/>
    <x v="8"/>
    <x v="2"/>
    <x v="7"/>
  </r>
  <r>
    <x v="2"/>
    <x v="9"/>
    <x v="2"/>
    <x v="13"/>
  </r>
  <r>
    <x v="2"/>
    <x v="10"/>
    <x v="2"/>
    <x v="22"/>
  </r>
  <r>
    <x v="2"/>
    <x v="11"/>
    <x v="2"/>
    <x v="1"/>
  </r>
  <r>
    <x v="2"/>
    <x v="12"/>
    <x v="2"/>
    <x v="5"/>
  </r>
  <r>
    <x v="2"/>
    <x v="13"/>
    <x v="2"/>
    <x v="11"/>
  </r>
  <r>
    <x v="2"/>
    <x v="14"/>
    <x v="2"/>
    <x v="11"/>
  </r>
  <r>
    <x v="2"/>
    <x v="15"/>
    <x v="2"/>
    <x v="11"/>
  </r>
  <r>
    <x v="2"/>
    <x v="16"/>
    <x v="2"/>
    <x v="12"/>
  </r>
  <r>
    <x v="2"/>
    <x v="17"/>
    <x v="2"/>
    <x v="6"/>
  </r>
  <r>
    <x v="2"/>
    <x v="18"/>
    <x v="2"/>
    <x v="13"/>
  </r>
  <r>
    <x v="2"/>
    <x v="19"/>
    <x v="2"/>
    <x v="5"/>
  </r>
  <r>
    <x v="2"/>
    <x v="20"/>
    <x v="2"/>
    <x v="21"/>
  </r>
  <r>
    <x v="2"/>
    <x v="21"/>
    <x v="2"/>
    <x v="4"/>
  </r>
  <r>
    <x v="2"/>
    <x v="22"/>
    <x v="2"/>
    <x v="12"/>
  </r>
  <r>
    <x v="2"/>
    <x v="23"/>
    <x v="2"/>
    <x v="12"/>
  </r>
  <r>
    <x v="2"/>
    <x v="24"/>
    <x v="2"/>
    <x v="6"/>
  </r>
  <r>
    <x v="2"/>
    <x v="25"/>
    <x v="2"/>
    <x v="6"/>
  </r>
  <r>
    <x v="2"/>
    <x v="26"/>
    <x v="2"/>
    <x v="11"/>
  </r>
  <r>
    <x v="2"/>
    <x v="27"/>
    <x v="2"/>
    <x v="6"/>
  </r>
  <r>
    <x v="2"/>
    <x v="28"/>
    <x v="2"/>
    <x v="6"/>
  </r>
  <r>
    <x v="2"/>
    <x v="29"/>
    <x v="2"/>
    <x v="7"/>
  </r>
  <r>
    <x v="3"/>
    <x v="0"/>
    <x v="0"/>
    <x v="26"/>
  </r>
  <r>
    <x v="3"/>
    <x v="1"/>
    <x v="0"/>
    <x v="1"/>
  </r>
  <r>
    <x v="3"/>
    <x v="2"/>
    <x v="0"/>
    <x v="16"/>
  </r>
  <r>
    <x v="3"/>
    <x v="3"/>
    <x v="0"/>
    <x v="2"/>
  </r>
  <r>
    <x v="3"/>
    <x v="4"/>
    <x v="0"/>
    <x v="10"/>
  </r>
  <r>
    <x v="3"/>
    <x v="5"/>
    <x v="0"/>
    <x v="5"/>
  </r>
  <r>
    <x v="3"/>
    <x v="6"/>
    <x v="0"/>
    <x v="11"/>
  </r>
  <r>
    <x v="3"/>
    <x v="7"/>
    <x v="0"/>
    <x v="7"/>
  </r>
  <r>
    <x v="3"/>
    <x v="8"/>
    <x v="0"/>
    <x v="6"/>
  </r>
  <r>
    <x v="3"/>
    <x v="9"/>
    <x v="0"/>
    <x v="13"/>
  </r>
  <r>
    <x v="3"/>
    <x v="10"/>
    <x v="0"/>
    <x v="24"/>
  </r>
  <r>
    <x v="3"/>
    <x v="11"/>
    <x v="0"/>
    <x v="14"/>
  </r>
  <r>
    <x v="3"/>
    <x v="12"/>
    <x v="0"/>
    <x v="1"/>
  </r>
  <r>
    <x v="3"/>
    <x v="13"/>
    <x v="0"/>
    <x v="9"/>
  </r>
  <r>
    <x v="3"/>
    <x v="14"/>
    <x v="0"/>
    <x v="3"/>
  </r>
  <r>
    <x v="3"/>
    <x v="15"/>
    <x v="0"/>
    <x v="5"/>
  </r>
  <r>
    <x v="3"/>
    <x v="16"/>
    <x v="0"/>
    <x v="6"/>
  </r>
  <r>
    <x v="3"/>
    <x v="17"/>
    <x v="0"/>
    <x v="6"/>
  </r>
  <r>
    <x v="3"/>
    <x v="18"/>
    <x v="0"/>
    <x v="6"/>
  </r>
  <r>
    <x v="3"/>
    <x v="19"/>
    <x v="0"/>
    <x v="7"/>
  </r>
  <r>
    <x v="3"/>
    <x v="20"/>
    <x v="0"/>
    <x v="27"/>
  </r>
  <r>
    <x v="3"/>
    <x v="21"/>
    <x v="0"/>
    <x v="16"/>
  </r>
  <r>
    <x v="3"/>
    <x v="22"/>
    <x v="0"/>
    <x v="1"/>
  </r>
  <r>
    <x v="3"/>
    <x v="23"/>
    <x v="0"/>
    <x v="9"/>
  </r>
  <r>
    <x v="3"/>
    <x v="24"/>
    <x v="0"/>
    <x v="11"/>
  </r>
  <r>
    <x v="3"/>
    <x v="25"/>
    <x v="0"/>
    <x v="5"/>
  </r>
  <r>
    <x v="3"/>
    <x v="26"/>
    <x v="0"/>
    <x v="12"/>
  </r>
  <r>
    <x v="3"/>
    <x v="27"/>
    <x v="0"/>
    <x v="7"/>
  </r>
  <r>
    <x v="3"/>
    <x v="28"/>
    <x v="0"/>
    <x v="7"/>
  </r>
  <r>
    <x v="3"/>
    <x v="29"/>
    <x v="0"/>
    <x v="6"/>
  </r>
  <r>
    <x v="3"/>
    <x v="0"/>
    <x v="1"/>
    <x v="28"/>
  </r>
  <r>
    <x v="3"/>
    <x v="1"/>
    <x v="1"/>
    <x v="9"/>
  </r>
  <r>
    <x v="3"/>
    <x v="2"/>
    <x v="1"/>
    <x v="2"/>
  </r>
  <r>
    <x v="3"/>
    <x v="3"/>
    <x v="1"/>
    <x v="3"/>
  </r>
  <r>
    <x v="3"/>
    <x v="4"/>
    <x v="1"/>
    <x v="12"/>
  </r>
  <r>
    <x v="3"/>
    <x v="5"/>
    <x v="1"/>
    <x v="6"/>
  </r>
  <r>
    <x v="3"/>
    <x v="6"/>
    <x v="1"/>
    <x v="5"/>
  </r>
  <r>
    <x v="3"/>
    <x v="7"/>
    <x v="1"/>
    <x v="7"/>
  </r>
  <r>
    <x v="3"/>
    <x v="8"/>
    <x v="1"/>
    <x v="13"/>
  </r>
  <r>
    <x v="3"/>
    <x v="9"/>
    <x v="1"/>
    <x v="7"/>
  </r>
  <r>
    <x v="3"/>
    <x v="10"/>
    <x v="1"/>
    <x v="3"/>
  </r>
  <r>
    <x v="3"/>
    <x v="11"/>
    <x v="1"/>
    <x v="6"/>
  </r>
  <r>
    <x v="3"/>
    <x v="12"/>
    <x v="1"/>
    <x v="7"/>
  </r>
  <r>
    <x v="3"/>
    <x v="13"/>
    <x v="1"/>
    <x v="6"/>
  </r>
  <r>
    <x v="3"/>
    <x v="14"/>
    <x v="1"/>
    <x v="12"/>
  </r>
  <r>
    <x v="3"/>
    <x v="15"/>
    <x v="1"/>
    <x v="6"/>
  </r>
  <r>
    <x v="3"/>
    <x v="16"/>
    <x v="1"/>
    <x v="7"/>
  </r>
  <r>
    <x v="3"/>
    <x v="17"/>
    <x v="1"/>
    <x v="7"/>
  </r>
  <r>
    <x v="3"/>
    <x v="18"/>
    <x v="1"/>
    <x v="13"/>
  </r>
  <r>
    <x v="3"/>
    <x v="19"/>
    <x v="1"/>
    <x v="7"/>
  </r>
  <r>
    <x v="3"/>
    <x v="20"/>
    <x v="1"/>
    <x v="23"/>
  </r>
  <r>
    <x v="3"/>
    <x v="21"/>
    <x v="1"/>
    <x v="2"/>
  </r>
  <r>
    <x v="3"/>
    <x v="22"/>
    <x v="1"/>
    <x v="2"/>
  </r>
  <r>
    <x v="3"/>
    <x v="23"/>
    <x v="1"/>
    <x v="3"/>
  </r>
  <r>
    <x v="3"/>
    <x v="24"/>
    <x v="1"/>
    <x v="6"/>
  </r>
  <r>
    <x v="3"/>
    <x v="25"/>
    <x v="1"/>
    <x v="13"/>
  </r>
  <r>
    <x v="3"/>
    <x v="26"/>
    <x v="1"/>
    <x v="6"/>
  </r>
  <r>
    <x v="3"/>
    <x v="27"/>
    <x v="1"/>
    <x v="7"/>
  </r>
  <r>
    <x v="3"/>
    <x v="28"/>
    <x v="1"/>
    <x v="7"/>
  </r>
  <r>
    <x v="3"/>
    <x v="29"/>
    <x v="1"/>
    <x v="13"/>
  </r>
  <r>
    <x v="3"/>
    <x v="0"/>
    <x v="2"/>
    <x v="4"/>
  </r>
  <r>
    <x v="3"/>
    <x v="1"/>
    <x v="2"/>
    <x v="4"/>
  </r>
  <r>
    <x v="3"/>
    <x v="2"/>
    <x v="2"/>
    <x v="6"/>
  </r>
  <r>
    <x v="3"/>
    <x v="3"/>
    <x v="2"/>
    <x v="11"/>
  </r>
  <r>
    <x v="3"/>
    <x v="4"/>
    <x v="2"/>
    <x v="6"/>
  </r>
  <r>
    <x v="3"/>
    <x v="5"/>
    <x v="2"/>
    <x v="13"/>
  </r>
  <r>
    <x v="3"/>
    <x v="6"/>
    <x v="2"/>
    <x v="6"/>
  </r>
  <r>
    <x v="3"/>
    <x v="7"/>
    <x v="2"/>
    <x v="13"/>
  </r>
  <r>
    <x v="3"/>
    <x v="8"/>
    <x v="2"/>
    <x v="13"/>
  </r>
  <r>
    <x v="3"/>
    <x v="9"/>
    <x v="2"/>
    <x v="13"/>
  </r>
  <r>
    <x v="3"/>
    <x v="10"/>
    <x v="2"/>
    <x v="29"/>
  </r>
  <r>
    <x v="3"/>
    <x v="11"/>
    <x v="2"/>
    <x v="16"/>
  </r>
  <r>
    <x v="3"/>
    <x v="12"/>
    <x v="2"/>
    <x v="9"/>
  </r>
  <r>
    <x v="3"/>
    <x v="13"/>
    <x v="2"/>
    <x v="3"/>
  </r>
  <r>
    <x v="3"/>
    <x v="14"/>
    <x v="2"/>
    <x v="11"/>
  </r>
  <r>
    <x v="3"/>
    <x v="15"/>
    <x v="2"/>
    <x v="5"/>
  </r>
  <r>
    <x v="3"/>
    <x v="16"/>
    <x v="2"/>
    <x v="5"/>
  </r>
  <r>
    <x v="3"/>
    <x v="17"/>
    <x v="2"/>
    <x v="5"/>
  </r>
  <r>
    <x v="3"/>
    <x v="18"/>
    <x v="2"/>
    <x v="6"/>
  </r>
  <r>
    <x v="3"/>
    <x v="19"/>
    <x v="2"/>
    <x v="7"/>
  </r>
  <r>
    <x v="3"/>
    <x v="20"/>
    <x v="2"/>
    <x v="2"/>
  </r>
  <r>
    <x v="3"/>
    <x v="21"/>
    <x v="2"/>
    <x v="2"/>
  </r>
  <r>
    <x v="3"/>
    <x v="22"/>
    <x v="2"/>
    <x v="6"/>
  </r>
  <r>
    <x v="3"/>
    <x v="23"/>
    <x v="2"/>
    <x v="6"/>
  </r>
  <r>
    <x v="3"/>
    <x v="24"/>
    <x v="2"/>
    <x v="3"/>
  </r>
  <r>
    <x v="3"/>
    <x v="25"/>
    <x v="2"/>
    <x v="12"/>
  </r>
  <r>
    <x v="3"/>
    <x v="26"/>
    <x v="2"/>
    <x v="5"/>
  </r>
  <r>
    <x v="3"/>
    <x v="27"/>
    <x v="2"/>
    <x v="13"/>
  </r>
  <r>
    <x v="3"/>
    <x v="28"/>
    <x v="2"/>
    <x v="7"/>
  </r>
  <r>
    <x v="3"/>
    <x v="29"/>
    <x v="2"/>
    <x v="6"/>
  </r>
  <r>
    <x v="4"/>
    <x v="0"/>
    <x v="0"/>
    <x v="30"/>
  </r>
  <r>
    <x v="4"/>
    <x v="1"/>
    <x v="0"/>
    <x v="28"/>
  </r>
  <r>
    <x v="4"/>
    <x v="2"/>
    <x v="0"/>
    <x v="15"/>
  </r>
  <r>
    <x v="4"/>
    <x v="3"/>
    <x v="0"/>
    <x v="9"/>
  </r>
  <r>
    <x v="4"/>
    <x v="4"/>
    <x v="0"/>
    <x v="10"/>
  </r>
  <r>
    <x v="4"/>
    <x v="5"/>
    <x v="0"/>
    <x v="12"/>
  </r>
  <r>
    <x v="4"/>
    <x v="6"/>
    <x v="0"/>
    <x v="12"/>
  </r>
  <r>
    <x v="4"/>
    <x v="7"/>
    <x v="0"/>
    <x v="6"/>
  </r>
  <r>
    <x v="4"/>
    <x v="8"/>
    <x v="0"/>
    <x v="7"/>
  </r>
  <r>
    <x v="4"/>
    <x v="9"/>
    <x v="0"/>
    <x v="13"/>
  </r>
  <r>
    <x v="4"/>
    <x v="10"/>
    <x v="0"/>
    <x v="31"/>
  </r>
  <r>
    <x v="4"/>
    <x v="11"/>
    <x v="0"/>
    <x v="32"/>
  </r>
  <r>
    <x v="4"/>
    <x v="12"/>
    <x v="0"/>
    <x v="15"/>
  </r>
  <r>
    <x v="4"/>
    <x v="13"/>
    <x v="0"/>
    <x v="15"/>
  </r>
  <r>
    <x v="4"/>
    <x v="14"/>
    <x v="0"/>
    <x v="10"/>
  </r>
  <r>
    <x v="4"/>
    <x v="15"/>
    <x v="0"/>
    <x v="5"/>
  </r>
  <r>
    <x v="4"/>
    <x v="16"/>
    <x v="0"/>
    <x v="11"/>
  </r>
  <r>
    <x v="4"/>
    <x v="17"/>
    <x v="0"/>
    <x v="13"/>
  </r>
  <r>
    <x v="4"/>
    <x v="18"/>
    <x v="0"/>
    <x v="7"/>
  </r>
  <r>
    <x v="4"/>
    <x v="19"/>
    <x v="0"/>
    <x v="6"/>
  </r>
  <r>
    <x v="4"/>
    <x v="20"/>
    <x v="0"/>
    <x v="29"/>
  </r>
  <r>
    <x v="4"/>
    <x v="21"/>
    <x v="0"/>
    <x v="28"/>
  </r>
  <r>
    <x v="4"/>
    <x v="22"/>
    <x v="0"/>
    <x v="15"/>
  </r>
  <r>
    <x v="4"/>
    <x v="23"/>
    <x v="0"/>
    <x v="10"/>
  </r>
  <r>
    <x v="4"/>
    <x v="24"/>
    <x v="0"/>
    <x v="12"/>
  </r>
  <r>
    <x v="4"/>
    <x v="25"/>
    <x v="0"/>
    <x v="6"/>
  </r>
  <r>
    <x v="4"/>
    <x v="26"/>
    <x v="0"/>
    <x v="6"/>
  </r>
  <r>
    <x v="4"/>
    <x v="27"/>
    <x v="0"/>
    <x v="13"/>
  </r>
  <r>
    <x v="4"/>
    <x v="28"/>
    <x v="0"/>
    <x v="7"/>
  </r>
  <r>
    <x v="4"/>
    <x v="29"/>
    <x v="0"/>
    <x v="7"/>
  </r>
  <r>
    <x v="4"/>
    <x v="0"/>
    <x v="1"/>
    <x v="29"/>
  </r>
  <r>
    <x v="4"/>
    <x v="1"/>
    <x v="1"/>
    <x v="21"/>
  </r>
  <r>
    <x v="4"/>
    <x v="2"/>
    <x v="1"/>
    <x v="4"/>
  </r>
  <r>
    <x v="4"/>
    <x v="3"/>
    <x v="1"/>
    <x v="4"/>
  </r>
  <r>
    <x v="4"/>
    <x v="4"/>
    <x v="1"/>
    <x v="12"/>
  </r>
  <r>
    <x v="4"/>
    <x v="5"/>
    <x v="1"/>
    <x v="6"/>
  </r>
  <r>
    <x v="4"/>
    <x v="6"/>
    <x v="1"/>
    <x v="5"/>
  </r>
  <r>
    <x v="4"/>
    <x v="7"/>
    <x v="1"/>
    <x v="13"/>
  </r>
  <r>
    <x v="4"/>
    <x v="8"/>
    <x v="1"/>
    <x v="7"/>
  </r>
  <r>
    <x v="4"/>
    <x v="9"/>
    <x v="1"/>
    <x v="13"/>
  </r>
  <r>
    <x v="4"/>
    <x v="10"/>
    <x v="1"/>
    <x v="33"/>
  </r>
  <r>
    <x v="4"/>
    <x v="11"/>
    <x v="1"/>
    <x v="10"/>
  </r>
  <r>
    <x v="4"/>
    <x v="12"/>
    <x v="1"/>
    <x v="7"/>
  </r>
  <r>
    <x v="4"/>
    <x v="13"/>
    <x v="1"/>
    <x v="13"/>
  </r>
  <r>
    <x v="4"/>
    <x v="14"/>
    <x v="1"/>
    <x v="5"/>
  </r>
  <r>
    <x v="4"/>
    <x v="15"/>
    <x v="1"/>
    <x v="13"/>
  </r>
  <r>
    <x v="4"/>
    <x v="16"/>
    <x v="1"/>
    <x v="13"/>
  </r>
  <r>
    <x v="4"/>
    <x v="17"/>
    <x v="1"/>
    <x v="7"/>
  </r>
  <r>
    <x v="4"/>
    <x v="18"/>
    <x v="1"/>
    <x v="7"/>
  </r>
  <r>
    <x v="4"/>
    <x v="19"/>
    <x v="1"/>
    <x v="13"/>
  </r>
  <r>
    <x v="4"/>
    <x v="20"/>
    <x v="1"/>
    <x v="23"/>
  </r>
  <r>
    <x v="4"/>
    <x v="21"/>
    <x v="1"/>
    <x v="16"/>
  </r>
  <r>
    <x v="4"/>
    <x v="22"/>
    <x v="1"/>
    <x v="10"/>
  </r>
  <r>
    <x v="4"/>
    <x v="23"/>
    <x v="1"/>
    <x v="11"/>
  </r>
  <r>
    <x v="4"/>
    <x v="24"/>
    <x v="1"/>
    <x v="5"/>
  </r>
  <r>
    <x v="4"/>
    <x v="25"/>
    <x v="1"/>
    <x v="7"/>
  </r>
  <r>
    <x v="4"/>
    <x v="26"/>
    <x v="1"/>
    <x v="7"/>
  </r>
  <r>
    <x v="4"/>
    <x v="27"/>
    <x v="1"/>
    <x v="7"/>
  </r>
  <r>
    <x v="4"/>
    <x v="28"/>
    <x v="1"/>
    <x v="7"/>
  </r>
  <r>
    <x v="4"/>
    <x v="29"/>
    <x v="1"/>
    <x v="7"/>
  </r>
  <r>
    <x v="4"/>
    <x v="0"/>
    <x v="2"/>
    <x v="6"/>
  </r>
  <r>
    <x v="4"/>
    <x v="1"/>
    <x v="2"/>
    <x v="11"/>
  </r>
  <r>
    <x v="4"/>
    <x v="2"/>
    <x v="2"/>
    <x v="12"/>
  </r>
  <r>
    <x v="4"/>
    <x v="3"/>
    <x v="2"/>
    <x v="6"/>
  </r>
  <r>
    <x v="4"/>
    <x v="4"/>
    <x v="2"/>
    <x v="6"/>
  </r>
  <r>
    <x v="4"/>
    <x v="5"/>
    <x v="2"/>
    <x v="6"/>
  </r>
  <r>
    <x v="4"/>
    <x v="6"/>
    <x v="2"/>
    <x v="6"/>
  </r>
  <r>
    <x v="4"/>
    <x v="7"/>
    <x v="2"/>
    <x v="6"/>
  </r>
  <r>
    <x v="4"/>
    <x v="8"/>
    <x v="2"/>
    <x v="13"/>
  </r>
  <r>
    <x v="4"/>
    <x v="9"/>
    <x v="2"/>
    <x v="13"/>
  </r>
  <r>
    <x v="4"/>
    <x v="10"/>
    <x v="2"/>
    <x v="16"/>
  </r>
  <r>
    <x v="4"/>
    <x v="11"/>
    <x v="2"/>
    <x v="3"/>
  </r>
  <r>
    <x v="4"/>
    <x v="12"/>
    <x v="2"/>
    <x v="2"/>
  </r>
  <r>
    <x v="4"/>
    <x v="13"/>
    <x v="2"/>
    <x v="10"/>
  </r>
  <r>
    <x v="4"/>
    <x v="14"/>
    <x v="2"/>
    <x v="5"/>
  </r>
  <r>
    <x v="4"/>
    <x v="15"/>
    <x v="2"/>
    <x v="5"/>
  </r>
  <r>
    <x v="4"/>
    <x v="16"/>
    <x v="2"/>
    <x v="5"/>
  </r>
  <r>
    <x v="4"/>
    <x v="17"/>
    <x v="2"/>
    <x v="13"/>
  </r>
  <r>
    <x v="4"/>
    <x v="18"/>
    <x v="2"/>
    <x v="13"/>
  </r>
  <r>
    <x v="4"/>
    <x v="19"/>
    <x v="2"/>
    <x v="13"/>
  </r>
  <r>
    <x v="4"/>
    <x v="20"/>
    <x v="2"/>
    <x v="1"/>
  </r>
  <r>
    <x v="4"/>
    <x v="21"/>
    <x v="2"/>
    <x v="6"/>
  </r>
  <r>
    <x v="4"/>
    <x v="22"/>
    <x v="2"/>
    <x v="13"/>
  </r>
  <r>
    <x v="4"/>
    <x v="23"/>
    <x v="2"/>
    <x v="12"/>
  </r>
  <r>
    <x v="4"/>
    <x v="24"/>
    <x v="2"/>
    <x v="5"/>
  </r>
  <r>
    <x v="4"/>
    <x v="25"/>
    <x v="2"/>
    <x v="5"/>
  </r>
  <r>
    <x v="4"/>
    <x v="26"/>
    <x v="2"/>
    <x v="5"/>
  </r>
  <r>
    <x v="4"/>
    <x v="27"/>
    <x v="2"/>
    <x v="13"/>
  </r>
  <r>
    <x v="4"/>
    <x v="28"/>
    <x v="2"/>
    <x v="6"/>
  </r>
  <r>
    <x v="4"/>
    <x v="29"/>
    <x v="2"/>
    <x v="7"/>
  </r>
  <r>
    <x v="5"/>
    <x v="0"/>
    <x v="0"/>
    <x v="34"/>
  </r>
  <r>
    <x v="5"/>
    <x v="1"/>
    <x v="0"/>
    <x v="14"/>
  </r>
  <r>
    <x v="5"/>
    <x v="2"/>
    <x v="0"/>
    <x v="15"/>
  </r>
  <r>
    <x v="5"/>
    <x v="3"/>
    <x v="0"/>
    <x v="10"/>
  </r>
  <r>
    <x v="5"/>
    <x v="4"/>
    <x v="0"/>
    <x v="12"/>
  </r>
  <r>
    <x v="5"/>
    <x v="5"/>
    <x v="0"/>
    <x v="3"/>
  </r>
  <r>
    <x v="5"/>
    <x v="6"/>
    <x v="0"/>
    <x v="5"/>
  </r>
  <r>
    <x v="5"/>
    <x v="7"/>
    <x v="0"/>
    <x v="6"/>
  </r>
  <r>
    <x v="5"/>
    <x v="8"/>
    <x v="0"/>
    <x v="13"/>
  </r>
  <r>
    <x v="5"/>
    <x v="9"/>
    <x v="0"/>
    <x v="13"/>
  </r>
  <r>
    <x v="5"/>
    <x v="10"/>
    <x v="0"/>
    <x v="31"/>
  </r>
  <r>
    <x v="5"/>
    <x v="11"/>
    <x v="0"/>
    <x v="20"/>
  </r>
  <r>
    <x v="5"/>
    <x v="12"/>
    <x v="0"/>
    <x v="9"/>
  </r>
  <r>
    <x v="5"/>
    <x v="13"/>
    <x v="0"/>
    <x v="10"/>
  </r>
  <r>
    <x v="5"/>
    <x v="14"/>
    <x v="0"/>
    <x v="3"/>
  </r>
  <r>
    <x v="5"/>
    <x v="15"/>
    <x v="0"/>
    <x v="5"/>
  </r>
  <r>
    <x v="5"/>
    <x v="16"/>
    <x v="0"/>
    <x v="12"/>
  </r>
  <r>
    <x v="5"/>
    <x v="17"/>
    <x v="0"/>
    <x v="7"/>
  </r>
  <r>
    <x v="5"/>
    <x v="18"/>
    <x v="0"/>
    <x v="7"/>
  </r>
  <r>
    <x v="5"/>
    <x v="19"/>
    <x v="0"/>
    <x v="6"/>
  </r>
  <r>
    <x v="5"/>
    <x v="20"/>
    <x v="0"/>
    <x v="35"/>
  </r>
  <r>
    <x v="5"/>
    <x v="21"/>
    <x v="0"/>
    <x v="28"/>
  </r>
  <r>
    <x v="5"/>
    <x v="22"/>
    <x v="0"/>
    <x v="2"/>
  </r>
  <r>
    <x v="5"/>
    <x v="23"/>
    <x v="0"/>
    <x v="4"/>
  </r>
  <r>
    <x v="5"/>
    <x v="24"/>
    <x v="0"/>
    <x v="11"/>
  </r>
  <r>
    <x v="5"/>
    <x v="25"/>
    <x v="0"/>
    <x v="6"/>
  </r>
  <r>
    <x v="5"/>
    <x v="26"/>
    <x v="0"/>
    <x v="5"/>
  </r>
  <r>
    <x v="5"/>
    <x v="27"/>
    <x v="0"/>
    <x v="7"/>
  </r>
  <r>
    <x v="5"/>
    <x v="28"/>
    <x v="0"/>
    <x v="13"/>
  </r>
  <r>
    <x v="5"/>
    <x v="29"/>
    <x v="0"/>
    <x v="7"/>
  </r>
  <r>
    <x v="5"/>
    <x v="0"/>
    <x v="1"/>
    <x v="36"/>
  </r>
  <r>
    <x v="5"/>
    <x v="1"/>
    <x v="1"/>
    <x v="2"/>
  </r>
  <r>
    <x v="5"/>
    <x v="2"/>
    <x v="1"/>
    <x v="2"/>
  </r>
  <r>
    <x v="5"/>
    <x v="3"/>
    <x v="1"/>
    <x v="10"/>
  </r>
  <r>
    <x v="5"/>
    <x v="4"/>
    <x v="1"/>
    <x v="12"/>
  </r>
  <r>
    <x v="5"/>
    <x v="5"/>
    <x v="1"/>
    <x v="5"/>
  </r>
  <r>
    <x v="5"/>
    <x v="6"/>
    <x v="1"/>
    <x v="6"/>
  </r>
  <r>
    <x v="5"/>
    <x v="7"/>
    <x v="1"/>
    <x v="13"/>
  </r>
  <r>
    <x v="5"/>
    <x v="8"/>
    <x v="1"/>
    <x v="7"/>
  </r>
  <r>
    <x v="5"/>
    <x v="9"/>
    <x v="1"/>
    <x v="13"/>
  </r>
  <r>
    <x v="5"/>
    <x v="10"/>
    <x v="1"/>
    <x v="23"/>
  </r>
  <r>
    <x v="5"/>
    <x v="11"/>
    <x v="1"/>
    <x v="5"/>
  </r>
  <r>
    <x v="5"/>
    <x v="12"/>
    <x v="1"/>
    <x v="3"/>
  </r>
  <r>
    <x v="5"/>
    <x v="13"/>
    <x v="1"/>
    <x v="10"/>
  </r>
  <r>
    <x v="5"/>
    <x v="14"/>
    <x v="1"/>
    <x v="10"/>
  </r>
  <r>
    <x v="5"/>
    <x v="15"/>
    <x v="1"/>
    <x v="13"/>
  </r>
  <r>
    <x v="5"/>
    <x v="16"/>
    <x v="1"/>
    <x v="5"/>
  </r>
  <r>
    <x v="5"/>
    <x v="17"/>
    <x v="1"/>
    <x v="7"/>
  </r>
  <r>
    <x v="5"/>
    <x v="18"/>
    <x v="1"/>
    <x v="7"/>
  </r>
  <r>
    <x v="5"/>
    <x v="19"/>
    <x v="1"/>
    <x v="13"/>
  </r>
  <r>
    <x v="5"/>
    <x v="20"/>
    <x v="1"/>
    <x v="17"/>
  </r>
  <r>
    <x v="5"/>
    <x v="21"/>
    <x v="1"/>
    <x v="9"/>
  </r>
  <r>
    <x v="5"/>
    <x v="22"/>
    <x v="1"/>
    <x v="10"/>
  </r>
  <r>
    <x v="5"/>
    <x v="23"/>
    <x v="1"/>
    <x v="3"/>
  </r>
  <r>
    <x v="5"/>
    <x v="24"/>
    <x v="1"/>
    <x v="6"/>
  </r>
  <r>
    <x v="5"/>
    <x v="25"/>
    <x v="1"/>
    <x v="13"/>
  </r>
  <r>
    <x v="5"/>
    <x v="26"/>
    <x v="1"/>
    <x v="7"/>
  </r>
  <r>
    <x v="5"/>
    <x v="27"/>
    <x v="1"/>
    <x v="7"/>
  </r>
  <r>
    <x v="5"/>
    <x v="28"/>
    <x v="1"/>
    <x v="7"/>
  </r>
  <r>
    <x v="5"/>
    <x v="29"/>
    <x v="1"/>
    <x v="7"/>
  </r>
  <r>
    <x v="5"/>
    <x v="0"/>
    <x v="2"/>
    <x v="3"/>
  </r>
  <r>
    <x v="5"/>
    <x v="1"/>
    <x v="2"/>
    <x v="11"/>
  </r>
  <r>
    <x v="5"/>
    <x v="2"/>
    <x v="2"/>
    <x v="5"/>
  </r>
  <r>
    <x v="5"/>
    <x v="3"/>
    <x v="2"/>
    <x v="11"/>
  </r>
  <r>
    <x v="5"/>
    <x v="4"/>
    <x v="2"/>
    <x v="12"/>
  </r>
  <r>
    <x v="5"/>
    <x v="5"/>
    <x v="2"/>
    <x v="13"/>
  </r>
  <r>
    <x v="5"/>
    <x v="6"/>
    <x v="2"/>
    <x v="13"/>
  </r>
  <r>
    <x v="5"/>
    <x v="7"/>
    <x v="2"/>
    <x v="6"/>
  </r>
  <r>
    <x v="5"/>
    <x v="8"/>
    <x v="2"/>
    <x v="13"/>
  </r>
  <r>
    <x v="5"/>
    <x v="9"/>
    <x v="2"/>
    <x v="13"/>
  </r>
  <r>
    <x v="5"/>
    <x v="10"/>
    <x v="2"/>
    <x v="4"/>
  </r>
  <r>
    <x v="5"/>
    <x v="11"/>
    <x v="2"/>
    <x v="21"/>
  </r>
  <r>
    <x v="5"/>
    <x v="12"/>
    <x v="2"/>
    <x v="10"/>
  </r>
  <r>
    <x v="5"/>
    <x v="13"/>
    <x v="2"/>
    <x v="13"/>
  </r>
  <r>
    <x v="5"/>
    <x v="14"/>
    <x v="2"/>
    <x v="6"/>
  </r>
  <r>
    <x v="5"/>
    <x v="15"/>
    <x v="2"/>
    <x v="11"/>
  </r>
  <r>
    <x v="5"/>
    <x v="16"/>
    <x v="2"/>
    <x v="13"/>
  </r>
  <r>
    <x v="5"/>
    <x v="17"/>
    <x v="2"/>
    <x v="7"/>
  </r>
  <r>
    <x v="5"/>
    <x v="18"/>
    <x v="2"/>
    <x v="13"/>
  </r>
  <r>
    <x v="5"/>
    <x v="19"/>
    <x v="2"/>
    <x v="6"/>
  </r>
  <r>
    <x v="5"/>
    <x v="20"/>
    <x v="2"/>
    <x v="21"/>
  </r>
  <r>
    <x v="5"/>
    <x v="21"/>
    <x v="2"/>
    <x v="11"/>
  </r>
  <r>
    <x v="5"/>
    <x v="22"/>
    <x v="2"/>
    <x v="11"/>
  </r>
  <r>
    <x v="5"/>
    <x v="23"/>
    <x v="2"/>
    <x v="11"/>
  </r>
  <r>
    <x v="5"/>
    <x v="24"/>
    <x v="2"/>
    <x v="3"/>
  </r>
  <r>
    <x v="5"/>
    <x v="25"/>
    <x v="2"/>
    <x v="6"/>
  </r>
  <r>
    <x v="5"/>
    <x v="26"/>
    <x v="2"/>
    <x v="12"/>
  </r>
  <r>
    <x v="5"/>
    <x v="27"/>
    <x v="2"/>
    <x v="6"/>
  </r>
  <r>
    <x v="5"/>
    <x v="28"/>
    <x v="2"/>
    <x v="6"/>
  </r>
  <r>
    <x v="5"/>
    <x v="29"/>
    <x v="2"/>
    <x v="7"/>
  </r>
  <r>
    <x v="6"/>
    <x v="0"/>
    <x v="0"/>
    <x v="19"/>
  </r>
  <r>
    <x v="6"/>
    <x v="1"/>
    <x v="0"/>
    <x v="14"/>
  </r>
  <r>
    <x v="6"/>
    <x v="2"/>
    <x v="0"/>
    <x v="4"/>
  </r>
  <r>
    <x v="6"/>
    <x v="3"/>
    <x v="0"/>
    <x v="9"/>
  </r>
  <r>
    <x v="6"/>
    <x v="4"/>
    <x v="0"/>
    <x v="12"/>
  </r>
  <r>
    <x v="6"/>
    <x v="5"/>
    <x v="0"/>
    <x v="5"/>
  </r>
  <r>
    <x v="6"/>
    <x v="6"/>
    <x v="0"/>
    <x v="5"/>
  </r>
  <r>
    <x v="6"/>
    <x v="7"/>
    <x v="0"/>
    <x v="13"/>
  </r>
  <r>
    <x v="6"/>
    <x v="8"/>
    <x v="0"/>
    <x v="6"/>
  </r>
  <r>
    <x v="6"/>
    <x v="9"/>
    <x v="0"/>
    <x v="7"/>
  </r>
  <r>
    <x v="6"/>
    <x v="10"/>
    <x v="0"/>
    <x v="35"/>
  </r>
  <r>
    <x v="6"/>
    <x v="11"/>
    <x v="0"/>
    <x v="20"/>
  </r>
  <r>
    <x v="6"/>
    <x v="12"/>
    <x v="0"/>
    <x v="9"/>
  </r>
  <r>
    <x v="6"/>
    <x v="13"/>
    <x v="0"/>
    <x v="4"/>
  </r>
  <r>
    <x v="6"/>
    <x v="14"/>
    <x v="0"/>
    <x v="11"/>
  </r>
  <r>
    <x v="6"/>
    <x v="15"/>
    <x v="0"/>
    <x v="6"/>
  </r>
  <r>
    <x v="6"/>
    <x v="16"/>
    <x v="0"/>
    <x v="12"/>
  </r>
  <r>
    <x v="6"/>
    <x v="17"/>
    <x v="0"/>
    <x v="13"/>
  </r>
  <r>
    <x v="6"/>
    <x v="18"/>
    <x v="0"/>
    <x v="13"/>
  </r>
  <r>
    <x v="6"/>
    <x v="19"/>
    <x v="0"/>
    <x v="13"/>
  </r>
  <r>
    <x v="6"/>
    <x v="20"/>
    <x v="0"/>
    <x v="18"/>
  </r>
  <r>
    <x v="6"/>
    <x v="21"/>
    <x v="0"/>
    <x v="1"/>
  </r>
  <r>
    <x v="6"/>
    <x v="22"/>
    <x v="0"/>
    <x v="21"/>
  </r>
  <r>
    <x v="6"/>
    <x v="23"/>
    <x v="0"/>
    <x v="9"/>
  </r>
  <r>
    <x v="6"/>
    <x v="24"/>
    <x v="0"/>
    <x v="11"/>
  </r>
  <r>
    <x v="6"/>
    <x v="25"/>
    <x v="0"/>
    <x v="5"/>
  </r>
  <r>
    <x v="6"/>
    <x v="26"/>
    <x v="0"/>
    <x v="5"/>
  </r>
  <r>
    <x v="6"/>
    <x v="27"/>
    <x v="0"/>
    <x v="6"/>
  </r>
  <r>
    <x v="6"/>
    <x v="28"/>
    <x v="0"/>
    <x v="7"/>
  </r>
  <r>
    <x v="6"/>
    <x v="29"/>
    <x v="0"/>
    <x v="7"/>
  </r>
  <r>
    <x v="6"/>
    <x v="0"/>
    <x v="1"/>
    <x v="28"/>
  </r>
  <r>
    <x v="6"/>
    <x v="1"/>
    <x v="1"/>
    <x v="21"/>
  </r>
  <r>
    <x v="6"/>
    <x v="2"/>
    <x v="1"/>
    <x v="3"/>
  </r>
  <r>
    <x v="6"/>
    <x v="3"/>
    <x v="1"/>
    <x v="3"/>
  </r>
  <r>
    <x v="6"/>
    <x v="4"/>
    <x v="1"/>
    <x v="5"/>
  </r>
  <r>
    <x v="6"/>
    <x v="5"/>
    <x v="1"/>
    <x v="6"/>
  </r>
  <r>
    <x v="6"/>
    <x v="6"/>
    <x v="1"/>
    <x v="6"/>
  </r>
  <r>
    <x v="6"/>
    <x v="7"/>
    <x v="1"/>
    <x v="7"/>
  </r>
  <r>
    <x v="6"/>
    <x v="8"/>
    <x v="1"/>
    <x v="13"/>
  </r>
  <r>
    <x v="6"/>
    <x v="9"/>
    <x v="1"/>
    <x v="7"/>
  </r>
  <r>
    <x v="6"/>
    <x v="10"/>
    <x v="1"/>
    <x v="6"/>
  </r>
  <r>
    <x v="6"/>
    <x v="11"/>
    <x v="1"/>
    <x v="10"/>
  </r>
  <r>
    <x v="6"/>
    <x v="12"/>
    <x v="1"/>
    <x v="11"/>
  </r>
  <r>
    <x v="6"/>
    <x v="13"/>
    <x v="1"/>
    <x v="6"/>
  </r>
  <r>
    <x v="6"/>
    <x v="14"/>
    <x v="1"/>
    <x v="12"/>
  </r>
  <r>
    <x v="6"/>
    <x v="15"/>
    <x v="1"/>
    <x v="6"/>
  </r>
  <r>
    <x v="6"/>
    <x v="16"/>
    <x v="1"/>
    <x v="12"/>
  </r>
  <r>
    <x v="6"/>
    <x v="17"/>
    <x v="1"/>
    <x v="13"/>
  </r>
  <r>
    <x v="6"/>
    <x v="18"/>
    <x v="1"/>
    <x v="7"/>
  </r>
  <r>
    <x v="6"/>
    <x v="19"/>
    <x v="1"/>
    <x v="7"/>
  </r>
  <r>
    <x v="6"/>
    <x v="20"/>
    <x v="1"/>
    <x v="37"/>
  </r>
  <r>
    <x v="6"/>
    <x v="21"/>
    <x v="1"/>
    <x v="9"/>
  </r>
  <r>
    <x v="6"/>
    <x v="22"/>
    <x v="1"/>
    <x v="3"/>
  </r>
  <r>
    <x v="6"/>
    <x v="23"/>
    <x v="1"/>
    <x v="10"/>
  </r>
  <r>
    <x v="6"/>
    <x v="24"/>
    <x v="1"/>
    <x v="11"/>
  </r>
  <r>
    <x v="6"/>
    <x v="25"/>
    <x v="1"/>
    <x v="6"/>
  </r>
  <r>
    <x v="6"/>
    <x v="26"/>
    <x v="1"/>
    <x v="7"/>
  </r>
  <r>
    <x v="6"/>
    <x v="27"/>
    <x v="1"/>
    <x v="13"/>
  </r>
  <r>
    <x v="6"/>
    <x v="28"/>
    <x v="1"/>
    <x v="7"/>
  </r>
  <r>
    <x v="6"/>
    <x v="29"/>
    <x v="1"/>
    <x v="7"/>
  </r>
  <r>
    <x v="6"/>
    <x v="0"/>
    <x v="2"/>
    <x v="21"/>
  </r>
  <r>
    <x v="6"/>
    <x v="1"/>
    <x v="2"/>
    <x v="13"/>
  </r>
  <r>
    <x v="6"/>
    <x v="2"/>
    <x v="2"/>
    <x v="3"/>
  </r>
  <r>
    <x v="6"/>
    <x v="3"/>
    <x v="2"/>
    <x v="5"/>
  </r>
  <r>
    <x v="6"/>
    <x v="4"/>
    <x v="2"/>
    <x v="5"/>
  </r>
  <r>
    <x v="6"/>
    <x v="5"/>
    <x v="2"/>
    <x v="6"/>
  </r>
  <r>
    <x v="6"/>
    <x v="6"/>
    <x v="2"/>
    <x v="6"/>
  </r>
  <r>
    <x v="6"/>
    <x v="7"/>
    <x v="2"/>
    <x v="6"/>
  </r>
  <r>
    <x v="6"/>
    <x v="8"/>
    <x v="2"/>
    <x v="6"/>
  </r>
  <r>
    <x v="6"/>
    <x v="9"/>
    <x v="2"/>
    <x v="6"/>
  </r>
  <r>
    <x v="6"/>
    <x v="10"/>
    <x v="2"/>
    <x v="33"/>
  </r>
  <r>
    <x v="6"/>
    <x v="11"/>
    <x v="2"/>
    <x v="2"/>
  </r>
  <r>
    <x v="6"/>
    <x v="12"/>
    <x v="2"/>
    <x v="9"/>
  </r>
  <r>
    <x v="6"/>
    <x v="13"/>
    <x v="2"/>
    <x v="9"/>
  </r>
  <r>
    <x v="6"/>
    <x v="14"/>
    <x v="2"/>
    <x v="13"/>
  </r>
  <r>
    <x v="6"/>
    <x v="15"/>
    <x v="2"/>
    <x v="6"/>
  </r>
  <r>
    <x v="6"/>
    <x v="16"/>
    <x v="2"/>
    <x v="13"/>
  </r>
  <r>
    <x v="6"/>
    <x v="17"/>
    <x v="2"/>
    <x v="13"/>
  </r>
  <r>
    <x v="6"/>
    <x v="18"/>
    <x v="2"/>
    <x v="5"/>
  </r>
  <r>
    <x v="6"/>
    <x v="19"/>
    <x v="2"/>
    <x v="6"/>
  </r>
  <r>
    <x v="6"/>
    <x v="20"/>
    <x v="2"/>
    <x v="21"/>
  </r>
  <r>
    <x v="6"/>
    <x v="21"/>
    <x v="2"/>
    <x v="21"/>
  </r>
  <r>
    <x v="6"/>
    <x v="22"/>
    <x v="2"/>
    <x v="3"/>
  </r>
  <r>
    <x v="6"/>
    <x v="23"/>
    <x v="2"/>
    <x v="6"/>
  </r>
  <r>
    <x v="6"/>
    <x v="24"/>
    <x v="2"/>
    <x v="6"/>
  </r>
  <r>
    <x v="6"/>
    <x v="25"/>
    <x v="2"/>
    <x v="5"/>
  </r>
  <r>
    <x v="6"/>
    <x v="26"/>
    <x v="2"/>
    <x v="5"/>
  </r>
  <r>
    <x v="6"/>
    <x v="27"/>
    <x v="2"/>
    <x v="6"/>
  </r>
  <r>
    <x v="6"/>
    <x v="28"/>
    <x v="2"/>
    <x v="13"/>
  </r>
  <r>
    <x v="6"/>
    <x v="29"/>
    <x v="2"/>
    <x v="7"/>
  </r>
  <r>
    <x v="7"/>
    <x v="0"/>
    <x v="0"/>
    <x v="18"/>
  </r>
  <r>
    <x v="7"/>
    <x v="1"/>
    <x v="0"/>
    <x v="1"/>
  </r>
  <r>
    <x v="7"/>
    <x v="2"/>
    <x v="0"/>
    <x v="21"/>
  </r>
  <r>
    <x v="7"/>
    <x v="3"/>
    <x v="0"/>
    <x v="10"/>
  </r>
  <r>
    <x v="7"/>
    <x v="4"/>
    <x v="0"/>
    <x v="11"/>
  </r>
  <r>
    <x v="7"/>
    <x v="5"/>
    <x v="0"/>
    <x v="6"/>
  </r>
  <r>
    <x v="7"/>
    <x v="6"/>
    <x v="0"/>
    <x v="12"/>
  </r>
  <r>
    <x v="7"/>
    <x v="7"/>
    <x v="0"/>
    <x v="6"/>
  </r>
  <r>
    <x v="7"/>
    <x v="8"/>
    <x v="0"/>
    <x v="7"/>
  </r>
  <r>
    <x v="7"/>
    <x v="9"/>
    <x v="0"/>
    <x v="7"/>
  </r>
  <r>
    <x v="7"/>
    <x v="10"/>
    <x v="0"/>
    <x v="24"/>
  </r>
  <r>
    <x v="7"/>
    <x v="11"/>
    <x v="0"/>
    <x v="15"/>
  </r>
  <r>
    <x v="7"/>
    <x v="12"/>
    <x v="0"/>
    <x v="1"/>
  </r>
  <r>
    <x v="7"/>
    <x v="13"/>
    <x v="0"/>
    <x v="15"/>
  </r>
  <r>
    <x v="7"/>
    <x v="14"/>
    <x v="0"/>
    <x v="11"/>
  </r>
  <r>
    <x v="7"/>
    <x v="15"/>
    <x v="0"/>
    <x v="6"/>
  </r>
  <r>
    <x v="7"/>
    <x v="16"/>
    <x v="0"/>
    <x v="5"/>
  </r>
  <r>
    <x v="7"/>
    <x v="17"/>
    <x v="0"/>
    <x v="7"/>
  </r>
  <r>
    <x v="7"/>
    <x v="18"/>
    <x v="0"/>
    <x v="6"/>
  </r>
  <r>
    <x v="7"/>
    <x v="19"/>
    <x v="0"/>
    <x v="13"/>
  </r>
  <r>
    <x v="7"/>
    <x v="20"/>
    <x v="0"/>
    <x v="31"/>
  </r>
  <r>
    <x v="7"/>
    <x v="21"/>
    <x v="0"/>
    <x v="15"/>
  </r>
  <r>
    <x v="7"/>
    <x v="22"/>
    <x v="0"/>
    <x v="9"/>
  </r>
  <r>
    <x v="7"/>
    <x v="23"/>
    <x v="0"/>
    <x v="9"/>
  </r>
  <r>
    <x v="7"/>
    <x v="24"/>
    <x v="0"/>
    <x v="10"/>
  </r>
  <r>
    <x v="7"/>
    <x v="25"/>
    <x v="0"/>
    <x v="6"/>
  </r>
  <r>
    <x v="7"/>
    <x v="26"/>
    <x v="0"/>
    <x v="12"/>
  </r>
  <r>
    <x v="7"/>
    <x v="27"/>
    <x v="0"/>
    <x v="7"/>
  </r>
  <r>
    <x v="7"/>
    <x v="28"/>
    <x v="0"/>
    <x v="6"/>
  </r>
  <r>
    <x v="7"/>
    <x v="29"/>
    <x v="0"/>
    <x v="7"/>
  </r>
  <r>
    <x v="7"/>
    <x v="0"/>
    <x v="1"/>
    <x v="23"/>
  </r>
  <r>
    <x v="7"/>
    <x v="1"/>
    <x v="1"/>
    <x v="2"/>
  </r>
  <r>
    <x v="7"/>
    <x v="2"/>
    <x v="1"/>
    <x v="4"/>
  </r>
  <r>
    <x v="7"/>
    <x v="3"/>
    <x v="1"/>
    <x v="3"/>
  </r>
  <r>
    <x v="7"/>
    <x v="4"/>
    <x v="1"/>
    <x v="5"/>
  </r>
  <r>
    <x v="7"/>
    <x v="5"/>
    <x v="1"/>
    <x v="6"/>
  </r>
  <r>
    <x v="7"/>
    <x v="6"/>
    <x v="1"/>
    <x v="6"/>
  </r>
  <r>
    <x v="7"/>
    <x v="7"/>
    <x v="1"/>
    <x v="13"/>
  </r>
  <r>
    <x v="7"/>
    <x v="8"/>
    <x v="1"/>
    <x v="7"/>
  </r>
  <r>
    <x v="7"/>
    <x v="9"/>
    <x v="1"/>
    <x v="7"/>
  </r>
  <r>
    <x v="7"/>
    <x v="10"/>
    <x v="1"/>
    <x v="29"/>
  </r>
  <r>
    <x v="7"/>
    <x v="11"/>
    <x v="1"/>
    <x v="5"/>
  </r>
  <r>
    <x v="7"/>
    <x v="12"/>
    <x v="1"/>
    <x v="7"/>
  </r>
  <r>
    <x v="7"/>
    <x v="13"/>
    <x v="1"/>
    <x v="10"/>
  </r>
  <r>
    <x v="7"/>
    <x v="14"/>
    <x v="1"/>
    <x v="6"/>
  </r>
  <r>
    <x v="7"/>
    <x v="15"/>
    <x v="1"/>
    <x v="7"/>
  </r>
  <r>
    <x v="7"/>
    <x v="16"/>
    <x v="1"/>
    <x v="6"/>
  </r>
  <r>
    <x v="7"/>
    <x v="17"/>
    <x v="1"/>
    <x v="7"/>
  </r>
  <r>
    <x v="7"/>
    <x v="18"/>
    <x v="1"/>
    <x v="7"/>
  </r>
  <r>
    <x v="7"/>
    <x v="19"/>
    <x v="1"/>
    <x v="7"/>
  </r>
  <r>
    <x v="7"/>
    <x v="20"/>
    <x v="1"/>
    <x v="36"/>
  </r>
  <r>
    <x v="7"/>
    <x v="21"/>
    <x v="1"/>
    <x v="9"/>
  </r>
  <r>
    <x v="7"/>
    <x v="22"/>
    <x v="1"/>
    <x v="2"/>
  </r>
  <r>
    <x v="7"/>
    <x v="23"/>
    <x v="1"/>
    <x v="3"/>
  </r>
  <r>
    <x v="7"/>
    <x v="24"/>
    <x v="1"/>
    <x v="13"/>
  </r>
  <r>
    <x v="7"/>
    <x v="25"/>
    <x v="1"/>
    <x v="13"/>
  </r>
  <r>
    <x v="7"/>
    <x v="26"/>
    <x v="1"/>
    <x v="7"/>
  </r>
  <r>
    <x v="7"/>
    <x v="27"/>
    <x v="1"/>
    <x v="7"/>
  </r>
  <r>
    <x v="7"/>
    <x v="28"/>
    <x v="1"/>
    <x v="13"/>
  </r>
  <r>
    <x v="7"/>
    <x v="29"/>
    <x v="1"/>
    <x v="7"/>
  </r>
  <r>
    <x v="7"/>
    <x v="0"/>
    <x v="2"/>
    <x v="1"/>
  </r>
  <r>
    <x v="7"/>
    <x v="1"/>
    <x v="2"/>
    <x v="3"/>
  </r>
  <r>
    <x v="7"/>
    <x v="2"/>
    <x v="2"/>
    <x v="3"/>
  </r>
  <r>
    <x v="7"/>
    <x v="3"/>
    <x v="2"/>
    <x v="12"/>
  </r>
  <r>
    <x v="7"/>
    <x v="4"/>
    <x v="2"/>
    <x v="11"/>
  </r>
  <r>
    <x v="7"/>
    <x v="5"/>
    <x v="2"/>
    <x v="6"/>
  </r>
  <r>
    <x v="7"/>
    <x v="6"/>
    <x v="2"/>
    <x v="6"/>
  </r>
  <r>
    <x v="7"/>
    <x v="7"/>
    <x v="2"/>
    <x v="13"/>
  </r>
  <r>
    <x v="7"/>
    <x v="8"/>
    <x v="2"/>
    <x v="13"/>
  </r>
  <r>
    <x v="7"/>
    <x v="9"/>
    <x v="2"/>
    <x v="7"/>
  </r>
  <r>
    <x v="7"/>
    <x v="10"/>
    <x v="2"/>
    <x v="13"/>
  </r>
  <r>
    <x v="7"/>
    <x v="11"/>
    <x v="2"/>
    <x v="9"/>
  </r>
  <r>
    <x v="7"/>
    <x v="12"/>
    <x v="2"/>
    <x v="9"/>
  </r>
  <r>
    <x v="7"/>
    <x v="13"/>
    <x v="2"/>
    <x v="13"/>
  </r>
  <r>
    <x v="7"/>
    <x v="14"/>
    <x v="2"/>
    <x v="12"/>
  </r>
  <r>
    <x v="7"/>
    <x v="15"/>
    <x v="2"/>
    <x v="5"/>
  </r>
  <r>
    <x v="7"/>
    <x v="16"/>
    <x v="2"/>
    <x v="6"/>
  </r>
  <r>
    <x v="7"/>
    <x v="17"/>
    <x v="2"/>
    <x v="13"/>
  </r>
  <r>
    <x v="7"/>
    <x v="18"/>
    <x v="2"/>
    <x v="6"/>
  </r>
  <r>
    <x v="7"/>
    <x v="19"/>
    <x v="2"/>
    <x v="6"/>
  </r>
  <r>
    <x v="7"/>
    <x v="20"/>
    <x v="2"/>
    <x v="3"/>
  </r>
  <r>
    <x v="7"/>
    <x v="21"/>
    <x v="2"/>
    <x v="4"/>
  </r>
  <r>
    <x v="7"/>
    <x v="22"/>
    <x v="2"/>
    <x v="3"/>
  </r>
  <r>
    <x v="7"/>
    <x v="23"/>
    <x v="2"/>
    <x v="6"/>
  </r>
  <r>
    <x v="7"/>
    <x v="24"/>
    <x v="2"/>
    <x v="11"/>
  </r>
  <r>
    <x v="7"/>
    <x v="25"/>
    <x v="2"/>
    <x v="6"/>
  </r>
  <r>
    <x v="7"/>
    <x v="26"/>
    <x v="2"/>
    <x v="12"/>
  </r>
  <r>
    <x v="7"/>
    <x v="27"/>
    <x v="2"/>
    <x v="13"/>
  </r>
  <r>
    <x v="7"/>
    <x v="28"/>
    <x v="2"/>
    <x v="6"/>
  </r>
  <r>
    <x v="7"/>
    <x v="29"/>
    <x v="2"/>
    <x v="13"/>
  </r>
  <r>
    <x v="8"/>
    <x v="0"/>
    <x v="0"/>
    <x v="25"/>
  </r>
  <r>
    <x v="8"/>
    <x v="1"/>
    <x v="0"/>
    <x v="20"/>
  </r>
  <r>
    <x v="8"/>
    <x v="2"/>
    <x v="0"/>
    <x v="21"/>
  </r>
  <r>
    <x v="8"/>
    <x v="3"/>
    <x v="0"/>
    <x v="4"/>
  </r>
  <r>
    <x v="8"/>
    <x v="4"/>
    <x v="0"/>
    <x v="10"/>
  </r>
  <r>
    <x v="8"/>
    <x v="5"/>
    <x v="0"/>
    <x v="12"/>
  </r>
  <r>
    <x v="8"/>
    <x v="6"/>
    <x v="0"/>
    <x v="6"/>
  </r>
  <r>
    <x v="8"/>
    <x v="7"/>
    <x v="0"/>
    <x v="6"/>
  </r>
  <r>
    <x v="8"/>
    <x v="8"/>
    <x v="0"/>
    <x v="13"/>
  </r>
  <r>
    <x v="8"/>
    <x v="9"/>
    <x v="0"/>
    <x v="7"/>
  </r>
  <r>
    <x v="8"/>
    <x v="10"/>
    <x v="0"/>
    <x v="31"/>
  </r>
  <r>
    <x v="8"/>
    <x v="11"/>
    <x v="0"/>
    <x v="16"/>
  </r>
  <r>
    <x v="8"/>
    <x v="12"/>
    <x v="0"/>
    <x v="21"/>
  </r>
  <r>
    <x v="8"/>
    <x v="13"/>
    <x v="0"/>
    <x v="4"/>
  </r>
  <r>
    <x v="8"/>
    <x v="14"/>
    <x v="0"/>
    <x v="10"/>
  </r>
  <r>
    <x v="8"/>
    <x v="15"/>
    <x v="0"/>
    <x v="6"/>
  </r>
  <r>
    <x v="8"/>
    <x v="16"/>
    <x v="0"/>
    <x v="6"/>
  </r>
  <r>
    <x v="8"/>
    <x v="17"/>
    <x v="0"/>
    <x v="6"/>
  </r>
  <r>
    <x v="8"/>
    <x v="18"/>
    <x v="0"/>
    <x v="13"/>
  </r>
  <r>
    <x v="8"/>
    <x v="19"/>
    <x v="0"/>
    <x v="7"/>
  </r>
  <r>
    <x v="8"/>
    <x v="20"/>
    <x v="0"/>
    <x v="8"/>
  </r>
  <r>
    <x v="8"/>
    <x v="21"/>
    <x v="0"/>
    <x v="16"/>
  </r>
  <r>
    <x v="8"/>
    <x v="22"/>
    <x v="0"/>
    <x v="16"/>
  </r>
  <r>
    <x v="8"/>
    <x v="23"/>
    <x v="0"/>
    <x v="9"/>
  </r>
  <r>
    <x v="8"/>
    <x v="24"/>
    <x v="0"/>
    <x v="3"/>
  </r>
  <r>
    <x v="8"/>
    <x v="25"/>
    <x v="0"/>
    <x v="5"/>
  </r>
  <r>
    <x v="8"/>
    <x v="26"/>
    <x v="0"/>
    <x v="6"/>
  </r>
  <r>
    <x v="8"/>
    <x v="27"/>
    <x v="0"/>
    <x v="7"/>
  </r>
  <r>
    <x v="8"/>
    <x v="28"/>
    <x v="0"/>
    <x v="13"/>
  </r>
  <r>
    <x v="8"/>
    <x v="29"/>
    <x v="0"/>
    <x v="7"/>
  </r>
  <r>
    <x v="8"/>
    <x v="0"/>
    <x v="1"/>
    <x v="17"/>
  </r>
  <r>
    <x v="8"/>
    <x v="1"/>
    <x v="1"/>
    <x v="2"/>
  </r>
  <r>
    <x v="8"/>
    <x v="2"/>
    <x v="1"/>
    <x v="10"/>
  </r>
  <r>
    <x v="8"/>
    <x v="3"/>
    <x v="1"/>
    <x v="3"/>
  </r>
  <r>
    <x v="8"/>
    <x v="4"/>
    <x v="1"/>
    <x v="12"/>
  </r>
  <r>
    <x v="8"/>
    <x v="5"/>
    <x v="1"/>
    <x v="5"/>
  </r>
  <r>
    <x v="8"/>
    <x v="6"/>
    <x v="1"/>
    <x v="6"/>
  </r>
  <r>
    <x v="8"/>
    <x v="7"/>
    <x v="1"/>
    <x v="13"/>
  </r>
  <r>
    <x v="8"/>
    <x v="8"/>
    <x v="1"/>
    <x v="7"/>
  </r>
  <r>
    <x v="8"/>
    <x v="9"/>
    <x v="1"/>
    <x v="7"/>
  </r>
  <r>
    <x v="8"/>
    <x v="10"/>
    <x v="1"/>
    <x v="11"/>
  </r>
  <r>
    <x v="8"/>
    <x v="11"/>
    <x v="1"/>
    <x v="13"/>
  </r>
  <r>
    <x v="8"/>
    <x v="12"/>
    <x v="1"/>
    <x v="12"/>
  </r>
  <r>
    <x v="8"/>
    <x v="13"/>
    <x v="1"/>
    <x v="3"/>
  </r>
  <r>
    <x v="8"/>
    <x v="14"/>
    <x v="1"/>
    <x v="7"/>
  </r>
  <r>
    <x v="8"/>
    <x v="15"/>
    <x v="1"/>
    <x v="5"/>
  </r>
  <r>
    <x v="8"/>
    <x v="16"/>
    <x v="1"/>
    <x v="13"/>
  </r>
  <r>
    <x v="8"/>
    <x v="17"/>
    <x v="1"/>
    <x v="6"/>
  </r>
  <r>
    <x v="8"/>
    <x v="18"/>
    <x v="1"/>
    <x v="13"/>
  </r>
  <r>
    <x v="8"/>
    <x v="19"/>
    <x v="1"/>
    <x v="7"/>
  </r>
  <r>
    <x v="8"/>
    <x v="20"/>
    <x v="1"/>
    <x v="28"/>
  </r>
  <r>
    <x v="8"/>
    <x v="21"/>
    <x v="1"/>
    <x v="4"/>
  </r>
  <r>
    <x v="8"/>
    <x v="22"/>
    <x v="1"/>
    <x v="10"/>
  </r>
  <r>
    <x v="8"/>
    <x v="23"/>
    <x v="1"/>
    <x v="3"/>
  </r>
  <r>
    <x v="8"/>
    <x v="24"/>
    <x v="1"/>
    <x v="12"/>
  </r>
  <r>
    <x v="8"/>
    <x v="25"/>
    <x v="1"/>
    <x v="7"/>
  </r>
  <r>
    <x v="8"/>
    <x v="26"/>
    <x v="1"/>
    <x v="13"/>
  </r>
  <r>
    <x v="8"/>
    <x v="27"/>
    <x v="1"/>
    <x v="13"/>
  </r>
  <r>
    <x v="8"/>
    <x v="28"/>
    <x v="1"/>
    <x v="7"/>
  </r>
  <r>
    <x v="8"/>
    <x v="29"/>
    <x v="1"/>
    <x v="7"/>
  </r>
  <r>
    <x v="8"/>
    <x v="0"/>
    <x v="2"/>
    <x v="16"/>
  </r>
  <r>
    <x v="8"/>
    <x v="1"/>
    <x v="2"/>
    <x v="3"/>
  </r>
  <r>
    <x v="8"/>
    <x v="2"/>
    <x v="2"/>
    <x v="3"/>
  </r>
  <r>
    <x v="8"/>
    <x v="3"/>
    <x v="2"/>
    <x v="3"/>
  </r>
  <r>
    <x v="8"/>
    <x v="4"/>
    <x v="2"/>
    <x v="12"/>
  </r>
  <r>
    <x v="8"/>
    <x v="5"/>
    <x v="2"/>
    <x v="13"/>
  </r>
  <r>
    <x v="8"/>
    <x v="6"/>
    <x v="2"/>
    <x v="6"/>
  </r>
  <r>
    <x v="8"/>
    <x v="7"/>
    <x v="2"/>
    <x v="13"/>
  </r>
  <r>
    <x v="8"/>
    <x v="8"/>
    <x v="2"/>
    <x v="13"/>
  </r>
  <r>
    <x v="8"/>
    <x v="9"/>
    <x v="2"/>
    <x v="7"/>
  </r>
  <r>
    <x v="8"/>
    <x v="10"/>
    <x v="2"/>
    <x v="31"/>
  </r>
  <r>
    <x v="8"/>
    <x v="11"/>
    <x v="2"/>
    <x v="21"/>
  </r>
  <r>
    <x v="8"/>
    <x v="12"/>
    <x v="2"/>
    <x v="3"/>
  </r>
  <r>
    <x v="8"/>
    <x v="13"/>
    <x v="2"/>
    <x v="5"/>
  </r>
  <r>
    <x v="8"/>
    <x v="14"/>
    <x v="2"/>
    <x v="10"/>
  </r>
  <r>
    <x v="8"/>
    <x v="15"/>
    <x v="2"/>
    <x v="13"/>
  </r>
  <r>
    <x v="8"/>
    <x v="16"/>
    <x v="2"/>
    <x v="5"/>
  </r>
  <r>
    <x v="8"/>
    <x v="17"/>
    <x v="2"/>
    <x v="13"/>
  </r>
  <r>
    <x v="8"/>
    <x v="18"/>
    <x v="2"/>
    <x v="13"/>
  </r>
  <r>
    <x v="8"/>
    <x v="19"/>
    <x v="2"/>
    <x v="7"/>
  </r>
  <r>
    <x v="8"/>
    <x v="20"/>
    <x v="2"/>
    <x v="32"/>
  </r>
  <r>
    <x v="8"/>
    <x v="21"/>
    <x v="2"/>
    <x v="11"/>
  </r>
  <r>
    <x v="8"/>
    <x v="22"/>
    <x v="2"/>
    <x v="12"/>
  </r>
  <r>
    <x v="8"/>
    <x v="23"/>
    <x v="2"/>
    <x v="13"/>
  </r>
  <r>
    <x v="8"/>
    <x v="24"/>
    <x v="2"/>
    <x v="12"/>
  </r>
  <r>
    <x v="8"/>
    <x v="25"/>
    <x v="2"/>
    <x v="5"/>
  </r>
  <r>
    <x v="8"/>
    <x v="26"/>
    <x v="2"/>
    <x v="6"/>
  </r>
  <r>
    <x v="8"/>
    <x v="27"/>
    <x v="2"/>
    <x v="13"/>
  </r>
  <r>
    <x v="8"/>
    <x v="28"/>
    <x v="2"/>
    <x v="13"/>
  </r>
  <r>
    <x v="8"/>
    <x v="29"/>
    <x v="2"/>
    <x v="7"/>
  </r>
  <r>
    <x v="9"/>
    <x v="0"/>
    <x v="0"/>
    <x v="35"/>
  </r>
  <r>
    <x v="9"/>
    <x v="1"/>
    <x v="0"/>
    <x v="23"/>
  </r>
  <r>
    <x v="9"/>
    <x v="2"/>
    <x v="0"/>
    <x v="21"/>
  </r>
  <r>
    <x v="9"/>
    <x v="3"/>
    <x v="0"/>
    <x v="4"/>
  </r>
  <r>
    <x v="9"/>
    <x v="4"/>
    <x v="0"/>
    <x v="10"/>
  </r>
  <r>
    <x v="9"/>
    <x v="5"/>
    <x v="0"/>
    <x v="12"/>
  </r>
  <r>
    <x v="9"/>
    <x v="6"/>
    <x v="0"/>
    <x v="5"/>
  </r>
  <r>
    <x v="9"/>
    <x v="7"/>
    <x v="0"/>
    <x v="7"/>
  </r>
  <r>
    <x v="9"/>
    <x v="8"/>
    <x v="0"/>
    <x v="7"/>
  </r>
  <r>
    <x v="9"/>
    <x v="9"/>
    <x v="0"/>
    <x v="7"/>
  </r>
  <r>
    <x v="9"/>
    <x v="10"/>
    <x v="0"/>
    <x v="18"/>
  </r>
  <r>
    <x v="9"/>
    <x v="11"/>
    <x v="0"/>
    <x v="16"/>
  </r>
  <r>
    <x v="9"/>
    <x v="12"/>
    <x v="0"/>
    <x v="2"/>
  </r>
  <r>
    <x v="9"/>
    <x v="13"/>
    <x v="0"/>
    <x v="2"/>
  </r>
  <r>
    <x v="9"/>
    <x v="14"/>
    <x v="0"/>
    <x v="11"/>
  </r>
  <r>
    <x v="9"/>
    <x v="15"/>
    <x v="0"/>
    <x v="6"/>
  </r>
  <r>
    <x v="9"/>
    <x v="16"/>
    <x v="0"/>
    <x v="5"/>
  </r>
  <r>
    <x v="9"/>
    <x v="17"/>
    <x v="0"/>
    <x v="7"/>
  </r>
  <r>
    <x v="9"/>
    <x v="18"/>
    <x v="0"/>
    <x v="7"/>
  </r>
  <r>
    <x v="9"/>
    <x v="19"/>
    <x v="0"/>
    <x v="13"/>
  </r>
  <r>
    <x v="9"/>
    <x v="20"/>
    <x v="0"/>
    <x v="30"/>
  </r>
  <r>
    <x v="9"/>
    <x v="21"/>
    <x v="0"/>
    <x v="14"/>
  </r>
  <r>
    <x v="9"/>
    <x v="22"/>
    <x v="0"/>
    <x v="15"/>
  </r>
  <r>
    <x v="9"/>
    <x v="23"/>
    <x v="0"/>
    <x v="10"/>
  </r>
  <r>
    <x v="9"/>
    <x v="24"/>
    <x v="0"/>
    <x v="3"/>
  </r>
  <r>
    <x v="9"/>
    <x v="25"/>
    <x v="0"/>
    <x v="5"/>
  </r>
  <r>
    <x v="9"/>
    <x v="26"/>
    <x v="0"/>
    <x v="6"/>
  </r>
  <r>
    <x v="9"/>
    <x v="27"/>
    <x v="0"/>
    <x v="7"/>
  </r>
  <r>
    <x v="9"/>
    <x v="28"/>
    <x v="0"/>
    <x v="6"/>
  </r>
  <r>
    <x v="9"/>
    <x v="29"/>
    <x v="0"/>
    <x v="6"/>
  </r>
  <r>
    <x v="9"/>
    <x v="0"/>
    <x v="1"/>
    <x v="33"/>
  </r>
  <r>
    <x v="9"/>
    <x v="1"/>
    <x v="1"/>
    <x v="2"/>
  </r>
  <r>
    <x v="9"/>
    <x v="2"/>
    <x v="1"/>
    <x v="2"/>
  </r>
  <r>
    <x v="9"/>
    <x v="3"/>
    <x v="1"/>
    <x v="11"/>
  </r>
  <r>
    <x v="9"/>
    <x v="4"/>
    <x v="1"/>
    <x v="12"/>
  </r>
  <r>
    <x v="9"/>
    <x v="5"/>
    <x v="1"/>
    <x v="5"/>
  </r>
  <r>
    <x v="9"/>
    <x v="6"/>
    <x v="1"/>
    <x v="6"/>
  </r>
  <r>
    <x v="9"/>
    <x v="7"/>
    <x v="1"/>
    <x v="7"/>
  </r>
  <r>
    <x v="9"/>
    <x v="8"/>
    <x v="1"/>
    <x v="7"/>
  </r>
  <r>
    <x v="9"/>
    <x v="9"/>
    <x v="1"/>
    <x v="7"/>
  </r>
  <r>
    <x v="9"/>
    <x v="10"/>
    <x v="1"/>
    <x v="1"/>
  </r>
  <r>
    <x v="9"/>
    <x v="11"/>
    <x v="1"/>
    <x v="5"/>
  </r>
  <r>
    <x v="9"/>
    <x v="12"/>
    <x v="1"/>
    <x v="13"/>
  </r>
  <r>
    <x v="9"/>
    <x v="13"/>
    <x v="1"/>
    <x v="3"/>
  </r>
  <r>
    <x v="9"/>
    <x v="14"/>
    <x v="1"/>
    <x v="5"/>
  </r>
  <r>
    <x v="9"/>
    <x v="15"/>
    <x v="1"/>
    <x v="13"/>
  </r>
  <r>
    <x v="9"/>
    <x v="16"/>
    <x v="1"/>
    <x v="5"/>
  </r>
  <r>
    <x v="9"/>
    <x v="17"/>
    <x v="1"/>
    <x v="7"/>
  </r>
  <r>
    <x v="9"/>
    <x v="18"/>
    <x v="1"/>
    <x v="7"/>
  </r>
  <r>
    <x v="9"/>
    <x v="19"/>
    <x v="1"/>
    <x v="6"/>
  </r>
  <r>
    <x v="9"/>
    <x v="20"/>
    <x v="1"/>
    <x v="29"/>
  </r>
  <r>
    <x v="9"/>
    <x v="21"/>
    <x v="1"/>
    <x v="21"/>
  </r>
  <r>
    <x v="9"/>
    <x v="22"/>
    <x v="1"/>
    <x v="10"/>
  </r>
  <r>
    <x v="9"/>
    <x v="23"/>
    <x v="1"/>
    <x v="11"/>
  </r>
  <r>
    <x v="9"/>
    <x v="24"/>
    <x v="1"/>
    <x v="11"/>
  </r>
  <r>
    <x v="9"/>
    <x v="25"/>
    <x v="1"/>
    <x v="7"/>
  </r>
  <r>
    <x v="9"/>
    <x v="26"/>
    <x v="1"/>
    <x v="13"/>
  </r>
  <r>
    <x v="9"/>
    <x v="27"/>
    <x v="1"/>
    <x v="7"/>
  </r>
  <r>
    <x v="9"/>
    <x v="28"/>
    <x v="1"/>
    <x v="7"/>
  </r>
  <r>
    <x v="9"/>
    <x v="29"/>
    <x v="1"/>
    <x v="6"/>
  </r>
  <r>
    <x v="9"/>
    <x v="0"/>
    <x v="2"/>
    <x v="6"/>
  </r>
  <r>
    <x v="9"/>
    <x v="1"/>
    <x v="2"/>
    <x v="11"/>
  </r>
  <r>
    <x v="9"/>
    <x v="2"/>
    <x v="2"/>
    <x v="5"/>
  </r>
  <r>
    <x v="9"/>
    <x v="3"/>
    <x v="2"/>
    <x v="12"/>
  </r>
  <r>
    <x v="9"/>
    <x v="4"/>
    <x v="2"/>
    <x v="5"/>
  </r>
  <r>
    <x v="9"/>
    <x v="5"/>
    <x v="2"/>
    <x v="5"/>
  </r>
  <r>
    <x v="9"/>
    <x v="6"/>
    <x v="2"/>
    <x v="13"/>
  </r>
  <r>
    <x v="9"/>
    <x v="7"/>
    <x v="2"/>
    <x v="13"/>
  </r>
  <r>
    <x v="9"/>
    <x v="8"/>
    <x v="2"/>
    <x v="6"/>
  </r>
  <r>
    <x v="9"/>
    <x v="9"/>
    <x v="2"/>
    <x v="13"/>
  </r>
  <r>
    <x v="9"/>
    <x v="10"/>
    <x v="2"/>
    <x v="22"/>
  </r>
  <r>
    <x v="9"/>
    <x v="11"/>
    <x v="2"/>
    <x v="9"/>
  </r>
  <r>
    <x v="9"/>
    <x v="12"/>
    <x v="2"/>
    <x v="21"/>
  </r>
  <r>
    <x v="9"/>
    <x v="13"/>
    <x v="2"/>
    <x v="5"/>
  </r>
  <r>
    <x v="9"/>
    <x v="14"/>
    <x v="2"/>
    <x v="6"/>
  </r>
  <r>
    <x v="9"/>
    <x v="15"/>
    <x v="2"/>
    <x v="6"/>
  </r>
  <r>
    <x v="9"/>
    <x v="16"/>
    <x v="2"/>
    <x v="6"/>
  </r>
  <r>
    <x v="9"/>
    <x v="17"/>
    <x v="2"/>
    <x v="6"/>
  </r>
  <r>
    <x v="9"/>
    <x v="18"/>
    <x v="2"/>
    <x v="13"/>
  </r>
  <r>
    <x v="9"/>
    <x v="19"/>
    <x v="2"/>
    <x v="13"/>
  </r>
  <r>
    <x v="9"/>
    <x v="20"/>
    <x v="2"/>
    <x v="12"/>
  </r>
  <r>
    <x v="9"/>
    <x v="21"/>
    <x v="2"/>
    <x v="5"/>
  </r>
  <r>
    <x v="9"/>
    <x v="22"/>
    <x v="2"/>
    <x v="12"/>
  </r>
  <r>
    <x v="9"/>
    <x v="23"/>
    <x v="2"/>
    <x v="5"/>
  </r>
  <r>
    <x v="9"/>
    <x v="24"/>
    <x v="2"/>
    <x v="12"/>
  </r>
  <r>
    <x v="9"/>
    <x v="25"/>
    <x v="2"/>
    <x v="12"/>
  </r>
  <r>
    <x v="9"/>
    <x v="26"/>
    <x v="2"/>
    <x v="12"/>
  </r>
  <r>
    <x v="9"/>
    <x v="27"/>
    <x v="2"/>
    <x v="7"/>
  </r>
  <r>
    <x v="9"/>
    <x v="28"/>
    <x v="2"/>
    <x v="6"/>
  </r>
  <r>
    <x v="9"/>
    <x v="29"/>
    <x v="2"/>
    <x v="13"/>
  </r>
  <r>
    <x v="10"/>
    <x v="0"/>
    <x v="0"/>
    <x v="37"/>
  </r>
  <r>
    <x v="10"/>
    <x v="1"/>
    <x v="0"/>
    <x v="20"/>
  </r>
  <r>
    <x v="10"/>
    <x v="2"/>
    <x v="0"/>
    <x v="21"/>
  </r>
  <r>
    <x v="10"/>
    <x v="3"/>
    <x v="0"/>
    <x v="2"/>
  </r>
  <r>
    <x v="10"/>
    <x v="4"/>
    <x v="0"/>
    <x v="11"/>
  </r>
  <r>
    <x v="10"/>
    <x v="5"/>
    <x v="0"/>
    <x v="11"/>
  </r>
  <r>
    <x v="10"/>
    <x v="6"/>
    <x v="0"/>
    <x v="11"/>
  </r>
  <r>
    <x v="10"/>
    <x v="7"/>
    <x v="0"/>
    <x v="7"/>
  </r>
  <r>
    <x v="10"/>
    <x v="8"/>
    <x v="0"/>
    <x v="13"/>
  </r>
  <r>
    <x v="10"/>
    <x v="9"/>
    <x v="0"/>
    <x v="7"/>
  </r>
  <r>
    <x v="10"/>
    <x v="10"/>
    <x v="0"/>
    <x v="25"/>
  </r>
  <r>
    <x v="10"/>
    <x v="11"/>
    <x v="0"/>
    <x v="32"/>
  </r>
  <r>
    <x v="10"/>
    <x v="12"/>
    <x v="0"/>
    <x v="1"/>
  </r>
  <r>
    <x v="10"/>
    <x v="13"/>
    <x v="0"/>
    <x v="9"/>
  </r>
  <r>
    <x v="10"/>
    <x v="14"/>
    <x v="0"/>
    <x v="11"/>
  </r>
  <r>
    <x v="10"/>
    <x v="15"/>
    <x v="0"/>
    <x v="6"/>
  </r>
  <r>
    <x v="10"/>
    <x v="16"/>
    <x v="0"/>
    <x v="11"/>
  </r>
  <r>
    <x v="10"/>
    <x v="17"/>
    <x v="0"/>
    <x v="7"/>
  </r>
  <r>
    <x v="10"/>
    <x v="18"/>
    <x v="0"/>
    <x v="13"/>
  </r>
  <r>
    <x v="10"/>
    <x v="19"/>
    <x v="0"/>
    <x v="7"/>
  </r>
  <r>
    <x v="10"/>
    <x v="20"/>
    <x v="0"/>
    <x v="8"/>
  </r>
  <r>
    <x v="10"/>
    <x v="21"/>
    <x v="0"/>
    <x v="21"/>
  </r>
  <r>
    <x v="10"/>
    <x v="22"/>
    <x v="0"/>
    <x v="9"/>
  </r>
  <r>
    <x v="10"/>
    <x v="23"/>
    <x v="0"/>
    <x v="10"/>
  </r>
  <r>
    <x v="10"/>
    <x v="24"/>
    <x v="0"/>
    <x v="10"/>
  </r>
  <r>
    <x v="10"/>
    <x v="25"/>
    <x v="0"/>
    <x v="11"/>
  </r>
  <r>
    <x v="10"/>
    <x v="26"/>
    <x v="0"/>
    <x v="6"/>
  </r>
  <r>
    <x v="10"/>
    <x v="27"/>
    <x v="0"/>
    <x v="13"/>
  </r>
  <r>
    <x v="10"/>
    <x v="28"/>
    <x v="0"/>
    <x v="7"/>
  </r>
  <r>
    <x v="10"/>
    <x v="29"/>
    <x v="0"/>
    <x v="7"/>
  </r>
  <r>
    <x v="10"/>
    <x v="0"/>
    <x v="1"/>
    <x v="22"/>
  </r>
  <r>
    <x v="10"/>
    <x v="1"/>
    <x v="1"/>
    <x v="1"/>
  </r>
  <r>
    <x v="10"/>
    <x v="2"/>
    <x v="1"/>
    <x v="4"/>
  </r>
  <r>
    <x v="10"/>
    <x v="3"/>
    <x v="1"/>
    <x v="11"/>
  </r>
  <r>
    <x v="10"/>
    <x v="4"/>
    <x v="1"/>
    <x v="12"/>
  </r>
  <r>
    <x v="10"/>
    <x v="5"/>
    <x v="1"/>
    <x v="5"/>
  </r>
  <r>
    <x v="10"/>
    <x v="6"/>
    <x v="1"/>
    <x v="5"/>
  </r>
  <r>
    <x v="10"/>
    <x v="7"/>
    <x v="1"/>
    <x v="7"/>
  </r>
  <r>
    <x v="10"/>
    <x v="8"/>
    <x v="1"/>
    <x v="13"/>
  </r>
  <r>
    <x v="10"/>
    <x v="9"/>
    <x v="1"/>
    <x v="7"/>
  </r>
  <r>
    <x v="10"/>
    <x v="10"/>
    <x v="1"/>
    <x v="2"/>
  </r>
  <r>
    <x v="10"/>
    <x v="11"/>
    <x v="1"/>
    <x v="1"/>
  </r>
  <r>
    <x v="10"/>
    <x v="12"/>
    <x v="1"/>
    <x v="13"/>
  </r>
  <r>
    <x v="10"/>
    <x v="13"/>
    <x v="1"/>
    <x v="12"/>
  </r>
  <r>
    <x v="10"/>
    <x v="14"/>
    <x v="1"/>
    <x v="5"/>
  </r>
  <r>
    <x v="10"/>
    <x v="15"/>
    <x v="1"/>
    <x v="5"/>
  </r>
  <r>
    <x v="10"/>
    <x v="16"/>
    <x v="1"/>
    <x v="6"/>
  </r>
  <r>
    <x v="10"/>
    <x v="17"/>
    <x v="1"/>
    <x v="7"/>
  </r>
  <r>
    <x v="10"/>
    <x v="18"/>
    <x v="1"/>
    <x v="7"/>
  </r>
  <r>
    <x v="10"/>
    <x v="19"/>
    <x v="1"/>
    <x v="7"/>
  </r>
  <r>
    <x v="10"/>
    <x v="20"/>
    <x v="1"/>
    <x v="17"/>
  </r>
  <r>
    <x v="10"/>
    <x v="21"/>
    <x v="1"/>
    <x v="4"/>
  </r>
  <r>
    <x v="10"/>
    <x v="22"/>
    <x v="1"/>
    <x v="3"/>
  </r>
  <r>
    <x v="10"/>
    <x v="23"/>
    <x v="1"/>
    <x v="11"/>
  </r>
  <r>
    <x v="10"/>
    <x v="24"/>
    <x v="1"/>
    <x v="6"/>
  </r>
  <r>
    <x v="10"/>
    <x v="25"/>
    <x v="1"/>
    <x v="7"/>
  </r>
  <r>
    <x v="10"/>
    <x v="26"/>
    <x v="1"/>
    <x v="7"/>
  </r>
  <r>
    <x v="10"/>
    <x v="27"/>
    <x v="1"/>
    <x v="7"/>
  </r>
  <r>
    <x v="10"/>
    <x v="28"/>
    <x v="1"/>
    <x v="7"/>
  </r>
  <r>
    <x v="10"/>
    <x v="29"/>
    <x v="1"/>
    <x v="7"/>
  </r>
  <r>
    <x v="10"/>
    <x v="0"/>
    <x v="2"/>
    <x v="21"/>
  </r>
  <r>
    <x v="10"/>
    <x v="1"/>
    <x v="2"/>
    <x v="3"/>
  </r>
  <r>
    <x v="10"/>
    <x v="2"/>
    <x v="2"/>
    <x v="11"/>
  </r>
  <r>
    <x v="10"/>
    <x v="3"/>
    <x v="2"/>
    <x v="5"/>
  </r>
  <r>
    <x v="10"/>
    <x v="4"/>
    <x v="2"/>
    <x v="5"/>
  </r>
  <r>
    <x v="10"/>
    <x v="5"/>
    <x v="2"/>
    <x v="6"/>
  </r>
  <r>
    <x v="10"/>
    <x v="6"/>
    <x v="2"/>
    <x v="6"/>
  </r>
  <r>
    <x v="10"/>
    <x v="7"/>
    <x v="2"/>
    <x v="7"/>
  </r>
  <r>
    <x v="10"/>
    <x v="8"/>
    <x v="2"/>
    <x v="6"/>
  </r>
  <r>
    <x v="10"/>
    <x v="9"/>
    <x v="2"/>
    <x v="6"/>
  </r>
  <r>
    <x v="10"/>
    <x v="10"/>
    <x v="2"/>
    <x v="33"/>
  </r>
  <r>
    <x v="10"/>
    <x v="11"/>
    <x v="2"/>
    <x v="13"/>
  </r>
  <r>
    <x v="10"/>
    <x v="12"/>
    <x v="2"/>
    <x v="9"/>
  </r>
  <r>
    <x v="10"/>
    <x v="13"/>
    <x v="2"/>
    <x v="11"/>
  </r>
  <r>
    <x v="10"/>
    <x v="14"/>
    <x v="2"/>
    <x v="5"/>
  </r>
  <r>
    <x v="10"/>
    <x v="15"/>
    <x v="2"/>
    <x v="13"/>
  </r>
  <r>
    <x v="10"/>
    <x v="16"/>
    <x v="2"/>
    <x v="5"/>
  </r>
  <r>
    <x v="10"/>
    <x v="17"/>
    <x v="2"/>
    <x v="13"/>
  </r>
  <r>
    <x v="10"/>
    <x v="18"/>
    <x v="2"/>
    <x v="13"/>
  </r>
  <r>
    <x v="10"/>
    <x v="19"/>
    <x v="2"/>
    <x v="6"/>
  </r>
  <r>
    <x v="10"/>
    <x v="20"/>
    <x v="2"/>
    <x v="15"/>
  </r>
  <r>
    <x v="10"/>
    <x v="21"/>
    <x v="2"/>
    <x v="4"/>
  </r>
  <r>
    <x v="10"/>
    <x v="22"/>
    <x v="2"/>
    <x v="12"/>
  </r>
  <r>
    <x v="10"/>
    <x v="23"/>
    <x v="2"/>
    <x v="5"/>
  </r>
  <r>
    <x v="10"/>
    <x v="24"/>
    <x v="2"/>
    <x v="11"/>
  </r>
  <r>
    <x v="10"/>
    <x v="25"/>
    <x v="2"/>
    <x v="11"/>
  </r>
  <r>
    <x v="10"/>
    <x v="26"/>
    <x v="2"/>
    <x v="5"/>
  </r>
  <r>
    <x v="10"/>
    <x v="27"/>
    <x v="2"/>
    <x v="6"/>
  </r>
  <r>
    <x v="10"/>
    <x v="28"/>
    <x v="2"/>
    <x v="6"/>
  </r>
  <r>
    <x v="10"/>
    <x v="29"/>
    <x v="2"/>
    <x v="7"/>
  </r>
  <r>
    <x v="11"/>
    <x v="0"/>
    <x v="0"/>
    <x v="34"/>
  </r>
  <r>
    <x v="11"/>
    <x v="1"/>
    <x v="0"/>
    <x v="15"/>
  </r>
  <r>
    <x v="11"/>
    <x v="2"/>
    <x v="0"/>
    <x v="9"/>
  </r>
  <r>
    <x v="11"/>
    <x v="3"/>
    <x v="0"/>
    <x v="4"/>
  </r>
  <r>
    <x v="11"/>
    <x v="4"/>
    <x v="0"/>
    <x v="12"/>
  </r>
  <r>
    <x v="11"/>
    <x v="5"/>
    <x v="0"/>
    <x v="6"/>
  </r>
  <r>
    <x v="11"/>
    <x v="6"/>
    <x v="0"/>
    <x v="11"/>
  </r>
  <r>
    <x v="11"/>
    <x v="7"/>
    <x v="0"/>
    <x v="7"/>
  </r>
  <r>
    <x v="11"/>
    <x v="8"/>
    <x v="0"/>
    <x v="6"/>
  </r>
  <r>
    <x v="11"/>
    <x v="9"/>
    <x v="0"/>
    <x v="13"/>
  </r>
  <r>
    <x v="11"/>
    <x v="10"/>
    <x v="0"/>
    <x v="37"/>
  </r>
  <r>
    <x v="11"/>
    <x v="11"/>
    <x v="0"/>
    <x v="9"/>
  </r>
  <r>
    <x v="11"/>
    <x v="12"/>
    <x v="0"/>
    <x v="2"/>
  </r>
  <r>
    <x v="11"/>
    <x v="13"/>
    <x v="0"/>
    <x v="2"/>
  </r>
  <r>
    <x v="11"/>
    <x v="14"/>
    <x v="0"/>
    <x v="11"/>
  </r>
  <r>
    <x v="11"/>
    <x v="15"/>
    <x v="0"/>
    <x v="12"/>
  </r>
  <r>
    <x v="11"/>
    <x v="16"/>
    <x v="0"/>
    <x v="6"/>
  </r>
  <r>
    <x v="11"/>
    <x v="17"/>
    <x v="0"/>
    <x v="13"/>
  </r>
  <r>
    <x v="11"/>
    <x v="18"/>
    <x v="0"/>
    <x v="13"/>
  </r>
  <r>
    <x v="11"/>
    <x v="19"/>
    <x v="0"/>
    <x v="6"/>
  </r>
  <r>
    <x v="11"/>
    <x v="20"/>
    <x v="0"/>
    <x v="37"/>
  </r>
  <r>
    <x v="11"/>
    <x v="21"/>
    <x v="0"/>
    <x v="15"/>
  </r>
  <r>
    <x v="11"/>
    <x v="22"/>
    <x v="0"/>
    <x v="15"/>
  </r>
  <r>
    <x v="11"/>
    <x v="23"/>
    <x v="0"/>
    <x v="4"/>
  </r>
  <r>
    <x v="11"/>
    <x v="24"/>
    <x v="0"/>
    <x v="3"/>
  </r>
  <r>
    <x v="11"/>
    <x v="25"/>
    <x v="0"/>
    <x v="12"/>
  </r>
  <r>
    <x v="11"/>
    <x v="26"/>
    <x v="0"/>
    <x v="12"/>
  </r>
  <r>
    <x v="11"/>
    <x v="27"/>
    <x v="0"/>
    <x v="7"/>
  </r>
  <r>
    <x v="11"/>
    <x v="28"/>
    <x v="0"/>
    <x v="7"/>
  </r>
  <r>
    <x v="11"/>
    <x v="29"/>
    <x v="0"/>
    <x v="7"/>
  </r>
  <r>
    <x v="11"/>
    <x v="0"/>
    <x v="1"/>
    <x v="22"/>
  </r>
  <r>
    <x v="11"/>
    <x v="1"/>
    <x v="1"/>
    <x v="9"/>
  </r>
  <r>
    <x v="11"/>
    <x v="2"/>
    <x v="1"/>
    <x v="4"/>
  </r>
  <r>
    <x v="11"/>
    <x v="3"/>
    <x v="1"/>
    <x v="11"/>
  </r>
  <r>
    <x v="11"/>
    <x v="4"/>
    <x v="1"/>
    <x v="5"/>
  </r>
  <r>
    <x v="11"/>
    <x v="5"/>
    <x v="1"/>
    <x v="13"/>
  </r>
  <r>
    <x v="11"/>
    <x v="6"/>
    <x v="1"/>
    <x v="5"/>
  </r>
  <r>
    <x v="11"/>
    <x v="7"/>
    <x v="1"/>
    <x v="7"/>
  </r>
  <r>
    <x v="11"/>
    <x v="8"/>
    <x v="1"/>
    <x v="13"/>
  </r>
  <r>
    <x v="11"/>
    <x v="9"/>
    <x v="1"/>
    <x v="13"/>
  </r>
  <r>
    <x v="11"/>
    <x v="10"/>
    <x v="1"/>
    <x v="22"/>
  </r>
  <r>
    <x v="11"/>
    <x v="11"/>
    <x v="1"/>
    <x v="9"/>
  </r>
  <r>
    <x v="11"/>
    <x v="12"/>
    <x v="1"/>
    <x v="2"/>
  </r>
  <r>
    <x v="11"/>
    <x v="13"/>
    <x v="1"/>
    <x v="7"/>
  </r>
  <r>
    <x v="11"/>
    <x v="14"/>
    <x v="1"/>
    <x v="12"/>
  </r>
  <r>
    <x v="11"/>
    <x v="15"/>
    <x v="1"/>
    <x v="12"/>
  </r>
  <r>
    <x v="11"/>
    <x v="16"/>
    <x v="1"/>
    <x v="7"/>
  </r>
  <r>
    <x v="11"/>
    <x v="17"/>
    <x v="1"/>
    <x v="13"/>
  </r>
  <r>
    <x v="11"/>
    <x v="18"/>
    <x v="1"/>
    <x v="7"/>
  </r>
  <r>
    <x v="11"/>
    <x v="19"/>
    <x v="1"/>
    <x v="7"/>
  </r>
  <r>
    <x v="11"/>
    <x v="20"/>
    <x v="1"/>
    <x v="28"/>
  </r>
  <r>
    <x v="11"/>
    <x v="21"/>
    <x v="1"/>
    <x v="4"/>
  </r>
  <r>
    <x v="11"/>
    <x v="22"/>
    <x v="1"/>
    <x v="4"/>
  </r>
  <r>
    <x v="11"/>
    <x v="23"/>
    <x v="1"/>
    <x v="10"/>
  </r>
  <r>
    <x v="11"/>
    <x v="24"/>
    <x v="1"/>
    <x v="6"/>
  </r>
  <r>
    <x v="11"/>
    <x v="25"/>
    <x v="1"/>
    <x v="13"/>
  </r>
  <r>
    <x v="11"/>
    <x v="26"/>
    <x v="1"/>
    <x v="13"/>
  </r>
  <r>
    <x v="11"/>
    <x v="27"/>
    <x v="1"/>
    <x v="7"/>
  </r>
  <r>
    <x v="11"/>
    <x v="28"/>
    <x v="1"/>
    <x v="7"/>
  </r>
  <r>
    <x v="11"/>
    <x v="29"/>
    <x v="1"/>
    <x v="7"/>
  </r>
  <r>
    <x v="11"/>
    <x v="0"/>
    <x v="2"/>
    <x v="5"/>
  </r>
  <r>
    <x v="11"/>
    <x v="1"/>
    <x v="2"/>
    <x v="3"/>
  </r>
  <r>
    <x v="11"/>
    <x v="2"/>
    <x v="2"/>
    <x v="6"/>
  </r>
  <r>
    <x v="11"/>
    <x v="3"/>
    <x v="2"/>
    <x v="11"/>
  </r>
  <r>
    <x v="11"/>
    <x v="4"/>
    <x v="2"/>
    <x v="5"/>
  </r>
  <r>
    <x v="11"/>
    <x v="5"/>
    <x v="2"/>
    <x v="6"/>
  </r>
  <r>
    <x v="11"/>
    <x v="6"/>
    <x v="2"/>
    <x v="13"/>
  </r>
  <r>
    <x v="11"/>
    <x v="7"/>
    <x v="2"/>
    <x v="7"/>
  </r>
  <r>
    <x v="11"/>
    <x v="8"/>
    <x v="2"/>
    <x v="6"/>
  </r>
  <r>
    <x v="11"/>
    <x v="9"/>
    <x v="2"/>
    <x v="6"/>
  </r>
  <r>
    <x v="11"/>
    <x v="10"/>
    <x v="2"/>
    <x v="16"/>
  </r>
  <r>
    <x v="11"/>
    <x v="11"/>
    <x v="2"/>
    <x v="3"/>
  </r>
  <r>
    <x v="11"/>
    <x v="12"/>
    <x v="2"/>
    <x v="6"/>
  </r>
  <r>
    <x v="11"/>
    <x v="13"/>
    <x v="2"/>
    <x v="10"/>
  </r>
  <r>
    <x v="11"/>
    <x v="14"/>
    <x v="2"/>
    <x v="12"/>
  </r>
  <r>
    <x v="11"/>
    <x v="15"/>
    <x v="2"/>
    <x v="6"/>
  </r>
  <r>
    <x v="11"/>
    <x v="16"/>
    <x v="2"/>
    <x v="5"/>
  </r>
  <r>
    <x v="11"/>
    <x v="17"/>
    <x v="2"/>
    <x v="6"/>
  </r>
  <r>
    <x v="11"/>
    <x v="18"/>
    <x v="2"/>
    <x v="6"/>
  </r>
  <r>
    <x v="11"/>
    <x v="19"/>
    <x v="2"/>
    <x v="5"/>
  </r>
  <r>
    <x v="11"/>
    <x v="20"/>
    <x v="2"/>
    <x v="21"/>
  </r>
  <r>
    <x v="11"/>
    <x v="21"/>
    <x v="2"/>
    <x v="10"/>
  </r>
  <r>
    <x v="11"/>
    <x v="22"/>
    <x v="2"/>
    <x v="13"/>
  </r>
  <r>
    <x v="11"/>
    <x v="23"/>
    <x v="2"/>
    <x v="5"/>
  </r>
  <r>
    <x v="11"/>
    <x v="24"/>
    <x v="2"/>
    <x v="11"/>
  </r>
  <r>
    <x v="11"/>
    <x v="25"/>
    <x v="2"/>
    <x v="5"/>
  </r>
  <r>
    <x v="11"/>
    <x v="26"/>
    <x v="2"/>
    <x v="5"/>
  </r>
  <r>
    <x v="11"/>
    <x v="27"/>
    <x v="2"/>
    <x v="7"/>
  </r>
  <r>
    <x v="11"/>
    <x v="28"/>
    <x v="2"/>
    <x v="13"/>
  </r>
  <r>
    <x v="11"/>
    <x v="29"/>
    <x v="2"/>
    <x v="7"/>
  </r>
  <r>
    <x v="12"/>
    <x v="0"/>
    <x v="0"/>
    <x v="19"/>
  </r>
  <r>
    <x v="12"/>
    <x v="1"/>
    <x v="0"/>
    <x v="32"/>
  </r>
  <r>
    <x v="12"/>
    <x v="2"/>
    <x v="0"/>
    <x v="9"/>
  </r>
  <r>
    <x v="12"/>
    <x v="3"/>
    <x v="0"/>
    <x v="4"/>
  </r>
  <r>
    <x v="12"/>
    <x v="4"/>
    <x v="0"/>
    <x v="12"/>
  </r>
  <r>
    <x v="12"/>
    <x v="5"/>
    <x v="0"/>
    <x v="12"/>
  </r>
  <r>
    <x v="12"/>
    <x v="6"/>
    <x v="0"/>
    <x v="5"/>
  </r>
  <r>
    <x v="12"/>
    <x v="7"/>
    <x v="0"/>
    <x v="7"/>
  </r>
  <r>
    <x v="12"/>
    <x v="8"/>
    <x v="0"/>
    <x v="7"/>
  </r>
  <r>
    <x v="12"/>
    <x v="9"/>
    <x v="0"/>
    <x v="6"/>
  </r>
  <r>
    <x v="12"/>
    <x v="10"/>
    <x v="0"/>
    <x v="0"/>
  </r>
  <r>
    <x v="12"/>
    <x v="11"/>
    <x v="0"/>
    <x v="14"/>
  </r>
  <r>
    <x v="12"/>
    <x v="12"/>
    <x v="0"/>
    <x v="15"/>
  </r>
  <r>
    <x v="12"/>
    <x v="13"/>
    <x v="0"/>
    <x v="4"/>
  </r>
  <r>
    <x v="12"/>
    <x v="14"/>
    <x v="0"/>
    <x v="3"/>
  </r>
  <r>
    <x v="12"/>
    <x v="15"/>
    <x v="0"/>
    <x v="6"/>
  </r>
  <r>
    <x v="12"/>
    <x v="16"/>
    <x v="0"/>
    <x v="5"/>
  </r>
  <r>
    <x v="12"/>
    <x v="17"/>
    <x v="0"/>
    <x v="7"/>
  </r>
  <r>
    <x v="12"/>
    <x v="18"/>
    <x v="0"/>
    <x v="6"/>
  </r>
  <r>
    <x v="12"/>
    <x v="19"/>
    <x v="0"/>
    <x v="7"/>
  </r>
  <r>
    <x v="12"/>
    <x v="20"/>
    <x v="0"/>
    <x v="24"/>
  </r>
  <r>
    <x v="12"/>
    <x v="21"/>
    <x v="0"/>
    <x v="16"/>
  </r>
  <r>
    <x v="12"/>
    <x v="22"/>
    <x v="0"/>
    <x v="2"/>
  </r>
  <r>
    <x v="12"/>
    <x v="23"/>
    <x v="0"/>
    <x v="10"/>
  </r>
  <r>
    <x v="12"/>
    <x v="24"/>
    <x v="0"/>
    <x v="10"/>
  </r>
  <r>
    <x v="12"/>
    <x v="25"/>
    <x v="0"/>
    <x v="11"/>
  </r>
  <r>
    <x v="12"/>
    <x v="26"/>
    <x v="0"/>
    <x v="12"/>
  </r>
  <r>
    <x v="12"/>
    <x v="27"/>
    <x v="0"/>
    <x v="6"/>
  </r>
  <r>
    <x v="12"/>
    <x v="28"/>
    <x v="0"/>
    <x v="13"/>
  </r>
  <r>
    <x v="12"/>
    <x v="29"/>
    <x v="0"/>
    <x v="7"/>
  </r>
  <r>
    <x v="12"/>
    <x v="0"/>
    <x v="1"/>
    <x v="29"/>
  </r>
  <r>
    <x v="12"/>
    <x v="1"/>
    <x v="1"/>
    <x v="2"/>
  </r>
  <r>
    <x v="12"/>
    <x v="2"/>
    <x v="1"/>
    <x v="3"/>
  </r>
  <r>
    <x v="12"/>
    <x v="3"/>
    <x v="1"/>
    <x v="3"/>
  </r>
  <r>
    <x v="12"/>
    <x v="4"/>
    <x v="1"/>
    <x v="12"/>
  </r>
  <r>
    <x v="12"/>
    <x v="5"/>
    <x v="1"/>
    <x v="5"/>
  </r>
  <r>
    <x v="12"/>
    <x v="6"/>
    <x v="1"/>
    <x v="6"/>
  </r>
  <r>
    <x v="12"/>
    <x v="7"/>
    <x v="1"/>
    <x v="7"/>
  </r>
  <r>
    <x v="12"/>
    <x v="8"/>
    <x v="1"/>
    <x v="7"/>
  </r>
  <r>
    <x v="12"/>
    <x v="9"/>
    <x v="1"/>
    <x v="13"/>
  </r>
  <r>
    <x v="12"/>
    <x v="10"/>
    <x v="1"/>
    <x v="37"/>
  </r>
  <r>
    <x v="12"/>
    <x v="11"/>
    <x v="1"/>
    <x v="5"/>
  </r>
  <r>
    <x v="12"/>
    <x v="12"/>
    <x v="1"/>
    <x v="21"/>
  </r>
  <r>
    <x v="12"/>
    <x v="13"/>
    <x v="1"/>
    <x v="11"/>
  </r>
  <r>
    <x v="12"/>
    <x v="14"/>
    <x v="1"/>
    <x v="7"/>
  </r>
  <r>
    <x v="12"/>
    <x v="15"/>
    <x v="1"/>
    <x v="13"/>
  </r>
  <r>
    <x v="12"/>
    <x v="16"/>
    <x v="1"/>
    <x v="13"/>
  </r>
  <r>
    <x v="12"/>
    <x v="17"/>
    <x v="1"/>
    <x v="7"/>
  </r>
  <r>
    <x v="12"/>
    <x v="18"/>
    <x v="1"/>
    <x v="7"/>
  </r>
  <r>
    <x v="12"/>
    <x v="19"/>
    <x v="1"/>
    <x v="7"/>
  </r>
  <r>
    <x v="12"/>
    <x v="20"/>
    <x v="1"/>
    <x v="29"/>
  </r>
  <r>
    <x v="12"/>
    <x v="21"/>
    <x v="1"/>
    <x v="2"/>
  </r>
  <r>
    <x v="12"/>
    <x v="22"/>
    <x v="1"/>
    <x v="10"/>
  </r>
  <r>
    <x v="12"/>
    <x v="23"/>
    <x v="1"/>
    <x v="3"/>
  </r>
  <r>
    <x v="12"/>
    <x v="24"/>
    <x v="1"/>
    <x v="5"/>
  </r>
  <r>
    <x v="12"/>
    <x v="25"/>
    <x v="1"/>
    <x v="6"/>
  </r>
  <r>
    <x v="12"/>
    <x v="26"/>
    <x v="1"/>
    <x v="13"/>
  </r>
  <r>
    <x v="12"/>
    <x v="27"/>
    <x v="1"/>
    <x v="7"/>
  </r>
  <r>
    <x v="12"/>
    <x v="28"/>
    <x v="1"/>
    <x v="7"/>
  </r>
  <r>
    <x v="12"/>
    <x v="29"/>
    <x v="1"/>
    <x v="7"/>
  </r>
  <r>
    <x v="12"/>
    <x v="0"/>
    <x v="2"/>
    <x v="4"/>
  </r>
  <r>
    <x v="12"/>
    <x v="1"/>
    <x v="2"/>
    <x v="11"/>
  </r>
  <r>
    <x v="12"/>
    <x v="2"/>
    <x v="2"/>
    <x v="3"/>
  </r>
  <r>
    <x v="12"/>
    <x v="3"/>
    <x v="2"/>
    <x v="3"/>
  </r>
  <r>
    <x v="12"/>
    <x v="4"/>
    <x v="2"/>
    <x v="12"/>
  </r>
  <r>
    <x v="12"/>
    <x v="5"/>
    <x v="2"/>
    <x v="6"/>
  </r>
  <r>
    <x v="12"/>
    <x v="6"/>
    <x v="2"/>
    <x v="6"/>
  </r>
  <r>
    <x v="12"/>
    <x v="7"/>
    <x v="2"/>
    <x v="7"/>
  </r>
  <r>
    <x v="12"/>
    <x v="8"/>
    <x v="2"/>
    <x v="13"/>
  </r>
  <r>
    <x v="12"/>
    <x v="9"/>
    <x v="2"/>
    <x v="13"/>
  </r>
  <r>
    <x v="12"/>
    <x v="10"/>
    <x v="2"/>
    <x v="1"/>
  </r>
  <r>
    <x v="12"/>
    <x v="11"/>
    <x v="2"/>
    <x v="1"/>
  </r>
  <r>
    <x v="12"/>
    <x v="12"/>
    <x v="2"/>
    <x v="6"/>
  </r>
  <r>
    <x v="12"/>
    <x v="13"/>
    <x v="2"/>
    <x v="3"/>
  </r>
  <r>
    <x v="12"/>
    <x v="14"/>
    <x v="2"/>
    <x v="3"/>
  </r>
  <r>
    <x v="12"/>
    <x v="15"/>
    <x v="2"/>
    <x v="12"/>
  </r>
  <r>
    <x v="12"/>
    <x v="16"/>
    <x v="2"/>
    <x v="5"/>
  </r>
  <r>
    <x v="12"/>
    <x v="17"/>
    <x v="2"/>
    <x v="13"/>
  </r>
  <r>
    <x v="12"/>
    <x v="18"/>
    <x v="2"/>
    <x v="6"/>
  </r>
  <r>
    <x v="12"/>
    <x v="19"/>
    <x v="2"/>
    <x v="6"/>
  </r>
  <r>
    <x v="12"/>
    <x v="20"/>
    <x v="2"/>
    <x v="5"/>
  </r>
  <r>
    <x v="12"/>
    <x v="21"/>
    <x v="2"/>
    <x v="11"/>
  </r>
  <r>
    <x v="12"/>
    <x v="22"/>
    <x v="2"/>
    <x v="11"/>
  </r>
  <r>
    <x v="12"/>
    <x v="23"/>
    <x v="2"/>
    <x v="6"/>
  </r>
  <r>
    <x v="12"/>
    <x v="24"/>
    <x v="2"/>
    <x v="12"/>
  </r>
  <r>
    <x v="12"/>
    <x v="25"/>
    <x v="2"/>
    <x v="6"/>
  </r>
  <r>
    <x v="12"/>
    <x v="26"/>
    <x v="2"/>
    <x v="5"/>
  </r>
  <r>
    <x v="12"/>
    <x v="27"/>
    <x v="2"/>
    <x v="5"/>
  </r>
  <r>
    <x v="12"/>
    <x v="28"/>
    <x v="2"/>
    <x v="6"/>
  </r>
  <r>
    <x v="12"/>
    <x v="29"/>
    <x v="2"/>
    <x v="6"/>
  </r>
  <r>
    <x v="13"/>
    <x v="0"/>
    <x v="0"/>
    <x v="8"/>
  </r>
  <r>
    <x v="13"/>
    <x v="1"/>
    <x v="0"/>
    <x v="32"/>
  </r>
  <r>
    <x v="13"/>
    <x v="2"/>
    <x v="0"/>
    <x v="2"/>
  </r>
  <r>
    <x v="13"/>
    <x v="3"/>
    <x v="0"/>
    <x v="9"/>
  </r>
  <r>
    <x v="13"/>
    <x v="4"/>
    <x v="0"/>
    <x v="10"/>
  </r>
  <r>
    <x v="13"/>
    <x v="5"/>
    <x v="0"/>
    <x v="12"/>
  </r>
  <r>
    <x v="13"/>
    <x v="6"/>
    <x v="0"/>
    <x v="5"/>
  </r>
  <r>
    <x v="13"/>
    <x v="7"/>
    <x v="0"/>
    <x v="7"/>
  </r>
  <r>
    <x v="13"/>
    <x v="8"/>
    <x v="0"/>
    <x v="13"/>
  </r>
  <r>
    <x v="13"/>
    <x v="9"/>
    <x v="0"/>
    <x v="7"/>
  </r>
  <r>
    <x v="13"/>
    <x v="10"/>
    <x v="0"/>
    <x v="31"/>
  </r>
  <r>
    <x v="13"/>
    <x v="11"/>
    <x v="0"/>
    <x v="16"/>
  </r>
  <r>
    <x v="13"/>
    <x v="12"/>
    <x v="0"/>
    <x v="4"/>
  </r>
  <r>
    <x v="13"/>
    <x v="13"/>
    <x v="0"/>
    <x v="21"/>
  </r>
  <r>
    <x v="13"/>
    <x v="14"/>
    <x v="0"/>
    <x v="10"/>
  </r>
  <r>
    <x v="13"/>
    <x v="15"/>
    <x v="0"/>
    <x v="11"/>
  </r>
  <r>
    <x v="13"/>
    <x v="16"/>
    <x v="0"/>
    <x v="11"/>
  </r>
  <r>
    <x v="13"/>
    <x v="17"/>
    <x v="0"/>
    <x v="7"/>
  </r>
  <r>
    <x v="13"/>
    <x v="18"/>
    <x v="0"/>
    <x v="13"/>
  </r>
  <r>
    <x v="13"/>
    <x v="19"/>
    <x v="0"/>
    <x v="13"/>
  </r>
  <r>
    <x v="13"/>
    <x v="20"/>
    <x v="0"/>
    <x v="18"/>
  </r>
  <r>
    <x v="13"/>
    <x v="21"/>
    <x v="0"/>
    <x v="15"/>
  </r>
  <r>
    <x v="13"/>
    <x v="22"/>
    <x v="0"/>
    <x v="9"/>
  </r>
  <r>
    <x v="13"/>
    <x v="23"/>
    <x v="0"/>
    <x v="4"/>
  </r>
  <r>
    <x v="13"/>
    <x v="24"/>
    <x v="0"/>
    <x v="10"/>
  </r>
  <r>
    <x v="13"/>
    <x v="25"/>
    <x v="0"/>
    <x v="12"/>
  </r>
  <r>
    <x v="13"/>
    <x v="26"/>
    <x v="0"/>
    <x v="6"/>
  </r>
  <r>
    <x v="13"/>
    <x v="27"/>
    <x v="0"/>
    <x v="13"/>
  </r>
  <r>
    <x v="13"/>
    <x v="28"/>
    <x v="0"/>
    <x v="7"/>
  </r>
  <r>
    <x v="13"/>
    <x v="29"/>
    <x v="0"/>
    <x v="7"/>
  </r>
  <r>
    <x v="13"/>
    <x v="0"/>
    <x v="1"/>
    <x v="36"/>
  </r>
  <r>
    <x v="13"/>
    <x v="1"/>
    <x v="1"/>
    <x v="15"/>
  </r>
  <r>
    <x v="13"/>
    <x v="2"/>
    <x v="1"/>
    <x v="3"/>
  </r>
  <r>
    <x v="13"/>
    <x v="3"/>
    <x v="1"/>
    <x v="3"/>
  </r>
  <r>
    <x v="13"/>
    <x v="4"/>
    <x v="1"/>
    <x v="12"/>
  </r>
  <r>
    <x v="13"/>
    <x v="5"/>
    <x v="1"/>
    <x v="6"/>
  </r>
  <r>
    <x v="13"/>
    <x v="6"/>
    <x v="1"/>
    <x v="5"/>
  </r>
  <r>
    <x v="13"/>
    <x v="7"/>
    <x v="1"/>
    <x v="7"/>
  </r>
  <r>
    <x v="13"/>
    <x v="8"/>
    <x v="1"/>
    <x v="7"/>
  </r>
  <r>
    <x v="13"/>
    <x v="9"/>
    <x v="1"/>
    <x v="7"/>
  </r>
  <r>
    <x v="13"/>
    <x v="10"/>
    <x v="1"/>
    <x v="6"/>
  </r>
  <r>
    <x v="13"/>
    <x v="11"/>
    <x v="1"/>
    <x v="9"/>
  </r>
  <r>
    <x v="13"/>
    <x v="12"/>
    <x v="1"/>
    <x v="9"/>
  </r>
  <r>
    <x v="13"/>
    <x v="13"/>
    <x v="1"/>
    <x v="3"/>
  </r>
  <r>
    <x v="13"/>
    <x v="14"/>
    <x v="1"/>
    <x v="7"/>
  </r>
  <r>
    <x v="13"/>
    <x v="15"/>
    <x v="1"/>
    <x v="7"/>
  </r>
  <r>
    <x v="13"/>
    <x v="16"/>
    <x v="1"/>
    <x v="13"/>
  </r>
  <r>
    <x v="13"/>
    <x v="17"/>
    <x v="1"/>
    <x v="13"/>
  </r>
  <r>
    <x v="13"/>
    <x v="18"/>
    <x v="1"/>
    <x v="7"/>
  </r>
  <r>
    <x v="13"/>
    <x v="19"/>
    <x v="1"/>
    <x v="7"/>
  </r>
  <r>
    <x v="13"/>
    <x v="20"/>
    <x v="1"/>
    <x v="28"/>
  </r>
  <r>
    <x v="13"/>
    <x v="21"/>
    <x v="1"/>
    <x v="9"/>
  </r>
  <r>
    <x v="13"/>
    <x v="22"/>
    <x v="1"/>
    <x v="3"/>
  </r>
  <r>
    <x v="13"/>
    <x v="23"/>
    <x v="1"/>
    <x v="11"/>
  </r>
  <r>
    <x v="13"/>
    <x v="24"/>
    <x v="1"/>
    <x v="6"/>
  </r>
  <r>
    <x v="13"/>
    <x v="25"/>
    <x v="1"/>
    <x v="12"/>
  </r>
  <r>
    <x v="13"/>
    <x v="26"/>
    <x v="1"/>
    <x v="13"/>
  </r>
  <r>
    <x v="13"/>
    <x v="27"/>
    <x v="1"/>
    <x v="13"/>
  </r>
  <r>
    <x v="13"/>
    <x v="28"/>
    <x v="1"/>
    <x v="7"/>
  </r>
  <r>
    <x v="13"/>
    <x v="29"/>
    <x v="1"/>
    <x v="7"/>
  </r>
  <r>
    <x v="13"/>
    <x v="0"/>
    <x v="2"/>
    <x v="9"/>
  </r>
  <r>
    <x v="13"/>
    <x v="1"/>
    <x v="2"/>
    <x v="3"/>
  </r>
  <r>
    <x v="13"/>
    <x v="2"/>
    <x v="2"/>
    <x v="11"/>
  </r>
  <r>
    <x v="13"/>
    <x v="3"/>
    <x v="2"/>
    <x v="6"/>
  </r>
  <r>
    <x v="13"/>
    <x v="4"/>
    <x v="2"/>
    <x v="5"/>
  </r>
  <r>
    <x v="13"/>
    <x v="5"/>
    <x v="2"/>
    <x v="6"/>
  </r>
  <r>
    <x v="13"/>
    <x v="6"/>
    <x v="2"/>
    <x v="6"/>
  </r>
  <r>
    <x v="13"/>
    <x v="7"/>
    <x v="2"/>
    <x v="13"/>
  </r>
  <r>
    <x v="13"/>
    <x v="8"/>
    <x v="2"/>
    <x v="13"/>
  </r>
  <r>
    <x v="13"/>
    <x v="9"/>
    <x v="2"/>
    <x v="13"/>
  </r>
  <r>
    <x v="13"/>
    <x v="10"/>
    <x v="2"/>
    <x v="18"/>
  </r>
  <r>
    <x v="13"/>
    <x v="11"/>
    <x v="2"/>
    <x v="13"/>
  </r>
  <r>
    <x v="13"/>
    <x v="12"/>
    <x v="2"/>
    <x v="12"/>
  </r>
  <r>
    <x v="13"/>
    <x v="13"/>
    <x v="2"/>
    <x v="5"/>
  </r>
  <r>
    <x v="13"/>
    <x v="14"/>
    <x v="2"/>
    <x v="3"/>
  </r>
  <r>
    <x v="13"/>
    <x v="15"/>
    <x v="2"/>
    <x v="11"/>
  </r>
  <r>
    <x v="13"/>
    <x v="16"/>
    <x v="2"/>
    <x v="5"/>
  </r>
  <r>
    <x v="13"/>
    <x v="17"/>
    <x v="2"/>
    <x v="13"/>
  </r>
  <r>
    <x v="13"/>
    <x v="18"/>
    <x v="2"/>
    <x v="6"/>
  </r>
  <r>
    <x v="13"/>
    <x v="19"/>
    <x v="2"/>
    <x v="6"/>
  </r>
  <r>
    <x v="13"/>
    <x v="20"/>
    <x v="2"/>
    <x v="16"/>
  </r>
  <r>
    <x v="13"/>
    <x v="21"/>
    <x v="2"/>
    <x v="3"/>
  </r>
  <r>
    <x v="13"/>
    <x v="22"/>
    <x v="2"/>
    <x v="11"/>
  </r>
  <r>
    <x v="13"/>
    <x v="23"/>
    <x v="2"/>
    <x v="12"/>
  </r>
  <r>
    <x v="13"/>
    <x v="24"/>
    <x v="2"/>
    <x v="11"/>
  </r>
  <r>
    <x v="13"/>
    <x v="25"/>
    <x v="2"/>
    <x v="6"/>
  </r>
  <r>
    <x v="13"/>
    <x v="26"/>
    <x v="2"/>
    <x v="5"/>
  </r>
  <r>
    <x v="13"/>
    <x v="27"/>
    <x v="2"/>
    <x v="6"/>
  </r>
  <r>
    <x v="13"/>
    <x v="28"/>
    <x v="2"/>
    <x v="13"/>
  </r>
  <r>
    <x v="13"/>
    <x v="29"/>
    <x v="2"/>
    <x v="13"/>
  </r>
  <r>
    <x v="14"/>
    <x v="0"/>
    <x v="0"/>
    <x v="25"/>
  </r>
  <r>
    <x v="14"/>
    <x v="1"/>
    <x v="0"/>
    <x v="20"/>
  </r>
  <r>
    <x v="14"/>
    <x v="2"/>
    <x v="0"/>
    <x v="21"/>
  </r>
  <r>
    <x v="14"/>
    <x v="3"/>
    <x v="0"/>
    <x v="4"/>
  </r>
  <r>
    <x v="14"/>
    <x v="4"/>
    <x v="0"/>
    <x v="3"/>
  </r>
  <r>
    <x v="14"/>
    <x v="5"/>
    <x v="0"/>
    <x v="6"/>
  </r>
  <r>
    <x v="14"/>
    <x v="6"/>
    <x v="0"/>
    <x v="5"/>
  </r>
  <r>
    <x v="14"/>
    <x v="7"/>
    <x v="0"/>
    <x v="7"/>
  </r>
  <r>
    <x v="14"/>
    <x v="8"/>
    <x v="0"/>
    <x v="6"/>
  </r>
  <r>
    <x v="14"/>
    <x v="9"/>
    <x v="0"/>
    <x v="13"/>
  </r>
  <r>
    <x v="14"/>
    <x v="10"/>
    <x v="0"/>
    <x v="31"/>
  </r>
  <r>
    <x v="14"/>
    <x v="11"/>
    <x v="0"/>
    <x v="20"/>
  </r>
  <r>
    <x v="14"/>
    <x v="12"/>
    <x v="0"/>
    <x v="4"/>
  </r>
  <r>
    <x v="14"/>
    <x v="13"/>
    <x v="0"/>
    <x v="10"/>
  </r>
  <r>
    <x v="14"/>
    <x v="14"/>
    <x v="0"/>
    <x v="10"/>
  </r>
  <r>
    <x v="14"/>
    <x v="15"/>
    <x v="0"/>
    <x v="6"/>
  </r>
  <r>
    <x v="14"/>
    <x v="16"/>
    <x v="0"/>
    <x v="5"/>
  </r>
  <r>
    <x v="14"/>
    <x v="17"/>
    <x v="0"/>
    <x v="13"/>
  </r>
  <r>
    <x v="14"/>
    <x v="18"/>
    <x v="0"/>
    <x v="7"/>
  </r>
  <r>
    <x v="14"/>
    <x v="19"/>
    <x v="0"/>
    <x v="6"/>
  </r>
  <r>
    <x v="14"/>
    <x v="20"/>
    <x v="0"/>
    <x v="31"/>
  </r>
  <r>
    <x v="14"/>
    <x v="21"/>
    <x v="0"/>
    <x v="23"/>
  </r>
  <r>
    <x v="14"/>
    <x v="22"/>
    <x v="0"/>
    <x v="9"/>
  </r>
  <r>
    <x v="14"/>
    <x v="23"/>
    <x v="0"/>
    <x v="21"/>
  </r>
  <r>
    <x v="14"/>
    <x v="24"/>
    <x v="0"/>
    <x v="10"/>
  </r>
  <r>
    <x v="14"/>
    <x v="25"/>
    <x v="0"/>
    <x v="12"/>
  </r>
  <r>
    <x v="14"/>
    <x v="26"/>
    <x v="0"/>
    <x v="6"/>
  </r>
  <r>
    <x v="14"/>
    <x v="27"/>
    <x v="0"/>
    <x v="13"/>
  </r>
  <r>
    <x v="14"/>
    <x v="28"/>
    <x v="0"/>
    <x v="13"/>
  </r>
  <r>
    <x v="14"/>
    <x v="29"/>
    <x v="0"/>
    <x v="7"/>
  </r>
  <r>
    <x v="14"/>
    <x v="0"/>
    <x v="1"/>
    <x v="28"/>
  </r>
  <r>
    <x v="14"/>
    <x v="1"/>
    <x v="1"/>
    <x v="21"/>
  </r>
  <r>
    <x v="14"/>
    <x v="2"/>
    <x v="1"/>
    <x v="4"/>
  </r>
  <r>
    <x v="14"/>
    <x v="3"/>
    <x v="1"/>
    <x v="3"/>
  </r>
  <r>
    <x v="14"/>
    <x v="4"/>
    <x v="1"/>
    <x v="5"/>
  </r>
  <r>
    <x v="14"/>
    <x v="5"/>
    <x v="1"/>
    <x v="13"/>
  </r>
  <r>
    <x v="14"/>
    <x v="6"/>
    <x v="1"/>
    <x v="6"/>
  </r>
  <r>
    <x v="14"/>
    <x v="7"/>
    <x v="1"/>
    <x v="7"/>
  </r>
  <r>
    <x v="14"/>
    <x v="8"/>
    <x v="1"/>
    <x v="13"/>
  </r>
  <r>
    <x v="14"/>
    <x v="9"/>
    <x v="1"/>
    <x v="7"/>
  </r>
  <r>
    <x v="14"/>
    <x v="10"/>
    <x v="1"/>
    <x v="0"/>
  </r>
  <r>
    <x v="14"/>
    <x v="11"/>
    <x v="1"/>
    <x v="5"/>
  </r>
  <r>
    <x v="14"/>
    <x v="12"/>
    <x v="1"/>
    <x v="2"/>
  </r>
  <r>
    <x v="14"/>
    <x v="13"/>
    <x v="1"/>
    <x v="4"/>
  </r>
  <r>
    <x v="14"/>
    <x v="14"/>
    <x v="1"/>
    <x v="7"/>
  </r>
  <r>
    <x v="14"/>
    <x v="15"/>
    <x v="1"/>
    <x v="7"/>
  </r>
  <r>
    <x v="14"/>
    <x v="16"/>
    <x v="1"/>
    <x v="6"/>
  </r>
  <r>
    <x v="14"/>
    <x v="17"/>
    <x v="1"/>
    <x v="7"/>
  </r>
  <r>
    <x v="14"/>
    <x v="18"/>
    <x v="1"/>
    <x v="7"/>
  </r>
  <r>
    <x v="14"/>
    <x v="19"/>
    <x v="1"/>
    <x v="7"/>
  </r>
  <r>
    <x v="14"/>
    <x v="20"/>
    <x v="1"/>
    <x v="23"/>
  </r>
  <r>
    <x v="14"/>
    <x v="21"/>
    <x v="1"/>
    <x v="1"/>
  </r>
  <r>
    <x v="14"/>
    <x v="22"/>
    <x v="1"/>
    <x v="4"/>
  </r>
  <r>
    <x v="14"/>
    <x v="23"/>
    <x v="1"/>
    <x v="10"/>
  </r>
  <r>
    <x v="14"/>
    <x v="24"/>
    <x v="1"/>
    <x v="5"/>
  </r>
  <r>
    <x v="14"/>
    <x v="25"/>
    <x v="1"/>
    <x v="11"/>
  </r>
  <r>
    <x v="14"/>
    <x v="26"/>
    <x v="1"/>
    <x v="7"/>
  </r>
  <r>
    <x v="14"/>
    <x v="27"/>
    <x v="1"/>
    <x v="13"/>
  </r>
  <r>
    <x v="14"/>
    <x v="28"/>
    <x v="1"/>
    <x v="7"/>
  </r>
  <r>
    <x v="14"/>
    <x v="29"/>
    <x v="1"/>
    <x v="7"/>
  </r>
  <r>
    <x v="14"/>
    <x v="0"/>
    <x v="2"/>
    <x v="15"/>
  </r>
  <r>
    <x v="14"/>
    <x v="1"/>
    <x v="2"/>
    <x v="11"/>
  </r>
  <r>
    <x v="14"/>
    <x v="2"/>
    <x v="2"/>
    <x v="5"/>
  </r>
  <r>
    <x v="14"/>
    <x v="3"/>
    <x v="2"/>
    <x v="12"/>
  </r>
  <r>
    <x v="14"/>
    <x v="4"/>
    <x v="2"/>
    <x v="6"/>
  </r>
  <r>
    <x v="14"/>
    <x v="5"/>
    <x v="2"/>
    <x v="6"/>
  </r>
  <r>
    <x v="14"/>
    <x v="6"/>
    <x v="2"/>
    <x v="6"/>
  </r>
  <r>
    <x v="14"/>
    <x v="7"/>
    <x v="2"/>
    <x v="7"/>
  </r>
  <r>
    <x v="14"/>
    <x v="8"/>
    <x v="2"/>
    <x v="6"/>
  </r>
  <r>
    <x v="14"/>
    <x v="9"/>
    <x v="2"/>
    <x v="13"/>
  </r>
  <r>
    <x v="14"/>
    <x v="10"/>
    <x v="2"/>
    <x v="13"/>
  </r>
  <r>
    <x v="14"/>
    <x v="11"/>
    <x v="2"/>
    <x v="20"/>
  </r>
  <r>
    <x v="14"/>
    <x v="12"/>
    <x v="2"/>
    <x v="5"/>
  </r>
  <r>
    <x v="14"/>
    <x v="13"/>
    <x v="2"/>
    <x v="12"/>
  </r>
  <r>
    <x v="14"/>
    <x v="14"/>
    <x v="2"/>
    <x v="3"/>
  </r>
  <r>
    <x v="14"/>
    <x v="15"/>
    <x v="2"/>
    <x v="5"/>
  </r>
  <r>
    <x v="14"/>
    <x v="16"/>
    <x v="2"/>
    <x v="6"/>
  </r>
  <r>
    <x v="14"/>
    <x v="17"/>
    <x v="2"/>
    <x v="6"/>
  </r>
  <r>
    <x v="14"/>
    <x v="18"/>
    <x v="2"/>
    <x v="13"/>
  </r>
  <r>
    <x v="14"/>
    <x v="19"/>
    <x v="2"/>
    <x v="5"/>
  </r>
  <r>
    <x v="14"/>
    <x v="20"/>
    <x v="2"/>
    <x v="2"/>
  </r>
  <r>
    <x v="14"/>
    <x v="21"/>
    <x v="2"/>
    <x v="6"/>
  </r>
  <r>
    <x v="14"/>
    <x v="22"/>
    <x v="2"/>
    <x v="3"/>
  </r>
  <r>
    <x v="14"/>
    <x v="23"/>
    <x v="2"/>
    <x v="6"/>
  </r>
  <r>
    <x v="14"/>
    <x v="24"/>
    <x v="2"/>
    <x v="11"/>
  </r>
  <r>
    <x v="14"/>
    <x v="25"/>
    <x v="2"/>
    <x v="13"/>
  </r>
  <r>
    <x v="14"/>
    <x v="26"/>
    <x v="2"/>
    <x v="11"/>
  </r>
  <r>
    <x v="14"/>
    <x v="27"/>
    <x v="2"/>
    <x v="13"/>
  </r>
  <r>
    <x v="14"/>
    <x v="28"/>
    <x v="2"/>
    <x v="6"/>
  </r>
  <r>
    <x v="14"/>
    <x v="29"/>
    <x v="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akeup"/>
    <x v="0"/>
    <s v="Maybeleen"/>
    <s v="Compact Powder"/>
    <n v="210"/>
  </r>
  <r>
    <s v="Makeup"/>
    <x v="1"/>
    <s v="Garner"/>
    <s v="Cleansing Water"/>
    <n v="199"/>
  </r>
  <r>
    <s v="Makeup"/>
    <x v="2"/>
    <s v="Dads Co"/>
    <s v="UnderEye Cream"/>
    <n v="322"/>
  </r>
  <r>
    <s v="Makeup"/>
    <x v="3"/>
    <s v="Maybeleen"/>
    <s v="BabyLips"/>
    <n v="161"/>
  </r>
  <r>
    <s v="Makeup"/>
    <x v="4"/>
    <s v="Chakma"/>
    <s v="Pore Cleanser"/>
    <n v="109"/>
  </r>
  <r>
    <s v="Makeup"/>
    <x v="5"/>
    <s v="Chemitique"/>
    <s v="Berberry Cleanser"/>
    <n v="122"/>
  </r>
  <r>
    <s v="Makeup"/>
    <x v="6"/>
    <s v="Alps"/>
    <s v="Aloe Face Wipes"/>
    <n v="96"/>
  </r>
  <r>
    <s v="Makeup"/>
    <x v="7"/>
    <s v="MEGA"/>
    <s v="Black head remover"/>
    <n v="73"/>
  </r>
  <r>
    <s v="Makeup"/>
    <x v="8"/>
    <s v="Sironah"/>
    <s v="Face Razor"/>
    <n v="225"/>
  </r>
  <r>
    <s v="Makeup"/>
    <x v="9"/>
    <s v="Bonds"/>
    <s v="Age Magic"/>
    <n v="559"/>
  </r>
  <r>
    <s v="Furniture"/>
    <x v="10"/>
    <s v="Amazonian Basix"/>
    <s v="0 Gravity chair"/>
    <n v="3199"/>
  </r>
  <r>
    <s v="Furniture"/>
    <x v="11"/>
    <s v="ADHD "/>
    <s v="Wooden Coffee Table"/>
    <n v="371"/>
  </r>
  <r>
    <s v="Furniture"/>
    <x v="12"/>
    <s v="Lalkamal"/>
    <s v="Plastic Cabinet Wood Finish"/>
    <n v="2300"/>
  </r>
  <r>
    <s v="Furniture"/>
    <x v="13"/>
    <s v="Furniture Café"/>
    <s v="Wooden wall shelf"/>
    <n v="499"/>
  </r>
  <r>
    <s v="Furniture"/>
    <x v="14"/>
    <s v="Malik"/>
    <s v="Table Antique"/>
    <n v="299"/>
  </r>
  <r>
    <s v="Furniture"/>
    <x v="15"/>
    <s v="Fun Aspiration"/>
    <s v="Toilet Cabinet"/>
    <n v="901"/>
  </r>
  <r>
    <s v="Furniture"/>
    <x v="16"/>
    <s v="Utopia"/>
    <s v="Brass Cutting Wooden Storage Stool"/>
    <n v="929"/>
  </r>
  <r>
    <s v="Furniture"/>
    <x v="17"/>
    <s v="WFH Gear"/>
    <s v="Side Table"/>
    <n v="1030"/>
  </r>
  <r>
    <s v="Furniture"/>
    <x v="18"/>
    <s v="Gunee"/>
    <s v="Bar Stool Bamboo"/>
    <n v="1222"/>
  </r>
  <r>
    <s v="Furniture"/>
    <x v="19"/>
    <s v="AccoDecco"/>
    <s v="2 in 1 Table"/>
    <n v="649"/>
  </r>
  <r>
    <s v="Luxury"/>
    <x v="20"/>
    <s v="KAMA"/>
    <s v="Haldi Chandan"/>
    <n v="1800"/>
  </r>
  <r>
    <s v="Luxury"/>
    <x v="21"/>
    <s v="KAMA Ayurveda"/>
    <s v="Neroli Water"/>
    <n v="345"/>
  </r>
  <r>
    <s v="Luxury"/>
    <x v="22"/>
    <s v="Forest Essentials"/>
    <s v="Shower Gel Silky"/>
    <n v="350"/>
  </r>
  <r>
    <s v="Luxury"/>
    <x v="23"/>
    <s v="Forest Essentials"/>
    <s v="Hair Cleanser Bhringrraj"/>
    <n v="1575"/>
  </r>
  <r>
    <s v="Luxury"/>
    <x v="24"/>
    <s v="Wella"/>
    <s v="Intense Repair"/>
    <n v="1045"/>
  </r>
  <r>
    <s v="Luxury"/>
    <x v="25"/>
    <s v="Biolage"/>
    <s v="Renewing Mask"/>
    <n v="1186"/>
  </r>
  <r>
    <s v="Luxury"/>
    <x v="26"/>
    <s v="Viva"/>
    <s v="Fibrestrong Shampoo"/>
    <n v="374"/>
  </r>
  <r>
    <s v="Luxury"/>
    <x v="27"/>
    <s v="PapaEarth"/>
    <s v="Bourbon Body Scent"/>
    <n v="1500"/>
  </r>
  <r>
    <s v="Luxury"/>
    <x v="28"/>
    <s v="Jeera"/>
    <s v="Spring Lily"/>
    <n v="1800"/>
  </r>
  <r>
    <s v="Luxury"/>
    <x v="29"/>
    <s v="Schwazkopf"/>
    <s v="Absolut Repair"/>
    <n v="14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78"/>
    <n v="75"/>
    <n v="44"/>
    <n v="497"/>
  </r>
  <r>
    <x v="1"/>
    <n v="187"/>
    <n v="40"/>
    <n v="24"/>
    <n v="251"/>
  </r>
  <r>
    <x v="2"/>
    <n v="63"/>
    <n v="34"/>
    <n v="12"/>
    <n v="109"/>
  </r>
  <r>
    <x v="3"/>
    <n v="83"/>
    <n v="21"/>
    <n v="14"/>
    <n v="118"/>
  </r>
  <r>
    <x v="4"/>
    <n v="86"/>
    <n v="24"/>
    <n v="13"/>
    <n v="123"/>
  </r>
  <r>
    <x v="5"/>
    <n v="49"/>
    <n v="14"/>
    <n v="6"/>
    <n v="69"/>
  </r>
  <r>
    <x v="6"/>
    <n v="55"/>
    <n v="9"/>
    <n v="10"/>
    <n v="74"/>
  </r>
  <r>
    <x v="7"/>
    <n v="23"/>
    <n v="4"/>
    <n v="2"/>
    <n v="29"/>
  </r>
  <r>
    <x v="8"/>
    <n v="15"/>
    <n v="5"/>
    <n v="2"/>
    <n v="22"/>
  </r>
  <r>
    <x v="9"/>
    <n v="16"/>
    <n v="8"/>
    <n v="2"/>
    <n v="26"/>
  </r>
  <r>
    <x v="10"/>
    <n v="234"/>
    <n v="58"/>
    <n v="63"/>
    <n v="355"/>
  </r>
  <r>
    <x v="11"/>
    <n v="234"/>
    <n v="32"/>
    <n v="49"/>
    <n v="315"/>
  </r>
  <r>
    <x v="12"/>
    <n v="128"/>
    <n v="14"/>
    <n v="23"/>
    <n v="165"/>
  </r>
  <r>
    <x v="13"/>
    <n v="85"/>
    <n v="12"/>
    <n v="23"/>
    <n v="120"/>
  </r>
  <r>
    <x v="14"/>
    <n v="94"/>
    <n v="14"/>
    <n v="13"/>
    <n v="121"/>
  </r>
  <r>
    <x v="15"/>
    <n v="109"/>
    <n v="10"/>
    <n v="6"/>
    <n v="125"/>
  </r>
  <r>
    <x v="16"/>
    <n v="129"/>
    <n v="12"/>
    <n v="3"/>
    <n v="144"/>
  </r>
  <r>
    <x v="17"/>
    <n v="44"/>
    <n v="6"/>
    <n v="2"/>
    <n v="52"/>
  </r>
  <r>
    <x v="18"/>
    <n v="47"/>
    <n v="5"/>
    <n v="1"/>
    <n v="53"/>
  </r>
  <r>
    <x v="19"/>
    <n v="26"/>
    <n v="1"/>
    <n v="2"/>
    <n v="29"/>
  </r>
  <r>
    <x v="20"/>
    <n v="120"/>
    <n v="27"/>
    <n v="60"/>
    <n v="207"/>
  </r>
  <r>
    <x v="21"/>
    <n v="71"/>
    <n v="18"/>
    <n v="33"/>
    <n v="122"/>
  </r>
  <r>
    <x v="22"/>
    <n v="69"/>
    <n v="11"/>
    <n v="18"/>
    <n v="98"/>
  </r>
  <r>
    <x v="23"/>
    <n v="48"/>
    <n v="8"/>
    <n v="14"/>
    <n v="70"/>
  </r>
  <r>
    <x v="24"/>
    <n v="45"/>
    <n v="5"/>
    <n v="9"/>
    <n v="59"/>
  </r>
  <r>
    <x v="25"/>
    <n v="18"/>
    <n v="3"/>
    <n v="7"/>
    <n v="28"/>
  </r>
  <r>
    <x v="26"/>
    <n v="10"/>
    <n v="4"/>
    <n v="9"/>
    <n v="23"/>
  </r>
  <r>
    <x v="27"/>
    <n v="3"/>
    <n v="1"/>
    <n v="1"/>
    <n v="5"/>
  </r>
  <r>
    <x v="28"/>
    <n v="18"/>
    <n v="2"/>
    <n v="2"/>
    <n v="22"/>
  </r>
  <r>
    <x v="29"/>
    <n v="9"/>
    <n v="3"/>
    <n v="1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1">
  <r>
    <x v="0"/>
    <x v="0"/>
    <x v="0"/>
    <n v="26"/>
    <n v="210"/>
    <n v="5460"/>
    <x v="0"/>
  </r>
  <r>
    <x v="0"/>
    <x v="1"/>
    <x v="0"/>
    <n v="13"/>
    <n v="199"/>
    <n v="2587"/>
    <x v="0"/>
  </r>
  <r>
    <x v="0"/>
    <x v="2"/>
    <x v="0"/>
    <n v="9"/>
    <n v="322"/>
    <n v="2898"/>
    <x v="0"/>
  </r>
  <r>
    <x v="0"/>
    <x v="3"/>
    <x v="0"/>
    <n v="6"/>
    <n v="161"/>
    <n v="966"/>
    <x v="0"/>
  </r>
  <r>
    <x v="0"/>
    <x v="4"/>
    <x v="0"/>
    <n v="8"/>
    <n v="109"/>
    <n v="872"/>
    <x v="0"/>
  </r>
  <r>
    <x v="0"/>
    <x v="5"/>
    <x v="0"/>
    <n v="3"/>
    <n v="122"/>
    <n v="366"/>
    <x v="0"/>
  </r>
  <r>
    <x v="0"/>
    <x v="6"/>
    <x v="0"/>
    <n v="3"/>
    <n v="96"/>
    <n v="288"/>
    <x v="0"/>
  </r>
  <r>
    <x v="0"/>
    <x v="7"/>
    <x v="0"/>
    <n v="2"/>
    <n v="73"/>
    <n v="146"/>
    <x v="0"/>
  </r>
  <r>
    <x v="0"/>
    <x v="8"/>
    <x v="0"/>
    <n v="0"/>
    <n v="225"/>
    <n v="0"/>
    <x v="0"/>
  </r>
  <r>
    <x v="0"/>
    <x v="9"/>
    <x v="0"/>
    <n v="0"/>
    <n v="559"/>
    <n v="0"/>
    <x v="0"/>
  </r>
  <r>
    <x v="0"/>
    <x v="10"/>
    <x v="0"/>
    <n v="31"/>
    <n v="3199"/>
    <n v="99169"/>
    <x v="0"/>
  </r>
  <r>
    <x v="0"/>
    <x v="11"/>
    <x v="0"/>
    <n v="10"/>
    <n v="371"/>
    <n v="3710"/>
    <x v="0"/>
  </r>
  <r>
    <x v="0"/>
    <x v="12"/>
    <x v="0"/>
    <n v="10"/>
    <n v="2300"/>
    <n v="23000"/>
    <x v="0"/>
  </r>
  <r>
    <x v="0"/>
    <x v="13"/>
    <x v="0"/>
    <n v="7"/>
    <n v="499"/>
    <n v="3493"/>
    <x v="0"/>
  </r>
  <r>
    <x v="0"/>
    <x v="14"/>
    <x v="0"/>
    <n v="5"/>
    <n v="299"/>
    <n v="1495"/>
    <x v="0"/>
  </r>
  <r>
    <x v="0"/>
    <x v="15"/>
    <x v="0"/>
    <n v="5"/>
    <n v="901"/>
    <n v="4505"/>
    <x v="0"/>
  </r>
  <r>
    <x v="0"/>
    <x v="16"/>
    <x v="0"/>
    <n v="3"/>
    <n v="929"/>
    <n v="2787"/>
    <x v="0"/>
  </r>
  <r>
    <x v="0"/>
    <x v="17"/>
    <x v="0"/>
    <n v="2"/>
    <n v="1030"/>
    <n v="2060"/>
    <x v="0"/>
  </r>
  <r>
    <x v="0"/>
    <x v="18"/>
    <x v="0"/>
    <n v="0"/>
    <n v="1222"/>
    <n v="0"/>
    <x v="0"/>
  </r>
  <r>
    <x v="0"/>
    <x v="19"/>
    <x v="0"/>
    <n v="2"/>
    <n v="649"/>
    <n v="1298"/>
    <x v="0"/>
  </r>
  <r>
    <x v="0"/>
    <x v="20"/>
    <x v="0"/>
    <n v="26"/>
    <n v="1800"/>
    <n v="46800"/>
    <x v="0"/>
  </r>
  <r>
    <x v="0"/>
    <x v="21"/>
    <x v="0"/>
    <n v="13"/>
    <n v="345"/>
    <n v="4485"/>
    <x v="0"/>
  </r>
  <r>
    <x v="0"/>
    <x v="22"/>
    <x v="0"/>
    <n v="9"/>
    <n v="350"/>
    <n v="3150"/>
    <x v="0"/>
  </r>
  <r>
    <x v="0"/>
    <x v="23"/>
    <x v="0"/>
    <n v="7"/>
    <n v="1575"/>
    <n v="11025"/>
    <x v="0"/>
  </r>
  <r>
    <x v="0"/>
    <x v="24"/>
    <x v="0"/>
    <n v="4"/>
    <n v="1045"/>
    <n v="4180"/>
    <x v="0"/>
  </r>
  <r>
    <x v="0"/>
    <x v="25"/>
    <x v="0"/>
    <n v="2"/>
    <n v="1186"/>
    <n v="2372"/>
    <x v="0"/>
  </r>
  <r>
    <x v="0"/>
    <x v="26"/>
    <x v="0"/>
    <n v="3"/>
    <n v="374"/>
    <n v="1122"/>
    <x v="0"/>
  </r>
  <r>
    <x v="0"/>
    <x v="27"/>
    <x v="0"/>
    <n v="1"/>
    <n v="1500"/>
    <n v="1500"/>
    <x v="0"/>
  </r>
  <r>
    <x v="0"/>
    <x v="28"/>
    <x v="0"/>
    <n v="0"/>
    <n v="1800"/>
    <n v="0"/>
    <x v="0"/>
  </r>
  <r>
    <x v="0"/>
    <x v="29"/>
    <x v="0"/>
    <n v="2"/>
    <n v="1477"/>
    <n v="2954"/>
    <x v="0"/>
  </r>
  <r>
    <x v="0"/>
    <x v="0"/>
    <x v="1"/>
    <n v="17"/>
    <n v="210"/>
    <n v="3570"/>
    <x v="0"/>
  </r>
  <r>
    <x v="0"/>
    <x v="1"/>
    <x v="1"/>
    <n v="12"/>
    <n v="199"/>
    <n v="2388"/>
    <x v="0"/>
  </r>
  <r>
    <x v="0"/>
    <x v="2"/>
    <x v="1"/>
    <n v="8"/>
    <n v="322"/>
    <n v="2576"/>
    <x v="0"/>
  </r>
  <r>
    <x v="0"/>
    <x v="3"/>
    <x v="1"/>
    <n v="5"/>
    <n v="161"/>
    <n v="805"/>
    <x v="0"/>
  </r>
  <r>
    <x v="0"/>
    <x v="4"/>
    <x v="1"/>
    <n v="5"/>
    <n v="109"/>
    <n v="545"/>
    <x v="0"/>
  </r>
  <r>
    <x v="0"/>
    <x v="5"/>
    <x v="1"/>
    <n v="2"/>
    <n v="122"/>
    <n v="244"/>
    <x v="0"/>
  </r>
  <r>
    <x v="0"/>
    <x v="6"/>
    <x v="1"/>
    <n v="3"/>
    <n v="96"/>
    <n v="288"/>
    <x v="0"/>
  </r>
  <r>
    <x v="0"/>
    <x v="7"/>
    <x v="1"/>
    <n v="1"/>
    <n v="73"/>
    <n v="73"/>
    <x v="0"/>
  </r>
  <r>
    <x v="0"/>
    <x v="8"/>
    <x v="1"/>
    <n v="0"/>
    <n v="225"/>
    <n v="0"/>
    <x v="0"/>
  </r>
  <r>
    <x v="0"/>
    <x v="9"/>
    <x v="1"/>
    <n v="0"/>
    <n v="559"/>
    <n v="0"/>
    <x v="0"/>
  </r>
  <r>
    <x v="0"/>
    <x v="10"/>
    <x v="1"/>
    <n v="14"/>
    <n v="3199"/>
    <n v="44786"/>
    <x v="0"/>
  </r>
  <r>
    <x v="0"/>
    <x v="11"/>
    <x v="1"/>
    <n v="13"/>
    <n v="371"/>
    <n v="4823"/>
    <x v="0"/>
  </r>
  <r>
    <x v="0"/>
    <x v="12"/>
    <x v="1"/>
    <n v="8"/>
    <n v="2300"/>
    <n v="18400"/>
    <x v="0"/>
  </r>
  <r>
    <x v="0"/>
    <x v="13"/>
    <x v="1"/>
    <n v="1"/>
    <n v="499"/>
    <n v="499"/>
    <x v="0"/>
  </r>
  <r>
    <x v="0"/>
    <x v="14"/>
    <x v="1"/>
    <n v="2"/>
    <n v="299"/>
    <n v="598"/>
    <x v="0"/>
  </r>
  <r>
    <x v="0"/>
    <x v="15"/>
    <x v="1"/>
    <n v="0"/>
    <n v="901"/>
    <n v="0"/>
    <x v="0"/>
  </r>
  <r>
    <x v="0"/>
    <x v="16"/>
    <x v="1"/>
    <n v="4"/>
    <n v="929"/>
    <n v="3716"/>
    <x v="0"/>
  </r>
  <r>
    <x v="0"/>
    <x v="17"/>
    <x v="1"/>
    <n v="1"/>
    <n v="1030"/>
    <n v="1030"/>
    <x v="0"/>
  </r>
  <r>
    <x v="0"/>
    <x v="18"/>
    <x v="1"/>
    <n v="0"/>
    <n v="1222"/>
    <n v="0"/>
    <x v="0"/>
  </r>
  <r>
    <x v="0"/>
    <x v="19"/>
    <x v="1"/>
    <n v="0"/>
    <n v="649"/>
    <n v="0"/>
    <x v="0"/>
  </r>
  <r>
    <x v="0"/>
    <x v="20"/>
    <x v="1"/>
    <n v="20"/>
    <n v="1800"/>
    <n v="36000"/>
    <x v="0"/>
  </r>
  <r>
    <x v="0"/>
    <x v="21"/>
    <x v="1"/>
    <n v="8"/>
    <n v="345"/>
    <n v="2760"/>
    <x v="0"/>
  </r>
  <r>
    <x v="0"/>
    <x v="22"/>
    <x v="1"/>
    <n v="8"/>
    <n v="350"/>
    <n v="2800"/>
    <x v="0"/>
  </r>
  <r>
    <x v="0"/>
    <x v="23"/>
    <x v="1"/>
    <n v="4"/>
    <n v="1575"/>
    <n v="6300"/>
    <x v="0"/>
  </r>
  <r>
    <x v="0"/>
    <x v="24"/>
    <x v="1"/>
    <n v="3"/>
    <n v="1045"/>
    <n v="3135"/>
    <x v="0"/>
  </r>
  <r>
    <x v="0"/>
    <x v="25"/>
    <x v="1"/>
    <n v="0"/>
    <n v="1186"/>
    <n v="0"/>
    <x v="0"/>
  </r>
  <r>
    <x v="0"/>
    <x v="26"/>
    <x v="1"/>
    <n v="0"/>
    <n v="374"/>
    <n v="0"/>
    <x v="0"/>
  </r>
  <r>
    <x v="0"/>
    <x v="27"/>
    <x v="1"/>
    <n v="0"/>
    <n v="1500"/>
    <n v="0"/>
    <x v="0"/>
  </r>
  <r>
    <x v="0"/>
    <x v="28"/>
    <x v="1"/>
    <n v="0"/>
    <n v="1800"/>
    <n v="0"/>
    <x v="0"/>
  </r>
  <r>
    <x v="0"/>
    <x v="29"/>
    <x v="1"/>
    <n v="1"/>
    <n v="1477"/>
    <n v="1477"/>
    <x v="0"/>
  </r>
  <r>
    <x v="0"/>
    <x v="0"/>
    <x v="2"/>
    <n v="14"/>
    <n v="210"/>
    <n v="2940"/>
    <x v="0"/>
  </r>
  <r>
    <x v="0"/>
    <x v="1"/>
    <x v="2"/>
    <n v="9"/>
    <n v="199"/>
    <n v="1791"/>
    <x v="0"/>
  </r>
  <r>
    <x v="0"/>
    <x v="2"/>
    <x v="2"/>
    <n v="6"/>
    <n v="322"/>
    <n v="1932"/>
    <x v="0"/>
  </r>
  <r>
    <x v="0"/>
    <x v="3"/>
    <x v="2"/>
    <n v="5"/>
    <n v="161"/>
    <n v="805"/>
    <x v="0"/>
  </r>
  <r>
    <x v="0"/>
    <x v="4"/>
    <x v="2"/>
    <n v="2"/>
    <n v="109"/>
    <n v="218"/>
    <x v="0"/>
  </r>
  <r>
    <x v="0"/>
    <x v="5"/>
    <x v="2"/>
    <n v="2"/>
    <n v="122"/>
    <n v="244"/>
    <x v="0"/>
  </r>
  <r>
    <x v="0"/>
    <x v="6"/>
    <x v="2"/>
    <n v="2"/>
    <n v="96"/>
    <n v="192"/>
    <x v="0"/>
  </r>
  <r>
    <x v="0"/>
    <x v="7"/>
    <x v="2"/>
    <n v="1"/>
    <n v="73"/>
    <n v="73"/>
    <x v="0"/>
  </r>
  <r>
    <x v="0"/>
    <x v="8"/>
    <x v="2"/>
    <n v="1"/>
    <n v="225"/>
    <n v="225"/>
    <x v="0"/>
  </r>
  <r>
    <x v="0"/>
    <x v="9"/>
    <x v="2"/>
    <n v="2"/>
    <n v="559"/>
    <n v="1118"/>
    <x v="0"/>
  </r>
  <r>
    <x v="0"/>
    <x v="10"/>
    <x v="2"/>
    <n v="12"/>
    <n v="3199"/>
    <n v="38388"/>
    <x v="0"/>
  </r>
  <r>
    <x v="0"/>
    <x v="11"/>
    <x v="2"/>
    <n v="3"/>
    <n v="371"/>
    <n v="1113"/>
    <x v="0"/>
  </r>
  <r>
    <x v="0"/>
    <x v="12"/>
    <x v="2"/>
    <n v="3"/>
    <n v="2300"/>
    <n v="6900"/>
    <x v="0"/>
  </r>
  <r>
    <x v="0"/>
    <x v="13"/>
    <x v="2"/>
    <n v="8"/>
    <n v="499"/>
    <n v="3992"/>
    <x v="0"/>
  </r>
  <r>
    <x v="0"/>
    <x v="14"/>
    <x v="2"/>
    <n v="4"/>
    <n v="299"/>
    <n v="1196"/>
    <x v="0"/>
  </r>
  <r>
    <x v="0"/>
    <x v="15"/>
    <x v="2"/>
    <n v="4"/>
    <n v="901"/>
    <n v="3604"/>
    <x v="0"/>
  </r>
  <r>
    <x v="0"/>
    <x v="16"/>
    <x v="2"/>
    <n v="2"/>
    <n v="929"/>
    <n v="1858"/>
    <x v="0"/>
  </r>
  <r>
    <x v="0"/>
    <x v="17"/>
    <x v="2"/>
    <n v="2"/>
    <n v="1030"/>
    <n v="2060"/>
    <x v="0"/>
  </r>
  <r>
    <x v="0"/>
    <x v="18"/>
    <x v="2"/>
    <n v="0"/>
    <n v="1222"/>
    <n v="0"/>
    <x v="0"/>
  </r>
  <r>
    <x v="0"/>
    <x v="19"/>
    <x v="2"/>
    <n v="3"/>
    <n v="649"/>
    <n v="1947"/>
    <x v="0"/>
  </r>
  <r>
    <x v="0"/>
    <x v="20"/>
    <x v="2"/>
    <n v="9"/>
    <n v="1800"/>
    <n v="16200"/>
    <x v="0"/>
  </r>
  <r>
    <x v="0"/>
    <x v="21"/>
    <x v="2"/>
    <n v="7"/>
    <n v="345"/>
    <n v="2415"/>
    <x v="0"/>
  </r>
  <r>
    <x v="0"/>
    <x v="22"/>
    <x v="2"/>
    <n v="6"/>
    <n v="350"/>
    <n v="2100"/>
    <x v="0"/>
  </r>
  <r>
    <x v="0"/>
    <x v="23"/>
    <x v="2"/>
    <n v="4"/>
    <n v="1575"/>
    <n v="6300"/>
    <x v="0"/>
  </r>
  <r>
    <x v="0"/>
    <x v="24"/>
    <x v="2"/>
    <n v="4"/>
    <n v="1045"/>
    <n v="4180"/>
    <x v="0"/>
  </r>
  <r>
    <x v="0"/>
    <x v="25"/>
    <x v="2"/>
    <n v="3"/>
    <n v="1186"/>
    <n v="3558"/>
    <x v="0"/>
  </r>
  <r>
    <x v="0"/>
    <x v="26"/>
    <x v="2"/>
    <n v="4"/>
    <n v="374"/>
    <n v="1496"/>
    <x v="0"/>
  </r>
  <r>
    <x v="0"/>
    <x v="27"/>
    <x v="2"/>
    <n v="2"/>
    <n v="1500"/>
    <n v="3000"/>
    <x v="0"/>
  </r>
  <r>
    <x v="0"/>
    <x v="28"/>
    <x v="2"/>
    <n v="0"/>
    <n v="1800"/>
    <n v="0"/>
    <x v="0"/>
  </r>
  <r>
    <x v="0"/>
    <x v="29"/>
    <x v="2"/>
    <n v="2"/>
    <n v="1477"/>
    <n v="2954"/>
    <x v="0"/>
  </r>
  <r>
    <x v="1"/>
    <x v="0"/>
    <x v="0"/>
    <n v="26"/>
    <n v="210"/>
    <n v="5460"/>
    <x v="1"/>
  </r>
  <r>
    <x v="1"/>
    <x v="1"/>
    <x v="0"/>
    <n v="12"/>
    <n v="199"/>
    <n v="2388"/>
    <x v="1"/>
  </r>
  <r>
    <x v="1"/>
    <x v="2"/>
    <x v="0"/>
    <n v="9"/>
    <n v="322"/>
    <n v="2898"/>
    <x v="1"/>
  </r>
  <r>
    <x v="1"/>
    <x v="3"/>
    <x v="0"/>
    <n v="6"/>
    <n v="161"/>
    <n v="966"/>
    <x v="1"/>
  </r>
  <r>
    <x v="1"/>
    <x v="4"/>
    <x v="0"/>
    <n v="8"/>
    <n v="109"/>
    <n v="872"/>
    <x v="1"/>
  </r>
  <r>
    <x v="1"/>
    <x v="5"/>
    <x v="0"/>
    <n v="4"/>
    <n v="122"/>
    <n v="488"/>
    <x v="1"/>
  </r>
  <r>
    <x v="1"/>
    <x v="6"/>
    <x v="0"/>
    <n v="3"/>
    <n v="96"/>
    <n v="288"/>
    <x v="1"/>
  </r>
  <r>
    <x v="1"/>
    <x v="7"/>
    <x v="0"/>
    <n v="0"/>
    <n v="73"/>
    <n v="0"/>
    <x v="1"/>
  </r>
  <r>
    <x v="1"/>
    <x v="8"/>
    <x v="0"/>
    <n v="2"/>
    <n v="225"/>
    <n v="450"/>
    <x v="1"/>
  </r>
  <r>
    <x v="1"/>
    <x v="9"/>
    <x v="0"/>
    <n v="0"/>
    <n v="559"/>
    <n v="0"/>
    <x v="1"/>
  </r>
  <r>
    <x v="1"/>
    <x v="10"/>
    <x v="0"/>
    <n v="28"/>
    <n v="3199"/>
    <n v="89572"/>
    <x v="1"/>
  </r>
  <r>
    <x v="1"/>
    <x v="11"/>
    <x v="0"/>
    <n v="14"/>
    <n v="371"/>
    <n v="5194"/>
    <x v="1"/>
  </r>
  <r>
    <x v="1"/>
    <x v="12"/>
    <x v="0"/>
    <n v="10"/>
    <n v="2300"/>
    <n v="23000"/>
    <x v="1"/>
  </r>
  <r>
    <x v="1"/>
    <x v="13"/>
    <x v="0"/>
    <n v="9"/>
    <n v="499"/>
    <n v="4491"/>
    <x v="1"/>
  </r>
  <r>
    <x v="1"/>
    <x v="14"/>
    <x v="0"/>
    <n v="7"/>
    <n v="299"/>
    <n v="2093"/>
    <x v="1"/>
  </r>
  <r>
    <x v="1"/>
    <x v="15"/>
    <x v="0"/>
    <n v="5"/>
    <n v="901"/>
    <n v="4505"/>
    <x v="1"/>
  </r>
  <r>
    <x v="1"/>
    <x v="16"/>
    <x v="0"/>
    <n v="3"/>
    <n v="929"/>
    <n v="2787"/>
    <x v="1"/>
  </r>
  <r>
    <x v="1"/>
    <x v="17"/>
    <x v="0"/>
    <n v="0"/>
    <n v="1030"/>
    <n v="0"/>
    <x v="1"/>
  </r>
  <r>
    <x v="1"/>
    <x v="18"/>
    <x v="0"/>
    <n v="1"/>
    <n v="1222"/>
    <n v="1222"/>
    <x v="1"/>
  </r>
  <r>
    <x v="1"/>
    <x v="19"/>
    <x v="0"/>
    <n v="3"/>
    <n v="649"/>
    <n v="1947"/>
    <x v="1"/>
  </r>
  <r>
    <x v="1"/>
    <x v="20"/>
    <x v="0"/>
    <n v="32"/>
    <n v="1800"/>
    <n v="57600"/>
    <x v="1"/>
  </r>
  <r>
    <x v="1"/>
    <x v="21"/>
    <x v="0"/>
    <n v="16"/>
    <n v="345"/>
    <n v="5520"/>
    <x v="1"/>
  </r>
  <r>
    <x v="1"/>
    <x v="22"/>
    <x v="0"/>
    <n v="11"/>
    <n v="350"/>
    <n v="3850"/>
    <x v="1"/>
  </r>
  <r>
    <x v="1"/>
    <x v="23"/>
    <x v="0"/>
    <n v="7"/>
    <n v="1575"/>
    <n v="11025"/>
    <x v="1"/>
  </r>
  <r>
    <x v="1"/>
    <x v="24"/>
    <x v="0"/>
    <n v="6"/>
    <n v="1045"/>
    <n v="6270"/>
    <x v="1"/>
  </r>
  <r>
    <x v="1"/>
    <x v="25"/>
    <x v="0"/>
    <n v="3"/>
    <n v="1186"/>
    <n v="3558"/>
    <x v="1"/>
  </r>
  <r>
    <x v="1"/>
    <x v="26"/>
    <x v="0"/>
    <n v="4"/>
    <n v="374"/>
    <n v="1496"/>
    <x v="1"/>
  </r>
  <r>
    <x v="1"/>
    <x v="27"/>
    <x v="0"/>
    <n v="1"/>
    <n v="1500"/>
    <n v="1500"/>
    <x v="1"/>
  </r>
  <r>
    <x v="1"/>
    <x v="28"/>
    <x v="0"/>
    <n v="0"/>
    <n v="1800"/>
    <n v="0"/>
    <x v="1"/>
  </r>
  <r>
    <x v="1"/>
    <x v="29"/>
    <x v="0"/>
    <n v="0"/>
    <n v="1477"/>
    <n v="0"/>
    <x v="1"/>
  </r>
  <r>
    <x v="1"/>
    <x v="0"/>
    <x v="1"/>
    <n v="23"/>
    <n v="210"/>
    <n v="4830"/>
    <x v="1"/>
  </r>
  <r>
    <x v="1"/>
    <x v="1"/>
    <x v="1"/>
    <n v="9"/>
    <n v="199"/>
    <n v="1791"/>
    <x v="1"/>
  </r>
  <r>
    <x v="1"/>
    <x v="2"/>
    <x v="1"/>
    <n v="6"/>
    <n v="322"/>
    <n v="1932"/>
    <x v="1"/>
  </r>
  <r>
    <x v="1"/>
    <x v="3"/>
    <x v="1"/>
    <n v="5"/>
    <n v="161"/>
    <n v="805"/>
    <x v="1"/>
  </r>
  <r>
    <x v="1"/>
    <x v="4"/>
    <x v="1"/>
    <n v="5"/>
    <n v="109"/>
    <n v="545"/>
    <x v="1"/>
  </r>
  <r>
    <x v="1"/>
    <x v="5"/>
    <x v="1"/>
    <n v="4"/>
    <n v="122"/>
    <n v="488"/>
    <x v="1"/>
  </r>
  <r>
    <x v="1"/>
    <x v="6"/>
    <x v="1"/>
    <n v="1"/>
    <n v="96"/>
    <n v="96"/>
    <x v="1"/>
  </r>
  <r>
    <x v="1"/>
    <x v="7"/>
    <x v="1"/>
    <n v="0"/>
    <n v="73"/>
    <n v="0"/>
    <x v="1"/>
  </r>
  <r>
    <x v="1"/>
    <x v="8"/>
    <x v="1"/>
    <n v="1"/>
    <n v="225"/>
    <n v="225"/>
    <x v="1"/>
  </r>
  <r>
    <x v="1"/>
    <x v="9"/>
    <x v="1"/>
    <n v="0"/>
    <n v="559"/>
    <n v="0"/>
    <x v="1"/>
  </r>
  <r>
    <x v="1"/>
    <x v="10"/>
    <x v="1"/>
    <n v="9"/>
    <n v="3199"/>
    <n v="28791"/>
    <x v="1"/>
  </r>
  <r>
    <x v="1"/>
    <x v="11"/>
    <x v="1"/>
    <n v="5"/>
    <n v="371"/>
    <n v="1855"/>
    <x v="1"/>
  </r>
  <r>
    <x v="1"/>
    <x v="12"/>
    <x v="1"/>
    <n v="5"/>
    <n v="2300"/>
    <n v="11500"/>
    <x v="1"/>
  </r>
  <r>
    <x v="1"/>
    <x v="13"/>
    <x v="1"/>
    <n v="1"/>
    <n v="499"/>
    <n v="499"/>
    <x v="1"/>
  </r>
  <r>
    <x v="1"/>
    <x v="14"/>
    <x v="1"/>
    <n v="0"/>
    <n v="299"/>
    <n v="0"/>
    <x v="1"/>
  </r>
  <r>
    <x v="1"/>
    <x v="15"/>
    <x v="1"/>
    <n v="3"/>
    <n v="901"/>
    <n v="2703"/>
    <x v="1"/>
  </r>
  <r>
    <x v="1"/>
    <x v="16"/>
    <x v="1"/>
    <n v="1"/>
    <n v="929"/>
    <n v="929"/>
    <x v="1"/>
  </r>
  <r>
    <x v="1"/>
    <x v="17"/>
    <x v="1"/>
    <n v="0"/>
    <n v="1030"/>
    <n v="0"/>
    <x v="1"/>
  </r>
  <r>
    <x v="1"/>
    <x v="18"/>
    <x v="1"/>
    <n v="1"/>
    <n v="1222"/>
    <n v="1222"/>
    <x v="1"/>
  </r>
  <r>
    <x v="1"/>
    <x v="19"/>
    <x v="1"/>
    <n v="0"/>
    <n v="649"/>
    <n v="0"/>
    <x v="1"/>
  </r>
  <r>
    <x v="1"/>
    <x v="20"/>
    <x v="1"/>
    <n v="18"/>
    <n v="1800"/>
    <n v="32400"/>
    <x v="1"/>
  </r>
  <r>
    <x v="1"/>
    <x v="21"/>
    <x v="1"/>
    <n v="10"/>
    <n v="345"/>
    <n v="3450"/>
    <x v="1"/>
  </r>
  <r>
    <x v="1"/>
    <x v="22"/>
    <x v="1"/>
    <n v="7"/>
    <n v="350"/>
    <n v="2450"/>
    <x v="1"/>
  </r>
  <r>
    <x v="1"/>
    <x v="23"/>
    <x v="1"/>
    <n v="4"/>
    <n v="1575"/>
    <n v="6300"/>
    <x v="1"/>
  </r>
  <r>
    <x v="1"/>
    <x v="24"/>
    <x v="1"/>
    <n v="1"/>
    <n v="1045"/>
    <n v="1045"/>
    <x v="1"/>
  </r>
  <r>
    <x v="1"/>
    <x v="25"/>
    <x v="1"/>
    <n v="0"/>
    <n v="1186"/>
    <n v="0"/>
    <x v="1"/>
  </r>
  <r>
    <x v="1"/>
    <x v="26"/>
    <x v="1"/>
    <n v="1"/>
    <n v="374"/>
    <n v="374"/>
    <x v="1"/>
  </r>
  <r>
    <x v="1"/>
    <x v="27"/>
    <x v="1"/>
    <n v="0"/>
    <n v="1500"/>
    <n v="0"/>
    <x v="1"/>
  </r>
  <r>
    <x v="1"/>
    <x v="28"/>
    <x v="1"/>
    <n v="0"/>
    <n v="1800"/>
    <n v="0"/>
    <x v="1"/>
  </r>
  <r>
    <x v="1"/>
    <x v="29"/>
    <x v="1"/>
    <n v="0"/>
    <n v="1477"/>
    <n v="0"/>
    <x v="1"/>
  </r>
  <r>
    <x v="1"/>
    <x v="0"/>
    <x v="2"/>
    <n v="10"/>
    <n v="210"/>
    <n v="2100"/>
    <x v="1"/>
  </r>
  <r>
    <x v="1"/>
    <x v="1"/>
    <x v="2"/>
    <n v="7"/>
    <n v="199"/>
    <n v="1393"/>
    <x v="1"/>
  </r>
  <r>
    <x v="1"/>
    <x v="2"/>
    <x v="2"/>
    <n v="6"/>
    <n v="322"/>
    <n v="1932"/>
    <x v="1"/>
  </r>
  <r>
    <x v="1"/>
    <x v="3"/>
    <x v="2"/>
    <n v="5"/>
    <n v="161"/>
    <n v="805"/>
    <x v="1"/>
  </r>
  <r>
    <x v="1"/>
    <x v="4"/>
    <x v="2"/>
    <n v="1"/>
    <n v="109"/>
    <n v="109"/>
    <x v="1"/>
  </r>
  <r>
    <x v="1"/>
    <x v="5"/>
    <x v="2"/>
    <n v="2"/>
    <n v="122"/>
    <n v="244"/>
    <x v="1"/>
  </r>
  <r>
    <x v="1"/>
    <x v="6"/>
    <x v="2"/>
    <n v="2"/>
    <n v="96"/>
    <n v="192"/>
    <x v="1"/>
  </r>
  <r>
    <x v="1"/>
    <x v="7"/>
    <x v="2"/>
    <n v="0"/>
    <n v="73"/>
    <n v="0"/>
    <x v="1"/>
  </r>
  <r>
    <x v="1"/>
    <x v="8"/>
    <x v="2"/>
    <n v="2"/>
    <n v="225"/>
    <n v="450"/>
    <x v="1"/>
  </r>
  <r>
    <x v="1"/>
    <x v="9"/>
    <x v="2"/>
    <n v="2"/>
    <n v="559"/>
    <n v="1118"/>
    <x v="1"/>
  </r>
  <r>
    <x v="1"/>
    <x v="10"/>
    <x v="2"/>
    <n v="28"/>
    <n v="3199"/>
    <n v="89572"/>
    <x v="1"/>
  </r>
  <r>
    <x v="1"/>
    <x v="11"/>
    <x v="2"/>
    <n v="7"/>
    <n v="371"/>
    <n v="2597"/>
    <x v="1"/>
  </r>
  <r>
    <x v="1"/>
    <x v="12"/>
    <x v="2"/>
    <n v="5"/>
    <n v="2300"/>
    <n v="11500"/>
    <x v="1"/>
  </r>
  <r>
    <x v="1"/>
    <x v="13"/>
    <x v="2"/>
    <n v="8"/>
    <n v="499"/>
    <n v="3992"/>
    <x v="1"/>
  </r>
  <r>
    <x v="1"/>
    <x v="14"/>
    <x v="2"/>
    <n v="6"/>
    <n v="299"/>
    <n v="1794"/>
    <x v="1"/>
  </r>
  <r>
    <x v="1"/>
    <x v="15"/>
    <x v="2"/>
    <n v="2"/>
    <n v="901"/>
    <n v="1802"/>
    <x v="1"/>
  </r>
  <r>
    <x v="1"/>
    <x v="16"/>
    <x v="2"/>
    <n v="2"/>
    <n v="929"/>
    <n v="1858"/>
    <x v="1"/>
  </r>
  <r>
    <x v="1"/>
    <x v="17"/>
    <x v="2"/>
    <n v="0"/>
    <n v="1030"/>
    <n v="0"/>
    <x v="1"/>
  </r>
  <r>
    <x v="1"/>
    <x v="18"/>
    <x v="2"/>
    <n v="1"/>
    <n v="1222"/>
    <n v="1222"/>
    <x v="1"/>
  </r>
  <r>
    <x v="1"/>
    <x v="19"/>
    <x v="2"/>
    <n v="2"/>
    <n v="649"/>
    <n v="1298"/>
    <x v="1"/>
  </r>
  <r>
    <x v="1"/>
    <x v="20"/>
    <x v="2"/>
    <n v="12"/>
    <n v="1800"/>
    <n v="21600"/>
    <x v="1"/>
  </r>
  <r>
    <x v="1"/>
    <x v="21"/>
    <x v="2"/>
    <n v="2"/>
    <n v="345"/>
    <n v="690"/>
    <x v="1"/>
  </r>
  <r>
    <x v="1"/>
    <x v="22"/>
    <x v="2"/>
    <n v="3"/>
    <n v="350"/>
    <n v="1050"/>
    <x v="1"/>
  </r>
  <r>
    <x v="1"/>
    <x v="23"/>
    <x v="2"/>
    <n v="5"/>
    <n v="1575"/>
    <n v="7875"/>
    <x v="1"/>
  </r>
  <r>
    <x v="1"/>
    <x v="24"/>
    <x v="2"/>
    <n v="6"/>
    <n v="1045"/>
    <n v="6270"/>
    <x v="1"/>
  </r>
  <r>
    <x v="1"/>
    <x v="25"/>
    <x v="2"/>
    <n v="5"/>
    <n v="1186"/>
    <n v="5930"/>
    <x v="1"/>
  </r>
  <r>
    <x v="1"/>
    <x v="26"/>
    <x v="2"/>
    <n v="3"/>
    <n v="374"/>
    <n v="1122"/>
    <x v="1"/>
  </r>
  <r>
    <x v="1"/>
    <x v="27"/>
    <x v="2"/>
    <n v="2"/>
    <n v="1500"/>
    <n v="3000"/>
    <x v="1"/>
  </r>
  <r>
    <x v="1"/>
    <x v="28"/>
    <x v="2"/>
    <n v="0"/>
    <n v="1800"/>
    <n v="0"/>
    <x v="1"/>
  </r>
  <r>
    <x v="1"/>
    <x v="29"/>
    <x v="2"/>
    <n v="1"/>
    <n v="1477"/>
    <n v="1477"/>
    <x v="1"/>
  </r>
  <r>
    <x v="2"/>
    <x v="0"/>
    <x v="0"/>
    <n v="34"/>
    <n v="210"/>
    <n v="7140"/>
    <x v="2"/>
  </r>
  <r>
    <x v="2"/>
    <x v="1"/>
    <x v="0"/>
    <n v="14"/>
    <n v="199"/>
    <n v="2786"/>
    <x v="2"/>
  </r>
  <r>
    <x v="2"/>
    <x v="2"/>
    <x v="0"/>
    <n v="12"/>
    <n v="322"/>
    <n v="3864"/>
    <x v="2"/>
  </r>
  <r>
    <x v="2"/>
    <x v="3"/>
    <x v="0"/>
    <n v="8"/>
    <n v="161"/>
    <n v="1288"/>
    <x v="2"/>
  </r>
  <r>
    <x v="2"/>
    <x v="4"/>
    <x v="0"/>
    <n v="7"/>
    <n v="109"/>
    <n v="763"/>
    <x v="2"/>
  </r>
  <r>
    <x v="2"/>
    <x v="5"/>
    <x v="0"/>
    <n v="5"/>
    <n v="122"/>
    <n v="610"/>
    <x v="2"/>
  </r>
  <r>
    <x v="2"/>
    <x v="6"/>
    <x v="0"/>
    <n v="4"/>
    <n v="96"/>
    <n v="384"/>
    <x v="2"/>
  </r>
  <r>
    <x v="2"/>
    <x v="7"/>
    <x v="0"/>
    <n v="0"/>
    <n v="73"/>
    <n v="0"/>
    <x v="2"/>
  </r>
  <r>
    <x v="2"/>
    <x v="8"/>
    <x v="0"/>
    <n v="0"/>
    <n v="225"/>
    <n v="0"/>
    <x v="2"/>
  </r>
  <r>
    <x v="2"/>
    <x v="9"/>
    <x v="0"/>
    <n v="1"/>
    <n v="559"/>
    <n v="559"/>
    <x v="2"/>
  </r>
  <r>
    <x v="2"/>
    <x v="10"/>
    <x v="0"/>
    <n v="27"/>
    <n v="3199"/>
    <n v="86373"/>
    <x v="2"/>
  </r>
  <r>
    <x v="2"/>
    <x v="11"/>
    <x v="0"/>
    <n v="11"/>
    <n v="371"/>
    <n v="4081"/>
    <x v="2"/>
  </r>
  <r>
    <x v="2"/>
    <x v="12"/>
    <x v="0"/>
    <n v="13"/>
    <n v="2300"/>
    <n v="29900"/>
    <x v="2"/>
  </r>
  <r>
    <x v="2"/>
    <x v="13"/>
    <x v="0"/>
    <n v="11"/>
    <n v="499"/>
    <n v="5489"/>
    <x v="2"/>
  </r>
  <r>
    <x v="2"/>
    <x v="14"/>
    <x v="0"/>
    <n v="6"/>
    <n v="299"/>
    <n v="1794"/>
    <x v="2"/>
  </r>
  <r>
    <x v="2"/>
    <x v="15"/>
    <x v="0"/>
    <n v="4"/>
    <n v="901"/>
    <n v="3604"/>
    <x v="2"/>
  </r>
  <r>
    <x v="2"/>
    <x v="16"/>
    <x v="0"/>
    <n v="2"/>
    <n v="929"/>
    <n v="1858"/>
    <x v="2"/>
  </r>
  <r>
    <x v="2"/>
    <x v="17"/>
    <x v="0"/>
    <n v="2"/>
    <n v="1030"/>
    <n v="2060"/>
    <x v="2"/>
  </r>
  <r>
    <x v="2"/>
    <x v="18"/>
    <x v="0"/>
    <n v="1"/>
    <n v="1222"/>
    <n v="1222"/>
    <x v="2"/>
  </r>
  <r>
    <x v="2"/>
    <x v="19"/>
    <x v="0"/>
    <n v="2"/>
    <n v="649"/>
    <n v="1298"/>
    <x v="2"/>
  </r>
  <r>
    <x v="2"/>
    <x v="20"/>
    <x v="0"/>
    <n v="28"/>
    <n v="1800"/>
    <n v="50400"/>
    <x v="2"/>
  </r>
  <r>
    <x v="2"/>
    <x v="21"/>
    <x v="0"/>
    <n v="16"/>
    <n v="345"/>
    <n v="5520"/>
    <x v="2"/>
  </r>
  <r>
    <x v="2"/>
    <x v="22"/>
    <x v="0"/>
    <n v="10"/>
    <n v="350"/>
    <n v="3500"/>
    <x v="2"/>
  </r>
  <r>
    <x v="2"/>
    <x v="23"/>
    <x v="0"/>
    <n v="8"/>
    <n v="1575"/>
    <n v="12600"/>
    <x v="2"/>
  </r>
  <r>
    <x v="2"/>
    <x v="24"/>
    <x v="0"/>
    <n v="5"/>
    <n v="1045"/>
    <n v="5225"/>
    <x v="2"/>
  </r>
  <r>
    <x v="2"/>
    <x v="25"/>
    <x v="0"/>
    <n v="3"/>
    <n v="1186"/>
    <n v="3558"/>
    <x v="2"/>
  </r>
  <r>
    <x v="2"/>
    <x v="26"/>
    <x v="0"/>
    <n v="4"/>
    <n v="374"/>
    <n v="1496"/>
    <x v="2"/>
  </r>
  <r>
    <x v="2"/>
    <x v="27"/>
    <x v="0"/>
    <n v="2"/>
    <n v="1500"/>
    <n v="3000"/>
    <x v="2"/>
  </r>
  <r>
    <x v="2"/>
    <x v="28"/>
    <x v="0"/>
    <n v="1"/>
    <n v="1800"/>
    <n v="1800"/>
    <x v="2"/>
  </r>
  <r>
    <x v="2"/>
    <x v="29"/>
    <x v="0"/>
    <n v="0"/>
    <n v="1477"/>
    <n v="0"/>
    <x v="2"/>
  </r>
  <r>
    <x v="2"/>
    <x v="0"/>
    <x v="1"/>
    <n v="23"/>
    <n v="210"/>
    <n v="4830"/>
    <x v="2"/>
  </r>
  <r>
    <x v="2"/>
    <x v="1"/>
    <x v="1"/>
    <n v="10"/>
    <n v="199"/>
    <n v="1990"/>
    <x v="2"/>
  </r>
  <r>
    <x v="2"/>
    <x v="2"/>
    <x v="1"/>
    <n v="9"/>
    <n v="322"/>
    <n v="2898"/>
    <x v="2"/>
  </r>
  <r>
    <x v="2"/>
    <x v="3"/>
    <x v="1"/>
    <n v="5"/>
    <n v="161"/>
    <n v="805"/>
    <x v="2"/>
  </r>
  <r>
    <x v="2"/>
    <x v="4"/>
    <x v="1"/>
    <n v="4"/>
    <n v="109"/>
    <n v="436"/>
    <x v="2"/>
  </r>
  <r>
    <x v="2"/>
    <x v="5"/>
    <x v="1"/>
    <n v="4"/>
    <n v="122"/>
    <n v="488"/>
    <x v="2"/>
  </r>
  <r>
    <x v="2"/>
    <x v="6"/>
    <x v="1"/>
    <n v="3"/>
    <n v="96"/>
    <n v="288"/>
    <x v="2"/>
  </r>
  <r>
    <x v="2"/>
    <x v="7"/>
    <x v="1"/>
    <n v="0"/>
    <n v="73"/>
    <n v="0"/>
    <x v="2"/>
  </r>
  <r>
    <x v="2"/>
    <x v="8"/>
    <x v="1"/>
    <n v="0"/>
    <n v="225"/>
    <n v="0"/>
    <x v="2"/>
  </r>
  <r>
    <x v="2"/>
    <x v="9"/>
    <x v="1"/>
    <n v="0"/>
    <n v="559"/>
    <n v="0"/>
    <x v="2"/>
  </r>
  <r>
    <x v="2"/>
    <x v="10"/>
    <x v="1"/>
    <n v="13"/>
    <n v="3199"/>
    <n v="41587"/>
    <x v="2"/>
  </r>
  <r>
    <x v="2"/>
    <x v="11"/>
    <x v="1"/>
    <n v="4"/>
    <n v="371"/>
    <n v="1484"/>
    <x v="2"/>
  </r>
  <r>
    <x v="2"/>
    <x v="12"/>
    <x v="1"/>
    <n v="7"/>
    <n v="2300"/>
    <n v="16100"/>
    <x v="2"/>
  </r>
  <r>
    <x v="2"/>
    <x v="13"/>
    <x v="1"/>
    <n v="3"/>
    <n v="499"/>
    <n v="1497"/>
    <x v="2"/>
  </r>
  <r>
    <x v="2"/>
    <x v="14"/>
    <x v="1"/>
    <n v="0"/>
    <n v="299"/>
    <n v="0"/>
    <x v="2"/>
  </r>
  <r>
    <x v="2"/>
    <x v="15"/>
    <x v="1"/>
    <n v="0"/>
    <n v="901"/>
    <n v="0"/>
    <x v="2"/>
  </r>
  <r>
    <x v="2"/>
    <x v="16"/>
    <x v="1"/>
    <n v="1"/>
    <n v="929"/>
    <n v="929"/>
    <x v="2"/>
  </r>
  <r>
    <x v="2"/>
    <x v="17"/>
    <x v="1"/>
    <n v="0"/>
    <n v="1030"/>
    <n v="0"/>
    <x v="2"/>
  </r>
  <r>
    <x v="2"/>
    <x v="18"/>
    <x v="1"/>
    <n v="0"/>
    <n v="1222"/>
    <n v="0"/>
    <x v="2"/>
  </r>
  <r>
    <x v="2"/>
    <x v="19"/>
    <x v="1"/>
    <n v="0"/>
    <n v="649"/>
    <n v="0"/>
    <x v="2"/>
  </r>
  <r>
    <x v="2"/>
    <x v="20"/>
    <x v="1"/>
    <n v="17"/>
    <n v="1800"/>
    <n v="30600"/>
    <x v="2"/>
  </r>
  <r>
    <x v="2"/>
    <x v="21"/>
    <x v="1"/>
    <n v="11"/>
    <n v="345"/>
    <n v="3795"/>
    <x v="2"/>
  </r>
  <r>
    <x v="2"/>
    <x v="22"/>
    <x v="1"/>
    <n v="7"/>
    <n v="350"/>
    <n v="2450"/>
    <x v="2"/>
  </r>
  <r>
    <x v="2"/>
    <x v="23"/>
    <x v="1"/>
    <n v="6"/>
    <n v="1575"/>
    <n v="9450"/>
    <x v="2"/>
  </r>
  <r>
    <x v="2"/>
    <x v="24"/>
    <x v="1"/>
    <n v="4"/>
    <n v="1045"/>
    <n v="4180"/>
    <x v="2"/>
  </r>
  <r>
    <x v="2"/>
    <x v="25"/>
    <x v="1"/>
    <n v="1"/>
    <n v="1186"/>
    <n v="1186"/>
    <x v="2"/>
  </r>
  <r>
    <x v="2"/>
    <x v="26"/>
    <x v="1"/>
    <n v="0"/>
    <n v="374"/>
    <n v="0"/>
    <x v="2"/>
  </r>
  <r>
    <x v="2"/>
    <x v="27"/>
    <x v="1"/>
    <n v="1"/>
    <n v="1500"/>
    <n v="1500"/>
    <x v="2"/>
  </r>
  <r>
    <x v="2"/>
    <x v="28"/>
    <x v="1"/>
    <n v="0"/>
    <n v="1800"/>
    <n v="0"/>
    <x v="2"/>
  </r>
  <r>
    <x v="2"/>
    <x v="29"/>
    <x v="1"/>
    <n v="0"/>
    <n v="1477"/>
    <n v="0"/>
    <x v="2"/>
  </r>
  <r>
    <x v="2"/>
    <x v="0"/>
    <x v="2"/>
    <n v="4"/>
    <n v="210"/>
    <n v="840"/>
    <x v="2"/>
  </r>
  <r>
    <x v="2"/>
    <x v="1"/>
    <x v="2"/>
    <n v="4"/>
    <n v="199"/>
    <n v="796"/>
    <x v="2"/>
  </r>
  <r>
    <x v="2"/>
    <x v="2"/>
    <x v="2"/>
    <n v="4"/>
    <n v="322"/>
    <n v="1288"/>
    <x v="2"/>
  </r>
  <r>
    <x v="2"/>
    <x v="3"/>
    <x v="2"/>
    <n v="4"/>
    <n v="161"/>
    <n v="644"/>
    <x v="2"/>
  </r>
  <r>
    <x v="2"/>
    <x v="4"/>
    <x v="2"/>
    <n v="3"/>
    <n v="109"/>
    <n v="327"/>
    <x v="2"/>
  </r>
  <r>
    <x v="2"/>
    <x v="5"/>
    <x v="2"/>
    <n v="1"/>
    <n v="122"/>
    <n v="122"/>
    <x v="2"/>
  </r>
  <r>
    <x v="2"/>
    <x v="6"/>
    <x v="2"/>
    <n v="3"/>
    <n v="96"/>
    <n v="288"/>
    <x v="2"/>
  </r>
  <r>
    <x v="2"/>
    <x v="7"/>
    <x v="2"/>
    <n v="0"/>
    <n v="73"/>
    <n v="0"/>
    <x v="2"/>
  </r>
  <r>
    <x v="2"/>
    <x v="8"/>
    <x v="2"/>
    <n v="0"/>
    <n v="225"/>
    <n v="0"/>
    <x v="2"/>
  </r>
  <r>
    <x v="2"/>
    <x v="9"/>
    <x v="2"/>
    <n v="1"/>
    <n v="559"/>
    <n v="559"/>
    <x v="2"/>
  </r>
  <r>
    <x v="2"/>
    <x v="10"/>
    <x v="2"/>
    <n v="23"/>
    <n v="3199"/>
    <n v="73577"/>
    <x v="2"/>
  </r>
  <r>
    <x v="2"/>
    <x v="11"/>
    <x v="2"/>
    <n v="13"/>
    <n v="371"/>
    <n v="4823"/>
    <x v="2"/>
  </r>
  <r>
    <x v="2"/>
    <x v="12"/>
    <x v="2"/>
    <n v="3"/>
    <n v="2300"/>
    <n v="6900"/>
    <x v="2"/>
  </r>
  <r>
    <x v="2"/>
    <x v="13"/>
    <x v="2"/>
    <n v="5"/>
    <n v="499"/>
    <n v="2495"/>
    <x v="2"/>
  </r>
  <r>
    <x v="2"/>
    <x v="14"/>
    <x v="2"/>
    <n v="5"/>
    <n v="299"/>
    <n v="1495"/>
    <x v="2"/>
  </r>
  <r>
    <x v="2"/>
    <x v="15"/>
    <x v="2"/>
    <n v="5"/>
    <n v="901"/>
    <n v="4505"/>
    <x v="2"/>
  </r>
  <r>
    <x v="2"/>
    <x v="16"/>
    <x v="2"/>
    <n v="4"/>
    <n v="929"/>
    <n v="3716"/>
    <x v="2"/>
  </r>
  <r>
    <x v="2"/>
    <x v="17"/>
    <x v="2"/>
    <n v="2"/>
    <n v="1030"/>
    <n v="2060"/>
    <x v="2"/>
  </r>
  <r>
    <x v="2"/>
    <x v="18"/>
    <x v="2"/>
    <n v="1"/>
    <n v="1222"/>
    <n v="1222"/>
    <x v="2"/>
  </r>
  <r>
    <x v="2"/>
    <x v="19"/>
    <x v="2"/>
    <n v="3"/>
    <n v="649"/>
    <n v="1947"/>
    <x v="2"/>
  </r>
  <r>
    <x v="2"/>
    <x v="20"/>
    <x v="2"/>
    <n v="11"/>
    <n v="1800"/>
    <n v="19800"/>
    <x v="2"/>
  </r>
  <r>
    <x v="2"/>
    <x v="21"/>
    <x v="2"/>
    <n v="8"/>
    <n v="345"/>
    <n v="2760"/>
    <x v="2"/>
  </r>
  <r>
    <x v="2"/>
    <x v="22"/>
    <x v="2"/>
    <n v="4"/>
    <n v="350"/>
    <n v="1400"/>
    <x v="2"/>
  </r>
  <r>
    <x v="2"/>
    <x v="23"/>
    <x v="2"/>
    <n v="4"/>
    <n v="1575"/>
    <n v="6300"/>
    <x v="2"/>
  </r>
  <r>
    <x v="2"/>
    <x v="24"/>
    <x v="2"/>
    <n v="2"/>
    <n v="1045"/>
    <n v="2090"/>
    <x v="2"/>
  </r>
  <r>
    <x v="2"/>
    <x v="25"/>
    <x v="2"/>
    <n v="2"/>
    <n v="1186"/>
    <n v="2372"/>
    <x v="2"/>
  </r>
  <r>
    <x v="2"/>
    <x v="26"/>
    <x v="2"/>
    <n v="5"/>
    <n v="374"/>
    <n v="1870"/>
    <x v="2"/>
  </r>
  <r>
    <x v="2"/>
    <x v="27"/>
    <x v="2"/>
    <n v="2"/>
    <n v="1500"/>
    <n v="3000"/>
    <x v="2"/>
  </r>
  <r>
    <x v="2"/>
    <x v="28"/>
    <x v="2"/>
    <n v="2"/>
    <n v="1800"/>
    <n v="3600"/>
    <x v="2"/>
  </r>
  <r>
    <x v="2"/>
    <x v="29"/>
    <x v="2"/>
    <n v="0"/>
    <n v="1477"/>
    <n v="0"/>
    <x v="2"/>
  </r>
  <r>
    <x v="3"/>
    <x v="0"/>
    <x v="0"/>
    <n v="37"/>
    <n v="210"/>
    <n v="7770"/>
    <x v="3"/>
  </r>
  <r>
    <x v="3"/>
    <x v="1"/>
    <x v="0"/>
    <n v="13"/>
    <n v="199"/>
    <n v="2587"/>
    <x v="3"/>
  </r>
  <r>
    <x v="3"/>
    <x v="2"/>
    <x v="0"/>
    <n v="14"/>
    <n v="322"/>
    <n v="4508"/>
    <x v="3"/>
  </r>
  <r>
    <x v="3"/>
    <x v="3"/>
    <x v="0"/>
    <n v="9"/>
    <n v="161"/>
    <n v="1449"/>
    <x v="3"/>
  </r>
  <r>
    <x v="3"/>
    <x v="4"/>
    <x v="0"/>
    <n v="7"/>
    <n v="109"/>
    <n v="763"/>
    <x v="3"/>
  </r>
  <r>
    <x v="3"/>
    <x v="5"/>
    <x v="0"/>
    <n v="3"/>
    <n v="122"/>
    <n v="366"/>
    <x v="3"/>
  </r>
  <r>
    <x v="3"/>
    <x v="6"/>
    <x v="0"/>
    <n v="5"/>
    <n v="96"/>
    <n v="480"/>
    <x v="3"/>
  </r>
  <r>
    <x v="3"/>
    <x v="7"/>
    <x v="0"/>
    <n v="0"/>
    <n v="73"/>
    <n v="0"/>
    <x v="3"/>
  </r>
  <r>
    <x v="3"/>
    <x v="8"/>
    <x v="0"/>
    <n v="2"/>
    <n v="225"/>
    <n v="450"/>
    <x v="3"/>
  </r>
  <r>
    <x v="3"/>
    <x v="9"/>
    <x v="0"/>
    <n v="1"/>
    <n v="559"/>
    <n v="559"/>
    <x v="3"/>
  </r>
  <r>
    <x v="3"/>
    <x v="10"/>
    <x v="0"/>
    <n v="34"/>
    <n v="3199"/>
    <n v="108766"/>
    <x v="3"/>
  </r>
  <r>
    <x v="3"/>
    <x v="11"/>
    <x v="0"/>
    <n v="17"/>
    <n v="371"/>
    <n v="6307"/>
    <x v="3"/>
  </r>
  <r>
    <x v="3"/>
    <x v="12"/>
    <x v="0"/>
    <n v="13"/>
    <n v="2300"/>
    <n v="29900"/>
    <x v="3"/>
  </r>
  <r>
    <x v="3"/>
    <x v="13"/>
    <x v="0"/>
    <n v="10"/>
    <n v="499"/>
    <n v="4990"/>
    <x v="3"/>
  </r>
  <r>
    <x v="3"/>
    <x v="14"/>
    <x v="0"/>
    <n v="6"/>
    <n v="299"/>
    <n v="1794"/>
    <x v="3"/>
  </r>
  <r>
    <x v="3"/>
    <x v="15"/>
    <x v="0"/>
    <n v="3"/>
    <n v="901"/>
    <n v="2703"/>
    <x v="3"/>
  </r>
  <r>
    <x v="3"/>
    <x v="16"/>
    <x v="0"/>
    <n v="2"/>
    <n v="929"/>
    <n v="1858"/>
    <x v="3"/>
  </r>
  <r>
    <x v="3"/>
    <x v="17"/>
    <x v="0"/>
    <n v="2"/>
    <n v="1030"/>
    <n v="2060"/>
    <x v="3"/>
  </r>
  <r>
    <x v="3"/>
    <x v="18"/>
    <x v="0"/>
    <n v="2"/>
    <n v="1222"/>
    <n v="2444"/>
    <x v="3"/>
  </r>
  <r>
    <x v="3"/>
    <x v="19"/>
    <x v="0"/>
    <n v="0"/>
    <n v="649"/>
    <n v="0"/>
    <x v="3"/>
  </r>
  <r>
    <x v="3"/>
    <x v="20"/>
    <x v="0"/>
    <n v="29"/>
    <n v="1800"/>
    <n v="52200"/>
    <x v="3"/>
  </r>
  <r>
    <x v="3"/>
    <x v="21"/>
    <x v="0"/>
    <n v="14"/>
    <n v="345"/>
    <n v="4830"/>
    <x v="3"/>
  </r>
  <r>
    <x v="3"/>
    <x v="22"/>
    <x v="0"/>
    <n v="13"/>
    <n v="350"/>
    <n v="4550"/>
    <x v="3"/>
  </r>
  <r>
    <x v="3"/>
    <x v="23"/>
    <x v="0"/>
    <n v="10"/>
    <n v="1575"/>
    <n v="15750"/>
    <x v="3"/>
  </r>
  <r>
    <x v="3"/>
    <x v="24"/>
    <x v="0"/>
    <n v="5"/>
    <n v="1045"/>
    <n v="5225"/>
    <x v="3"/>
  </r>
  <r>
    <x v="3"/>
    <x v="25"/>
    <x v="0"/>
    <n v="3"/>
    <n v="1186"/>
    <n v="3558"/>
    <x v="3"/>
  </r>
  <r>
    <x v="3"/>
    <x v="26"/>
    <x v="0"/>
    <n v="4"/>
    <n v="374"/>
    <n v="1496"/>
    <x v="3"/>
  </r>
  <r>
    <x v="3"/>
    <x v="27"/>
    <x v="0"/>
    <n v="0"/>
    <n v="1500"/>
    <n v="0"/>
    <x v="3"/>
  </r>
  <r>
    <x v="3"/>
    <x v="28"/>
    <x v="0"/>
    <n v="0"/>
    <n v="1800"/>
    <n v="0"/>
    <x v="3"/>
  </r>
  <r>
    <x v="3"/>
    <x v="29"/>
    <x v="0"/>
    <n v="2"/>
    <n v="1477"/>
    <n v="2954"/>
    <x v="3"/>
  </r>
  <r>
    <x v="3"/>
    <x v="0"/>
    <x v="1"/>
    <n v="19"/>
    <n v="210"/>
    <n v="3990"/>
    <x v="3"/>
  </r>
  <r>
    <x v="3"/>
    <x v="1"/>
    <x v="1"/>
    <n v="10"/>
    <n v="199"/>
    <n v="1990"/>
    <x v="3"/>
  </r>
  <r>
    <x v="3"/>
    <x v="2"/>
    <x v="1"/>
    <n v="9"/>
    <n v="322"/>
    <n v="2898"/>
    <x v="3"/>
  </r>
  <r>
    <x v="3"/>
    <x v="3"/>
    <x v="1"/>
    <n v="6"/>
    <n v="161"/>
    <n v="966"/>
    <x v="3"/>
  </r>
  <r>
    <x v="3"/>
    <x v="4"/>
    <x v="1"/>
    <n v="4"/>
    <n v="109"/>
    <n v="436"/>
    <x v="3"/>
  </r>
  <r>
    <x v="3"/>
    <x v="5"/>
    <x v="1"/>
    <n v="2"/>
    <n v="122"/>
    <n v="244"/>
    <x v="3"/>
  </r>
  <r>
    <x v="3"/>
    <x v="6"/>
    <x v="1"/>
    <n v="3"/>
    <n v="96"/>
    <n v="288"/>
    <x v="3"/>
  </r>
  <r>
    <x v="3"/>
    <x v="7"/>
    <x v="1"/>
    <n v="0"/>
    <n v="73"/>
    <n v="0"/>
    <x v="3"/>
  </r>
  <r>
    <x v="3"/>
    <x v="8"/>
    <x v="1"/>
    <n v="1"/>
    <n v="225"/>
    <n v="225"/>
    <x v="3"/>
  </r>
  <r>
    <x v="3"/>
    <x v="9"/>
    <x v="1"/>
    <n v="0"/>
    <n v="559"/>
    <n v="0"/>
    <x v="3"/>
  </r>
  <r>
    <x v="3"/>
    <x v="10"/>
    <x v="1"/>
    <n v="6"/>
    <n v="3199"/>
    <n v="19194"/>
    <x v="3"/>
  </r>
  <r>
    <x v="3"/>
    <x v="11"/>
    <x v="1"/>
    <n v="2"/>
    <n v="371"/>
    <n v="742"/>
    <x v="3"/>
  </r>
  <r>
    <x v="3"/>
    <x v="12"/>
    <x v="1"/>
    <n v="0"/>
    <n v="2300"/>
    <n v="0"/>
    <x v="3"/>
  </r>
  <r>
    <x v="3"/>
    <x v="13"/>
    <x v="1"/>
    <n v="2"/>
    <n v="499"/>
    <n v="998"/>
    <x v="3"/>
  </r>
  <r>
    <x v="3"/>
    <x v="14"/>
    <x v="1"/>
    <n v="4"/>
    <n v="299"/>
    <n v="1196"/>
    <x v="3"/>
  </r>
  <r>
    <x v="3"/>
    <x v="15"/>
    <x v="1"/>
    <n v="2"/>
    <n v="901"/>
    <n v="1802"/>
    <x v="3"/>
  </r>
  <r>
    <x v="3"/>
    <x v="16"/>
    <x v="1"/>
    <n v="0"/>
    <n v="929"/>
    <n v="0"/>
    <x v="3"/>
  </r>
  <r>
    <x v="3"/>
    <x v="17"/>
    <x v="1"/>
    <n v="0"/>
    <n v="1030"/>
    <n v="0"/>
    <x v="3"/>
  </r>
  <r>
    <x v="3"/>
    <x v="18"/>
    <x v="1"/>
    <n v="1"/>
    <n v="1222"/>
    <n v="1222"/>
    <x v="3"/>
  </r>
  <r>
    <x v="3"/>
    <x v="19"/>
    <x v="1"/>
    <n v="0"/>
    <n v="649"/>
    <n v="0"/>
    <x v="3"/>
  </r>
  <r>
    <x v="3"/>
    <x v="20"/>
    <x v="1"/>
    <n v="18"/>
    <n v="1800"/>
    <n v="32400"/>
    <x v="3"/>
  </r>
  <r>
    <x v="3"/>
    <x v="21"/>
    <x v="1"/>
    <n v="9"/>
    <n v="345"/>
    <n v="3105"/>
    <x v="3"/>
  </r>
  <r>
    <x v="3"/>
    <x v="22"/>
    <x v="1"/>
    <n v="9"/>
    <n v="350"/>
    <n v="3150"/>
    <x v="3"/>
  </r>
  <r>
    <x v="3"/>
    <x v="23"/>
    <x v="1"/>
    <n v="6"/>
    <n v="1575"/>
    <n v="9450"/>
    <x v="3"/>
  </r>
  <r>
    <x v="3"/>
    <x v="24"/>
    <x v="1"/>
    <n v="2"/>
    <n v="1045"/>
    <n v="2090"/>
    <x v="3"/>
  </r>
  <r>
    <x v="3"/>
    <x v="25"/>
    <x v="1"/>
    <n v="1"/>
    <n v="1186"/>
    <n v="1186"/>
    <x v="3"/>
  </r>
  <r>
    <x v="3"/>
    <x v="26"/>
    <x v="1"/>
    <n v="2"/>
    <n v="374"/>
    <n v="748"/>
    <x v="3"/>
  </r>
  <r>
    <x v="3"/>
    <x v="27"/>
    <x v="1"/>
    <n v="0"/>
    <n v="1500"/>
    <n v="0"/>
    <x v="3"/>
  </r>
  <r>
    <x v="3"/>
    <x v="28"/>
    <x v="1"/>
    <n v="0"/>
    <n v="1800"/>
    <n v="0"/>
    <x v="3"/>
  </r>
  <r>
    <x v="3"/>
    <x v="29"/>
    <x v="1"/>
    <n v="1"/>
    <n v="1477"/>
    <n v="1477"/>
    <x v="3"/>
  </r>
  <r>
    <x v="3"/>
    <x v="0"/>
    <x v="2"/>
    <n v="8"/>
    <n v="210"/>
    <n v="1680"/>
    <x v="3"/>
  </r>
  <r>
    <x v="3"/>
    <x v="1"/>
    <x v="2"/>
    <n v="8"/>
    <n v="199"/>
    <n v="1592"/>
    <x v="3"/>
  </r>
  <r>
    <x v="3"/>
    <x v="2"/>
    <x v="2"/>
    <n v="2"/>
    <n v="322"/>
    <n v="644"/>
    <x v="3"/>
  </r>
  <r>
    <x v="3"/>
    <x v="3"/>
    <x v="2"/>
    <n v="5"/>
    <n v="161"/>
    <n v="805"/>
    <x v="3"/>
  </r>
  <r>
    <x v="3"/>
    <x v="4"/>
    <x v="2"/>
    <n v="2"/>
    <n v="109"/>
    <n v="218"/>
    <x v="3"/>
  </r>
  <r>
    <x v="3"/>
    <x v="5"/>
    <x v="2"/>
    <n v="1"/>
    <n v="122"/>
    <n v="122"/>
    <x v="3"/>
  </r>
  <r>
    <x v="3"/>
    <x v="6"/>
    <x v="2"/>
    <n v="2"/>
    <n v="96"/>
    <n v="192"/>
    <x v="3"/>
  </r>
  <r>
    <x v="3"/>
    <x v="7"/>
    <x v="2"/>
    <n v="1"/>
    <n v="73"/>
    <n v="73"/>
    <x v="3"/>
  </r>
  <r>
    <x v="3"/>
    <x v="8"/>
    <x v="2"/>
    <n v="1"/>
    <n v="225"/>
    <n v="225"/>
    <x v="3"/>
  </r>
  <r>
    <x v="3"/>
    <x v="9"/>
    <x v="2"/>
    <n v="1"/>
    <n v="559"/>
    <n v="559"/>
    <x v="3"/>
  </r>
  <r>
    <x v="3"/>
    <x v="10"/>
    <x v="2"/>
    <n v="24"/>
    <n v="3199"/>
    <n v="76776"/>
    <x v="3"/>
  </r>
  <r>
    <x v="3"/>
    <x v="11"/>
    <x v="2"/>
    <n v="14"/>
    <n v="371"/>
    <n v="5194"/>
    <x v="3"/>
  </r>
  <r>
    <x v="3"/>
    <x v="12"/>
    <x v="2"/>
    <n v="10"/>
    <n v="2300"/>
    <n v="23000"/>
    <x v="3"/>
  </r>
  <r>
    <x v="3"/>
    <x v="13"/>
    <x v="2"/>
    <n v="6"/>
    <n v="499"/>
    <n v="2994"/>
    <x v="3"/>
  </r>
  <r>
    <x v="3"/>
    <x v="14"/>
    <x v="2"/>
    <n v="5"/>
    <n v="299"/>
    <n v="1495"/>
    <x v="3"/>
  </r>
  <r>
    <x v="3"/>
    <x v="15"/>
    <x v="2"/>
    <n v="3"/>
    <n v="901"/>
    <n v="2703"/>
    <x v="3"/>
  </r>
  <r>
    <x v="3"/>
    <x v="16"/>
    <x v="2"/>
    <n v="3"/>
    <n v="929"/>
    <n v="2787"/>
    <x v="3"/>
  </r>
  <r>
    <x v="3"/>
    <x v="17"/>
    <x v="2"/>
    <n v="3"/>
    <n v="1030"/>
    <n v="3090"/>
    <x v="3"/>
  </r>
  <r>
    <x v="3"/>
    <x v="18"/>
    <x v="2"/>
    <n v="2"/>
    <n v="1222"/>
    <n v="2444"/>
    <x v="3"/>
  </r>
  <r>
    <x v="3"/>
    <x v="19"/>
    <x v="2"/>
    <n v="0"/>
    <n v="649"/>
    <n v="0"/>
    <x v="3"/>
  </r>
  <r>
    <x v="3"/>
    <x v="20"/>
    <x v="2"/>
    <n v="9"/>
    <n v="1800"/>
    <n v="16200"/>
    <x v="3"/>
  </r>
  <r>
    <x v="3"/>
    <x v="21"/>
    <x v="2"/>
    <n v="9"/>
    <n v="345"/>
    <n v="3105"/>
    <x v="3"/>
  </r>
  <r>
    <x v="3"/>
    <x v="22"/>
    <x v="2"/>
    <n v="2"/>
    <n v="350"/>
    <n v="700"/>
    <x v="3"/>
  </r>
  <r>
    <x v="3"/>
    <x v="23"/>
    <x v="2"/>
    <n v="2"/>
    <n v="1575"/>
    <n v="3150"/>
    <x v="3"/>
  </r>
  <r>
    <x v="3"/>
    <x v="24"/>
    <x v="2"/>
    <n v="6"/>
    <n v="1045"/>
    <n v="6270"/>
    <x v="3"/>
  </r>
  <r>
    <x v="3"/>
    <x v="25"/>
    <x v="2"/>
    <n v="4"/>
    <n v="1186"/>
    <n v="4744"/>
    <x v="3"/>
  </r>
  <r>
    <x v="3"/>
    <x v="26"/>
    <x v="2"/>
    <n v="3"/>
    <n v="374"/>
    <n v="1122"/>
    <x v="3"/>
  </r>
  <r>
    <x v="3"/>
    <x v="27"/>
    <x v="2"/>
    <n v="1"/>
    <n v="1500"/>
    <n v="1500"/>
    <x v="3"/>
  </r>
  <r>
    <x v="3"/>
    <x v="28"/>
    <x v="2"/>
    <n v="0"/>
    <n v="1800"/>
    <n v="0"/>
    <x v="3"/>
  </r>
  <r>
    <x v="3"/>
    <x v="29"/>
    <x v="2"/>
    <n v="2"/>
    <n v="1477"/>
    <n v="2954"/>
    <x v="3"/>
  </r>
  <r>
    <x v="4"/>
    <x v="0"/>
    <x v="0"/>
    <n v="36"/>
    <n v="210"/>
    <n v="7560"/>
    <x v="4"/>
  </r>
  <r>
    <x v="4"/>
    <x v="1"/>
    <x v="0"/>
    <n v="19"/>
    <n v="199"/>
    <n v="3781"/>
    <x v="4"/>
  </r>
  <r>
    <x v="4"/>
    <x v="2"/>
    <x v="0"/>
    <n v="12"/>
    <n v="322"/>
    <n v="3864"/>
    <x v="4"/>
  </r>
  <r>
    <x v="4"/>
    <x v="3"/>
    <x v="0"/>
    <n v="10"/>
    <n v="161"/>
    <n v="1610"/>
    <x v="4"/>
  </r>
  <r>
    <x v="4"/>
    <x v="4"/>
    <x v="0"/>
    <n v="7"/>
    <n v="109"/>
    <n v="763"/>
    <x v="4"/>
  </r>
  <r>
    <x v="4"/>
    <x v="5"/>
    <x v="0"/>
    <n v="4"/>
    <n v="122"/>
    <n v="488"/>
    <x v="4"/>
  </r>
  <r>
    <x v="4"/>
    <x v="6"/>
    <x v="0"/>
    <n v="4"/>
    <n v="96"/>
    <n v="384"/>
    <x v="4"/>
  </r>
  <r>
    <x v="4"/>
    <x v="7"/>
    <x v="0"/>
    <n v="2"/>
    <n v="73"/>
    <n v="146"/>
    <x v="4"/>
  </r>
  <r>
    <x v="4"/>
    <x v="8"/>
    <x v="0"/>
    <n v="0"/>
    <n v="225"/>
    <n v="0"/>
    <x v="4"/>
  </r>
  <r>
    <x v="4"/>
    <x v="9"/>
    <x v="0"/>
    <n v="1"/>
    <n v="559"/>
    <n v="559"/>
    <x v="4"/>
  </r>
  <r>
    <x v="4"/>
    <x v="10"/>
    <x v="0"/>
    <n v="30"/>
    <n v="3199"/>
    <n v="95970"/>
    <x v="4"/>
  </r>
  <r>
    <x v="4"/>
    <x v="11"/>
    <x v="0"/>
    <n v="15"/>
    <n v="371"/>
    <n v="5565"/>
    <x v="4"/>
  </r>
  <r>
    <x v="4"/>
    <x v="12"/>
    <x v="0"/>
    <n v="12"/>
    <n v="2300"/>
    <n v="27600"/>
    <x v="4"/>
  </r>
  <r>
    <x v="4"/>
    <x v="13"/>
    <x v="0"/>
    <n v="12"/>
    <n v="499"/>
    <n v="5988"/>
    <x v="4"/>
  </r>
  <r>
    <x v="4"/>
    <x v="14"/>
    <x v="0"/>
    <n v="7"/>
    <n v="299"/>
    <n v="2093"/>
    <x v="4"/>
  </r>
  <r>
    <x v="4"/>
    <x v="15"/>
    <x v="0"/>
    <n v="3"/>
    <n v="901"/>
    <n v="2703"/>
    <x v="4"/>
  </r>
  <r>
    <x v="4"/>
    <x v="16"/>
    <x v="0"/>
    <n v="5"/>
    <n v="929"/>
    <n v="4645"/>
    <x v="4"/>
  </r>
  <r>
    <x v="4"/>
    <x v="17"/>
    <x v="0"/>
    <n v="1"/>
    <n v="1030"/>
    <n v="1030"/>
    <x v="4"/>
  </r>
  <r>
    <x v="4"/>
    <x v="18"/>
    <x v="0"/>
    <n v="0"/>
    <n v="1222"/>
    <n v="0"/>
    <x v="4"/>
  </r>
  <r>
    <x v="4"/>
    <x v="19"/>
    <x v="0"/>
    <n v="2"/>
    <n v="649"/>
    <n v="1298"/>
    <x v="4"/>
  </r>
  <r>
    <x v="4"/>
    <x v="20"/>
    <x v="0"/>
    <n v="24"/>
    <n v="1800"/>
    <n v="43200"/>
    <x v="4"/>
  </r>
  <r>
    <x v="4"/>
    <x v="21"/>
    <x v="0"/>
    <n v="19"/>
    <n v="345"/>
    <n v="6555"/>
    <x v="4"/>
  </r>
  <r>
    <x v="4"/>
    <x v="22"/>
    <x v="0"/>
    <n v="12"/>
    <n v="350"/>
    <n v="4200"/>
    <x v="4"/>
  </r>
  <r>
    <x v="4"/>
    <x v="23"/>
    <x v="0"/>
    <n v="7"/>
    <n v="1575"/>
    <n v="11025"/>
    <x v="4"/>
  </r>
  <r>
    <x v="4"/>
    <x v="24"/>
    <x v="0"/>
    <n v="4"/>
    <n v="1045"/>
    <n v="4180"/>
    <x v="4"/>
  </r>
  <r>
    <x v="4"/>
    <x v="25"/>
    <x v="0"/>
    <n v="2"/>
    <n v="1186"/>
    <n v="2372"/>
    <x v="4"/>
  </r>
  <r>
    <x v="4"/>
    <x v="26"/>
    <x v="0"/>
    <n v="2"/>
    <n v="374"/>
    <n v="748"/>
    <x v="4"/>
  </r>
  <r>
    <x v="4"/>
    <x v="27"/>
    <x v="0"/>
    <n v="1"/>
    <n v="1500"/>
    <n v="1500"/>
    <x v="4"/>
  </r>
  <r>
    <x v="4"/>
    <x v="28"/>
    <x v="0"/>
    <n v="0"/>
    <n v="1800"/>
    <n v="0"/>
    <x v="4"/>
  </r>
  <r>
    <x v="4"/>
    <x v="29"/>
    <x v="0"/>
    <n v="0"/>
    <n v="1477"/>
    <n v="0"/>
    <x v="4"/>
  </r>
  <r>
    <x v="4"/>
    <x v="0"/>
    <x v="1"/>
    <n v="24"/>
    <n v="210"/>
    <n v="5040"/>
    <x v="4"/>
  </r>
  <r>
    <x v="4"/>
    <x v="1"/>
    <x v="1"/>
    <n v="11"/>
    <n v="199"/>
    <n v="2189"/>
    <x v="4"/>
  </r>
  <r>
    <x v="4"/>
    <x v="2"/>
    <x v="1"/>
    <n v="8"/>
    <n v="322"/>
    <n v="2576"/>
    <x v="4"/>
  </r>
  <r>
    <x v="4"/>
    <x v="3"/>
    <x v="1"/>
    <n v="8"/>
    <n v="161"/>
    <n v="1288"/>
    <x v="4"/>
  </r>
  <r>
    <x v="4"/>
    <x v="4"/>
    <x v="1"/>
    <n v="4"/>
    <n v="109"/>
    <n v="436"/>
    <x v="4"/>
  </r>
  <r>
    <x v="4"/>
    <x v="5"/>
    <x v="1"/>
    <n v="2"/>
    <n v="122"/>
    <n v="244"/>
    <x v="4"/>
  </r>
  <r>
    <x v="4"/>
    <x v="6"/>
    <x v="1"/>
    <n v="3"/>
    <n v="96"/>
    <n v="288"/>
    <x v="4"/>
  </r>
  <r>
    <x v="4"/>
    <x v="7"/>
    <x v="1"/>
    <n v="1"/>
    <n v="73"/>
    <n v="73"/>
    <x v="4"/>
  </r>
  <r>
    <x v="4"/>
    <x v="8"/>
    <x v="1"/>
    <n v="0"/>
    <n v="225"/>
    <n v="0"/>
    <x v="4"/>
  </r>
  <r>
    <x v="4"/>
    <x v="9"/>
    <x v="1"/>
    <n v="1"/>
    <n v="559"/>
    <n v="559"/>
    <x v="4"/>
  </r>
  <r>
    <x v="4"/>
    <x v="10"/>
    <x v="1"/>
    <n v="21"/>
    <n v="3199"/>
    <n v="67179"/>
    <x v="4"/>
  </r>
  <r>
    <x v="4"/>
    <x v="11"/>
    <x v="1"/>
    <n v="7"/>
    <n v="371"/>
    <n v="2597"/>
    <x v="4"/>
  </r>
  <r>
    <x v="4"/>
    <x v="12"/>
    <x v="1"/>
    <n v="0"/>
    <n v="2300"/>
    <n v="0"/>
    <x v="4"/>
  </r>
  <r>
    <x v="4"/>
    <x v="13"/>
    <x v="1"/>
    <n v="1"/>
    <n v="499"/>
    <n v="499"/>
    <x v="4"/>
  </r>
  <r>
    <x v="4"/>
    <x v="14"/>
    <x v="1"/>
    <n v="3"/>
    <n v="299"/>
    <n v="897"/>
    <x v="4"/>
  </r>
  <r>
    <x v="4"/>
    <x v="15"/>
    <x v="1"/>
    <n v="1"/>
    <n v="901"/>
    <n v="901"/>
    <x v="4"/>
  </r>
  <r>
    <x v="4"/>
    <x v="16"/>
    <x v="1"/>
    <n v="1"/>
    <n v="929"/>
    <n v="929"/>
    <x v="4"/>
  </r>
  <r>
    <x v="4"/>
    <x v="17"/>
    <x v="1"/>
    <n v="0"/>
    <n v="1030"/>
    <n v="0"/>
    <x v="4"/>
  </r>
  <r>
    <x v="4"/>
    <x v="18"/>
    <x v="1"/>
    <n v="0"/>
    <n v="1222"/>
    <n v="0"/>
    <x v="4"/>
  </r>
  <r>
    <x v="4"/>
    <x v="19"/>
    <x v="1"/>
    <n v="1"/>
    <n v="649"/>
    <n v="649"/>
    <x v="4"/>
  </r>
  <r>
    <x v="4"/>
    <x v="20"/>
    <x v="1"/>
    <n v="18"/>
    <n v="1800"/>
    <n v="32400"/>
    <x v="4"/>
  </r>
  <r>
    <x v="4"/>
    <x v="21"/>
    <x v="1"/>
    <n v="14"/>
    <n v="345"/>
    <n v="4830"/>
    <x v="4"/>
  </r>
  <r>
    <x v="4"/>
    <x v="22"/>
    <x v="1"/>
    <n v="7"/>
    <n v="350"/>
    <n v="2450"/>
    <x v="4"/>
  </r>
  <r>
    <x v="4"/>
    <x v="23"/>
    <x v="1"/>
    <n v="5"/>
    <n v="1575"/>
    <n v="7875"/>
    <x v="4"/>
  </r>
  <r>
    <x v="4"/>
    <x v="24"/>
    <x v="1"/>
    <n v="3"/>
    <n v="1045"/>
    <n v="3135"/>
    <x v="4"/>
  </r>
  <r>
    <x v="4"/>
    <x v="25"/>
    <x v="1"/>
    <n v="0"/>
    <n v="1186"/>
    <n v="0"/>
    <x v="4"/>
  </r>
  <r>
    <x v="4"/>
    <x v="26"/>
    <x v="1"/>
    <n v="0"/>
    <n v="374"/>
    <n v="0"/>
    <x v="4"/>
  </r>
  <r>
    <x v="4"/>
    <x v="27"/>
    <x v="1"/>
    <n v="0"/>
    <n v="1500"/>
    <n v="0"/>
    <x v="4"/>
  </r>
  <r>
    <x v="4"/>
    <x v="28"/>
    <x v="1"/>
    <n v="0"/>
    <n v="1800"/>
    <n v="0"/>
    <x v="4"/>
  </r>
  <r>
    <x v="4"/>
    <x v="29"/>
    <x v="1"/>
    <n v="0"/>
    <n v="1477"/>
    <n v="0"/>
    <x v="4"/>
  </r>
  <r>
    <x v="4"/>
    <x v="0"/>
    <x v="2"/>
    <n v="2"/>
    <n v="210"/>
    <n v="420"/>
    <x v="4"/>
  </r>
  <r>
    <x v="4"/>
    <x v="1"/>
    <x v="2"/>
    <n v="5"/>
    <n v="199"/>
    <n v="995"/>
    <x v="4"/>
  </r>
  <r>
    <x v="4"/>
    <x v="2"/>
    <x v="2"/>
    <n v="4"/>
    <n v="322"/>
    <n v="1288"/>
    <x v="4"/>
  </r>
  <r>
    <x v="4"/>
    <x v="3"/>
    <x v="2"/>
    <n v="2"/>
    <n v="161"/>
    <n v="322"/>
    <x v="4"/>
  </r>
  <r>
    <x v="4"/>
    <x v="4"/>
    <x v="2"/>
    <n v="2"/>
    <n v="109"/>
    <n v="218"/>
    <x v="4"/>
  </r>
  <r>
    <x v="4"/>
    <x v="5"/>
    <x v="2"/>
    <n v="2"/>
    <n v="122"/>
    <n v="244"/>
    <x v="4"/>
  </r>
  <r>
    <x v="4"/>
    <x v="6"/>
    <x v="2"/>
    <n v="2"/>
    <n v="96"/>
    <n v="192"/>
    <x v="4"/>
  </r>
  <r>
    <x v="4"/>
    <x v="7"/>
    <x v="2"/>
    <n v="2"/>
    <n v="73"/>
    <n v="146"/>
    <x v="4"/>
  </r>
  <r>
    <x v="4"/>
    <x v="8"/>
    <x v="2"/>
    <n v="1"/>
    <n v="225"/>
    <n v="225"/>
    <x v="4"/>
  </r>
  <r>
    <x v="4"/>
    <x v="9"/>
    <x v="2"/>
    <n v="1"/>
    <n v="559"/>
    <n v="559"/>
    <x v="4"/>
  </r>
  <r>
    <x v="4"/>
    <x v="10"/>
    <x v="2"/>
    <n v="14"/>
    <n v="3199"/>
    <n v="44786"/>
    <x v="4"/>
  </r>
  <r>
    <x v="4"/>
    <x v="11"/>
    <x v="2"/>
    <n v="6"/>
    <n v="371"/>
    <n v="2226"/>
    <x v="4"/>
  </r>
  <r>
    <x v="4"/>
    <x v="12"/>
    <x v="2"/>
    <n v="9"/>
    <n v="2300"/>
    <n v="20700"/>
    <x v="4"/>
  </r>
  <r>
    <x v="4"/>
    <x v="13"/>
    <x v="2"/>
    <n v="7"/>
    <n v="499"/>
    <n v="3493"/>
    <x v="4"/>
  </r>
  <r>
    <x v="4"/>
    <x v="14"/>
    <x v="2"/>
    <n v="3"/>
    <n v="299"/>
    <n v="897"/>
    <x v="4"/>
  </r>
  <r>
    <x v="4"/>
    <x v="15"/>
    <x v="2"/>
    <n v="3"/>
    <n v="901"/>
    <n v="2703"/>
    <x v="4"/>
  </r>
  <r>
    <x v="4"/>
    <x v="16"/>
    <x v="2"/>
    <n v="3"/>
    <n v="929"/>
    <n v="2787"/>
    <x v="4"/>
  </r>
  <r>
    <x v="4"/>
    <x v="17"/>
    <x v="2"/>
    <n v="1"/>
    <n v="1030"/>
    <n v="1030"/>
    <x v="4"/>
  </r>
  <r>
    <x v="4"/>
    <x v="18"/>
    <x v="2"/>
    <n v="1"/>
    <n v="1222"/>
    <n v="1222"/>
    <x v="4"/>
  </r>
  <r>
    <x v="4"/>
    <x v="19"/>
    <x v="2"/>
    <n v="1"/>
    <n v="649"/>
    <n v="649"/>
    <x v="4"/>
  </r>
  <r>
    <x v="4"/>
    <x v="20"/>
    <x v="2"/>
    <n v="13"/>
    <n v="1800"/>
    <n v="23400"/>
    <x v="4"/>
  </r>
  <r>
    <x v="4"/>
    <x v="21"/>
    <x v="2"/>
    <n v="2"/>
    <n v="345"/>
    <n v="690"/>
    <x v="4"/>
  </r>
  <r>
    <x v="4"/>
    <x v="22"/>
    <x v="2"/>
    <n v="1"/>
    <n v="350"/>
    <n v="350"/>
    <x v="4"/>
  </r>
  <r>
    <x v="4"/>
    <x v="23"/>
    <x v="2"/>
    <n v="4"/>
    <n v="1575"/>
    <n v="6300"/>
    <x v="4"/>
  </r>
  <r>
    <x v="4"/>
    <x v="24"/>
    <x v="2"/>
    <n v="3"/>
    <n v="1045"/>
    <n v="3135"/>
    <x v="4"/>
  </r>
  <r>
    <x v="4"/>
    <x v="25"/>
    <x v="2"/>
    <n v="3"/>
    <n v="1186"/>
    <n v="3558"/>
    <x v="4"/>
  </r>
  <r>
    <x v="4"/>
    <x v="26"/>
    <x v="2"/>
    <n v="3"/>
    <n v="374"/>
    <n v="1122"/>
    <x v="4"/>
  </r>
  <r>
    <x v="4"/>
    <x v="27"/>
    <x v="2"/>
    <n v="1"/>
    <n v="1500"/>
    <n v="1500"/>
    <x v="4"/>
  </r>
  <r>
    <x v="4"/>
    <x v="28"/>
    <x v="2"/>
    <n v="2"/>
    <n v="1800"/>
    <n v="3600"/>
    <x v="4"/>
  </r>
  <r>
    <x v="4"/>
    <x v="29"/>
    <x v="2"/>
    <n v="0"/>
    <n v="1477"/>
    <n v="0"/>
    <x v="4"/>
  </r>
  <r>
    <x v="5"/>
    <x v="0"/>
    <x v="0"/>
    <n v="35"/>
    <n v="210"/>
    <n v="7350"/>
    <x v="5"/>
  </r>
  <r>
    <x v="5"/>
    <x v="1"/>
    <x v="0"/>
    <n v="17"/>
    <n v="199"/>
    <n v="3383"/>
    <x v="5"/>
  </r>
  <r>
    <x v="5"/>
    <x v="2"/>
    <x v="0"/>
    <n v="12"/>
    <n v="322"/>
    <n v="3864"/>
    <x v="5"/>
  </r>
  <r>
    <x v="5"/>
    <x v="3"/>
    <x v="0"/>
    <n v="7"/>
    <n v="161"/>
    <n v="1127"/>
    <x v="5"/>
  </r>
  <r>
    <x v="5"/>
    <x v="4"/>
    <x v="0"/>
    <n v="4"/>
    <n v="109"/>
    <n v="436"/>
    <x v="5"/>
  </r>
  <r>
    <x v="5"/>
    <x v="5"/>
    <x v="0"/>
    <n v="6"/>
    <n v="122"/>
    <n v="732"/>
    <x v="5"/>
  </r>
  <r>
    <x v="5"/>
    <x v="6"/>
    <x v="0"/>
    <n v="3"/>
    <n v="96"/>
    <n v="288"/>
    <x v="5"/>
  </r>
  <r>
    <x v="5"/>
    <x v="7"/>
    <x v="0"/>
    <n v="2"/>
    <n v="73"/>
    <n v="146"/>
    <x v="5"/>
  </r>
  <r>
    <x v="5"/>
    <x v="8"/>
    <x v="0"/>
    <n v="1"/>
    <n v="225"/>
    <n v="225"/>
    <x v="5"/>
  </r>
  <r>
    <x v="5"/>
    <x v="9"/>
    <x v="0"/>
    <n v="1"/>
    <n v="559"/>
    <n v="559"/>
    <x v="5"/>
  </r>
  <r>
    <x v="5"/>
    <x v="10"/>
    <x v="0"/>
    <n v="30"/>
    <n v="3199"/>
    <n v="95970"/>
    <x v="5"/>
  </r>
  <r>
    <x v="5"/>
    <x v="11"/>
    <x v="0"/>
    <n v="16"/>
    <n v="371"/>
    <n v="5936"/>
    <x v="5"/>
  </r>
  <r>
    <x v="5"/>
    <x v="12"/>
    <x v="0"/>
    <n v="10"/>
    <n v="2300"/>
    <n v="23000"/>
    <x v="5"/>
  </r>
  <r>
    <x v="5"/>
    <x v="13"/>
    <x v="0"/>
    <n v="7"/>
    <n v="499"/>
    <n v="3493"/>
    <x v="5"/>
  </r>
  <r>
    <x v="5"/>
    <x v="14"/>
    <x v="0"/>
    <n v="6"/>
    <n v="299"/>
    <n v="1794"/>
    <x v="5"/>
  </r>
  <r>
    <x v="5"/>
    <x v="15"/>
    <x v="0"/>
    <n v="3"/>
    <n v="901"/>
    <n v="2703"/>
    <x v="5"/>
  </r>
  <r>
    <x v="5"/>
    <x v="16"/>
    <x v="0"/>
    <n v="4"/>
    <n v="929"/>
    <n v="3716"/>
    <x v="5"/>
  </r>
  <r>
    <x v="5"/>
    <x v="17"/>
    <x v="0"/>
    <n v="0"/>
    <n v="1030"/>
    <n v="0"/>
    <x v="5"/>
  </r>
  <r>
    <x v="5"/>
    <x v="18"/>
    <x v="0"/>
    <n v="0"/>
    <n v="1222"/>
    <n v="0"/>
    <x v="5"/>
  </r>
  <r>
    <x v="5"/>
    <x v="19"/>
    <x v="0"/>
    <n v="2"/>
    <n v="649"/>
    <n v="1298"/>
    <x v="5"/>
  </r>
  <r>
    <x v="5"/>
    <x v="20"/>
    <x v="0"/>
    <n v="33"/>
    <n v="1800"/>
    <n v="59400"/>
    <x v="5"/>
  </r>
  <r>
    <x v="5"/>
    <x v="21"/>
    <x v="0"/>
    <n v="19"/>
    <n v="345"/>
    <n v="6555"/>
    <x v="5"/>
  </r>
  <r>
    <x v="5"/>
    <x v="22"/>
    <x v="0"/>
    <n v="9"/>
    <n v="350"/>
    <n v="3150"/>
    <x v="5"/>
  </r>
  <r>
    <x v="5"/>
    <x v="23"/>
    <x v="0"/>
    <n v="8"/>
    <n v="1575"/>
    <n v="12600"/>
    <x v="5"/>
  </r>
  <r>
    <x v="5"/>
    <x v="24"/>
    <x v="0"/>
    <n v="5"/>
    <n v="1045"/>
    <n v="5225"/>
    <x v="5"/>
  </r>
  <r>
    <x v="5"/>
    <x v="25"/>
    <x v="0"/>
    <n v="2"/>
    <n v="1186"/>
    <n v="2372"/>
    <x v="5"/>
  </r>
  <r>
    <x v="5"/>
    <x v="26"/>
    <x v="0"/>
    <n v="3"/>
    <n v="374"/>
    <n v="1122"/>
    <x v="5"/>
  </r>
  <r>
    <x v="5"/>
    <x v="27"/>
    <x v="0"/>
    <n v="0"/>
    <n v="1500"/>
    <n v="0"/>
    <x v="5"/>
  </r>
  <r>
    <x v="5"/>
    <x v="28"/>
    <x v="0"/>
    <n v="1"/>
    <n v="1800"/>
    <n v="1800"/>
    <x v="5"/>
  </r>
  <r>
    <x v="5"/>
    <x v="29"/>
    <x v="0"/>
    <n v="0"/>
    <n v="1477"/>
    <n v="0"/>
    <x v="5"/>
  </r>
  <r>
    <x v="5"/>
    <x v="0"/>
    <x v="1"/>
    <n v="22"/>
    <n v="210"/>
    <n v="4620"/>
    <x v="5"/>
  </r>
  <r>
    <x v="5"/>
    <x v="1"/>
    <x v="1"/>
    <n v="9"/>
    <n v="199"/>
    <n v="1791"/>
    <x v="5"/>
  </r>
  <r>
    <x v="5"/>
    <x v="2"/>
    <x v="1"/>
    <n v="9"/>
    <n v="322"/>
    <n v="2898"/>
    <x v="5"/>
  </r>
  <r>
    <x v="5"/>
    <x v="3"/>
    <x v="1"/>
    <n v="7"/>
    <n v="161"/>
    <n v="1127"/>
    <x v="5"/>
  </r>
  <r>
    <x v="5"/>
    <x v="4"/>
    <x v="1"/>
    <n v="4"/>
    <n v="109"/>
    <n v="436"/>
    <x v="5"/>
  </r>
  <r>
    <x v="5"/>
    <x v="5"/>
    <x v="1"/>
    <n v="3"/>
    <n v="122"/>
    <n v="366"/>
    <x v="5"/>
  </r>
  <r>
    <x v="5"/>
    <x v="6"/>
    <x v="1"/>
    <n v="2"/>
    <n v="96"/>
    <n v="192"/>
    <x v="5"/>
  </r>
  <r>
    <x v="5"/>
    <x v="7"/>
    <x v="1"/>
    <n v="1"/>
    <n v="73"/>
    <n v="73"/>
    <x v="5"/>
  </r>
  <r>
    <x v="5"/>
    <x v="8"/>
    <x v="1"/>
    <n v="0"/>
    <n v="225"/>
    <n v="0"/>
    <x v="5"/>
  </r>
  <r>
    <x v="5"/>
    <x v="9"/>
    <x v="1"/>
    <n v="1"/>
    <n v="559"/>
    <n v="559"/>
    <x v="5"/>
  </r>
  <r>
    <x v="5"/>
    <x v="10"/>
    <x v="1"/>
    <n v="18"/>
    <n v="3199"/>
    <n v="57582"/>
    <x v="5"/>
  </r>
  <r>
    <x v="5"/>
    <x v="11"/>
    <x v="1"/>
    <n v="3"/>
    <n v="371"/>
    <n v="1113"/>
    <x v="5"/>
  </r>
  <r>
    <x v="5"/>
    <x v="12"/>
    <x v="1"/>
    <n v="6"/>
    <n v="2300"/>
    <n v="13800"/>
    <x v="5"/>
  </r>
  <r>
    <x v="5"/>
    <x v="13"/>
    <x v="1"/>
    <n v="7"/>
    <n v="499"/>
    <n v="3493"/>
    <x v="5"/>
  </r>
  <r>
    <x v="5"/>
    <x v="14"/>
    <x v="1"/>
    <n v="7"/>
    <n v="299"/>
    <n v="2093"/>
    <x v="5"/>
  </r>
  <r>
    <x v="5"/>
    <x v="15"/>
    <x v="1"/>
    <n v="1"/>
    <n v="901"/>
    <n v="901"/>
    <x v="5"/>
  </r>
  <r>
    <x v="5"/>
    <x v="16"/>
    <x v="1"/>
    <n v="3"/>
    <n v="929"/>
    <n v="2787"/>
    <x v="5"/>
  </r>
  <r>
    <x v="5"/>
    <x v="17"/>
    <x v="1"/>
    <n v="0"/>
    <n v="1030"/>
    <n v="0"/>
    <x v="5"/>
  </r>
  <r>
    <x v="5"/>
    <x v="18"/>
    <x v="1"/>
    <n v="0"/>
    <n v="1222"/>
    <n v="0"/>
    <x v="5"/>
  </r>
  <r>
    <x v="5"/>
    <x v="19"/>
    <x v="1"/>
    <n v="1"/>
    <n v="649"/>
    <n v="649"/>
    <x v="5"/>
  </r>
  <r>
    <x v="5"/>
    <x v="20"/>
    <x v="1"/>
    <n v="20"/>
    <n v="1800"/>
    <n v="36000"/>
    <x v="5"/>
  </r>
  <r>
    <x v="5"/>
    <x v="21"/>
    <x v="1"/>
    <n v="10"/>
    <n v="345"/>
    <n v="3450"/>
    <x v="5"/>
  </r>
  <r>
    <x v="5"/>
    <x v="22"/>
    <x v="1"/>
    <n v="7"/>
    <n v="350"/>
    <n v="2450"/>
    <x v="5"/>
  </r>
  <r>
    <x v="5"/>
    <x v="23"/>
    <x v="1"/>
    <n v="6"/>
    <n v="1575"/>
    <n v="9450"/>
    <x v="5"/>
  </r>
  <r>
    <x v="5"/>
    <x v="24"/>
    <x v="1"/>
    <n v="2"/>
    <n v="1045"/>
    <n v="2090"/>
    <x v="5"/>
  </r>
  <r>
    <x v="5"/>
    <x v="25"/>
    <x v="1"/>
    <n v="1"/>
    <n v="1186"/>
    <n v="1186"/>
    <x v="5"/>
  </r>
  <r>
    <x v="5"/>
    <x v="26"/>
    <x v="1"/>
    <n v="0"/>
    <n v="374"/>
    <n v="0"/>
    <x v="5"/>
  </r>
  <r>
    <x v="5"/>
    <x v="27"/>
    <x v="1"/>
    <n v="0"/>
    <n v="1500"/>
    <n v="0"/>
    <x v="5"/>
  </r>
  <r>
    <x v="5"/>
    <x v="28"/>
    <x v="1"/>
    <n v="0"/>
    <n v="1800"/>
    <n v="0"/>
    <x v="5"/>
  </r>
  <r>
    <x v="5"/>
    <x v="29"/>
    <x v="1"/>
    <n v="0"/>
    <n v="1477"/>
    <n v="0"/>
    <x v="5"/>
  </r>
  <r>
    <x v="5"/>
    <x v="0"/>
    <x v="2"/>
    <n v="6"/>
    <n v="210"/>
    <n v="1260"/>
    <x v="5"/>
  </r>
  <r>
    <x v="5"/>
    <x v="1"/>
    <x v="2"/>
    <n v="5"/>
    <n v="199"/>
    <n v="995"/>
    <x v="5"/>
  </r>
  <r>
    <x v="5"/>
    <x v="2"/>
    <x v="2"/>
    <n v="3"/>
    <n v="322"/>
    <n v="966"/>
    <x v="5"/>
  </r>
  <r>
    <x v="5"/>
    <x v="3"/>
    <x v="2"/>
    <n v="5"/>
    <n v="161"/>
    <n v="805"/>
    <x v="5"/>
  </r>
  <r>
    <x v="5"/>
    <x v="4"/>
    <x v="2"/>
    <n v="4"/>
    <n v="109"/>
    <n v="436"/>
    <x v="5"/>
  </r>
  <r>
    <x v="5"/>
    <x v="5"/>
    <x v="2"/>
    <n v="1"/>
    <n v="122"/>
    <n v="122"/>
    <x v="5"/>
  </r>
  <r>
    <x v="5"/>
    <x v="6"/>
    <x v="2"/>
    <n v="1"/>
    <n v="96"/>
    <n v="96"/>
    <x v="5"/>
  </r>
  <r>
    <x v="5"/>
    <x v="7"/>
    <x v="2"/>
    <n v="2"/>
    <n v="73"/>
    <n v="146"/>
    <x v="5"/>
  </r>
  <r>
    <x v="5"/>
    <x v="8"/>
    <x v="2"/>
    <n v="1"/>
    <n v="225"/>
    <n v="225"/>
    <x v="5"/>
  </r>
  <r>
    <x v="5"/>
    <x v="9"/>
    <x v="2"/>
    <n v="1"/>
    <n v="559"/>
    <n v="559"/>
    <x v="5"/>
  </r>
  <r>
    <x v="5"/>
    <x v="10"/>
    <x v="2"/>
    <n v="8"/>
    <n v="3199"/>
    <n v="25592"/>
    <x v="5"/>
  </r>
  <r>
    <x v="5"/>
    <x v="11"/>
    <x v="2"/>
    <n v="11"/>
    <n v="371"/>
    <n v="4081"/>
    <x v="5"/>
  </r>
  <r>
    <x v="5"/>
    <x v="12"/>
    <x v="2"/>
    <n v="7"/>
    <n v="2300"/>
    <n v="16100"/>
    <x v="5"/>
  </r>
  <r>
    <x v="5"/>
    <x v="13"/>
    <x v="2"/>
    <n v="1"/>
    <n v="499"/>
    <n v="499"/>
    <x v="5"/>
  </r>
  <r>
    <x v="5"/>
    <x v="14"/>
    <x v="2"/>
    <n v="2"/>
    <n v="299"/>
    <n v="598"/>
    <x v="5"/>
  </r>
  <r>
    <x v="5"/>
    <x v="15"/>
    <x v="2"/>
    <n v="5"/>
    <n v="901"/>
    <n v="4505"/>
    <x v="5"/>
  </r>
  <r>
    <x v="5"/>
    <x v="16"/>
    <x v="2"/>
    <n v="1"/>
    <n v="929"/>
    <n v="929"/>
    <x v="5"/>
  </r>
  <r>
    <x v="5"/>
    <x v="17"/>
    <x v="2"/>
    <n v="0"/>
    <n v="1030"/>
    <n v="0"/>
    <x v="5"/>
  </r>
  <r>
    <x v="5"/>
    <x v="18"/>
    <x v="2"/>
    <n v="1"/>
    <n v="1222"/>
    <n v="1222"/>
    <x v="5"/>
  </r>
  <r>
    <x v="5"/>
    <x v="19"/>
    <x v="2"/>
    <n v="2"/>
    <n v="649"/>
    <n v="1298"/>
    <x v="5"/>
  </r>
  <r>
    <x v="5"/>
    <x v="20"/>
    <x v="2"/>
    <n v="11"/>
    <n v="1800"/>
    <n v="19800"/>
    <x v="5"/>
  </r>
  <r>
    <x v="5"/>
    <x v="21"/>
    <x v="2"/>
    <n v="5"/>
    <n v="345"/>
    <n v="1725"/>
    <x v="5"/>
  </r>
  <r>
    <x v="5"/>
    <x v="22"/>
    <x v="2"/>
    <n v="5"/>
    <n v="350"/>
    <n v="1750"/>
    <x v="5"/>
  </r>
  <r>
    <x v="5"/>
    <x v="23"/>
    <x v="2"/>
    <n v="5"/>
    <n v="1575"/>
    <n v="7875"/>
    <x v="5"/>
  </r>
  <r>
    <x v="5"/>
    <x v="24"/>
    <x v="2"/>
    <n v="6"/>
    <n v="1045"/>
    <n v="6270"/>
    <x v="5"/>
  </r>
  <r>
    <x v="5"/>
    <x v="25"/>
    <x v="2"/>
    <n v="2"/>
    <n v="1186"/>
    <n v="2372"/>
    <x v="5"/>
  </r>
  <r>
    <x v="5"/>
    <x v="26"/>
    <x v="2"/>
    <n v="4"/>
    <n v="374"/>
    <n v="1496"/>
    <x v="5"/>
  </r>
  <r>
    <x v="5"/>
    <x v="27"/>
    <x v="2"/>
    <n v="2"/>
    <n v="1500"/>
    <n v="3000"/>
    <x v="5"/>
  </r>
  <r>
    <x v="5"/>
    <x v="28"/>
    <x v="2"/>
    <n v="2"/>
    <n v="1800"/>
    <n v="3600"/>
    <x v="5"/>
  </r>
  <r>
    <x v="5"/>
    <x v="29"/>
    <x v="2"/>
    <n v="0"/>
    <n v="1477"/>
    <n v="0"/>
    <x v="5"/>
  </r>
  <r>
    <x v="6"/>
    <x v="0"/>
    <x v="0"/>
    <n v="32"/>
    <n v="210"/>
    <n v="6720"/>
    <x v="6"/>
  </r>
  <r>
    <x v="6"/>
    <x v="1"/>
    <x v="0"/>
    <n v="17"/>
    <n v="199"/>
    <n v="3383"/>
    <x v="6"/>
  </r>
  <r>
    <x v="6"/>
    <x v="2"/>
    <x v="0"/>
    <n v="8"/>
    <n v="322"/>
    <n v="2576"/>
    <x v="6"/>
  </r>
  <r>
    <x v="6"/>
    <x v="3"/>
    <x v="0"/>
    <n v="10"/>
    <n v="161"/>
    <n v="1610"/>
    <x v="6"/>
  </r>
  <r>
    <x v="6"/>
    <x v="4"/>
    <x v="0"/>
    <n v="4"/>
    <n v="109"/>
    <n v="436"/>
    <x v="6"/>
  </r>
  <r>
    <x v="6"/>
    <x v="5"/>
    <x v="0"/>
    <n v="3"/>
    <n v="122"/>
    <n v="366"/>
    <x v="6"/>
  </r>
  <r>
    <x v="6"/>
    <x v="6"/>
    <x v="0"/>
    <n v="3"/>
    <n v="96"/>
    <n v="288"/>
    <x v="6"/>
  </r>
  <r>
    <x v="6"/>
    <x v="7"/>
    <x v="0"/>
    <n v="1"/>
    <n v="73"/>
    <n v="73"/>
    <x v="6"/>
  </r>
  <r>
    <x v="6"/>
    <x v="8"/>
    <x v="0"/>
    <n v="2"/>
    <n v="225"/>
    <n v="450"/>
    <x v="6"/>
  </r>
  <r>
    <x v="6"/>
    <x v="9"/>
    <x v="0"/>
    <n v="0"/>
    <n v="559"/>
    <n v="0"/>
    <x v="6"/>
  </r>
  <r>
    <x v="6"/>
    <x v="10"/>
    <x v="0"/>
    <n v="33"/>
    <n v="3199"/>
    <n v="105567"/>
    <x v="6"/>
  </r>
  <r>
    <x v="6"/>
    <x v="11"/>
    <x v="0"/>
    <n v="16"/>
    <n v="371"/>
    <n v="5936"/>
    <x v="6"/>
  </r>
  <r>
    <x v="6"/>
    <x v="12"/>
    <x v="0"/>
    <n v="10"/>
    <n v="2300"/>
    <n v="23000"/>
    <x v="6"/>
  </r>
  <r>
    <x v="6"/>
    <x v="13"/>
    <x v="0"/>
    <n v="8"/>
    <n v="499"/>
    <n v="3992"/>
    <x v="6"/>
  </r>
  <r>
    <x v="6"/>
    <x v="14"/>
    <x v="0"/>
    <n v="5"/>
    <n v="299"/>
    <n v="1495"/>
    <x v="6"/>
  </r>
  <r>
    <x v="6"/>
    <x v="15"/>
    <x v="0"/>
    <n v="2"/>
    <n v="901"/>
    <n v="1802"/>
    <x v="6"/>
  </r>
  <r>
    <x v="6"/>
    <x v="16"/>
    <x v="0"/>
    <n v="4"/>
    <n v="929"/>
    <n v="3716"/>
    <x v="6"/>
  </r>
  <r>
    <x v="6"/>
    <x v="17"/>
    <x v="0"/>
    <n v="1"/>
    <n v="1030"/>
    <n v="1030"/>
    <x v="6"/>
  </r>
  <r>
    <x v="6"/>
    <x v="18"/>
    <x v="0"/>
    <n v="1"/>
    <n v="1222"/>
    <n v="1222"/>
    <x v="6"/>
  </r>
  <r>
    <x v="6"/>
    <x v="19"/>
    <x v="0"/>
    <n v="1"/>
    <n v="649"/>
    <n v="649"/>
    <x v="6"/>
  </r>
  <r>
    <x v="6"/>
    <x v="20"/>
    <x v="0"/>
    <n v="28"/>
    <n v="1800"/>
    <n v="50400"/>
    <x v="6"/>
  </r>
  <r>
    <x v="6"/>
    <x v="21"/>
    <x v="0"/>
    <n v="13"/>
    <n v="345"/>
    <n v="4485"/>
    <x v="6"/>
  </r>
  <r>
    <x v="6"/>
    <x v="22"/>
    <x v="0"/>
    <n v="11"/>
    <n v="350"/>
    <n v="3850"/>
    <x v="6"/>
  </r>
  <r>
    <x v="6"/>
    <x v="23"/>
    <x v="0"/>
    <n v="10"/>
    <n v="1575"/>
    <n v="15750"/>
    <x v="6"/>
  </r>
  <r>
    <x v="6"/>
    <x v="24"/>
    <x v="0"/>
    <n v="5"/>
    <n v="1045"/>
    <n v="5225"/>
    <x v="6"/>
  </r>
  <r>
    <x v="6"/>
    <x v="25"/>
    <x v="0"/>
    <n v="3"/>
    <n v="1186"/>
    <n v="3558"/>
    <x v="6"/>
  </r>
  <r>
    <x v="6"/>
    <x v="26"/>
    <x v="0"/>
    <n v="3"/>
    <n v="374"/>
    <n v="1122"/>
    <x v="6"/>
  </r>
  <r>
    <x v="6"/>
    <x v="27"/>
    <x v="0"/>
    <n v="2"/>
    <n v="1500"/>
    <n v="3000"/>
    <x v="6"/>
  </r>
  <r>
    <x v="6"/>
    <x v="28"/>
    <x v="0"/>
    <n v="0"/>
    <n v="1800"/>
    <n v="0"/>
    <x v="6"/>
  </r>
  <r>
    <x v="6"/>
    <x v="29"/>
    <x v="0"/>
    <n v="0"/>
    <n v="1477"/>
    <n v="0"/>
    <x v="6"/>
  </r>
  <r>
    <x v="6"/>
    <x v="0"/>
    <x v="1"/>
    <n v="19"/>
    <n v="210"/>
    <n v="3990"/>
    <x v="6"/>
  </r>
  <r>
    <x v="6"/>
    <x v="1"/>
    <x v="1"/>
    <n v="11"/>
    <n v="199"/>
    <n v="2189"/>
    <x v="6"/>
  </r>
  <r>
    <x v="6"/>
    <x v="2"/>
    <x v="1"/>
    <n v="6"/>
    <n v="322"/>
    <n v="1932"/>
    <x v="6"/>
  </r>
  <r>
    <x v="6"/>
    <x v="3"/>
    <x v="1"/>
    <n v="6"/>
    <n v="161"/>
    <n v="966"/>
    <x v="6"/>
  </r>
  <r>
    <x v="6"/>
    <x v="4"/>
    <x v="1"/>
    <n v="3"/>
    <n v="109"/>
    <n v="327"/>
    <x v="6"/>
  </r>
  <r>
    <x v="6"/>
    <x v="5"/>
    <x v="1"/>
    <n v="2"/>
    <n v="122"/>
    <n v="244"/>
    <x v="6"/>
  </r>
  <r>
    <x v="6"/>
    <x v="6"/>
    <x v="1"/>
    <n v="2"/>
    <n v="96"/>
    <n v="192"/>
    <x v="6"/>
  </r>
  <r>
    <x v="6"/>
    <x v="7"/>
    <x v="1"/>
    <n v="0"/>
    <n v="73"/>
    <n v="0"/>
    <x v="6"/>
  </r>
  <r>
    <x v="6"/>
    <x v="8"/>
    <x v="1"/>
    <n v="1"/>
    <n v="225"/>
    <n v="225"/>
    <x v="6"/>
  </r>
  <r>
    <x v="6"/>
    <x v="9"/>
    <x v="1"/>
    <n v="0"/>
    <n v="559"/>
    <n v="0"/>
    <x v="6"/>
  </r>
  <r>
    <x v="6"/>
    <x v="10"/>
    <x v="1"/>
    <n v="2"/>
    <n v="3199"/>
    <n v="6398"/>
    <x v="6"/>
  </r>
  <r>
    <x v="6"/>
    <x v="11"/>
    <x v="1"/>
    <n v="7"/>
    <n v="371"/>
    <n v="2597"/>
    <x v="6"/>
  </r>
  <r>
    <x v="6"/>
    <x v="12"/>
    <x v="1"/>
    <n v="5"/>
    <n v="2300"/>
    <n v="11500"/>
    <x v="6"/>
  </r>
  <r>
    <x v="6"/>
    <x v="13"/>
    <x v="1"/>
    <n v="2"/>
    <n v="499"/>
    <n v="998"/>
    <x v="6"/>
  </r>
  <r>
    <x v="6"/>
    <x v="14"/>
    <x v="1"/>
    <n v="4"/>
    <n v="299"/>
    <n v="1196"/>
    <x v="6"/>
  </r>
  <r>
    <x v="6"/>
    <x v="15"/>
    <x v="1"/>
    <n v="2"/>
    <n v="901"/>
    <n v="1802"/>
    <x v="6"/>
  </r>
  <r>
    <x v="6"/>
    <x v="16"/>
    <x v="1"/>
    <n v="4"/>
    <n v="929"/>
    <n v="3716"/>
    <x v="6"/>
  </r>
  <r>
    <x v="6"/>
    <x v="17"/>
    <x v="1"/>
    <n v="1"/>
    <n v="1030"/>
    <n v="1030"/>
    <x v="6"/>
  </r>
  <r>
    <x v="6"/>
    <x v="18"/>
    <x v="1"/>
    <n v="0"/>
    <n v="1222"/>
    <n v="0"/>
    <x v="6"/>
  </r>
  <r>
    <x v="6"/>
    <x v="19"/>
    <x v="1"/>
    <n v="0"/>
    <n v="649"/>
    <n v="0"/>
    <x v="6"/>
  </r>
  <r>
    <x v="6"/>
    <x v="20"/>
    <x v="1"/>
    <n v="25"/>
    <n v="1800"/>
    <n v="45000"/>
    <x v="6"/>
  </r>
  <r>
    <x v="6"/>
    <x v="21"/>
    <x v="1"/>
    <n v="10"/>
    <n v="345"/>
    <n v="3450"/>
    <x v="6"/>
  </r>
  <r>
    <x v="6"/>
    <x v="22"/>
    <x v="1"/>
    <n v="6"/>
    <n v="350"/>
    <n v="2100"/>
    <x v="6"/>
  </r>
  <r>
    <x v="6"/>
    <x v="23"/>
    <x v="1"/>
    <n v="7"/>
    <n v="1575"/>
    <n v="11025"/>
    <x v="6"/>
  </r>
  <r>
    <x v="6"/>
    <x v="24"/>
    <x v="1"/>
    <n v="5"/>
    <n v="1045"/>
    <n v="5225"/>
    <x v="6"/>
  </r>
  <r>
    <x v="6"/>
    <x v="25"/>
    <x v="1"/>
    <n v="2"/>
    <n v="1186"/>
    <n v="2372"/>
    <x v="6"/>
  </r>
  <r>
    <x v="6"/>
    <x v="26"/>
    <x v="1"/>
    <n v="0"/>
    <n v="374"/>
    <n v="0"/>
    <x v="6"/>
  </r>
  <r>
    <x v="6"/>
    <x v="27"/>
    <x v="1"/>
    <n v="1"/>
    <n v="1500"/>
    <n v="1500"/>
    <x v="6"/>
  </r>
  <r>
    <x v="6"/>
    <x v="28"/>
    <x v="1"/>
    <n v="0"/>
    <n v="1800"/>
    <n v="0"/>
    <x v="6"/>
  </r>
  <r>
    <x v="6"/>
    <x v="29"/>
    <x v="1"/>
    <n v="0"/>
    <n v="1477"/>
    <n v="0"/>
    <x v="6"/>
  </r>
  <r>
    <x v="6"/>
    <x v="0"/>
    <x v="2"/>
    <n v="11"/>
    <n v="210"/>
    <n v="2310"/>
    <x v="6"/>
  </r>
  <r>
    <x v="6"/>
    <x v="1"/>
    <x v="2"/>
    <n v="1"/>
    <n v="199"/>
    <n v="199"/>
    <x v="6"/>
  </r>
  <r>
    <x v="6"/>
    <x v="2"/>
    <x v="2"/>
    <n v="6"/>
    <n v="322"/>
    <n v="1932"/>
    <x v="6"/>
  </r>
  <r>
    <x v="6"/>
    <x v="3"/>
    <x v="2"/>
    <n v="3"/>
    <n v="161"/>
    <n v="483"/>
    <x v="6"/>
  </r>
  <r>
    <x v="6"/>
    <x v="4"/>
    <x v="2"/>
    <n v="3"/>
    <n v="109"/>
    <n v="327"/>
    <x v="6"/>
  </r>
  <r>
    <x v="6"/>
    <x v="5"/>
    <x v="2"/>
    <n v="2"/>
    <n v="122"/>
    <n v="244"/>
    <x v="6"/>
  </r>
  <r>
    <x v="6"/>
    <x v="6"/>
    <x v="2"/>
    <n v="2"/>
    <n v="96"/>
    <n v="192"/>
    <x v="6"/>
  </r>
  <r>
    <x v="6"/>
    <x v="7"/>
    <x v="2"/>
    <n v="2"/>
    <n v="73"/>
    <n v="146"/>
    <x v="6"/>
  </r>
  <r>
    <x v="6"/>
    <x v="8"/>
    <x v="2"/>
    <n v="2"/>
    <n v="225"/>
    <n v="450"/>
    <x v="6"/>
  </r>
  <r>
    <x v="6"/>
    <x v="9"/>
    <x v="2"/>
    <n v="2"/>
    <n v="559"/>
    <n v="1118"/>
    <x v="6"/>
  </r>
  <r>
    <x v="6"/>
    <x v="10"/>
    <x v="2"/>
    <n v="21"/>
    <n v="3199"/>
    <n v="67179"/>
    <x v="6"/>
  </r>
  <r>
    <x v="6"/>
    <x v="11"/>
    <x v="2"/>
    <n v="9"/>
    <n v="371"/>
    <n v="3339"/>
    <x v="6"/>
  </r>
  <r>
    <x v="6"/>
    <x v="12"/>
    <x v="2"/>
    <n v="10"/>
    <n v="2300"/>
    <n v="23000"/>
    <x v="6"/>
  </r>
  <r>
    <x v="6"/>
    <x v="13"/>
    <x v="2"/>
    <n v="10"/>
    <n v="499"/>
    <n v="4990"/>
    <x v="6"/>
  </r>
  <r>
    <x v="6"/>
    <x v="14"/>
    <x v="2"/>
    <n v="1"/>
    <n v="299"/>
    <n v="299"/>
    <x v="6"/>
  </r>
  <r>
    <x v="6"/>
    <x v="15"/>
    <x v="2"/>
    <n v="2"/>
    <n v="901"/>
    <n v="1802"/>
    <x v="6"/>
  </r>
  <r>
    <x v="6"/>
    <x v="16"/>
    <x v="2"/>
    <n v="1"/>
    <n v="929"/>
    <n v="929"/>
    <x v="6"/>
  </r>
  <r>
    <x v="6"/>
    <x v="17"/>
    <x v="2"/>
    <n v="1"/>
    <n v="1030"/>
    <n v="1030"/>
    <x v="6"/>
  </r>
  <r>
    <x v="6"/>
    <x v="18"/>
    <x v="2"/>
    <n v="3"/>
    <n v="1222"/>
    <n v="3666"/>
    <x v="6"/>
  </r>
  <r>
    <x v="6"/>
    <x v="19"/>
    <x v="2"/>
    <n v="2"/>
    <n v="649"/>
    <n v="1298"/>
    <x v="6"/>
  </r>
  <r>
    <x v="6"/>
    <x v="20"/>
    <x v="2"/>
    <n v="11"/>
    <n v="1800"/>
    <n v="19800"/>
    <x v="6"/>
  </r>
  <r>
    <x v="6"/>
    <x v="21"/>
    <x v="2"/>
    <n v="11"/>
    <n v="345"/>
    <n v="3795"/>
    <x v="6"/>
  </r>
  <r>
    <x v="6"/>
    <x v="22"/>
    <x v="2"/>
    <n v="6"/>
    <n v="350"/>
    <n v="2100"/>
    <x v="6"/>
  </r>
  <r>
    <x v="6"/>
    <x v="23"/>
    <x v="2"/>
    <n v="2"/>
    <n v="1575"/>
    <n v="3150"/>
    <x v="6"/>
  </r>
  <r>
    <x v="6"/>
    <x v="24"/>
    <x v="2"/>
    <n v="2"/>
    <n v="1045"/>
    <n v="2090"/>
    <x v="6"/>
  </r>
  <r>
    <x v="6"/>
    <x v="25"/>
    <x v="2"/>
    <n v="3"/>
    <n v="1186"/>
    <n v="3558"/>
    <x v="6"/>
  </r>
  <r>
    <x v="6"/>
    <x v="26"/>
    <x v="2"/>
    <n v="3"/>
    <n v="374"/>
    <n v="1122"/>
    <x v="6"/>
  </r>
  <r>
    <x v="6"/>
    <x v="27"/>
    <x v="2"/>
    <n v="2"/>
    <n v="1500"/>
    <n v="3000"/>
    <x v="6"/>
  </r>
  <r>
    <x v="6"/>
    <x v="28"/>
    <x v="2"/>
    <n v="1"/>
    <n v="1800"/>
    <n v="1800"/>
    <x v="6"/>
  </r>
  <r>
    <x v="6"/>
    <x v="29"/>
    <x v="2"/>
    <n v="0"/>
    <n v="1477"/>
    <n v="0"/>
    <x v="6"/>
  </r>
  <r>
    <x v="7"/>
    <x v="0"/>
    <x v="0"/>
    <n v="28"/>
    <n v="210"/>
    <n v="5880"/>
    <x v="0"/>
  </r>
  <r>
    <x v="7"/>
    <x v="1"/>
    <x v="0"/>
    <n v="13"/>
    <n v="199"/>
    <n v="2587"/>
    <x v="0"/>
  </r>
  <r>
    <x v="7"/>
    <x v="2"/>
    <x v="0"/>
    <n v="11"/>
    <n v="322"/>
    <n v="3542"/>
    <x v="0"/>
  </r>
  <r>
    <x v="7"/>
    <x v="3"/>
    <x v="0"/>
    <n v="7"/>
    <n v="161"/>
    <n v="1127"/>
    <x v="0"/>
  </r>
  <r>
    <x v="7"/>
    <x v="4"/>
    <x v="0"/>
    <n v="5"/>
    <n v="109"/>
    <n v="545"/>
    <x v="0"/>
  </r>
  <r>
    <x v="7"/>
    <x v="5"/>
    <x v="0"/>
    <n v="2"/>
    <n v="122"/>
    <n v="244"/>
    <x v="0"/>
  </r>
  <r>
    <x v="7"/>
    <x v="6"/>
    <x v="0"/>
    <n v="4"/>
    <n v="96"/>
    <n v="384"/>
    <x v="0"/>
  </r>
  <r>
    <x v="7"/>
    <x v="7"/>
    <x v="0"/>
    <n v="2"/>
    <n v="73"/>
    <n v="146"/>
    <x v="0"/>
  </r>
  <r>
    <x v="7"/>
    <x v="8"/>
    <x v="0"/>
    <n v="0"/>
    <n v="225"/>
    <n v="0"/>
    <x v="0"/>
  </r>
  <r>
    <x v="7"/>
    <x v="9"/>
    <x v="0"/>
    <n v="0"/>
    <n v="559"/>
    <n v="0"/>
    <x v="0"/>
  </r>
  <r>
    <x v="7"/>
    <x v="10"/>
    <x v="0"/>
    <n v="34"/>
    <n v="3199"/>
    <n v="108766"/>
    <x v="0"/>
  </r>
  <r>
    <x v="7"/>
    <x v="11"/>
    <x v="0"/>
    <n v="12"/>
    <n v="371"/>
    <n v="4452"/>
    <x v="0"/>
  </r>
  <r>
    <x v="7"/>
    <x v="12"/>
    <x v="0"/>
    <n v="13"/>
    <n v="2300"/>
    <n v="29900"/>
    <x v="0"/>
  </r>
  <r>
    <x v="7"/>
    <x v="13"/>
    <x v="0"/>
    <n v="12"/>
    <n v="499"/>
    <n v="5988"/>
    <x v="0"/>
  </r>
  <r>
    <x v="7"/>
    <x v="14"/>
    <x v="0"/>
    <n v="5"/>
    <n v="299"/>
    <n v="1495"/>
    <x v="0"/>
  </r>
  <r>
    <x v="7"/>
    <x v="15"/>
    <x v="0"/>
    <n v="2"/>
    <n v="901"/>
    <n v="1802"/>
    <x v="0"/>
  </r>
  <r>
    <x v="7"/>
    <x v="16"/>
    <x v="0"/>
    <n v="3"/>
    <n v="929"/>
    <n v="2787"/>
    <x v="0"/>
  </r>
  <r>
    <x v="7"/>
    <x v="17"/>
    <x v="0"/>
    <n v="0"/>
    <n v="1030"/>
    <n v="0"/>
    <x v="0"/>
  </r>
  <r>
    <x v="7"/>
    <x v="18"/>
    <x v="0"/>
    <n v="2"/>
    <n v="1222"/>
    <n v="2444"/>
    <x v="0"/>
  </r>
  <r>
    <x v="7"/>
    <x v="19"/>
    <x v="0"/>
    <n v="1"/>
    <n v="649"/>
    <n v="649"/>
    <x v="0"/>
  </r>
  <r>
    <x v="7"/>
    <x v="20"/>
    <x v="0"/>
    <n v="30"/>
    <n v="1800"/>
    <n v="54000"/>
    <x v="0"/>
  </r>
  <r>
    <x v="7"/>
    <x v="21"/>
    <x v="0"/>
    <n v="12"/>
    <n v="345"/>
    <n v="4140"/>
    <x v="0"/>
  </r>
  <r>
    <x v="7"/>
    <x v="22"/>
    <x v="0"/>
    <n v="10"/>
    <n v="350"/>
    <n v="3500"/>
    <x v="0"/>
  </r>
  <r>
    <x v="7"/>
    <x v="23"/>
    <x v="0"/>
    <n v="10"/>
    <n v="1575"/>
    <n v="15750"/>
    <x v="0"/>
  </r>
  <r>
    <x v="7"/>
    <x v="24"/>
    <x v="0"/>
    <n v="7"/>
    <n v="1045"/>
    <n v="7315"/>
    <x v="0"/>
  </r>
  <r>
    <x v="7"/>
    <x v="25"/>
    <x v="0"/>
    <n v="2"/>
    <n v="1186"/>
    <n v="2372"/>
    <x v="0"/>
  </r>
  <r>
    <x v="7"/>
    <x v="26"/>
    <x v="0"/>
    <n v="4"/>
    <n v="374"/>
    <n v="1496"/>
    <x v="0"/>
  </r>
  <r>
    <x v="7"/>
    <x v="27"/>
    <x v="0"/>
    <n v="0"/>
    <n v="1500"/>
    <n v="0"/>
    <x v="0"/>
  </r>
  <r>
    <x v="7"/>
    <x v="28"/>
    <x v="0"/>
    <n v="2"/>
    <n v="1800"/>
    <n v="3600"/>
    <x v="0"/>
  </r>
  <r>
    <x v="7"/>
    <x v="29"/>
    <x v="0"/>
    <n v="0"/>
    <n v="1477"/>
    <n v="0"/>
    <x v="0"/>
  </r>
  <r>
    <x v="7"/>
    <x v="0"/>
    <x v="1"/>
    <n v="18"/>
    <n v="210"/>
    <n v="3780"/>
    <x v="0"/>
  </r>
  <r>
    <x v="7"/>
    <x v="1"/>
    <x v="1"/>
    <n v="9"/>
    <n v="199"/>
    <n v="1791"/>
    <x v="0"/>
  </r>
  <r>
    <x v="7"/>
    <x v="2"/>
    <x v="1"/>
    <n v="8"/>
    <n v="322"/>
    <n v="2576"/>
    <x v="0"/>
  </r>
  <r>
    <x v="7"/>
    <x v="3"/>
    <x v="1"/>
    <n v="6"/>
    <n v="161"/>
    <n v="966"/>
    <x v="0"/>
  </r>
  <r>
    <x v="7"/>
    <x v="4"/>
    <x v="1"/>
    <n v="3"/>
    <n v="109"/>
    <n v="327"/>
    <x v="0"/>
  </r>
  <r>
    <x v="7"/>
    <x v="5"/>
    <x v="1"/>
    <n v="2"/>
    <n v="122"/>
    <n v="244"/>
    <x v="0"/>
  </r>
  <r>
    <x v="7"/>
    <x v="6"/>
    <x v="1"/>
    <n v="2"/>
    <n v="96"/>
    <n v="192"/>
    <x v="0"/>
  </r>
  <r>
    <x v="7"/>
    <x v="7"/>
    <x v="1"/>
    <n v="1"/>
    <n v="73"/>
    <n v="73"/>
    <x v="0"/>
  </r>
  <r>
    <x v="7"/>
    <x v="8"/>
    <x v="1"/>
    <n v="0"/>
    <n v="225"/>
    <n v="0"/>
    <x v="0"/>
  </r>
  <r>
    <x v="7"/>
    <x v="9"/>
    <x v="1"/>
    <n v="0"/>
    <n v="559"/>
    <n v="0"/>
    <x v="0"/>
  </r>
  <r>
    <x v="7"/>
    <x v="10"/>
    <x v="1"/>
    <n v="24"/>
    <n v="3199"/>
    <n v="76776"/>
    <x v="0"/>
  </r>
  <r>
    <x v="7"/>
    <x v="11"/>
    <x v="1"/>
    <n v="3"/>
    <n v="371"/>
    <n v="1113"/>
    <x v="0"/>
  </r>
  <r>
    <x v="7"/>
    <x v="12"/>
    <x v="1"/>
    <n v="0"/>
    <n v="2300"/>
    <n v="0"/>
    <x v="0"/>
  </r>
  <r>
    <x v="7"/>
    <x v="13"/>
    <x v="1"/>
    <n v="7"/>
    <n v="499"/>
    <n v="3493"/>
    <x v="0"/>
  </r>
  <r>
    <x v="7"/>
    <x v="14"/>
    <x v="1"/>
    <n v="2"/>
    <n v="299"/>
    <n v="598"/>
    <x v="0"/>
  </r>
  <r>
    <x v="7"/>
    <x v="15"/>
    <x v="1"/>
    <n v="0"/>
    <n v="901"/>
    <n v="0"/>
    <x v="0"/>
  </r>
  <r>
    <x v="7"/>
    <x v="16"/>
    <x v="1"/>
    <n v="2"/>
    <n v="929"/>
    <n v="1858"/>
    <x v="0"/>
  </r>
  <r>
    <x v="7"/>
    <x v="17"/>
    <x v="1"/>
    <n v="0"/>
    <n v="1030"/>
    <n v="0"/>
    <x v="0"/>
  </r>
  <r>
    <x v="7"/>
    <x v="18"/>
    <x v="1"/>
    <n v="0"/>
    <n v="1222"/>
    <n v="0"/>
    <x v="0"/>
  </r>
  <r>
    <x v="7"/>
    <x v="19"/>
    <x v="1"/>
    <n v="0"/>
    <n v="649"/>
    <n v="0"/>
    <x v="0"/>
  </r>
  <r>
    <x v="7"/>
    <x v="20"/>
    <x v="1"/>
    <n v="22"/>
    <n v="1800"/>
    <n v="39600"/>
    <x v="0"/>
  </r>
  <r>
    <x v="7"/>
    <x v="21"/>
    <x v="1"/>
    <n v="10"/>
    <n v="345"/>
    <n v="3450"/>
    <x v="0"/>
  </r>
  <r>
    <x v="7"/>
    <x v="22"/>
    <x v="1"/>
    <n v="9"/>
    <n v="350"/>
    <n v="3150"/>
    <x v="0"/>
  </r>
  <r>
    <x v="7"/>
    <x v="23"/>
    <x v="1"/>
    <n v="6"/>
    <n v="1575"/>
    <n v="9450"/>
    <x v="0"/>
  </r>
  <r>
    <x v="7"/>
    <x v="24"/>
    <x v="1"/>
    <n v="1"/>
    <n v="1045"/>
    <n v="1045"/>
    <x v="0"/>
  </r>
  <r>
    <x v="7"/>
    <x v="25"/>
    <x v="1"/>
    <n v="1"/>
    <n v="1186"/>
    <n v="1186"/>
    <x v="0"/>
  </r>
  <r>
    <x v="7"/>
    <x v="26"/>
    <x v="1"/>
    <n v="0"/>
    <n v="374"/>
    <n v="0"/>
    <x v="0"/>
  </r>
  <r>
    <x v="7"/>
    <x v="27"/>
    <x v="1"/>
    <n v="0"/>
    <n v="1500"/>
    <n v="0"/>
    <x v="0"/>
  </r>
  <r>
    <x v="7"/>
    <x v="28"/>
    <x v="1"/>
    <n v="1"/>
    <n v="1800"/>
    <n v="1800"/>
    <x v="0"/>
  </r>
  <r>
    <x v="7"/>
    <x v="29"/>
    <x v="1"/>
    <n v="0"/>
    <n v="1477"/>
    <n v="0"/>
    <x v="0"/>
  </r>
  <r>
    <x v="7"/>
    <x v="0"/>
    <x v="2"/>
    <n v="13"/>
    <n v="210"/>
    <n v="2730"/>
    <x v="0"/>
  </r>
  <r>
    <x v="7"/>
    <x v="1"/>
    <x v="2"/>
    <n v="6"/>
    <n v="199"/>
    <n v="1194"/>
    <x v="0"/>
  </r>
  <r>
    <x v="7"/>
    <x v="2"/>
    <x v="2"/>
    <n v="6"/>
    <n v="322"/>
    <n v="1932"/>
    <x v="0"/>
  </r>
  <r>
    <x v="7"/>
    <x v="3"/>
    <x v="2"/>
    <n v="4"/>
    <n v="161"/>
    <n v="644"/>
    <x v="0"/>
  </r>
  <r>
    <x v="7"/>
    <x v="4"/>
    <x v="2"/>
    <n v="5"/>
    <n v="109"/>
    <n v="545"/>
    <x v="0"/>
  </r>
  <r>
    <x v="7"/>
    <x v="5"/>
    <x v="2"/>
    <n v="2"/>
    <n v="122"/>
    <n v="244"/>
    <x v="0"/>
  </r>
  <r>
    <x v="7"/>
    <x v="6"/>
    <x v="2"/>
    <n v="2"/>
    <n v="96"/>
    <n v="192"/>
    <x v="0"/>
  </r>
  <r>
    <x v="7"/>
    <x v="7"/>
    <x v="2"/>
    <n v="1"/>
    <n v="73"/>
    <n v="73"/>
    <x v="0"/>
  </r>
  <r>
    <x v="7"/>
    <x v="8"/>
    <x v="2"/>
    <n v="1"/>
    <n v="225"/>
    <n v="225"/>
    <x v="0"/>
  </r>
  <r>
    <x v="7"/>
    <x v="9"/>
    <x v="2"/>
    <n v="0"/>
    <n v="559"/>
    <n v="0"/>
    <x v="0"/>
  </r>
  <r>
    <x v="7"/>
    <x v="10"/>
    <x v="2"/>
    <n v="1"/>
    <n v="3199"/>
    <n v="3199"/>
    <x v="0"/>
  </r>
  <r>
    <x v="7"/>
    <x v="11"/>
    <x v="2"/>
    <n v="10"/>
    <n v="371"/>
    <n v="3710"/>
    <x v="0"/>
  </r>
  <r>
    <x v="7"/>
    <x v="12"/>
    <x v="2"/>
    <n v="10"/>
    <n v="2300"/>
    <n v="23000"/>
    <x v="0"/>
  </r>
  <r>
    <x v="7"/>
    <x v="13"/>
    <x v="2"/>
    <n v="1"/>
    <n v="499"/>
    <n v="499"/>
    <x v="0"/>
  </r>
  <r>
    <x v="7"/>
    <x v="14"/>
    <x v="2"/>
    <n v="4"/>
    <n v="299"/>
    <n v="1196"/>
    <x v="0"/>
  </r>
  <r>
    <x v="7"/>
    <x v="15"/>
    <x v="2"/>
    <n v="3"/>
    <n v="901"/>
    <n v="2703"/>
    <x v="0"/>
  </r>
  <r>
    <x v="7"/>
    <x v="16"/>
    <x v="2"/>
    <n v="2"/>
    <n v="929"/>
    <n v="1858"/>
    <x v="0"/>
  </r>
  <r>
    <x v="7"/>
    <x v="17"/>
    <x v="2"/>
    <n v="1"/>
    <n v="1030"/>
    <n v="1030"/>
    <x v="0"/>
  </r>
  <r>
    <x v="7"/>
    <x v="18"/>
    <x v="2"/>
    <n v="2"/>
    <n v="1222"/>
    <n v="2444"/>
    <x v="0"/>
  </r>
  <r>
    <x v="7"/>
    <x v="19"/>
    <x v="2"/>
    <n v="2"/>
    <n v="649"/>
    <n v="1298"/>
    <x v="0"/>
  </r>
  <r>
    <x v="7"/>
    <x v="20"/>
    <x v="2"/>
    <n v="6"/>
    <n v="1800"/>
    <n v="10800"/>
    <x v="0"/>
  </r>
  <r>
    <x v="7"/>
    <x v="21"/>
    <x v="2"/>
    <n v="8"/>
    <n v="345"/>
    <n v="2760"/>
    <x v="0"/>
  </r>
  <r>
    <x v="7"/>
    <x v="22"/>
    <x v="2"/>
    <n v="6"/>
    <n v="350"/>
    <n v="2100"/>
    <x v="0"/>
  </r>
  <r>
    <x v="7"/>
    <x v="23"/>
    <x v="2"/>
    <n v="2"/>
    <n v="1575"/>
    <n v="3150"/>
    <x v="0"/>
  </r>
  <r>
    <x v="7"/>
    <x v="24"/>
    <x v="2"/>
    <n v="5"/>
    <n v="1045"/>
    <n v="5225"/>
    <x v="0"/>
  </r>
  <r>
    <x v="7"/>
    <x v="25"/>
    <x v="2"/>
    <n v="2"/>
    <n v="1186"/>
    <n v="2372"/>
    <x v="0"/>
  </r>
  <r>
    <x v="7"/>
    <x v="26"/>
    <x v="2"/>
    <n v="4"/>
    <n v="374"/>
    <n v="1496"/>
    <x v="0"/>
  </r>
  <r>
    <x v="7"/>
    <x v="27"/>
    <x v="2"/>
    <n v="1"/>
    <n v="1500"/>
    <n v="1500"/>
    <x v="0"/>
  </r>
  <r>
    <x v="7"/>
    <x v="28"/>
    <x v="2"/>
    <n v="2"/>
    <n v="1800"/>
    <n v="3600"/>
    <x v="0"/>
  </r>
  <r>
    <x v="7"/>
    <x v="29"/>
    <x v="2"/>
    <n v="1"/>
    <n v="1477"/>
    <n v="1477"/>
    <x v="0"/>
  </r>
  <r>
    <x v="8"/>
    <x v="0"/>
    <x v="0"/>
    <n v="27"/>
    <n v="210"/>
    <n v="5670"/>
    <x v="1"/>
  </r>
  <r>
    <x v="8"/>
    <x v="1"/>
    <x v="0"/>
    <n v="16"/>
    <n v="199"/>
    <n v="3184"/>
    <x v="1"/>
  </r>
  <r>
    <x v="8"/>
    <x v="2"/>
    <x v="0"/>
    <n v="11"/>
    <n v="322"/>
    <n v="3542"/>
    <x v="1"/>
  </r>
  <r>
    <x v="8"/>
    <x v="3"/>
    <x v="0"/>
    <n v="8"/>
    <n v="161"/>
    <n v="1288"/>
    <x v="1"/>
  </r>
  <r>
    <x v="8"/>
    <x v="4"/>
    <x v="0"/>
    <n v="7"/>
    <n v="109"/>
    <n v="763"/>
    <x v="1"/>
  </r>
  <r>
    <x v="8"/>
    <x v="5"/>
    <x v="0"/>
    <n v="4"/>
    <n v="122"/>
    <n v="488"/>
    <x v="1"/>
  </r>
  <r>
    <x v="8"/>
    <x v="6"/>
    <x v="0"/>
    <n v="2"/>
    <n v="96"/>
    <n v="192"/>
    <x v="1"/>
  </r>
  <r>
    <x v="8"/>
    <x v="7"/>
    <x v="0"/>
    <n v="2"/>
    <n v="73"/>
    <n v="146"/>
    <x v="1"/>
  </r>
  <r>
    <x v="8"/>
    <x v="8"/>
    <x v="0"/>
    <n v="1"/>
    <n v="225"/>
    <n v="225"/>
    <x v="1"/>
  </r>
  <r>
    <x v="8"/>
    <x v="9"/>
    <x v="0"/>
    <n v="0"/>
    <n v="559"/>
    <n v="0"/>
    <x v="1"/>
  </r>
  <r>
    <x v="8"/>
    <x v="10"/>
    <x v="0"/>
    <n v="30"/>
    <n v="3199"/>
    <n v="95970"/>
    <x v="1"/>
  </r>
  <r>
    <x v="8"/>
    <x v="11"/>
    <x v="0"/>
    <n v="14"/>
    <n v="371"/>
    <n v="5194"/>
    <x v="1"/>
  </r>
  <r>
    <x v="8"/>
    <x v="12"/>
    <x v="0"/>
    <n v="11"/>
    <n v="2300"/>
    <n v="25300"/>
    <x v="1"/>
  </r>
  <r>
    <x v="8"/>
    <x v="13"/>
    <x v="0"/>
    <n v="8"/>
    <n v="499"/>
    <n v="3992"/>
    <x v="1"/>
  </r>
  <r>
    <x v="8"/>
    <x v="14"/>
    <x v="0"/>
    <n v="7"/>
    <n v="299"/>
    <n v="2093"/>
    <x v="1"/>
  </r>
  <r>
    <x v="8"/>
    <x v="15"/>
    <x v="0"/>
    <n v="2"/>
    <n v="901"/>
    <n v="1802"/>
    <x v="1"/>
  </r>
  <r>
    <x v="8"/>
    <x v="16"/>
    <x v="0"/>
    <n v="2"/>
    <n v="929"/>
    <n v="1858"/>
    <x v="1"/>
  </r>
  <r>
    <x v="8"/>
    <x v="17"/>
    <x v="0"/>
    <n v="2"/>
    <n v="1030"/>
    <n v="2060"/>
    <x v="1"/>
  </r>
  <r>
    <x v="8"/>
    <x v="18"/>
    <x v="0"/>
    <n v="1"/>
    <n v="1222"/>
    <n v="1222"/>
    <x v="1"/>
  </r>
  <r>
    <x v="8"/>
    <x v="19"/>
    <x v="0"/>
    <n v="0"/>
    <n v="649"/>
    <n v="0"/>
    <x v="1"/>
  </r>
  <r>
    <x v="8"/>
    <x v="20"/>
    <x v="0"/>
    <n v="31"/>
    <n v="1800"/>
    <n v="55800"/>
    <x v="1"/>
  </r>
  <r>
    <x v="8"/>
    <x v="21"/>
    <x v="0"/>
    <n v="14"/>
    <n v="345"/>
    <n v="4830"/>
    <x v="1"/>
  </r>
  <r>
    <x v="8"/>
    <x v="22"/>
    <x v="0"/>
    <n v="14"/>
    <n v="350"/>
    <n v="4900"/>
    <x v="1"/>
  </r>
  <r>
    <x v="8"/>
    <x v="23"/>
    <x v="0"/>
    <n v="10"/>
    <n v="1575"/>
    <n v="15750"/>
    <x v="1"/>
  </r>
  <r>
    <x v="8"/>
    <x v="24"/>
    <x v="0"/>
    <n v="6"/>
    <n v="1045"/>
    <n v="6270"/>
    <x v="1"/>
  </r>
  <r>
    <x v="8"/>
    <x v="25"/>
    <x v="0"/>
    <n v="3"/>
    <n v="1186"/>
    <n v="3558"/>
    <x v="1"/>
  </r>
  <r>
    <x v="8"/>
    <x v="26"/>
    <x v="0"/>
    <n v="2"/>
    <n v="374"/>
    <n v="748"/>
    <x v="1"/>
  </r>
  <r>
    <x v="8"/>
    <x v="27"/>
    <x v="0"/>
    <n v="0"/>
    <n v="1500"/>
    <n v="0"/>
    <x v="1"/>
  </r>
  <r>
    <x v="8"/>
    <x v="28"/>
    <x v="0"/>
    <n v="1"/>
    <n v="1800"/>
    <n v="1800"/>
    <x v="1"/>
  </r>
  <r>
    <x v="8"/>
    <x v="29"/>
    <x v="0"/>
    <n v="0"/>
    <n v="1477"/>
    <n v="0"/>
    <x v="1"/>
  </r>
  <r>
    <x v="8"/>
    <x v="0"/>
    <x v="1"/>
    <n v="20"/>
    <n v="210"/>
    <n v="4200"/>
    <x v="1"/>
  </r>
  <r>
    <x v="8"/>
    <x v="1"/>
    <x v="1"/>
    <n v="9"/>
    <n v="199"/>
    <n v="1791"/>
    <x v="1"/>
  </r>
  <r>
    <x v="8"/>
    <x v="2"/>
    <x v="1"/>
    <n v="7"/>
    <n v="322"/>
    <n v="2254"/>
    <x v="1"/>
  </r>
  <r>
    <x v="8"/>
    <x v="3"/>
    <x v="1"/>
    <n v="6"/>
    <n v="161"/>
    <n v="966"/>
    <x v="1"/>
  </r>
  <r>
    <x v="8"/>
    <x v="4"/>
    <x v="1"/>
    <n v="4"/>
    <n v="109"/>
    <n v="436"/>
    <x v="1"/>
  </r>
  <r>
    <x v="8"/>
    <x v="5"/>
    <x v="1"/>
    <n v="3"/>
    <n v="122"/>
    <n v="366"/>
    <x v="1"/>
  </r>
  <r>
    <x v="8"/>
    <x v="6"/>
    <x v="1"/>
    <n v="2"/>
    <n v="96"/>
    <n v="192"/>
    <x v="1"/>
  </r>
  <r>
    <x v="8"/>
    <x v="7"/>
    <x v="1"/>
    <n v="1"/>
    <n v="73"/>
    <n v="73"/>
    <x v="1"/>
  </r>
  <r>
    <x v="8"/>
    <x v="8"/>
    <x v="1"/>
    <n v="0"/>
    <n v="225"/>
    <n v="0"/>
    <x v="1"/>
  </r>
  <r>
    <x v="8"/>
    <x v="9"/>
    <x v="1"/>
    <n v="0"/>
    <n v="559"/>
    <n v="0"/>
    <x v="1"/>
  </r>
  <r>
    <x v="8"/>
    <x v="10"/>
    <x v="1"/>
    <n v="5"/>
    <n v="3199"/>
    <n v="15995"/>
    <x v="1"/>
  </r>
  <r>
    <x v="8"/>
    <x v="11"/>
    <x v="1"/>
    <n v="1"/>
    <n v="371"/>
    <n v="371"/>
    <x v="1"/>
  </r>
  <r>
    <x v="8"/>
    <x v="12"/>
    <x v="1"/>
    <n v="4"/>
    <n v="2300"/>
    <n v="9200"/>
    <x v="1"/>
  </r>
  <r>
    <x v="8"/>
    <x v="13"/>
    <x v="1"/>
    <n v="6"/>
    <n v="499"/>
    <n v="2994"/>
    <x v="1"/>
  </r>
  <r>
    <x v="8"/>
    <x v="14"/>
    <x v="1"/>
    <n v="0"/>
    <n v="299"/>
    <n v="0"/>
    <x v="1"/>
  </r>
  <r>
    <x v="8"/>
    <x v="15"/>
    <x v="1"/>
    <n v="3"/>
    <n v="901"/>
    <n v="2703"/>
    <x v="1"/>
  </r>
  <r>
    <x v="8"/>
    <x v="16"/>
    <x v="1"/>
    <n v="1"/>
    <n v="929"/>
    <n v="929"/>
    <x v="1"/>
  </r>
  <r>
    <x v="8"/>
    <x v="17"/>
    <x v="1"/>
    <n v="2"/>
    <n v="1030"/>
    <n v="2060"/>
    <x v="1"/>
  </r>
  <r>
    <x v="8"/>
    <x v="18"/>
    <x v="1"/>
    <n v="1"/>
    <n v="1222"/>
    <n v="1222"/>
    <x v="1"/>
  </r>
  <r>
    <x v="8"/>
    <x v="19"/>
    <x v="1"/>
    <n v="0"/>
    <n v="649"/>
    <n v="0"/>
    <x v="1"/>
  </r>
  <r>
    <x v="8"/>
    <x v="20"/>
    <x v="1"/>
    <n v="19"/>
    <n v="1800"/>
    <n v="34200"/>
    <x v="1"/>
  </r>
  <r>
    <x v="8"/>
    <x v="21"/>
    <x v="1"/>
    <n v="8"/>
    <n v="345"/>
    <n v="2760"/>
    <x v="1"/>
  </r>
  <r>
    <x v="8"/>
    <x v="22"/>
    <x v="1"/>
    <n v="7"/>
    <n v="350"/>
    <n v="2450"/>
    <x v="1"/>
  </r>
  <r>
    <x v="8"/>
    <x v="23"/>
    <x v="1"/>
    <n v="6"/>
    <n v="1575"/>
    <n v="9450"/>
    <x v="1"/>
  </r>
  <r>
    <x v="8"/>
    <x v="24"/>
    <x v="1"/>
    <n v="4"/>
    <n v="1045"/>
    <n v="4180"/>
    <x v="1"/>
  </r>
  <r>
    <x v="8"/>
    <x v="25"/>
    <x v="1"/>
    <n v="0"/>
    <n v="1186"/>
    <n v="0"/>
    <x v="1"/>
  </r>
  <r>
    <x v="8"/>
    <x v="26"/>
    <x v="1"/>
    <n v="1"/>
    <n v="374"/>
    <n v="374"/>
    <x v="1"/>
  </r>
  <r>
    <x v="8"/>
    <x v="27"/>
    <x v="1"/>
    <n v="1"/>
    <n v="1500"/>
    <n v="1500"/>
    <x v="1"/>
  </r>
  <r>
    <x v="8"/>
    <x v="28"/>
    <x v="1"/>
    <n v="0"/>
    <n v="1800"/>
    <n v="0"/>
    <x v="1"/>
  </r>
  <r>
    <x v="8"/>
    <x v="29"/>
    <x v="1"/>
    <n v="0"/>
    <n v="1477"/>
    <n v="0"/>
    <x v="1"/>
  </r>
  <r>
    <x v="8"/>
    <x v="0"/>
    <x v="2"/>
    <n v="14"/>
    <n v="210"/>
    <n v="2940"/>
    <x v="1"/>
  </r>
  <r>
    <x v="8"/>
    <x v="1"/>
    <x v="2"/>
    <n v="6"/>
    <n v="199"/>
    <n v="1194"/>
    <x v="1"/>
  </r>
  <r>
    <x v="8"/>
    <x v="2"/>
    <x v="2"/>
    <n v="6"/>
    <n v="322"/>
    <n v="1932"/>
    <x v="1"/>
  </r>
  <r>
    <x v="8"/>
    <x v="3"/>
    <x v="2"/>
    <n v="6"/>
    <n v="161"/>
    <n v="966"/>
    <x v="1"/>
  </r>
  <r>
    <x v="8"/>
    <x v="4"/>
    <x v="2"/>
    <n v="4"/>
    <n v="109"/>
    <n v="436"/>
    <x v="1"/>
  </r>
  <r>
    <x v="8"/>
    <x v="5"/>
    <x v="2"/>
    <n v="1"/>
    <n v="122"/>
    <n v="122"/>
    <x v="1"/>
  </r>
  <r>
    <x v="8"/>
    <x v="6"/>
    <x v="2"/>
    <n v="2"/>
    <n v="96"/>
    <n v="192"/>
    <x v="1"/>
  </r>
  <r>
    <x v="8"/>
    <x v="7"/>
    <x v="2"/>
    <n v="1"/>
    <n v="73"/>
    <n v="73"/>
    <x v="1"/>
  </r>
  <r>
    <x v="8"/>
    <x v="8"/>
    <x v="2"/>
    <n v="1"/>
    <n v="225"/>
    <n v="225"/>
    <x v="1"/>
  </r>
  <r>
    <x v="8"/>
    <x v="9"/>
    <x v="2"/>
    <n v="0"/>
    <n v="559"/>
    <n v="0"/>
    <x v="1"/>
  </r>
  <r>
    <x v="8"/>
    <x v="10"/>
    <x v="2"/>
    <n v="30"/>
    <n v="3199"/>
    <n v="95970"/>
    <x v="1"/>
  </r>
  <r>
    <x v="8"/>
    <x v="11"/>
    <x v="2"/>
    <n v="11"/>
    <n v="371"/>
    <n v="4081"/>
    <x v="1"/>
  </r>
  <r>
    <x v="8"/>
    <x v="12"/>
    <x v="2"/>
    <n v="6"/>
    <n v="2300"/>
    <n v="13800"/>
    <x v="1"/>
  </r>
  <r>
    <x v="8"/>
    <x v="13"/>
    <x v="2"/>
    <n v="3"/>
    <n v="499"/>
    <n v="1497"/>
    <x v="1"/>
  </r>
  <r>
    <x v="8"/>
    <x v="14"/>
    <x v="2"/>
    <n v="7"/>
    <n v="299"/>
    <n v="2093"/>
    <x v="1"/>
  </r>
  <r>
    <x v="8"/>
    <x v="15"/>
    <x v="2"/>
    <n v="1"/>
    <n v="901"/>
    <n v="901"/>
    <x v="1"/>
  </r>
  <r>
    <x v="8"/>
    <x v="16"/>
    <x v="2"/>
    <n v="3"/>
    <n v="929"/>
    <n v="2787"/>
    <x v="1"/>
  </r>
  <r>
    <x v="8"/>
    <x v="17"/>
    <x v="2"/>
    <n v="1"/>
    <n v="1030"/>
    <n v="1030"/>
    <x v="1"/>
  </r>
  <r>
    <x v="8"/>
    <x v="18"/>
    <x v="2"/>
    <n v="1"/>
    <n v="1222"/>
    <n v="1222"/>
    <x v="1"/>
  </r>
  <r>
    <x v="8"/>
    <x v="19"/>
    <x v="2"/>
    <n v="0"/>
    <n v="649"/>
    <n v="0"/>
    <x v="1"/>
  </r>
  <r>
    <x v="8"/>
    <x v="20"/>
    <x v="2"/>
    <n v="15"/>
    <n v="1800"/>
    <n v="27000"/>
    <x v="1"/>
  </r>
  <r>
    <x v="8"/>
    <x v="21"/>
    <x v="2"/>
    <n v="5"/>
    <n v="345"/>
    <n v="1725"/>
    <x v="1"/>
  </r>
  <r>
    <x v="8"/>
    <x v="22"/>
    <x v="2"/>
    <n v="4"/>
    <n v="350"/>
    <n v="1400"/>
    <x v="1"/>
  </r>
  <r>
    <x v="8"/>
    <x v="23"/>
    <x v="2"/>
    <n v="1"/>
    <n v="1575"/>
    <n v="1575"/>
    <x v="1"/>
  </r>
  <r>
    <x v="8"/>
    <x v="24"/>
    <x v="2"/>
    <n v="4"/>
    <n v="1045"/>
    <n v="4180"/>
    <x v="1"/>
  </r>
  <r>
    <x v="8"/>
    <x v="25"/>
    <x v="2"/>
    <n v="3"/>
    <n v="1186"/>
    <n v="3558"/>
    <x v="1"/>
  </r>
  <r>
    <x v="8"/>
    <x v="26"/>
    <x v="2"/>
    <n v="2"/>
    <n v="374"/>
    <n v="748"/>
    <x v="1"/>
  </r>
  <r>
    <x v="8"/>
    <x v="27"/>
    <x v="2"/>
    <n v="1"/>
    <n v="1500"/>
    <n v="1500"/>
    <x v="1"/>
  </r>
  <r>
    <x v="8"/>
    <x v="28"/>
    <x v="2"/>
    <n v="1"/>
    <n v="1800"/>
    <n v="1800"/>
    <x v="1"/>
  </r>
  <r>
    <x v="8"/>
    <x v="29"/>
    <x v="2"/>
    <n v="0"/>
    <n v="1477"/>
    <n v="0"/>
    <x v="1"/>
  </r>
  <r>
    <x v="9"/>
    <x v="0"/>
    <x v="0"/>
    <n v="33"/>
    <n v="210"/>
    <n v="6930"/>
    <x v="2"/>
  </r>
  <r>
    <x v="9"/>
    <x v="1"/>
    <x v="0"/>
    <n v="18"/>
    <n v="199"/>
    <n v="3582"/>
    <x v="2"/>
  </r>
  <r>
    <x v="9"/>
    <x v="2"/>
    <x v="0"/>
    <n v="11"/>
    <n v="322"/>
    <n v="3542"/>
    <x v="2"/>
  </r>
  <r>
    <x v="9"/>
    <x v="3"/>
    <x v="0"/>
    <n v="8"/>
    <n v="161"/>
    <n v="1288"/>
    <x v="2"/>
  </r>
  <r>
    <x v="9"/>
    <x v="4"/>
    <x v="0"/>
    <n v="7"/>
    <n v="109"/>
    <n v="763"/>
    <x v="2"/>
  </r>
  <r>
    <x v="9"/>
    <x v="5"/>
    <x v="0"/>
    <n v="4"/>
    <n v="122"/>
    <n v="488"/>
    <x v="2"/>
  </r>
  <r>
    <x v="9"/>
    <x v="6"/>
    <x v="0"/>
    <n v="3"/>
    <n v="96"/>
    <n v="288"/>
    <x v="2"/>
  </r>
  <r>
    <x v="9"/>
    <x v="7"/>
    <x v="0"/>
    <n v="0"/>
    <n v="73"/>
    <n v="0"/>
    <x v="2"/>
  </r>
  <r>
    <x v="9"/>
    <x v="8"/>
    <x v="0"/>
    <n v="0"/>
    <n v="225"/>
    <n v="0"/>
    <x v="2"/>
  </r>
  <r>
    <x v="9"/>
    <x v="9"/>
    <x v="0"/>
    <n v="0"/>
    <n v="559"/>
    <n v="0"/>
    <x v="2"/>
  </r>
  <r>
    <x v="9"/>
    <x v="10"/>
    <x v="0"/>
    <n v="28"/>
    <n v="3199"/>
    <n v="89572"/>
    <x v="2"/>
  </r>
  <r>
    <x v="9"/>
    <x v="11"/>
    <x v="0"/>
    <n v="14"/>
    <n v="371"/>
    <n v="5194"/>
    <x v="2"/>
  </r>
  <r>
    <x v="9"/>
    <x v="12"/>
    <x v="0"/>
    <n v="9"/>
    <n v="2300"/>
    <n v="20700"/>
    <x v="2"/>
  </r>
  <r>
    <x v="9"/>
    <x v="13"/>
    <x v="0"/>
    <n v="9"/>
    <n v="499"/>
    <n v="4491"/>
    <x v="2"/>
  </r>
  <r>
    <x v="9"/>
    <x v="14"/>
    <x v="0"/>
    <n v="5"/>
    <n v="299"/>
    <n v="1495"/>
    <x v="2"/>
  </r>
  <r>
    <x v="9"/>
    <x v="15"/>
    <x v="0"/>
    <n v="2"/>
    <n v="901"/>
    <n v="1802"/>
    <x v="2"/>
  </r>
  <r>
    <x v="9"/>
    <x v="16"/>
    <x v="0"/>
    <n v="3"/>
    <n v="929"/>
    <n v="2787"/>
    <x v="2"/>
  </r>
  <r>
    <x v="9"/>
    <x v="17"/>
    <x v="0"/>
    <n v="0"/>
    <n v="1030"/>
    <n v="0"/>
    <x v="2"/>
  </r>
  <r>
    <x v="9"/>
    <x v="18"/>
    <x v="0"/>
    <n v="0"/>
    <n v="1222"/>
    <n v="0"/>
    <x v="2"/>
  </r>
  <r>
    <x v="9"/>
    <x v="19"/>
    <x v="0"/>
    <n v="1"/>
    <n v="649"/>
    <n v="649"/>
    <x v="2"/>
  </r>
  <r>
    <x v="9"/>
    <x v="20"/>
    <x v="0"/>
    <n v="36"/>
    <n v="1800"/>
    <n v="64800"/>
    <x v="2"/>
  </r>
  <r>
    <x v="9"/>
    <x v="21"/>
    <x v="0"/>
    <n v="17"/>
    <n v="345"/>
    <n v="5865"/>
    <x v="2"/>
  </r>
  <r>
    <x v="9"/>
    <x v="22"/>
    <x v="0"/>
    <n v="12"/>
    <n v="350"/>
    <n v="4200"/>
    <x v="2"/>
  </r>
  <r>
    <x v="9"/>
    <x v="23"/>
    <x v="0"/>
    <n v="7"/>
    <n v="1575"/>
    <n v="11025"/>
    <x v="2"/>
  </r>
  <r>
    <x v="9"/>
    <x v="24"/>
    <x v="0"/>
    <n v="6"/>
    <n v="1045"/>
    <n v="6270"/>
    <x v="2"/>
  </r>
  <r>
    <x v="9"/>
    <x v="25"/>
    <x v="0"/>
    <n v="3"/>
    <n v="1186"/>
    <n v="3558"/>
    <x v="2"/>
  </r>
  <r>
    <x v="9"/>
    <x v="26"/>
    <x v="0"/>
    <n v="2"/>
    <n v="374"/>
    <n v="748"/>
    <x v="2"/>
  </r>
  <r>
    <x v="9"/>
    <x v="27"/>
    <x v="0"/>
    <n v="0"/>
    <n v="1500"/>
    <n v="0"/>
    <x v="2"/>
  </r>
  <r>
    <x v="9"/>
    <x v="28"/>
    <x v="0"/>
    <n v="2"/>
    <n v="1800"/>
    <n v="3600"/>
    <x v="2"/>
  </r>
  <r>
    <x v="9"/>
    <x v="29"/>
    <x v="0"/>
    <n v="2"/>
    <n v="1477"/>
    <n v="2954"/>
    <x v="2"/>
  </r>
  <r>
    <x v="9"/>
    <x v="0"/>
    <x v="1"/>
    <n v="21"/>
    <n v="210"/>
    <n v="4410"/>
    <x v="2"/>
  </r>
  <r>
    <x v="9"/>
    <x v="1"/>
    <x v="1"/>
    <n v="9"/>
    <n v="199"/>
    <n v="1791"/>
    <x v="2"/>
  </r>
  <r>
    <x v="9"/>
    <x v="2"/>
    <x v="1"/>
    <n v="9"/>
    <n v="322"/>
    <n v="2898"/>
    <x v="2"/>
  </r>
  <r>
    <x v="9"/>
    <x v="3"/>
    <x v="1"/>
    <n v="5"/>
    <n v="161"/>
    <n v="805"/>
    <x v="2"/>
  </r>
  <r>
    <x v="9"/>
    <x v="4"/>
    <x v="1"/>
    <n v="4"/>
    <n v="109"/>
    <n v="436"/>
    <x v="2"/>
  </r>
  <r>
    <x v="9"/>
    <x v="5"/>
    <x v="1"/>
    <n v="3"/>
    <n v="122"/>
    <n v="366"/>
    <x v="2"/>
  </r>
  <r>
    <x v="9"/>
    <x v="6"/>
    <x v="1"/>
    <n v="2"/>
    <n v="96"/>
    <n v="192"/>
    <x v="2"/>
  </r>
  <r>
    <x v="9"/>
    <x v="7"/>
    <x v="1"/>
    <n v="0"/>
    <n v="73"/>
    <n v="0"/>
    <x v="2"/>
  </r>
  <r>
    <x v="9"/>
    <x v="8"/>
    <x v="1"/>
    <n v="0"/>
    <n v="225"/>
    <n v="0"/>
    <x v="2"/>
  </r>
  <r>
    <x v="9"/>
    <x v="9"/>
    <x v="1"/>
    <n v="0"/>
    <n v="559"/>
    <n v="0"/>
    <x v="2"/>
  </r>
  <r>
    <x v="9"/>
    <x v="10"/>
    <x v="1"/>
    <n v="13"/>
    <n v="3199"/>
    <n v="41587"/>
    <x v="2"/>
  </r>
  <r>
    <x v="9"/>
    <x v="11"/>
    <x v="1"/>
    <n v="3"/>
    <n v="371"/>
    <n v="1113"/>
    <x v="2"/>
  </r>
  <r>
    <x v="9"/>
    <x v="12"/>
    <x v="1"/>
    <n v="1"/>
    <n v="2300"/>
    <n v="2300"/>
    <x v="2"/>
  </r>
  <r>
    <x v="9"/>
    <x v="13"/>
    <x v="1"/>
    <n v="6"/>
    <n v="499"/>
    <n v="2994"/>
    <x v="2"/>
  </r>
  <r>
    <x v="9"/>
    <x v="14"/>
    <x v="1"/>
    <n v="3"/>
    <n v="299"/>
    <n v="897"/>
    <x v="2"/>
  </r>
  <r>
    <x v="9"/>
    <x v="15"/>
    <x v="1"/>
    <n v="1"/>
    <n v="901"/>
    <n v="901"/>
    <x v="2"/>
  </r>
  <r>
    <x v="9"/>
    <x v="16"/>
    <x v="1"/>
    <n v="3"/>
    <n v="929"/>
    <n v="2787"/>
    <x v="2"/>
  </r>
  <r>
    <x v="9"/>
    <x v="17"/>
    <x v="1"/>
    <n v="0"/>
    <n v="1030"/>
    <n v="0"/>
    <x v="2"/>
  </r>
  <r>
    <x v="9"/>
    <x v="18"/>
    <x v="1"/>
    <n v="0"/>
    <n v="1222"/>
    <n v="0"/>
    <x v="2"/>
  </r>
  <r>
    <x v="9"/>
    <x v="19"/>
    <x v="1"/>
    <n v="2"/>
    <n v="649"/>
    <n v="1298"/>
    <x v="2"/>
  </r>
  <r>
    <x v="9"/>
    <x v="20"/>
    <x v="1"/>
    <n v="24"/>
    <n v="1800"/>
    <n v="43200"/>
    <x v="2"/>
  </r>
  <r>
    <x v="9"/>
    <x v="21"/>
    <x v="1"/>
    <n v="11"/>
    <n v="345"/>
    <n v="3795"/>
    <x v="2"/>
  </r>
  <r>
    <x v="9"/>
    <x v="22"/>
    <x v="1"/>
    <n v="7"/>
    <n v="350"/>
    <n v="2450"/>
    <x v="2"/>
  </r>
  <r>
    <x v="9"/>
    <x v="23"/>
    <x v="1"/>
    <n v="5"/>
    <n v="1575"/>
    <n v="7875"/>
    <x v="2"/>
  </r>
  <r>
    <x v="9"/>
    <x v="24"/>
    <x v="1"/>
    <n v="5"/>
    <n v="1045"/>
    <n v="5225"/>
    <x v="2"/>
  </r>
  <r>
    <x v="9"/>
    <x v="25"/>
    <x v="1"/>
    <n v="0"/>
    <n v="1186"/>
    <n v="0"/>
    <x v="2"/>
  </r>
  <r>
    <x v="9"/>
    <x v="26"/>
    <x v="1"/>
    <n v="1"/>
    <n v="374"/>
    <n v="374"/>
    <x v="2"/>
  </r>
  <r>
    <x v="9"/>
    <x v="27"/>
    <x v="1"/>
    <n v="0"/>
    <n v="1500"/>
    <n v="0"/>
    <x v="2"/>
  </r>
  <r>
    <x v="9"/>
    <x v="28"/>
    <x v="1"/>
    <n v="0"/>
    <n v="1800"/>
    <n v="0"/>
    <x v="2"/>
  </r>
  <r>
    <x v="9"/>
    <x v="29"/>
    <x v="1"/>
    <n v="2"/>
    <n v="1477"/>
    <n v="2954"/>
    <x v="2"/>
  </r>
  <r>
    <x v="9"/>
    <x v="0"/>
    <x v="2"/>
    <n v="2"/>
    <n v="210"/>
    <n v="420"/>
    <x v="2"/>
  </r>
  <r>
    <x v="9"/>
    <x v="1"/>
    <x v="2"/>
    <n v="5"/>
    <n v="199"/>
    <n v="995"/>
    <x v="2"/>
  </r>
  <r>
    <x v="9"/>
    <x v="2"/>
    <x v="2"/>
    <n v="3"/>
    <n v="322"/>
    <n v="966"/>
    <x v="2"/>
  </r>
  <r>
    <x v="9"/>
    <x v="3"/>
    <x v="2"/>
    <n v="4"/>
    <n v="161"/>
    <n v="644"/>
    <x v="2"/>
  </r>
  <r>
    <x v="9"/>
    <x v="4"/>
    <x v="2"/>
    <n v="3"/>
    <n v="109"/>
    <n v="327"/>
    <x v="2"/>
  </r>
  <r>
    <x v="9"/>
    <x v="5"/>
    <x v="2"/>
    <n v="3"/>
    <n v="122"/>
    <n v="366"/>
    <x v="2"/>
  </r>
  <r>
    <x v="9"/>
    <x v="6"/>
    <x v="2"/>
    <n v="1"/>
    <n v="96"/>
    <n v="96"/>
    <x v="2"/>
  </r>
  <r>
    <x v="9"/>
    <x v="7"/>
    <x v="2"/>
    <n v="1"/>
    <n v="73"/>
    <n v="73"/>
    <x v="2"/>
  </r>
  <r>
    <x v="9"/>
    <x v="8"/>
    <x v="2"/>
    <n v="2"/>
    <n v="225"/>
    <n v="450"/>
    <x v="2"/>
  </r>
  <r>
    <x v="9"/>
    <x v="9"/>
    <x v="2"/>
    <n v="1"/>
    <n v="559"/>
    <n v="559"/>
    <x v="2"/>
  </r>
  <r>
    <x v="9"/>
    <x v="10"/>
    <x v="2"/>
    <n v="23"/>
    <n v="3199"/>
    <n v="73577"/>
    <x v="2"/>
  </r>
  <r>
    <x v="9"/>
    <x v="11"/>
    <x v="2"/>
    <n v="10"/>
    <n v="371"/>
    <n v="3710"/>
    <x v="2"/>
  </r>
  <r>
    <x v="9"/>
    <x v="12"/>
    <x v="2"/>
    <n v="11"/>
    <n v="2300"/>
    <n v="25300"/>
    <x v="2"/>
  </r>
  <r>
    <x v="9"/>
    <x v="13"/>
    <x v="2"/>
    <n v="3"/>
    <n v="499"/>
    <n v="1497"/>
    <x v="2"/>
  </r>
  <r>
    <x v="9"/>
    <x v="14"/>
    <x v="2"/>
    <n v="2"/>
    <n v="299"/>
    <n v="598"/>
    <x v="2"/>
  </r>
  <r>
    <x v="9"/>
    <x v="15"/>
    <x v="2"/>
    <n v="2"/>
    <n v="901"/>
    <n v="1802"/>
    <x v="2"/>
  </r>
  <r>
    <x v="9"/>
    <x v="16"/>
    <x v="2"/>
    <n v="2"/>
    <n v="929"/>
    <n v="1858"/>
    <x v="2"/>
  </r>
  <r>
    <x v="9"/>
    <x v="17"/>
    <x v="2"/>
    <n v="2"/>
    <n v="1030"/>
    <n v="2060"/>
    <x v="2"/>
  </r>
  <r>
    <x v="9"/>
    <x v="18"/>
    <x v="2"/>
    <n v="1"/>
    <n v="1222"/>
    <n v="1222"/>
    <x v="2"/>
  </r>
  <r>
    <x v="9"/>
    <x v="19"/>
    <x v="2"/>
    <n v="1"/>
    <n v="649"/>
    <n v="649"/>
    <x v="2"/>
  </r>
  <r>
    <x v="9"/>
    <x v="20"/>
    <x v="2"/>
    <n v="4"/>
    <n v="1800"/>
    <n v="7200"/>
    <x v="2"/>
  </r>
  <r>
    <x v="9"/>
    <x v="21"/>
    <x v="2"/>
    <n v="3"/>
    <n v="345"/>
    <n v="1035"/>
    <x v="2"/>
  </r>
  <r>
    <x v="9"/>
    <x v="22"/>
    <x v="2"/>
    <n v="4"/>
    <n v="350"/>
    <n v="1400"/>
    <x v="2"/>
  </r>
  <r>
    <x v="9"/>
    <x v="23"/>
    <x v="2"/>
    <n v="3"/>
    <n v="1575"/>
    <n v="4725"/>
    <x v="2"/>
  </r>
  <r>
    <x v="9"/>
    <x v="24"/>
    <x v="2"/>
    <n v="4"/>
    <n v="1045"/>
    <n v="4180"/>
    <x v="2"/>
  </r>
  <r>
    <x v="9"/>
    <x v="25"/>
    <x v="2"/>
    <n v="4"/>
    <n v="1186"/>
    <n v="4744"/>
    <x v="2"/>
  </r>
  <r>
    <x v="9"/>
    <x v="26"/>
    <x v="2"/>
    <n v="4"/>
    <n v="374"/>
    <n v="1496"/>
    <x v="2"/>
  </r>
  <r>
    <x v="9"/>
    <x v="27"/>
    <x v="2"/>
    <n v="0"/>
    <n v="1500"/>
    <n v="0"/>
    <x v="2"/>
  </r>
  <r>
    <x v="9"/>
    <x v="28"/>
    <x v="2"/>
    <n v="2"/>
    <n v="1800"/>
    <n v="3600"/>
    <x v="2"/>
  </r>
  <r>
    <x v="9"/>
    <x v="29"/>
    <x v="2"/>
    <n v="1"/>
    <n v="1477"/>
    <n v="1477"/>
    <x v="2"/>
  </r>
  <r>
    <x v="10"/>
    <x v="0"/>
    <x v="0"/>
    <n v="25"/>
    <n v="210"/>
    <n v="5250"/>
    <x v="3"/>
  </r>
  <r>
    <x v="10"/>
    <x v="1"/>
    <x v="0"/>
    <n v="16"/>
    <n v="199"/>
    <n v="3184"/>
    <x v="3"/>
  </r>
  <r>
    <x v="10"/>
    <x v="2"/>
    <x v="0"/>
    <n v="11"/>
    <n v="322"/>
    <n v="3542"/>
    <x v="3"/>
  </r>
  <r>
    <x v="10"/>
    <x v="3"/>
    <x v="0"/>
    <n v="9"/>
    <n v="161"/>
    <n v="1449"/>
    <x v="3"/>
  </r>
  <r>
    <x v="10"/>
    <x v="4"/>
    <x v="0"/>
    <n v="5"/>
    <n v="109"/>
    <n v="545"/>
    <x v="3"/>
  </r>
  <r>
    <x v="10"/>
    <x v="5"/>
    <x v="0"/>
    <n v="5"/>
    <n v="122"/>
    <n v="610"/>
    <x v="3"/>
  </r>
  <r>
    <x v="10"/>
    <x v="6"/>
    <x v="0"/>
    <n v="5"/>
    <n v="96"/>
    <n v="480"/>
    <x v="3"/>
  </r>
  <r>
    <x v="10"/>
    <x v="7"/>
    <x v="0"/>
    <n v="0"/>
    <n v="73"/>
    <n v="0"/>
    <x v="3"/>
  </r>
  <r>
    <x v="10"/>
    <x v="8"/>
    <x v="0"/>
    <n v="1"/>
    <n v="225"/>
    <n v="225"/>
    <x v="3"/>
  </r>
  <r>
    <x v="10"/>
    <x v="9"/>
    <x v="0"/>
    <n v="0"/>
    <n v="559"/>
    <n v="0"/>
    <x v="3"/>
  </r>
  <r>
    <x v="10"/>
    <x v="10"/>
    <x v="0"/>
    <n v="27"/>
    <n v="3199"/>
    <n v="86373"/>
    <x v="3"/>
  </r>
  <r>
    <x v="10"/>
    <x v="11"/>
    <x v="0"/>
    <n v="15"/>
    <n v="371"/>
    <n v="5565"/>
    <x v="3"/>
  </r>
  <r>
    <x v="10"/>
    <x v="12"/>
    <x v="0"/>
    <n v="13"/>
    <n v="2300"/>
    <n v="29900"/>
    <x v="3"/>
  </r>
  <r>
    <x v="10"/>
    <x v="13"/>
    <x v="0"/>
    <n v="10"/>
    <n v="499"/>
    <n v="4990"/>
    <x v="3"/>
  </r>
  <r>
    <x v="10"/>
    <x v="14"/>
    <x v="0"/>
    <n v="5"/>
    <n v="299"/>
    <n v="1495"/>
    <x v="3"/>
  </r>
  <r>
    <x v="10"/>
    <x v="15"/>
    <x v="0"/>
    <n v="2"/>
    <n v="901"/>
    <n v="1802"/>
    <x v="3"/>
  </r>
  <r>
    <x v="10"/>
    <x v="16"/>
    <x v="0"/>
    <n v="5"/>
    <n v="929"/>
    <n v="4645"/>
    <x v="3"/>
  </r>
  <r>
    <x v="10"/>
    <x v="17"/>
    <x v="0"/>
    <n v="0"/>
    <n v="1030"/>
    <n v="0"/>
    <x v="3"/>
  </r>
  <r>
    <x v="10"/>
    <x v="18"/>
    <x v="0"/>
    <n v="1"/>
    <n v="1222"/>
    <n v="1222"/>
    <x v="3"/>
  </r>
  <r>
    <x v="10"/>
    <x v="19"/>
    <x v="0"/>
    <n v="0"/>
    <n v="649"/>
    <n v="0"/>
    <x v="3"/>
  </r>
  <r>
    <x v="10"/>
    <x v="20"/>
    <x v="0"/>
    <n v="31"/>
    <n v="1800"/>
    <n v="55800"/>
    <x v="3"/>
  </r>
  <r>
    <x v="10"/>
    <x v="21"/>
    <x v="0"/>
    <n v="11"/>
    <n v="345"/>
    <n v="3795"/>
    <x v="3"/>
  </r>
  <r>
    <x v="10"/>
    <x v="22"/>
    <x v="0"/>
    <n v="10"/>
    <n v="350"/>
    <n v="3500"/>
    <x v="3"/>
  </r>
  <r>
    <x v="10"/>
    <x v="23"/>
    <x v="0"/>
    <n v="7"/>
    <n v="1575"/>
    <n v="11025"/>
    <x v="3"/>
  </r>
  <r>
    <x v="10"/>
    <x v="24"/>
    <x v="0"/>
    <n v="7"/>
    <n v="1045"/>
    <n v="7315"/>
    <x v="3"/>
  </r>
  <r>
    <x v="10"/>
    <x v="25"/>
    <x v="0"/>
    <n v="5"/>
    <n v="1186"/>
    <n v="5930"/>
    <x v="3"/>
  </r>
  <r>
    <x v="10"/>
    <x v="26"/>
    <x v="0"/>
    <n v="2"/>
    <n v="374"/>
    <n v="748"/>
    <x v="3"/>
  </r>
  <r>
    <x v="10"/>
    <x v="27"/>
    <x v="0"/>
    <n v="1"/>
    <n v="1500"/>
    <n v="1500"/>
    <x v="3"/>
  </r>
  <r>
    <x v="10"/>
    <x v="28"/>
    <x v="0"/>
    <n v="0"/>
    <n v="1800"/>
    <n v="0"/>
    <x v="3"/>
  </r>
  <r>
    <x v="10"/>
    <x v="29"/>
    <x v="0"/>
    <n v="0"/>
    <n v="1477"/>
    <n v="0"/>
    <x v="3"/>
  </r>
  <r>
    <x v="10"/>
    <x v="0"/>
    <x v="1"/>
    <n v="23"/>
    <n v="210"/>
    <n v="4830"/>
    <x v="3"/>
  </r>
  <r>
    <x v="10"/>
    <x v="1"/>
    <x v="1"/>
    <n v="13"/>
    <n v="199"/>
    <n v="2587"/>
    <x v="3"/>
  </r>
  <r>
    <x v="10"/>
    <x v="2"/>
    <x v="1"/>
    <n v="8"/>
    <n v="322"/>
    <n v="2576"/>
    <x v="3"/>
  </r>
  <r>
    <x v="10"/>
    <x v="3"/>
    <x v="1"/>
    <n v="5"/>
    <n v="161"/>
    <n v="805"/>
    <x v="3"/>
  </r>
  <r>
    <x v="10"/>
    <x v="4"/>
    <x v="1"/>
    <n v="4"/>
    <n v="109"/>
    <n v="436"/>
    <x v="3"/>
  </r>
  <r>
    <x v="10"/>
    <x v="5"/>
    <x v="1"/>
    <n v="3"/>
    <n v="122"/>
    <n v="366"/>
    <x v="3"/>
  </r>
  <r>
    <x v="10"/>
    <x v="6"/>
    <x v="1"/>
    <n v="3"/>
    <n v="96"/>
    <n v="288"/>
    <x v="3"/>
  </r>
  <r>
    <x v="10"/>
    <x v="7"/>
    <x v="1"/>
    <n v="0"/>
    <n v="73"/>
    <n v="0"/>
    <x v="3"/>
  </r>
  <r>
    <x v="10"/>
    <x v="8"/>
    <x v="1"/>
    <n v="1"/>
    <n v="225"/>
    <n v="225"/>
    <x v="3"/>
  </r>
  <r>
    <x v="10"/>
    <x v="9"/>
    <x v="1"/>
    <n v="0"/>
    <n v="559"/>
    <n v="0"/>
    <x v="3"/>
  </r>
  <r>
    <x v="10"/>
    <x v="10"/>
    <x v="1"/>
    <n v="9"/>
    <n v="3199"/>
    <n v="28791"/>
    <x v="3"/>
  </r>
  <r>
    <x v="10"/>
    <x v="11"/>
    <x v="1"/>
    <n v="13"/>
    <n v="371"/>
    <n v="4823"/>
    <x v="3"/>
  </r>
  <r>
    <x v="10"/>
    <x v="12"/>
    <x v="1"/>
    <n v="1"/>
    <n v="2300"/>
    <n v="2300"/>
    <x v="3"/>
  </r>
  <r>
    <x v="10"/>
    <x v="13"/>
    <x v="1"/>
    <n v="4"/>
    <n v="499"/>
    <n v="1996"/>
    <x v="3"/>
  </r>
  <r>
    <x v="10"/>
    <x v="14"/>
    <x v="1"/>
    <n v="3"/>
    <n v="299"/>
    <n v="897"/>
    <x v="3"/>
  </r>
  <r>
    <x v="10"/>
    <x v="15"/>
    <x v="1"/>
    <n v="3"/>
    <n v="901"/>
    <n v="2703"/>
    <x v="3"/>
  </r>
  <r>
    <x v="10"/>
    <x v="16"/>
    <x v="1"/>
    <n v="2"/>
    <n v="929"/>
    <n v="1858"/>
    <x v="3"/>
  </r>
  <r>
    <x v="10"/>
    <x v="17"/>
    <x v="1"/>
    <n v="0"/>
    <n v="1030"/>
    <n v="0"/>
    <x v="3"/>
  </r>
  <r>
    <x v="10"/>
    <x v="18"/>
    <x v="1"/>
    <n v="0"/>
    <n v="1222"/>
    <n v="0"/>
    <x v="3"/>
  </r>
  <r>
    <x v="10"/>
    <x v="19"/>
    <x v="1"/>
    <n v="0"/>
    <n v="649"/>
    <n v="0"/>
    <x v="3"/>
  </r>
  <r>
    <x v="10"/>
    <x v="20"/>
    <x v="1"/>
    <n v="20"/>
    <n v="1800"/>
    <n v="36000"/>
    <x v="3"/>
  </r>
  <r>
    <x v="10"/>
    <x v="21"/>
    <x v="1"/>
    <n v="8"/>
    <n v="345"/>
    <n v="2760"/>
    <x v="3"/>
  </r>
  <r>
    <x v="10"/>
    <x v="22"/>
    <x v="1"/>
    <n v="6"/>
    <n v="350"/>
    <n v="2100"/>
    <x v="3"/>
  </r>
  <r>
    <x v="10"/>
    <x v="23"/>
    <x v="1"/>
    <n v="5"/>
    <n v="1575"/>
    <n v="7875"/>
    <x v="3"/>
  </r>
  <r>
    <x v="10"/>
    <x v="24"/>
    <x v="1"/>
    <n v="2"/>
    <n v="1045"/>
    <n v="2090"/>
    <x v="3"/>
  </r>
  <r>
    <x v="10"/>
    <x v="25"/>
    <x v="1"/>
    <n v="0"/>
    <n v="1186"/>
    <n v="0"/>
    <x v="3"/>
  </r>
  <r>
    <x v="10"/>
    <x v="26"/>
    <x v="1"/>
    <n v="0"/>
    <n v="374"/>
    <n v="0"/>
    <x v="3"/>
  </r>
  <r>
    <x v="10"/>
    <x v="27"/>
    <x v="1"/>
    <n v="0"/>
    <n v="1500"/>
    <n v="0"/>
    <x v="3"/>
  </r>
  <r>
    <x v="10"/>
    <x v="28"/>
    <x v="1"/>
    <n v="0"/>
    <n v="1800"/>
    <n v="0"/>
    <x v="3"/>
  </r>
  <r>
    <x v="10"/>
    <x v="29"/>
    <x v="1"/>
    <n v="0"/>
    <n v="1477"/>
    <n v="0"/>
    <x v="3"/>
  </r>
  <r>
    <x v="10"/>
    <x v="0"/>
    <x v="2"/>
    <n v="11"/>
    <n v="210"/>
    <n v="2310"/>
    <x v="3"/>
  </r>
  <r>
    <x v="10"/>
    <x v="1"/>
    <x v="2"/>
    <n v="6"/>
    <n v="199"/>
    <n v="1194"/>
    <x v="3"/>
  </r>
  <r>
    <x v="10"/>
    <x v="2"/>
    <x v="2"/>
    <n v="5"/>
    <n v="322"/>
    <n v="1610"/>
    <x v="3"/>
  </r>
  <r>
    <x v="10"/>
    <x v="3"/>
    <x v="2"/>
    <n v="3"/>
    <n v="161"/>
    <n v="483"/>
    <x v="3"/>
  </r>
  <r>
    <x v="10"/>
    <x v="4"/>
    <x v="2"/>
    <n v="3"/>
    <n v="109"/>
    <n v="327"/>
    <x v="3"/>
  </r>
  <r>
    <x v="10"/>
    <x v="5"/>
    <x v="2"/>
    <n v="2"/>
    <n v="122"/>
    <n v="244"/>
    <x v="3"/>
  </r>
  <r>
    <x v="10"/>
    <x v="6"/>
    <x v="2"/>
    <n v="2"/>
    <n v="96"/>
    <n v="192"/>
    <x v="3"/>
  </r>
  <r>
    <x v="10"/>
    <x v="7"/>
    <x v="2"/>
    <n v="0"/>
    <n v="73"/>
    <n v="0"/>
    <x v="3"/>
  </r>
  <r>
    <x v="10"/>
    <x v="8"/>
    <x v="2"/>
    <n v="2"/>
    <n v="225"/>
    <n v="450"/>
    <x v="3"/>
  </r>
  <r>
    <x v="10"/>
    <x v="9"/>
    <x v="2"/>
    <n v="2"/>
    <n v="559"/>
    <n v="1118"/>
    <x v="3"/>
  </r>
  <r>
    <x v="10"/>
    <x v="10"/>
    <x v="2"/>
    <n v="21"/>
    <n v="3199"/>
    <n v="67179"/>
    <x v="3"/>
  </r>
  <r>
    <x v="10"/>
    <x v="11"/>
    <x v="2"/>
    <n v="1"/>
    <n v="371"/>
    <n v="371"/>
    <x v="3"/>
  </r>
  <r>
    <x v="10"/>
    <x v="12"/>
    <x v="2"/>
    <n v="10"/>
    <n v="2300"/>
    <n v="23000"/>
    <x v="3"/>
  </r>
  <r>
    <x v="10"/>
    <x v="13"/>
    <x v="2"/>
    <n v="5"/>
    <n v="499"/>
    <n v="2495"/>
    <x v="3"/>
  </r>
  <r>
    <x v="10"/>
    <x v="14"/>
    <x v="2"/>
    <n v="3"/>
    <n v="299"/>
    <n v="897"/>
    <x v="3"/>
  </r>
  <r>
    <x v="10"/>
    <x v="15"/>
    <x v="2"/>
    <n v="1"/>
    <n v="901"/>
    <n v="901"/>
    <x v="3"/>
  </r>
  <r>
    <x v="10"/>
    <x v="16"/>
    <x v="2"/>
    <n v="3"/>
    <n v="929"/>
    <n v="2787"/>
    <x v="3"/>
  </r>
  <r>
    <x v="10"/>
    <x v="17"/>
    <x v="2"/>
    <n v="1"/>
    <n v="1030"/>
    <n v="1030"/>
    <x v="3"/>
  </r>
  <r>
    <x v="10"/>
    <x v="18"/>
    <x v="2"/>
    <n v="1"/>
    <n v="1222"/>
    <n v="1222"/>
    <x v="3"/>
  </r>
  <r>
    <x v="10"/>
    <x v="19"/>
    <x v="2"/>
    <n v="2"/>
    <n v="649"/>
    <n v="1298"/>
    <x v="3"/>
  </r>
  <r>
    <x v="10"/>
    <x v="20"/>
    <x v="2"/>
    <n v="12"/>
    <n v="1800"/>
    <n v="21600"/>
    <x v="3"/>
  </r>
  <r>
    <x v="10"/>
    <x v="21"/>
    <x v="2"/>
    <n v="8"/>
    <n v="345"/>
    <n v="2760"/>
    <x v="3"/>
  </r>
  <r>
    <x v="10"/>
    <x v="22"/>
    <x v="2"/>
    <n v="4"/>
    <n v="350"/>
    <n v="1400"/>
    <x v="3"/>
  </r>
  <r>
    <x v="10"/>
    <x v="23"/>
    <x v="2"/>
    <n v="3"/>
    <n v="1575"/>
    <n v="4725"/>
    <x v="3"/>
  </r>
  <r>
    <x v="10"/>
    <x v="24"/>
    <x v="2"/>
    <n v="5"/>
    <n v="1045"/>
    <n v="5225"/>
    <x v="3"/>
  </r>
  <r>
    <x v="10"/>
    <x v="25"/>
    <x v="2"/>
    <n v="5"/>
    <n v="1186"/>
    <n v="5930"/>
    <x v="3"/>
  </r>
  <r>
    <x v="10"/>
    <x v="26"/>
    <x v="2"/>
    <n v="3"/>
    <n v="374"/>
    <n v="1122"/>
    <x v="3"/>
  </r>
  <r>
    <x v="10"/>
    <x v="27"/>
    <x v="2"/>
    <n v="2"/>
    <n v="1500"/>
    <n v="3000"/>
    <x v="3"/>
  </r>
  <r>
    <x v="10"/>
    <x v="28"/>
    <x v="2"/>
    <n v="2"/>
    <n v="1800"/>
    <n v="3600"/>
    <x v="3"/>
  </r>
  <r>
    <x v="10"/>
    <x v="29"/>
    <x v="2"/>
    <n v="0"/>
    <n v="1477"/>
    <n v="0"/>
    <x v="3"/>
  </r>
  <r>
    <x v="11"/>
    <x v="0"/>
    <x v="0"/>
    <n v="35"/>
    <n v="210"/>
    <n v="7350"/>
    <x v="4"/>
  </r>
  <r>
    <x v="11"/>
    <x v="1"/>
    <x v="0"/>
    <n v="12"/>
    <n v="199"/>
    <n v="2388"/>
    <x v="4"/>
  </r>
  <r>
    <x v="11"/>
    <x v="2"/>
    <x v="0"/>
    <n v="10"/>
    <n v="322"/>
    <n v="3220"/>
    <x v="4"/>
  </r>
  <r>
    <x v="11"/>
    <x v="3"/>
    <x v="0"/>
    <n v="8"/>
    <n v="161"/>
    <n v="1288"/>
    <x v="4"/>
  </r>
  <r>
    <x v="11"/>
    <x v="4"/>
    <x v="0"/>
    <n v="4"/>
    <n v="109"/>
    <n v="436"/>
    <x v="4"/>
  </r>
  <r>
    <x v="11"/>
    <x v="5"/>
    <x v="0"/>
    <n v="2"/>
    <n v="122"/>
    <n v="244"/>
    <x v="4"/>
  </r>
  <r>
    <x v="11"/>
    <x v="6"/>
    <x v="0"/>
    <n v="5"/>
    <n v="96"/>
    <n v="480"/>
    <x v="4"/>
  </r>
  <r>
    <x v="11"/>
    <x v="7"/>
    <x v="0"/>
    <n v="0"/>
    <n v="73"/>
    <n v="0"/>
    <x v="4"/>
  </r>
  <r>
    <x v="11"/>
    <x v="8"/>
    <x v="0"/>
    <n v="2"/>
    <n v="225"/>
    <n v="450"/>
    <x v="4"/>
  </r>
  <r>
    <x v="11"/>
    <x v="9"/>
    <x v="0"/>
    <n v="1"/>
    <n v="559"/>
    <n v="559"/>
    <x v="4"/>
  </r>
  <r>
    <x v="11"/>
    <x v="10"/>
    <x v="0"/>
    <n v="25"/>
    <n v="3199"/>
    <n v="79975"/>
    <x v="4"/>
  </r>
  <r>
    <x v="11"/>
    <x v="11"/>
    <x v="0"/>
    <n v="10"/>
    <n v="371"/>
    <n v="3710"/>
    <x v="4"/>
  </r>
  <r>
    <x v="11"/>
    <x v="12"/>
    <x v="0"/>
    <n v="9"/>
    <n v="2300"/>
    <n v="20700"/>
    <x v="4"/>
  </r>
  <r>
    <x v="11"/>
    <x v="13"/>
    <x v="0"/>
    <n v="9"/>
    <n v="499"/>
    <n v="4491"/>
    <x v="4"/>
  </r>
  <r>
    <x v="11"/>
    <x v="14"/>
    <x v="0"/>
    <n v="5"/>
    <n v="299"/>
    <n v="1495"/>
    <x v="4"/>
  </r>
  <r>
    <x v="11"/>
    <x v="15"/>
    <x v="0"/>
    <n v="4"/>
    <n v="901"/>
    <n v="3604"/>
    <x v="4"/>
  </r>
  <r>
    <x v="11"/>
    <x v="16"/>
    <x v="0"/>
    <n v="2"/>
    <n v="929"/>
    <n v="1858"/>
    <x v="4"/>
  </r>
  <r>
    <x v="11"/>
    <x v="17"/>
    <x v="0"/>
    <n v="1"/>
    <n v="1030"/>
    <n v="1030"/>
    <x v="4"/>
  </r>
  <r>
    <x v="11"/>
    <x v="18"/>
    <x v="0"/>
    <n v="1"/>
    <n v="1222"/>
    <n v="1222"/>
    <x v="4"/>
  </r>
  <r>
    <x v="11"/>
    <x v="19"/>
    <x v="0"/>
    <n v="2"/>
    <n v="649"/>
    <n v="1298"/>
    <x v="4"/>
  </r>
  <r>
    <x v="11"/>
    <x v="20"/>
    <x v="0"/>
    <n v="25"/>
    <n v="1800"/>
    <n v="45000"/>
    <x v="4"/>
  </r>
  <r>
    <x v="11"/>
    <x v="21"/>
    <x v="0"/>
    <n v="12"/>
    <n v="345"/>
    <n v="4140"/>
    <x v="4"/>
  </r>
  <r>
    <x v="11"/>
    <x v="22"/>
    <x v="0"/>
    <n v="12"/>
    <n v="350"/>
    <n v="4200"/>
    <x v="4"/>
  </r>
  <r>
    <x v="11"/>
    <x v="23"/>
    <x v="0"/>
    <n v="8"/>
    <n v="1575"/>
    <n v="12600"/>
    <x v="4"/>
  </r>
  <r>
    <x v="11"/>
    <x v="24"/>
    <x v="0"/>
    <n v="6"/>
    <n v="1045"/>
    <n v="6270"/>
    <x v="4"/>
  </r>
  <r>
    <x v="11"/>
    <x v="25"/>
    <x v="0"/>
    <n v="4"/>
    <n v="1186"/>
    <n v="4744"/>
    <x v="4"/>
  </r>
  <r>
    <x v="11"/>
    <x v="26"/>
    <x v="0"/>
    <n v="4"/>
    <n v="374"/>
    <n v="1496"/>
    <x v="4"/>
  </r>
  <r>
    <x v="11"/>
    <x v="27"/>
    <x v="0"/>
    <n v="0"/>
    <n v="1500"/>
    <n v="0"/>
    <x v="4"/>
  </r>
  <r>
    <x v="11"/>
    <x v="28"/>
    <x v="0"/>
    <n v="0"/>
    <n v="1800"/>
    <n v="0"/>
    <x v="4"/>
  </r>
  <r>
    <x v="11"/>
    <x v="29"/>
    <x v="0"/>
    <n v="0"/>
    <n v="1477"/>
    <n v="0"/>
    <x v="4"/>
  </r>
  <r>
    <x v="11"/>
    <x v="0"/>
    <x v="1"/>
    <n v="23"/>
    <n v="210"/>
    <n v="4830"/>
    <x v="4"/>
  </r>
  <r>
    <x v="11"/>
    <x v="1"/>
    <x v="1"/>
    <n v="10"/>
    <n v="199"/>
    <n v="1990"/>
    <x v="4"/>
  </r>
  <r>
    <x v="11"/>
    <x v="2"/>
    <x v="1"/>
    <n v="8"/>
    <n v="322"/>
    <n v="2576"/>
    <x v="4"/>
  </r>
  <r>
    <x v="11"/>
    <x v="3"/>
    <x v="1"/>
    <n v="5"/>
    <n v="161"/>
    <n v="805"/>
    <x v="4"/>
  </r>
  <r>
    <x v="11"/>
    <x v="4"/>
    <x v="1"/>
    <n v="3"/>
    <n v="109"/>
    <n v="327"/>
    <x v="4"/>
  </r>
  <r>
    <x v="11"/>
    <x v="5"/>
    <x v="1"/>
    <n v="1"/>
    <n v="122"/>
    <n v="122"/>
    <x v="4"/>
  </r>
  <r>
    <x v="11"/>
    <x v="6"/>
    <x v="1"/>
    <n v="3"/>
    <n v="96"/>
    <n v="288"/>
    <x v="4"/>
  </r>
  <r>
    <x v="11"/>
    <x v="7"/>
    <x v="1"/>
    <n v="0"/>
    <n v="73"/>
    <n v="0"/>
    <x v="4"/>
  </r>
  <r>
    <x v="11"/>
    <x v="8"/>
    <x v="1"/>
    <n v="1"/>
    <n v="225"/>
    <n v="225"/>
    <x v="4"/>
  </r>
  <r>
    <x v="11"/>
    <x v="9"/>
    <x v="1"/>
    <n v="1"/>
    <n v="559"/>
    <n v="559"/>
    <x v="4"/>
  </r>
  <r>
    <x v="11"/>
    <x v="10"/>
    <x v="1"/>
    <n v="23"/>
    <n v="3199"/>
    <n v="73577"/>
    <x v="4"/>
  </r>
  <r>
    <x v="11"/>
    <x v="11"/>
    <x v="1"/>
    <n v="10"/>
    <n v="371"/>
    <n v="3710"/>
    <x v="4"/>
  </r>
  <r>
    <x v="11"/>
    <x v="12"/>
    <x v="1"/>
    <n v="9"/>
    <n v="2300"/>
    <n v="20700"/>
    <x v="4"/>
  </r>
  <r>
    <x v="11"/>
    <x v="13"/>
    <x v="1"/>
    <n v="0"/>
    <n v="499"/>
    <n v="0"/>
    <x v="4"/>
  </r>
  <r>
    <x v="11"/>
    <x v="14"/>
    <x v="1"/>
    <n v="4"/>
    <n v="299"/>
    <n v="1196"/>
    <x v="4"/>
  </r>
  <r>
    <x v="11"/>
    <x v="15"/>
    <x v="1"/>
    <n v="4"/>
    <n v="901"/>
    <n v="3604"/>
    <x v="4"/>
  </r>
  <r>
    <x v="11"/>
    <x v="16"/>
    <x v="1"/>
    <n v="0"/>
    <n v="929"/>
    <n v="0"/>
    <x v="4"/>
  </r>
  <r>
    <x v="11"/>
    <x v="17"/>
    <x v="1"/>
    <n v="1"/>
    <n v="1030"/>
    <n v="1030"/>
    <x v="4"/>
  </r>
  <r>
    <x v="11"/>
    <x v="18"/>
    <x v="1"/>
    <n v="0"/>
    <n v="1222"/>
    <n v="0"/>
    <x v="4"/>
  </r>
  <r>
    <x v="11"/>
    <x v="19"/>
    <x v="1"/>
    <n v="0"/>
    <n v="649"/>
    <n v="0"/>
    <x v="4"/>
  </r>
  <r>
    <x v="11"/>
    <x v="20"/>
    <x v="1"/>
    <n v="19"/>
    <n v="1800"/>
    <n v="34200"/>
    <x v="4"/>
  </r>
  <r>
    <x v="11"/>
    <x v="21"/>
    <x v="1"/>
    <n v="8"/>
    <n v="345"/>
    <n v="2760"/>
    <x v="4"/>
  </r>
  <r>
    <x v="11"/>
    <x v="22"/>
    <x v="1"/>
    <n v="8"/>
    <n v="350"/>
    <n v="2800"/>
    <x v="4"/>
  </r>
  <r>
    <x v="11"/>
    <x v="23"/>
    <x v="1"/>
    <n v="7"/>
    <n v="1575"/>
    <n v="11025"/>
    <x v="4"/>
  </r>
  <r>
    <x v="11"/>
    <x v="24"/>
    <x v="1"/>
    <n v="2"/>
    <n v="1045"/>
    <n v="2090"/>
    <x v="4"/>
  </r>
  <r>
    <x v="11"/>
    <x v="25"/>
    <x v="1"/>
    <n v="1"/>
    <n v="1186"/>
    <n v="1186"/>
    <x v="4"/>
  </r>
  <r>
    <x v="11"/>
    <x v="26"/>
    <x v="1"/>
    <n v="1"/>
    <n v="374"/>
    <n v="374"/>
    <x v="4"/>
  </r>
  <r>
    <x v="11"/>
    <x v="27"/>
    <x v="1"/>
    <n v="0"/>
    <n v="1500"/>
    <n v="0"/>
    <x v="4"/>
  </r>
  <r>
    <x v="11"/>
    <x v="28"/>
    <x v="1"/>
    <n v="0"/>
    <n v="1800"/>
    <n v="0"/>
    <x v="4"/>
  </r>
  <r>
    <x v="11"/>
    <x v="29"/>
    <x v="1"/>
    <n v="0"/>
    <n v="1477"/>
    <n v="0"/>
    <x v="4"/>
  </r>
  <r>
    <x v="11"/>
    <x v="0"/>
    <x v="2"/>
    <n v="3"/>
    <n v="210"/>
    <n v="630"/>
    <x v="4"/>
  </r>
  <r>
    <x v="11"/>
    <x v="1"/>
    <x v="2"/>
    <n v="6"/>
    <n v="199"/>
    <n v="1194"/>
    <x v="4"/>
  </r>
  <r>
    <x v="11"/>
    <x v="2"/>
    <x v="2"/>
    <n v="2"/>
    <n v="322"/>
    <n v="644"/>
    <x v="4"/>
  </r>
  <r>
    <x v="11"/>
    <x v="3"/>
    <x v="2"/>
    <n v="5"/>
    <n v="161"/>
    <n v="805"/>
    <x v="4"/>
  </r>
  <r>
    <x v="11"/>
    <x v="4"/>
    <x v="2"/>
    <n v="3"/>
    <n v="109"/>
    <n v="327"/>
    <x v="4"/>
  </r>
  <r>
    <x v="11"/>
    <x v="5"/>
    <x v="2"/>
    <n v="2"/>
    <n v="122"/>
    <n v="244"/>
    <x v="4"/>
  </r>
  <r>
    <x v="11"/>
    <x v="6"/>
    <x v="2"/>
    <n v="1"/>
    <n v="96"/>
    <n v="96"/>
    <x v="4"/>
  </r>
  <r>
    <x v="11"/>
    <x v="7"/>
    <x v="2"/>
    <n v="0"/>
    <n v="73"/>
    <n v="0"/>
    <x v="4"/>
  </r>
  <r>
    <x v="11"/>
    <x v="8"/>
    <x v="2"/>
    <n v="2"/>
    <n v="225"/>
    <n v="450"/>
    <x v="4"/>
  </r>
  <r>
    <x v="11"/>
    <x v="9"/>
    <x v="2"/>
    <n v="2"/>
    <n v="559"/>
    <n v="1118"/>
    <x v="4"/>
  </r>
  <r>
    <x v="11"/>
    <x v="10"/>
    <x v="2"/>
    <n v="14"/>
    <n v="3199"/>
    <n v="44786"/>
    <x v="4"/>
  </r>
  <r>
    <x v="11"/>
    <x v="11"/>
    <x v="2"/>
    <n v="6"/>
    <n v="371"/>
    <n v="2226"/>
    <x v="4"/>
  </r>
  <r>
    <x v="11"/>
    <x v="12"/>
    <x v="2"/>
    <n v="2"/>
    <n v="2300"/>
    <n v="4600"/>
    <x v="4"/>
  </r>
  <r>
    <x v="11"/>
    <x v="13"/>
    <x v="2"/>
    <n v="7"/>
    <n v="499"/>
    <n v="3493"/>
    <x v="4"/>
  </r>
  <r>
    <x v="11"/>
    <x v="14"/>
    <x v="2"/>
    <n v="4"/>
    <n v="299"/>
    <n v="1196"/>
    <x v="4"/>
  </r>
  <r>
    <x v="11"/>
    <x v="15"/>
    <x v="2"/>
    <n v="2"/>
    <n v="901"/>
    <n v="1802"/>
    <x v="4"/>
  </r>
  <r>
    <x v="11"/>
    <x v="16"/>
    <x v="2"/>
    <n v="3"/>
    <n v="929"/>
    <n v="2787"/>
    <x v="4"/>
  </r>
  <r>
    <x v="11"/>
    <x v="17"/>
    <x v="2"/>
    <n v="2"/>
    <n v="1030"/>
    <n v="2060"/>
    <x v="4"/>
  </r>
  <r>
    <x v="11"/>
    <x v="18"/>
    <x v="2"/>
    <n v="2"/>
    <n v="1222"/>
    <n v="2444"/>
    <x v="4"/>
  </r>
  <r>
    <x v="11"/>
    <x v="19"/>
    <x v="2"/>
    <n v="3"/>
    <n v="649"/>
    <n v="1947"/>
    <x v="4"/>
  </r>
  <r>
    <x v="11"/>
    <x v="20"/>
    <x v="2"/>
    <n v="11"/>
    <n v="1800"/>
    <n v="19800"/>
    <x v="4"/>
  </r>
  <r>
    <x v="11"/>
    <x v="21"/>
    <x v="2"/>
    <n v="7"/>
    <n v="345"/>
    <n v="2415"/>
    <x v="4"/>
  </r>
  <r>
    <x v="11"/>
    <x v="22"/>
    <x v="2"/>
    <n v="1"/>
    <n v="350"/>
    <n v="350"/>
    <x v="4"/>
  </r>
  <r>
    <x v="11"/>
    <x v="23"/>
    <x v="2"/>
    <n v="3"/>
    <n v="1575"/>
    <n v="4725"/>
    <x v="4"/>
  </r>
  <r>
    <x v="11"/>
    <x v="24"/>
    <x v="2"/>
    <n v="5"/>
    <n v="1045"/>
    <n v="5225"/>
    <x v="4"/>
  </r>
  <r>
    <x v="11"/>
    <x v="25"/>
    <x v="2"/>
    <n v="3"/>
    <n v="1186"/>
    <n v="3558"/>
    <x v="4"/>
  </r>
  <r>
    <x v="11"/>
    <x v="26"/>
    <x v="2"/>
    <n v="3"/>
    <n v="374"/>
    <n v="1122"/>
    <x v="4"/>
  </r>
  <r>
    <x v="11"/>
    <x v="27"/>
    <x v="2"/>
    <n v="0"/>
    <n v="1500"/>
    <n v="0"/>
    <x v="4"/>
  </r>
  <r>
    <x v="11"/>
    <x v="28"/>
    <x v="2"/>
    <n v="1"/>
    <n v="1800"/>
    <n v="1800"/>
    <x v="4"/>
  </r>
  <r>
    <x v="11"/>
    <x v="29"/>
    <x v="2"/>
    <n v="0"/>
    <n v="1477"/>
    <n v="0"/>
    <x v="4"/>
  </r>
  <r>
    <x v="12"/>
    <x v="0"/>
    <x v="0"/>
    <n v="32"/>
    <n v="210"/>
    <n v="6720"/>
    <x v="5"/>
  </r>
  <r>
    <x v="12"/>
    <x v="1"/>
    <x v="0"/>
    <n v="15"/>
    <n v="199"/>
    <n v="2985"/>
    <x v="5"/>
  </r>
  <r>
    <x v="12"/>
    <x v="2"/>
    <x v="0"/>
    <n v="10"/>
    <n v="322"/>
    <n v="3220"/>
    <x v="5"/>
  </r>
  <r>
    <x v="12"/>
    <x v="3"/>
    <x v="0"/>
    <n v="8"/>
    <n v="161"/>
    <n v="1288"/>
    <x v="5"/>
  </r>
  <r>
    <x v="12"/>
    <x v="4"/>
    <x v="0"/>
    <n v="4"/>
    <n v="109"/>
    <n v="436"/>
    <x v="5"/>
  </r>
  <r>
    <x v="12"/>
    <x v="5"/>
    <x v="0"/>
    <n v="4"/>
    <n v="122"/>
    <n v="488"/>
    <x v="5"/>
  </r>
  <r>
    <x v="12"/>
    <x v="6"/>
    <x v="0"/>
    <n v="3"/>
    <n v="96"/>
    <n v="288"/>
    <x v="5"/>
  </r>
  <r>
    <x v="12"/>
    <x v="7"/>
    <x v="0"/>
    <n v="0"/>
    <n v="73"/>
    <n v="0"/>
    <x v="5"/>
  </r>
  <r>
    <x v="12"/>
    <x v="8"/>
    <x v="0"/>
    <n v="0"/>
    <n v="225"/>
    <n v="0"/>
    <x v="5"/>
  </r>
  <r>
    <x v="12"/>
    <x v="9"/>
    <x v="0"/>
    <n v="2"/>
    <n v="559"/>
    <n v="1118"/>
    <x v="5"/>
  </r>
  <r>
    <x v="12"/>
    <x v="10"/>
    <x v="0"/>
    <n v="26"/>
    <n v="3199"/>
    <n v="83174"/>
    <x v="5"/>
  </r>
  <r>
    <x v="12"/>
    <x v="11"/>
    <x v="0"/>
    <n v="17"/>
    <n v="371"/>
    <n v="6307"/>
    <x v="5"/>
  </r>
  <r>
    <x v="12"/>
    <x v="12"/>
    <x v="0"/>
    <n v="12"/>
    <n v="2300"/>
    <n v="27600"/>
    <x v="5"/>
  </r>
  <r>
    <x v="12"/>
    <x v="13"/>
    <x v="0"/>
    <n v="8"/>
    <n v="499"/>
    <n v="3992"/>
    <x v="5"/>
  </r>
  <r>
    <x v="12"/>
    <x v="14"/>
    <x v="0"/>
    <n v="6"/>
    <n v="299"/>
    <n v="1794"/>
    <x v="5"/>
  </r>
  <r>
    <x v="12"/>
    <x v="15"/>
    <x v="0"/>
    <n v="2"/>
    <n v="901"/>
    <n v="1802"/>
    <x v="5"/>
  </r>
  <r>
    <x v="12"/>
    <x v="16"/>
    <x v="0"/>
    <n v="3"/>
    <n v="929"/>
    <n v="2787"/>
    <x v="5"/>
  </r>
  <r>
    <x v="12"/>
    <x v="17"/>
    <x v="0"/>
    <n v="0"/>
    <n v="1030"/>
    <n v="0"/>
    <x v="5"/>
  </r>
  <r>
    <x v="12"/>
    <x v="18"/>
    <x v="0"/>
    <n v="2"/>
    <n v="1222"/>
    <n v="2444"/>
    <x v="5"/>
  </r>
  <r>
    <x v="12"/>
    <x v="19"/>
    <x v="0"/>
    <n v="0"/>
    <n v="649"/>
    <n v="0"/>
    <x v="5"/>
  </r>
  <r>
    <x v="12"/>
    <x v="20"/>
    <x v="0"/>
    <n v="34"/>
    <n v="1800"/>
    <n v="61200"/>
    <x v="5"/>
  </r>
  <r>
    <x v="12"/>
    <x v="21"/>
    <x v="0"/>
    <n v="14"/>
    <n v="345"/>
    <n v="4830"/>
    <x v="5"/>
  </r>
  <r>
    <x v="12"/>
    <x v="22"/>
    <x v="0"/>
    <n v="9"/>
    <n v="350"/>
    <n v="3150"/>
    <x v="5"/>
  </r>
  <r>
    <x v="12"/>
    <x v="23"/>
    <x v="0"/>
    <n v="7"/>
    <n v="1575"/>
    <n v="11025"/>
    <x v="5"/>
  </r>
  <r>
    <x v="12"/>
    <x v="24"/>
    <x v="0"/>
    <n v="7"/>
    <n v="1045"/>
    <n v="7315"/>
    <x v="5"/>
  </r>
  <r>
    <x v="12"/>
    <x v="25"/>
    <x v="0"/>
    <n v="5"/>
    <n v="1186"/>
    <n v="5930"/>
    <x v="5"/>
  </r>
  <r>
    <x v="12"/>
    <x v="26"/>
    <x v="0"/>
    <n v="4"/>
    <n v="374"/>
    <n v="1496"/>
    <x v="5"/>
  </r>
  <r>
    <x v="12"/>
    <x v="27"/>
    <x v="0"/>
    <n v="2"/>
    <n v="1500"/>
    <n v="3000"/>
    <x v="5"/>
  </r>
  <r>
    <x v="12"/>
    <x v="28"/>
    <x v="0"/>
    <n v="1"/>
    <n v="1800"/>
    <n v="1800"/>
    <x v="5"/>
  </r>
  <r>
    <x v="12"/>
    <x v="29"/>
    <x v="0"/>
    <n v="0"/>
    <n v="1477"/>
    <n v="0"/>
    <x v="5"/>
  </r>
  <r>
    <x v="12"/>
    <x v="0"/>
    <x v="1"/>
    <n v="24"/>
    <n v="210"/>
    <n v="5040"/>
    <x v="5"/>
  </r>
  <r>
    <x v="12"/>
    <x v="1"/>
    <x v="1"/>
    <n v="9"/>
    <n v="199"/>
    <n v="1791"/>
    <x v="5"/>
  </r>
  <r>
    <x v="12"/>
    <x v="2"/>
    <x v="1"/>
    <n v="6"/>
    <n v="322"/>
    <n v="1932"/>
    <x v="5"/>
  </r>
  <r>
    <x v="12"/>
    <x v="3"/>
    <x v="1"/>
    <n v="6"/>
    <n v="161"/>
    <n v="966"/>
    <x v="5"/>
  </r>
  <r>
    <x v="12"/>
    <x v="4"/>
    <x v="1"/>
    <n v="4"/>
    <n v="109"/>
    <n v="436"/>
    <x v="5"/>
  </r>
  <r>
    <x v="12"/>
    <x v="5"/>
    <x v="1"/>
    <n v="3"/>
    <n v="122"/>
    <n v="366"/>
    <x v="5"/>
  </r>
  <r>
    <x v="12"/>
    <x v="6"/>
    <x v="1"/>
    <n v="2"/>
    <n v="96"/>
    <n v="192"/>
    <x v="5"/>
  </r>
  <r>
    <x v="12"/>
    <x v="7"/>
    <x v="1"/>
    <n v="0"/>
    <n v="73"/>
    <n v="0"/>
    <x v="5"/>
  </r>
  <r>
    <x v="12"/>
    <x v="8"/>
    <x v="1"/>
    <n v="0"/>
    <n v="225"/>
    <n v="0"/>
    <x v="5"/>
  </r>
  <r>
    <x v="12"/>
    <x v="9"/>
    <x v="1"/>
    <n v="1"/>
    <n v="559"/>
    <n v="559"/>
    <x v="5"/>
  </r>
  <r>
    <x v="12"/>
    <x v="10"/>
    <x v="1"/>
    <n v="25"/>
    <n v="3199"/>
    <n v="79975"/>
    <x v="5"/>
  </r>
  <r>
    <x v="12"/>
    <x v="11"/>
    <x v="1"/>
    <n v="3"/>
    <n v="371"/>
    <n v="1113"/>
    <x v="5"/>
  </r>
  <r>
    <x v="12"/>
    <x v="12"/>
    <x v="1"/>
    <n v="11"/>
    <n v="2300"/>
    <n v="25300"/>
    <x v="5"/>
  </r>
  <r>
    <x v="12"/>
    <x v="13"/>
    <x v="1"/>
    <n v="5"/>
    <n v="499"/>
    <n v="2495"/>
    <x v="5"/>
  </r>
  <r>
    <x v="12"/>
    <x v="14"/>
    <x v="1"/>
    <n v="0"/>
    <n v="299"/>
    <n v="0"/>
    <x v="5"/>
  </r>
  <r>
    <x v="12"/>
    <x v="15"/>
    <x v="1"/>
    <n v="1"/>
    <n v="901"/>
    <n v="901"/>
    <x v="5"/>
  </r>
  <r>
    <x v="12"/>
    <x v="16"/>
    <x v="1"/>
    <n v="1"/>
    <n v="929"/>
    <n v="929"/>
    <x v="5"/>
  </r>
  <r>
    <x v="12"/>
    <x v="17"/>
    <x v="1"/>
    <n v="0"/>
    <n v="1030"/>
    <n v="0"/>
    <x v="5"/>
  </r>
  <r>
    <x v="12"/>
    <x v="18"/>
    <x v="1"/>
    <n v="0"/>
    <n v="1222"/>
    <n v="0"/>
    <x v="5"/>
  </r>
  <r>
    <x v="12"/>
    <x v="19"/>
    <x v="1"/>
    <n v="0"/>
    <n v="649"/>
    <n v="0"/>
    <x v="5"/>
  </r>
  <r>
    <x v="12"/>
    <x v="20"/>
    <x v="1"/>
    <n v="24"/>
    <n v="1800"/>
    <n v="43200"/>
    <x v="5"/>
  </r>
  <r>
    <x v="12"/>
    <x v="21"/>
    <x v="1"/>
    <n v="9"/>
    <n v="345"/>
    <n v="3105"/>
    <x v="5"/>
  </r>
  <r>
    <x v="12"/>
    <x v="22"/>
    <x v="1"/>
    <n v="7"/>
    <n v="350"/>
    <n v="2450"/>
    <x v="5"/>
  </r>
  <r>
    <x v="12"/>
    <x v="23"/>
    <x v="1"/>
    <n v="6"/>
    <n v="1575"/>
    <n v="9450"/>
    <x v="5"/>
  </r>
  <r>
    <x v="12"/>
    <x v="24"/>
    <x v="1"/>
    <n v="3"/>
    <n v="1045"/>
    <n v="3135"/>
    <x v="5"/>
  </r>
  <r>
    <x v="12"/>
    <x v="25"/>
    <x v="1"/>
    <n v="2"/>
    <n v="1186"/>
    <n v="2372"/>
    <x v="5"/>
  </r>
  <r>
    <x v="12"/>
    <x v="26"/>
    <x v="1"/>
    <n v="1"/>
    <n v="374"/>
    <n v="374"/>
    <x v="5"/>
  </r>
  <r>
    <x v="12"/>
    <x v="27"/>
    <x v="1"/>
    <n v="0"/>
    <n v="1500"/>
    <n v="0"/>
    <x v="5"/>
  </r>
  <r>
    <x v="12"/>
    <x v="28"/>
    <x v="1"/>
    <n v="0"/>
    <n v="1800"/>
    <n v="0"/>
    <x v="5"/>
  </r>
  <r>
    <x v="12"/>
    <x v="29"/>
    <x v="1"/>
    <n v="0"/>
    <n v="1477"/>
    <n v="0"/>
    <x v="5"/>
  </r>
  <r>
    <x v="12"/>
    <x v="0"/>
    <x v="2"/>
    <n v="8"/>
    <n v="210"/>
    <n v="1680"/>
    <x v="5"/>
  </r>
  <r>
    <x v="12"/>
    <x v="1"/>
    <x v="2"/>
    <n v="5"/>
    <n v="199"/>
    <n v="995"/>
    <x v="5"/>
  </r>
  <r>
    <x v="12"/>
    <x v="2"/>
    <x v="2"/>
    <n v="6"/>
    <n v="322"/>
    <n v="1932"/>
    <x v="5"/>
  </r>
  <r>
    <x v="12"/>
    <x v="3"/>
    <x v="2"/>
    <n v="6"/>
    <n v="161"/>
    <n v="966"/>
    <x v="5"/>
  </r>
  <r>
    <x v="12"/>
    <x v="4"/>
    <x v="2"/>
    <n v="4"/>
    <n v="109"/>
    <n v="436"/>
    <x v="5"/>
  </r>
  <r>
    <x v="12"/>
    <x v="5"/>
    <x v="2"/>
    <n v="2"/>
    <n v="122"/>
    <n v="244"/>
    <x v="5"/>
  </r>
  <r>
    <x v="12"/>
    <x v="6"/>
    <x v="2"/>
    <n v="2"/>
    <n v="96"/>
    <n v="192"/>
    <x v="5"/>
  </r>
  <r>
    <x v="12"/>
    <x v="7"/>
    <x v="2"/>
    <n v="0"/>
    <n v="73"/>
    <n v="0"/>
    <x v="5"/>
  </r>
  <r>
    <x v="12"/>
    <x v="8"/>
    <x v="2"/>
    <n v="1"/>
    <n v="225"/>
    <n v="225"/>
    <x v="5"/>
  </r>
  <r>
    <x v="12"/>
    <x v="9"/>
    <x v="2"/>
    <n v="1"/>
    <n v="559"/>
    <n v="559"/>
    <x v="5"/>
  </r>
  <r>
    <x v="12"/>
    <x v="10"/>
    <x v="2"/>
    <n v="13"/>
    <n v="3199"/>
    <n v="41587"/>
    <x v="5"/>
  </r>
  <r>
    <x v="12"/>
    <x v="11"/>
    <x v="2"/>
    <n v="13"/>
    <n v="371"/>
    <n v="4823"/>
    <x v="5"/>
  </r>
  <r>
    <x v="12"/>
    <x v="12"/>
    <x v="2"/>
    <n v="2"/>
    <n v="2300"/>
    <n v="4600"/>
    <x v="5"/>
  </r>
  <r>
    <x v="12"/>
    <x v="13"/>
    <x v="2"/>
    <n v="6"/>
    <n v="499"/>
    <n v="2994"/>
    <x v="5"/>
  </r>
  <r>
    <x v="12"/>
    <x v="14"/>
    <x v="2"/>
    <n v="6"/>
    <n v="299"/>
    <n v="1794"/>
    <x v="5"/>
  </r>
  <r>
    <x v="12"/>
    <x v="15"/>
    <x v="2"/>
    <n v="4"/>
    <n v="901"/>
    <n v="3604"/>
    <x v="5"/>
  </r>
  <r>
    <x v="12"/>
    <x v="16"/>
    <x v="2"/>
    <n v="3"/>
    <n v="929"/>
    <n v="2787"/>
    <x v="5"/>
  </r>
  <r>
    <x v="12"/>
    <x v="17"/>
    <x v="2"/>
    <n v="1"/>
    <n v="1030"/>
    <n v="1030"/>
    <x v="5"/>
  </r>
  <r>
    <x v="12"/>
    <x v="18"/>
    <x v="2"/>
    <n v="2"/>
    <n v="1222"/>
    <n v="2444"/>
    <x v="5"/>
  </r>
  <r>
    <x v="12"/>
    <x v="19"/>
    <x v="2"/>
    <n v="2"/>
    <n v="649"/>
    <n v="1298"/>
    <x v="5"/>
  </r>
  <r>
    <x v="12"/>
    <x v="20"/>
    <x v="2"/>
    <n v="3"/>
    <n v="1800"/>
    <n v="5400"/>
    <x v="5"/>
  </r>
  <r>
    <x v="12"/>
    <x v="21"/>
    <x v="2"/>
    <n v="5"/>
    <n v="345"/>
    <n v="1725"/>
    <x v="5"/>
  </r>
  <r>
    <x v="12"/>
    <x v="22"/>
    <x v="2"/>
    <n v="5"/>
    <n v="350"/>
    <n v="1750"/>
    <x v="5"/>
  </r>
  <r>
    <x v="12"/>
    <x v="23"/>
    <x v="2"/>
    <n v="2"/>
    <n v="1575"/>
    <n v="3150"/>
    <x v="5"/>
  </r>
  <r>
    <x v="12"/>
    <x v="24"/>
    <x v="2"/>
    <n v="4"/>
    <n v="1045"/>
    <n v="4180"/>
    <x v="5"/>
  </r>
  <r>
    <x v="12"/>
    <x v="25"/>
    <x v="2"/>
    <n v="2"/>
    <n v="1186"/>
    <n v="2372"/>
    <x v="5"/>
  </r>
  <r>
    <x v="12"/>
    <x v="26"/>
    <x v="2"/>
    <n v="3"/>
    <n v="374"/>
    <n v="1122"/>
    <x v="5"/>
  </r>
  <r>
    <x v="12"/>
    <x v="27"/>
    <x v="2"/>
    <n v="3"/>
    <n v="1500"/>
    <n v="4500"/>
    <x v="5"/>
  </r>
  <r>
    <x v="12"/>
    <x v="28"/>
    <x v="2"/>
    <n v="2"/>
    <n v="1800"/>
    <n v="3600"/>
    <x v="5"/>
  </r>
  <r>
    <x v="12"/>
    <x v="29"/>
    <x v="2"/>
    <n v="2"/>
    <n v="1477"/>
    <n v="2954"/>
    <x v="5"/>
  </r>
  <r>
    <x v="13"/>
    <x v="0"/>
    <x v="0"/>
    <n v="31"/>
    <n v="210"/>
    <n v="6510"/>
    <x v="6"/>
  </r>
  <r>
    <x v="13"/>
    <x v="1"/>
    <x v="0"/>
    <n v="15"/>
    <n v="199"/>
    <n v="2985"/>
    <x v="6"/>
  </r>
  <r>
    <x v="13"/>
    <x v="2"/>
    <x v="0"/>
    <n v="9"/>
    <n v="322"/>
    <n v="2898"/>
    <x v="6"/>
  </r>
  <r>
    <x v="13"/>
    <x v="3"/>
    <x v="0"/>
    <n v="10"/>
    <n v="161"/>
    <n v="1610"/>
    <x v="6"/>
  </r>
  <r>
    <x v="13"/>
    <x v="4"/>
    <x v="0"/>
    <n v="7"/>
    <n v="109"/>
    <n v="763"/>
    <x v="6"/>
  </r>
  <r>
    <x v="13"/>
    <x v="5"/>
    <x v="0"/>
    <n v="4"/>
    <n v="122"/>
    <n v="488"/>
    <x v="6"/>
  </r>
  <r>
    <x v="13"/>
    <x v="6"/>
    <x v="0"/>
    <n v="3"/>
    <n v="96"/>
    <n v="288"/>
    <x v="6"/>
  </r>
  <r>
    <x v="13"/>
    <x v="7"/>
    <x v="0"/>
    <n v="0"/>
    <n v="73"/>
    <n v="0"/>
    <x v="6"/>
  </r>
  <r>
    <x v="13"/>
    <x v="8"/>
    <x v="0"/>
    <n v="1"/>
    <n v="225"/>
    <n v="225"/>
    <x v="6"/>
  </r>
  <r>
    <x v="13"/>
    <x v="9"/>
    <x v="0"/>
    <n v="0"/>
    <n v="559"/>
    <n v="0"/>
    <x v="6"/>
  </r>
  <r>
    <x v="13"/>
    <x v="10"/>
    <x v="0"/>
    <n v="30"/>
    <n v="3199"/>
    <n v="95970"/>
    <x v="6"/>
  </r>
  <r>
    <x v="13"/>
    <x v="11"/>
    <x v="0"/>
    <n v="14"/>
    <n v="371"/>
    <n v="5194"/>
    <x v="6"/>
  </r>
  <r>
    <x v="13"/>
    <x v="12"/>
    <x v="0"/>
    <n v="8"/>
    <n v="2300"/>
    <n v="18400"/>
    <x v="6"/>
  </r>
  <r>
    <x v="13"/>
    <x v="13"/>
    <x v="0"/>
    <n v="11"/>
    <n v="499"/>
    <n v="5489"/>
    <x v="6"/>
  </r>
  <r>
    <x v="13"/>
    <x v="14"/>
    <x v="0"/>
    <n v="7"/>
    <n v="299"/>
    <n v="2093"/>
    <x v="6"/>
  </r>
  <r>
    <x v="13"/>
    <x v="15"/>
    <x v="0"/>
    <n v="5"/>
    <n v="901"/>
    <n v="4505"/>
    <x v="6"/>
  </r>
  <r>
    <x v="13"/>
    <x v="16"/>
    <x v="0"/>
    <n v="5"/>
    <n v="929"/>
    <n v="4645"/>
    <x v="6"/>
  </r>
  <r>
    <x v="13"/>
    <x v="17"/>
    <x v="0"/>
    <n v="0"/>
    <n v="1030"/>
    <n v="0"/>
    <x v="6"/>
  </r>
  <r>
    <x v="13"/>
    <x v="18"/>
    <x v="0"/>
    <n v="1"/>
    <n v="1222"/>
    <n v="1222"/>
    <x v="6"/>
  </r>
  <r>
    <x v="13"/>
    <x v="19"/>
    <x v="0"/>
    <n v="1"/>
    <n v="649"/>
    <n v="649"/>
    <x v="6"/>
  </r>
  <r>
    <x v="13"/>
    <x v="20"/>
    <x v="0"/>
    <n v="28"/>
    <n v="1800"/>
    <n v="50400"/>
    <x v="6"/>
  </r>
  <r>
    <x v="13"/>
    <x v="21"/>
    <x v="0"/>
    <n v="12"/>
    <n v="345"/>
    <n v="4140"/>
    <x v="6"/>
  </r>
  <r>
    <x v="13"/>
    <x v="22"/>
    <x v="0"/>
    <n v="10"/>
    <n v="350"/>
    <n v="3500"/>
    <x v="6"/>
  </r>
  <r>
    <x v="13"/>
    <x v="23"/>
    <x v="0"/>
    <n v="8"/>
    <n v="1575"/>
    <n v="12600"/>
    <x v="6"/>
  </r>
  <r>
    <x v="13"/>
    <x v="24"/>
    <x v="0"/>
    <n v="7"/>
    <n v="1045"/>
    <n v="7315"/>
    <x v="6"/>
  </r>
  <r>
    <x v="13"/>
    <x v="25"/>
    <x v="0"/>
    <n v="4"/>
    <n v="1186"/>
    <n v="4744"/>
    <x v="6"/>
  </r>
  <r>
    <x v="13"/>
    <x v="26"/>
    <x v="0"/>
    <n v="2"/>
    <n v="374"/>
    <n v="748"/>
    <x v="6"/>
  </r>
  <r>
    <x v="13"/>
    <x v="27"/>
    <x v="0"/>
    <n v="1"/>
    <n v="1500"/>
    <n v="1500"/>
    <x v="6"/>
  </r>
  <r>
    <x v="13"/>
    <x v="28"/>
    <x v="0"/>
    <n v="0"/>
    <n v="1800"/>
    <n v="0"/>
    <x v="6"/>
  </r>
  <r>
    <x v="13"/>
    <x v="29"/>
    <x v="0"/>
    <n v="0"/>
    <n v="1477"/>
    <n v="0"/>
    <x v="6"/>
  </r>
  <r>
    <x v="13"/>
    <x v="0"/>
    <x v="1"/>
    <n v="22"/>
    <n v="210"/>
    <n v="4620"/>
    <x v="6"/>
  </r>
  <r>
    <x v="13"/>
    <x v="1"/>
    <x v="1"/>
    <n v="12"/>
    <n v="199"/>
    <n v="2388"/>
    <x v="6"/>
  </r>
  <r>
    <x v="13"/>
    <x v="2"/>
    <x v="1"/>
    <n v="6"/>
    <n v="322"/>
    <n v="1932"/>
    <x v="6"/>
  </r>
  <r>
    <x v="13"/>
    <x v="3"/>
    <x v="1"/>
    <n v="6"/>
    <n v="161"/>
    <n v="966"/>
    <x v="6"/>
  </r>
  <r>
    <x v="13"/>
    <x v="4"/>
    <x v="1"/>
    <n v="4"/>
    <n v="109"/>
    <n v="436"/>
    <x v="6"/>
  </r>
  <r>
    <x v="13"/>
    <x v="5"/>
    <x v="1"/>
    <n v="2"/>
    <n v="122"/>
    <n v="244"/>
    <x v="6"/>
  </r>
  <r>
    <x v="13"/>
    <x v="6"/>
    <x v="1"/>
    <n v="3"/>
    <n v="96"/>
    <n v="288"/>
    <x v="6"/>
  </r>
  <r>
    <x v="13"/>
    <x v="7"/>
    <x v="1"/>
    <n v="0"/>
    <n v="73"/>
    <n v="0"/>
    <x v="6"/>
  </r>
  <r>
    <x v="13"/>
    <x v="8"/>
    <x v="1"/>
    <n v="0"/>
    <n v="225"/>
    <n v="0"/>
    <x v="6"/>
  </r>
  <r>
    <x v="13"/>
    <x v="9"/>
    <x v="1"/>
    <n v="0"/>
    <n v="559"/>
    <n v="0"/>
    <x v="6"/>
  </r>
  <r>
    <x v="13"/>
    <x v="10"/>
    <x v="1"/>
    <n v="2"/>
    <n v="3199"/>
    <n v="6398"/>
    <x v="6"/>
  </r>
  <r>
    <x v="13"/>
    <x v="11"/>
    <x v="1"/>
    <n v="10"/>
    <n v="371"/>
    <n v="3710"/>
    <x v="6"/>
  </r>
  <r>
    <x v="13"/>
    <x v="12"/>
    <x v="1"/>
    <n v="10"/>
    <n v="2300"/>
    <n v="23000"/>
    <x v="6"/>
  </r>
  <r>
    <x v="13"/>
    <x v="13"/>
    <x v="1"/>
    <n v="6"/>
    <n v="499"/>
    <n v="2994"/>
    <x v="6"/>
  </r>
  <r>
    <x v="13"/>
    <x v="14"/>
    <x v="1"/>
    <n v="0"/>
    <n v="299"/>
    <n v="0"/>
    <x v="6"/>
  </r>
  <r>
    <x v="13"/>
    <x v="15"/>
    <x v="1"/>
    <n v="0"/>
    <n v="901"/>
    <n v="0"/>
    <x v="6"/>
  </r>
  <r>
    <x v="13"/>
    <x v="16"/>
    <x v="1"/>
    <n v="1"/>
    <n v="929"/>
    <n v="929"/>
    <x v="6"/>
  </r>
  <r>
    <x v="13"/>
    <x v="17"/>
    <x v="1"/>
    <n v="1"/>
    <n v="1030"/>
    <n v="1030"/>
    <x v="6"/>
  </r>
  <r>
    <x v="13"/>
    <x v="18"/>
    <x v="1"/>
    <n v="0"/>
    <n v="1222"/>
    <n v="0"/>
    <x v="6"/>
  </r>
  <r>
    <x v="13"/>
    <x v="19"/>
    <x v="1"/>
    <n v="0"/>
    <n v="649"/>
    <n v="0"/>
    <x v="6"/>
  </r>
  <r>
    <x v="13"/>
    <x v="20"/>
    <x v="1"/>
    <n v="19"/>
    <n v="1800"/>
    <n v="34200"/>
    <x v="6"/>
  </r>
  <r>
    <x v="13"/>
    <x v="21"/>
    <x v="1"/>
    <n v="10"/>
    <n v="345"/>
    <n v="3450"/>
    <x v="6"/>
  </r>
  <r>
    <x v="13"/>
    <x v="22"/>
    <x v="1"/>
    <n v="6"/>
    <n v="350"/>
    <n v="2100"/>
    <x v="6"/>
  </r>
  <r>
    <x v="13"/>
    <x v="23"/>
    <x v="1"/>
    <n v="5"/>
    <n v="1575"/>
    <n v="7875"/>
    <x v="6"/>
  </r>
  <r>
    <x v="13"/>
    <x v="24"/>
    <x v="1"/>
    <n v="2"/>
    <n v="1045"/>
    <n v="2090"/>
    <x v="6"/>
  </r>
  <r>
    <x v="13"/>
    <x v="25"/>
    <x v="1"/>
    <n v="4"/>
    <n v="1186"/>
    <n v="4744"/>
    <x v="6"/>
  </r>
  <r>
    <x v="13"/>
    <x v="26"/>
    <x v="1"/>
    <n v="1"/>
    <n v="374"/>
    <n v="374"/>
    <x v="6"/>
  </r>
  <r>
    <x v="13"/>
    <x v="27"/>
    <x v="1"/>
    <n v="1"/>
    <n v="1500"/>
    <n v="1500"/>
    <x v="6"/>
  </r>
  <r>
    <x v="13"/>
    <x v="28"/>
    <x v="1"/>
    <n v="0"/>
    <n v="1800"/>
    <n v="0"/>
    <x v="6"/>
  </r>
  <r>
    <x v="13"/>
    <x v="29"/>
    <x v="1"/>
    <n v="0"/>
    <n v="1477"/>
    <n v="0"/>
    <x v="6"/>
  </r>
  <r>
    <x v="13"/>
    <x v="0"/>
    <x v="2"/>
    <n v="10"/>
    <n v="210"/>
    <n v="2100"/>
    <x v="6"/>
  </r>
  <r>
    <x v="13"/>
    <x v="1"/>
    <x v="2"/>
    <n v="6"/>
    <n v="199"/>
    <n v="1194"/>
    <x v="6"/>
  </r>
  <r>
    <x v="13"/>
    <x v="2"/>
    <x v="2"/>
    <n v="5"/>
    <n v="322"/>
    <n v="1610"/>
    <x v="6"/>
  </r>
  <r>
    <x v="13"/>
    <x v="3"/>
    <x v="2"/>
    <n v="2"/>
    <n v="161"/>
    <n v="322"/>
    <x v="6"/>
  </r>
  <r>
    <x v="13"/>
    <x v="4"/>
    <x v="2"/>
    <n v="3"/>
    <n v="109"/>
    <n v="327"/>
    <x v="6"/>
  </r>
  <r>
    <x v="13"/>
    <x v="5"/>
    <x v="2"/>
    <n v="2"/>
    <n v="122"/>
    <n v="244"/>
    <x v="6"/>
  </r>
  <r>
    <x v="13"/>
    <x v="6"/>
    <x v="2"/>
    <n v="2"/>
    <n v="96"/>
    <n v="192"/>
    <x v="6"/>
  </r>
  <r>
    <x v="13"/>
    <x v="7"/>
    <x v="2"/>
    <n v="1"/>
    <n v="73"/>
    <n v="73"/>
    <x v="6"/>
  </r>
  <r>
    <x v="13"/>
    <x v="8"/>
    <x v="2"/>
    <n v="1"/>
    <n v="225"/>
    <n v="225"/>
    <x v="6"/>
  </r>
  <r>
    <x v="13"/>
    <x v="9"/>
    <x v="2"/>
    <n v="1"/>
    <n v="559"/>
    <n v="559"/>
    <x v="6"/>
  </r>
  <r>
    <x v="13"/>
    <x v="10"/>
    <x v="2"/>
    <n v="28"/>
    <n v="3199"/>
    <n v="89572"/>
    <x v="6"/>
  </r>
  <r>
    <x v="13"/>
    <x v="11"/>
    <x v="2"/>
    <n v="1"/>
    <n v="371"/>
    <n v="371"/>
    <x v="6"/>
  </r>
  <r>
    <x v="13"/>
    <x v="12"/>
    <x v="2"/>
    <n v="4"/>
    <n v="2300"/>
    <n v="9200"/>
    <x v="6"/>
  </r>
  <r>
    <x v="13"/>
    <x v="13"/>
    <x v="2"/>
    <n v="3"/>
    <n v="499"/>
    <n v="1497"/>
    <x v="6"/>
  </r>
  <r>
    <x v="13"/>
    <x v="14"/>
    <x v="2"/>
    <n v="6"/>
    <n v="299"/>
    <n v="1794"/>
    <x v="6"/>
  </r>
  <r>
    <x v="13"/>
    <x v="15"/>
    <x v="2"/>
    <n v="5"/>
    <n v="901"/>
    <n v="4505"/>
    <x v="6"/>
  </r>
  <r>
    <x v="13"/>
    <x v="16"/>
    <x v="2"/>
    <n v="3"/>
    <n v="929"/>
    <n v="2787"/>
    <x v="6"/>
  </r>
  <r>
    <x v="13"/>
    <x v="17"/>
    <x v="2"/>
    <n v="1"/>
    <n v="1030"/>
    <n v="1030"/>
    <x v="6"/>
  </r>
  <r>
    <x v="13"/>
    <x v="18"/>
    <x v="2"/>
    <n v="2"/>
    <n v="1222"/>
    <n v="2444"/>
    <x v="6"/>
  </r>
  <r>
    <x v="13"/>
    <x v="19"/>
    <x v="2"/>
    <n v="2"/>
    <n v="649"/>
    <n v="1298"/>
    <x v="6"/>
  </r>
  <r>
    <x v="13"/>
    <x v="20"/>
    <x v="2"/>
    <n v="14"/>
    <n v="1800"/>
    <n v="25200"/>
    <x v="6"/>
  </r>
  <r>
    <x v="13"/>
    <x v="21"/>
    <x v="2"/>
    <n v="6"/>
    <n v="345"/>
    <n v="2070"/>
    <x v="6"/>
  </r>
  <r>
    <x v="13"/>
    <x v="22"/>
    <x v="2"/>
    <n v="5"/>
    <n v="350"/>
    <n v="1750"/>
    <x v="6"/>
  </r>
  <r>
    <x v="13"/>
    <x v="23"/>
    <x v="2"/>
    <n v="4"/>
    <n v="1575"/>
    <n v="6300"/>
    <x v="6"/>
  </r>
  <r>
    <x v="13"/>
    <x v="24"/>
    <x v="2"/>
    <n v="5"/>
    <n v="1045"/>
    <n v="5225"/>
    <x v="6"/>
  </r>
  <r>
    <x v="13"/>
    <x v="25"/>
    <x v="2"/>
    <n v="2"/>
    <n v="1186"/>
    <n v="2372"/>
    <x v="6"/>
  </r>
  <r>
    <x v="13"/>
    <x v="26"/>
    <x v="2"/>
    <n v="3"/>
    <n v="374"/>
    <n v="1122"/>
    <x v="6"/>
  </r>
  <r>
    <x v="13"/>
    <x v="27"/>
    <x v="2"/>
    <n v="2"/>
    <n v="1500"/>
    <n v="3000"/>
    <x v="6"/>
  </r>
  <r>
    <x v="13"/>
    <x v="28"/>
    <x v="2"/>
    <n v="1"/>
    <n v="1800"/>
    <n v="1800"/>
    <x v="6"/>
  </r>
  <r>
    <x v="13"/>
    <x v="29"/>
    <x v="2"/>
    <n v="1"/>
    <n v="1477"/>
    <n v="1477"/>
    <x v="6"/>
  </r>
  <r>
    <x v="14"/>
    <x v="0"/>
    <x v="0"/>
    <n v="27"/>
    <n v="210"/>
    <n v="5670"/>
    <x v="0"/>
  </r>
  <r>
    <x v="14"/>
    <x v="1"/>
    <x v="0"/>
    <n v="16"/>
    <n v="199"/>
    <n v="3184"/>
    <x v="0"/>
  </r>
  <r>
    <x v="14"/>
    <x v="2"/>
    <x v="0"/>
    <n v="11"/>
    <n v="322"/>
    <n v="3542"/>
    <x v="0"/>
  </r>
  <r>
    <x v="14"/>
    <x v="3"/>
    <x v="0"/>
    <n v="8"/>
    <n v="161"/>
    <n v="1288"/>
    <x v="0"/>
  </r>
  <r>
    <x v="14"/>
    <x v="4"/>
    <x v="0"/>
    <n v="6"/>
    <n v="109"/>
    <n v="654"/>
    <x v="0"/>
  </r>
  <r>
    <x v="14"/>
    <x v="5"/>
    <x v="0"/>
    <n v="2"/>
    <n v="122"/>
    <n v="244"/>
    <x v="0"/>
  </r>
  <r>
    <x v="14"/>
    <x v="6"/>
    <x v="0"/>
    <n v="3"/>
    <n v="96"/>
    <n v="288"/>
    <x v="0"/>
  </r>
  <r>
    <x v="14"/>
    <x v="7"/>
    <x v="0"/>
    <n v="0"/>
    <n v="73"/>
    <n v="0"/>
    <x v="0"/>
  </r>
  <r>
    <x v="14"/>
    <x v="8"/>
    <x v="0"/>
    <n v="2"/>
    <n v="225"/>
    <n v="450"/>
    <x v="0"/>
  </r>
  <r>
    <x v="14"/>
    <x v="9"/>
    <x v="0"/>
    <n v="1"/>
    <n v="559"/>
    <n v="559"/>
    <x v="0"/>
  </r>
  <r>
    <x v="14"/>
    <x v="10"/>
    <x v="0"/>
    <n v="30"/>
    <n v="3199"/>
    <n v="95970"/>
    <x v="0"/>
  </r>
  <r>
    <x v="14"/>
    <x v="11"/>
    <x v="0"/>
    <n v="16"/>
    <n v="371"/>
    <n v="5936"/>
    <x v="0"/>
  </r>
  <r>
    <x v="14"/>
    <x v="12"/>
    <x v="0"/>
    <n v="8"/>
    <n v="2300"/>
    <n v="18400"/>
    <x v="0"/>
  </r>
  <r>
    <x v="14"/>
    <x v="13"/>
    <x v="0"/>
    <n v="7"/>
    <n v="499"/>
    <n v="3493"/>
    <x v="0"/>
  </r>
  <r>
    <x v="14"/>
    <x v="14"/>
    <x v="0"/>
    <n v="7"/>
    <n v="299"/>
    <n v="2093"/>
    <x v="0"/>
  </r>
  <r>
    <x v="14"/>
    <x v="15"/>
    <x v="0"/>
    <n v="2"/>
    <n v="901"/>
    <n v="1802"/>
    <x v="0"/>
  </r>
  <r>
    <x v="14"/>
    <x v="16"/>
    <x v="0"/>
    <n v="3"/>
    <n v="929"/>
    <n v="2787"/>
    <x v="0"/>
  </r>
  <r>
    <x v="14"/>
    <x v="17"/>
    <x v="0"/>
    <n v="1"/>
    <n v="1030"/>
    <n v="1030"/>
    <x v="0"/>
  </r>
  <r>
    <x v="14"/>
    <x v="18"/>
    <x v="0"/>
    <n v="0"/>
    <n v="1222"/>
    <n v="0"/>
    <x v="0"/>
  </r>
  <r>
    <x v="14"/>
    <x v="19"/>
    <x v="0"/>
    <n v="2"/>
    <n v="649"/>
    <n v="1298"/>
    <x v="0"/>
  </r>
  <r>
    <x v="14"/>
    <x v="20"/>
    <x v="0"/>
    <n v="30"/>
    <n v="1800"/>
    <n v="54000"/>
    <x v="0"/>
  </r>
  <r>
    <x v="14"/>
    <x v="21"/>
    <x v="0"/>
    <n v="18"/>
    <n v="345"/>
    <n v="6210"/>
    <x v="0"/>
  </r>
  <r>
    <x v="14"/>
    <x v="22"/>
    <x v="0"/>
    <n v="10"/>
    <n v="350"/>
    <n v="3500"/>
    <x v="0"/>
  </r>
  <r>
    <x v="14"/>
    <x v="23"/>
    <x v="0"/>
    <n v="11"/>
    <n v="1575"/>
    <n v="17325"/>
    <x v="0"/>
  </r>
  <r>
    <x v="14"/>
    <x v="24"/>
    <x v="0"/>
    <n v="7"/>
    <n v="1045"/>
    <n v="7315"/>
    <x v="0"/>
  </r>
  <r>
    <x v="14"/>
    <x v="25"/>
    <x v="0"/>
    <n v="4"/>
    <n v="1186"/>
    <n v="4744"/>
    <x v="0"/>
  </r>
  <r>
    <x v="14"/>
    <x v="26"/>
    <x v="0"/>
    <n v="2"/>
    <n v="374"/>
    <n v="748"/>
    <x v="0"/>
  </r>
  <r>
    <x v="14"/>
    <x v="27"/>
    <x v="0"/>
    <n v="1"/>
    <n v="1500"/>
    <n v="1500"/>
    <x v="0"/>
  </r>
  <r>
    <x v="14"/>
    <x v="28"/>
    <x v="0"/>
    <n v="1"/>
    <n v="1800"/>
    <n v="1800"/>
    <x v="0"/>
  </r>
  <r>
    <x v="14"/>
    <x v="29"/>
    <x v="0"/>
    <n v="0"/>
    <n v="1477"/>
    <n v="0"/>
    <x v="0"/>
  </r>
  <r>
    <x v="14"/>
    <x v="0"/>
    <x v="1"/>
    <n v="19"/>
    <n v="210"/>
    <n v="3990"/>
    <x v="0"/>
  </r>
  <r>
    <x v="14"/>
    <x v="1"/>
    <x v="1"/>
    <n v="11"/>
    <n v="199"/>
    <n v="2189"/>
    <x v="0"/>
  </r>
  <r>
    <x v="14"/>
    <x v="2"/>
    <x v="1"/>
    <n v="8"/>
    <n v="322"/>
    <n v="2576"/>
    <x v="0"/>
  </r>
  <r>
    <x v="14"/>
    <x v="3"/>
    <x v="1"/>
    <n v="6"/>
    <n v="161"/>
    <n v="966"/>
    <x v="0"/>
  </r>
  <r>
    <x v="14"/>
    <x v="4"/>
    <x v="1"/>
    <n v="3"/>
    <n v="109"/>
    <n v="327"/>
    <x v="0"/>
  </r>
  <r>
    <x v="14"/>
    <x v="5"/>
    <x v="1"/>
    <n v="1"/>
    <n v="122"/>
    <n v="122"/>
    <x v="0"/>
  </r>
  <r>
    <x v="14"/>
    <x v="6"/>
    <x v="1"/>
    <n v="2"/>
    <n v="96"/>
    <n v="192"/>
    <x v="0"/>
  </r>
  <r>
    <x v="14"/>
    <x v="7"/>
    <x v="1"/>
    <n v="0"/>
    <n v="73"/>
    <n v="0"/>
    <x v="0"/>
  </r>
  <r>
    <x v="14"/>
    <x v="8"/>
    <x v="1"/>
    <n v="1"/>
    <n v="225"/>
    <n v="225"/>
    <x v="0"/>
  </r>
  <r>
    <x v="14"/>
    <x v="9"/>
    <x v="1"/>
    <n v="0"/>
    <n v="559"/>
    <n v="0"/>
    <x v="0"/>
  </r>
  <r>
    <x v="14"/>
    <x v="10"/>
    <x v="1"/>
    <n v="26"/>
    <n v="3199"/>
    <n v="83174"/>
    <x v="0"/>
  </r>
  <r>
    <x v="14"/>
    <x v="11"/>
    <x v="1"/>
    <n v="3"/>
    <n v="371"/>
    <n v="1113"/>
    <x v="0"/>
  </r>
  <r>
    <x v="14"/>
    <x v="12"/>
    <x v="1"/>
    <n v="9"/>
    <n v="2300"/>
    <n v="20700"/>
    <x v="0"/>
  </r>
  <r>
    <x v="14"/>
    <x v="13"/>
    <x v="1"/>
    <n v="8"/>
    <n v="499"/>
    <n v="3992"/>
    <x v="0"/>
  </r>
  <r>
    <x v="14"/>
    <x v="14"/>
    <x v="1"/>
    <n v="0"/>
    <n v="299"/>
    <n v="0"/>
    <x v="0"/>
  </r>
  <r>
    <x v="14"/>
    <x v="15"/>
    <x v="1"/>
    <n v="0"/>
    <n v="901"/>
    <n v="0"/>
    <x v="0"/>
  </r>
  <r>
    <x v="14"/>
    <x v="16"/>
    <x v="1"/>
    <n v="2"/>
    <n v="929"/>
    <n v="1858"/>
    <x v="0"/>
  </r>
  <r>
    <x v="14"/>
    <x v="17"/>
    <x v="1"/>
    <n v="0"/>
    <n v="1030"/>
    <n v="0"/>
    <x v="0"/>
  </r>
  <r>
    <x v="14"/>
    <x v="18"/>
    <x v="1"/>
    <n v="0"/>
    <n v="1222"/>
    <n v="0"/>
    <x v="0"/>
  </r>
  <r>
    <x v="14"/>
    <x v="19"/>
    <x v="1"/>
    <n v="0"/>
    <n v="649"/>
    <n v="0"/>
    <x v="0"/>
  </r>
  <r>
    <x v="14"/>
    <x v="20"/>
    <x v="1"/>
    <n v="18"/>
    <n v="1800"/>
    <n v="32400"/>
    <x v="0"/>
  </r>
  <r>
    <x v="14"/>
    <x v="21"/>
    <x v="1"/>
    <n v="13"/>
    <n v="345"/>
    <n v="4485"/>
    <x v="0"/>
  </r>
  <r>
    <x v="14"/>
    <x v="22"/>
    <x v="1"/>
    <n v="8"/>
    <n v="350"/>
    <n v="2800"/>
    <x v="0"/>
  </r>
  <r>
    <x v="14"/>
    <x v="23"/>
    <x v="1"/>
    <n v="7"/>
    <n v="1575"/>
    <n v="11025"/>
    <x v="0"/>
  </r>
  <r>
    <x v="14"/>
    <x v="24"/>
    <x v="1"/>
    <n v="3"/>
    <n v="1045"/>
    <n v="3135"/>
    <x v="0"/>
  </r>
  <r>
    <x v="14"/>
    <x v="25"/>
    <x v="1"/>
    <n v="5"/>
    <n v="1186"/>
    <n v="5930"/>
    <x v="0"/>
  </r>
  <r>
    <x v="14"/>
    <x v="26"/>
    <x v="1"/>
    <n v="0"/>
    <n v="374"/>
    <n v="0"/>
    <x v="0"/>
  </r>
  <r>
    <x v="14"/>
    <x v="27"/>
    <x v="1"/>
    <n v="1"/>
    <n v="1500"/>
    <n v="1500"/>
    <x v="0"/>
  </r>
  <r>
    <x v="14"/>
    <x v="28"/>
    <x v="1"/>
    <n v="0"/>
    <n v="1800"/>
    <n v="0"/>
    <x v="0"/>
  </r>
  <r>
    <x v="14"/>
    <x v="29"/>
    <x v="1"/>
    <n v="0"/>
    <n v="1477"/>
    <n v="0"/>
    <x v="0"/>
  </r>
  <r>
    <x v="14"/>
    <x v="0"/>
    <x v="2"/>
    <n v="12"/>
    <n v="210"/>
    <n v="2520"/>
    <x v="0"/>
  </r>
  <r>
    <x v="14"/>
    <x v="1"/>
    <x v="2"/>
    <n v="5"/>
    <n v="199"/>
    <n v="995"/>
    <x v="0"/>
  </r>
  <r>
    <x v="14"/>
    <x v="2"/>
    <x v="2"/>
    <n v="3"/>
    <n v="322"/>
    <n v="966"/>
    <x v="0"/>
  </r>
  <r>
    <x v="14"/>
    <x v="3"/>
    <x v="2"/>
    <n v="4"/>
    <n v="161"/>
    <n v="644"/>
    <x v="0"/>
  </r>
  <r>
    <x v="14"/>
    <x v="4"/>
    <x v="2"/>
    <n v="2"/>
    <n v="109"/>
    <n v="218"/>
    <x v="0"/>
  </r>
  <r>
    <x v="14"/>
    <x v="5"/>
    <x v="2"/>
    <n v="2"/>
    <n v="122"/>
    <n v="244"/>
    <x v="0"/>
  </r>
  <r>
    <x v="14"/>
    <x v="6"/>
    <x v="2"/>
    <n v="2"/>
    <n v="96"/>
    <n v="192"/>
    <x v="0"/>
  </r>
  <r>
    <x v="14"/>
    <x v="7"/>
    <x v="2"/>
    <n v="0"/>
    <n v="73"/>
    <n v="0"/>
    <x v="0"/>
  </r>
  <r>
    <x v="14"/>
    <x v="8"/>
    <x v="2"/>
    <n v="2"/>
    <n v="225"/>
    <n v="450"/>
    <x v="0"/>
  </r>
  <r>
    <x v="14"/>
    <x v="9"/>
    <x v="2"/>
    <n v="1"/>
    <n v="559"/>
    <n v="559"/>
    <x v="0"/>
  </r>
  <r>
    <x v="14"/>
    <x v="10"/>
    <x v="2"/>
    <n v="1"/>
    <n v="3199"/>
    <n v="3199"/>
    <x v="0"/>
  </r>
  <r>
    <x v="14"/>
    <x v="11"/>
    <x v="2"/>
    <n v="16"/>
    <n v="371"/>
    <n v="5936"/>
    <x v="0"/>
  </r>
  <r>
    <x v="14"/>
    <x v="12"/>
    <x v="2"/>
    <n v="3"/>
    <n v="2300"/>
    <n v="6900"/>
    <x v="0"/>
  </r>
  <r>
    <x v="14"/>
    <x v="13"/>
    <x v="2"/>
    <n v="4"/>
    <n v="499"/>
    <n v="1996"/>
    <x v="0"/>
  </r>
  <r>
    <x v="14"/>
    <x v="14"/>
    <x v="2"/>
    <n v="6"/>
    <n v="299"/>
    <n v="1794"/>
    <x v="0"/>
  </r>
  <r>
    <x v="14"/>
    <x v="15"/>
    <x v="2"/>
    <n v="3"/>
    <n v="901"/>
    <n v="2703"/>
    <x v="0"/>
  </r>
  <r>
    <x v="14"/>
    <x v="16"/>
    <x v="2"/>
    <n v="2"/>
    <n v="929"/>
    <n v="1858"/>
    <x v="0"/>
  </r>
  <r>
    <x v="14"/>
    <x v="17"/>
    <x v="2"/>
    <n v="2"/>
    <n v="1030"/>
    <n v="2060"/>
    <x v="0"/>
  </r>
  <r>
    <x v="14"/>
    <x v="18"/>
    <x v="2"/>
    <n v="1"/>
    <n v="1222"/>
    <n v="1222"/>
    <x v="0"/>
  </r>
  <r>
    <x v="14"/>
    <x v="19"/>
    <x v="2"/>
    <n v="3"/>
    <n v="649"/>
    <n v="1947"/>
    <x v="0"/>
  </r>
  <r>
    <x v="14"/>
    <x v="20"/>
    <x v="2"/>
    <n v="9"/>
    <n v="1800"/>
    <n v="16200"/>
    <x v="0"/>
  </r>
  <r>
    <x v="14"/>
    <x v="21"/>
    <x v="2"/>
    <n v="2"/>
    <n v="345"/>
    <n v="690"/>
    <x v="0"/>
  </r>
  <r>
    <x v="14"/>
    <x v="22"/>
    <x v="2"/>
    <n v="6"/>
    <n v="350"/>
    <n v="2100"/>
    <x v="0"/>
  </r>
  <r>
    <x v="14"/>
    <x v="23"/>
    <x v="2"/>
    <n v="2"/>
    <n v="1575"/>
    <n v="3150"/>
    <x v="0"/>
  </r>
  <r>
    <x v="14"/>
    <x v="24"/>
    <x v="2"/>
    <n v="5"/>
    <n v="1045"/>
    <n v="5225"/>
    <x v="0"/>
  </r>
  <r>
    <x v="14"/>
    <x v="25"/>
    <x v="2"/>
    <n v="1"/>
    <n v="1186"/>
    <n v="1186"/>
    <x v="0"/>
  </r>
  <r>
    <x v="14"/>
    <x v="26"/>
    <x v="2"/>
    <n v="5"/>
    <n v="374"/>
    <n v="1870"/>
    <x v="0"/>
  </r>
  <r>
    <x v="14"/>
    <x v="27"/>
    <x v="2"/>
    <n v="1"/>
    <n v="1500"/>
    <n v="1500"/>
    <x v="0"/>
  </r>
  <r>
    <x v="14"/>
    <x v="28"/>
    <x v="2"/>
    <n v="2"/>
    <n v="1800"/>
    <n v="3600"/>
    <x v="0"/>
  </r>
  <r>
    <x v="14"/>
    <x v="29"/>
    <x v="2"/>
    <n v="0"/>
    <n v="1477"/>
    <n v="0"/>
    <x v="0"/>
  </r>
  <r>
    <x v="15"/>
    <x v="30"/>
    <x v="3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E5003-62B7-425E-B20B-DB519203144A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5">
    <pivotField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Avg Price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B407C-7CB0-4F28-9724-AB581900139A}" name="PivotTable1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9F41C-0C8F-46F4-8F78-EF7C0A180DF5}" name="PivotTable20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35" firstHeaderRow="1" firstDataRow="2" firstDataCol="1" rowPageCount="1" colPageCount="1"/>
  <pivotFields count="4"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item="2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8301-BD70-4C0D-9F41-BEA75D4A6388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5" firstHeaderRow="1" firstDataRow="2" firstDataCol="1"/>
  <pivotFields count="4">
    <pivotField numFmtId="14"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2293A-508B-4E7A-A012-78CA3277530A}" name="PivotTable19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item="26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4DFCB-F566-4C4C-A536-B9BE755B3916}" name="PivotTable3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axis="axisRow" showAll="0">
      <items count="9">
        <item x="4"/>
        <item x="5"/>
        <item x="6"/>
        <item x="0"/>
        <item x="1"/>
        <item x="2"/>
        <item x="3"/>
        <item x="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um of Sales" fld="3" baseField="0" baseItem="0"/>
  </dataFields>
  <formats count="2">
    <format dxfId="1">
      <pivotArea collapsedLevelsAreSubtotals="1" fieldPosition="0">
        <references count="1">
          <reference field="6" count="1">
            <x v="0"/>
          </reference>
        </references>
      </pivotArea>
    </format>
    <format dxfId="0">
      <pivotArea dataOnly="0" labelOnly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31392-F78F-429A-B774-960980BD7ACF}" name="PivotTable32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7">
    <pivotField showAll="0"/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D7BF1-4203-4E60-A5A2-689A09B862FF}" name="PivotTable33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otal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C37FC-C31E-4A0D-92C7-711F8435E6AF}" name="PivotTable34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4" firstHeaderRow="0" firstDataRow="1" firstDataCol="1" rowPageCount="1" colPageCount="1"/>
  <pivotFields count="7">
    <pivotField showAll="0"/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showAll="0"/>
    <pivotField dataField="1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Sales" fld="3" baseField="0" baseItem="0"/>
    <dataField name="Sum of Reven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322C-0EB9-4114-AC1C-F3A7E8DA9273}" name="Table2" displayName="Table2" ref="A1:E31" totalsRowShown="0">
  <autoFilter ref="A1:E31" xr:uid="{5A2F7F16-9E11-4069-BAF6-0D5A4FFBD778}"/>
  <tableColumns count="5">
    <tableColumn id="1" xr3:uid="{1FD77230-D100-46DC-AEEB-692B6A7EE685}" name="BU"/>
    <tableColumn id="2" xr3:uid="{51170383-6993-4CB2-9577-4EC7FD0474FF}" name="SKU"/>
    <tableColumn id="3" xr3:uid="{F0399612-E737-4B62-A883-DBEB6D7AF6E9}" name="Brand"/>
    <tableColumn id="4" xr3:uid="{1856470A-50A2-4DBB-8598-E10A5D85F975}" name="Model"/>
    <tableColumn id="5" xr3:uid="{76381E8F-3FB2-4FE6-8913-011D01C64CA2}" name="Avg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80BDD3-1EC9-433A-A450-AA76E9C601E1}" name="Table5" displayName="Table5" ref="A1:E31" totalsRowShown="0">
  <autoFilter ref="A1:E31" xr:uid="{0702C838-D8BD-45C3-B978-8648FC8B7681}"/>
  <tableColumns count="5">
    <tableColumn id="1" xr3:uid="{C3E534A5-F6B8-40EB-96C7-3C7539CD851F}" name="SKU"/>
    <tableColumn id="2" xr3:uid="{DE22F4AE-3EBB-410C-9B84-45AC5602055C}" name="H"/>
    <tableColumn id="3" xr3:uid="{2EE463A8-9471-4A0E-98A7-DF13B99D08AF}" name="C"/>
    <tableColumn id="4" xr3:uid="{A2257B2D-0E6C-480B-9106-073132F0F1A8}" name="M"/>
    <tableColumn id="5" xr3:uid="{2F7E7A83-4153-4FE0-90C3-130843EF68B4}" name="Sum" dataDxfId="5">
      <calculatedColumnFormula>SUM(Table5[[#This Row],[H]:[M]])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2C469-ECC2-45BF-92EC-9A9A882D81BE}" name="Table4" displayName="Table4" ref="A1:G1351" totalsRowShown="0">
  <autoFilter ref="A1:G1351" xr:uid="{2EBB4B60-B55B-4B92-9DE6-B1DD9F6968B7}"/>
  <tableColumns count="7">
    <tableColumn id="1" xr3:uid="{5B9BE35A-9CCD-4B91-825E-ACF38C2EBB8B}" name="Date" dataDxfId="6"/>
    <tableColumn id="2" xr3:uid="{185778E6-4AB4-405E-82F0-10D10DFD0FB4}" name="SKU"/>
    <tableColumn id="3" xr3:uid="{9CC44738-FE8F-4B0F-B027-F635E4B3CFBD}" name="City"/>
    <tableColumn id="4" xr3:uid="{D9344366-EA42-4F14-9D22-B282429F5F81}" name="Sales"/>
    <tableColumn id="5" xr3:uid="{3D20420F-9CC4-49B9-B029-6407B50346BB}" name="Price" dataDxfId="4">
      <calculatedColumnFormula>VLOOKUP(Table4[[#This Row],[SKU]],Table2[[SKU]:[Avg Price]],4,0)</calculatedColumnFormula>
    </tableColumn>
    <tableColumn id="6" xr3:uid="{AE196892-A865-41CB-BBE7-CCA2F8FD97B0}" name="Revenue" dataDxfId="3">
      <calculatedColumnFormula>Table4[[#This Row],[Price]]*Table4[[#This Row],[Sales]]</calculatedColumnFormula>
    </tableColumn>
    <tableColumn id="7" xr3:uid="{692ADAEC-685C-4DB4-ACD8-D48D232195BF}" name="Day" dataDxfId="2">
      <calculatedColumnFormula>TEXT(Table4[[#This Row],[Date]],"dddd")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968D-D291-454B-8A27-130BD84F45B1}">
  <dimension ref="A3:B3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6" t="s">
        <v>103</v>
      </c>
      <c r="B3" t="s">
        <v>110</v>
      </c>
    </row>
    <row r="4" spans="1:2" x14ac:dyDescent="0.3">
      <c r="A4" s="3" t="s">
        <v>17</v>
      </c>
      <c r="B4" s="7">
        <v>3199</v>
      </c>
    </row>
    <row r="5" spans="1:2" x14ac:dyDescent="0.3">
      <c r="A5" s="3" t="s">
        <v>18</v>
      </c>
      <c r="B5" s="7">
        <v>371</v>
      </c>
    </row>
    <row r="6" spans="1:2" x14ac:dyDescent="0.3">
      <c r="A6" s="3" t="s">
        <v>19</v>
      </c>
      <c r="B6" s="7">
        <v>2300</v>
      </c>
    </row>
    <row r="7" spans="1:2" x14ac:dyDescent="0.3">
      <c r="A7" s="3" t="s">
        <v>20</v>
      </c>
      <c r="B7" s="7">
        <v>499</v>
      </c>
    </row>
    <row r="8" spans="1:2" x14ac:dyDescent="0.3">
      <c r="A8" s="3" t="s">
        <v>21</v>
      </c>
      <c r="B8" s="7">
        <v>299</v>
      </c>
    </row>
    <row r="9" spans="1:2" x14ac:dyDescent="0.3">
      <c r="A9" s="3" t="s">
        <v>22</v>
      </c>
      <c r="B9" s="7">
        <v>901</v>
      </c>
    </row>
    <row r="10" spans="1:2" x14ac:dyDescent="0.3">
      <c r="A10" s="3" t="s">
        <v>23</v>
      </c>
      <c r="B10" s="7">
        <v>929</v>
      </c>
    </row>
    <row r="11" spans="1:2" x14ac:dyDescent="0.3">
      <c r="A11" s="3" t="s">
        <v>24</v>
      </c>
      <c r="B11" s="7">
        <v>1030</v>
      </c>
    </row>
    <row r="12" spans="1:2" x14ac:dyDescent="0.3">
      <c r="A12" s="3" t="s">
        <v>25</v>
      </c>
      <c r="B12" s="7">
        <v>1222</v>
      </c>
    </row>
    <row r="13" spans="1:2" x14ac:dyDescent="0.3">
      <c r="A13" s="3" t="s">
        <v>26</v>
      </c>
      <c r="B13" s="7">
        <v>649</v>
      </c>
    </row>
    <row r="14" spans="1:2" x14ac:dyDescent="0.3">
      <c r="A14" s="3" t="s">
        <v>27</v>
      </c>
      <c r="B14" s="7">
        <v>1800</v>
      </c>
    </row>
    <row r="15" spans="1:2" x14ac:dyDescent="0.3">
      <c r="A15" s="3" t="s">
        <v>28</v>
      </c>
      <c r="B15" s="7">
        <v>345</v>
      </c>
    </row>
    <row r="16" spans="1:2" x14ac:dyDescent="0.3">
      <c r="A16" s="3" t="s">
        <v>29</v>
      </c>
      <c r="B16" s="7">
        <v>350</v>
      </c>
    </row>
    <row r="17" spans="1:2" x14ac:dyDescent="0.3">
      <c r="A17" s="3" t="s">
        <v>30</v>
      </c>
      <c r="B17" s="7">
        <v>1575</v>
      </c>
    </row>
    <row r="18" spans="1:2" x14ac:dyDescent="0.3">
      <c r="A18" s="3" t="s">
        <v>31</v>
      </c>
      <c r="B18" s="7">
        <v>1045</v>
      </c>
    </row>
    <row r="19" spans="1:2" x14ac:dyDescent="0.3">
      <c r="A19" s="3" t="s">
        <v>32</v>
      </c>
      <c r="B19" s="7">
        <v>1186</v>
      </c>
    </row>
    <row r="20" spans="1:2" x14ac:dyDescent="0.3">
      <c r="A20" s="3" t="s">
        <v>33</v>
      </c>
      <c r="B20" s="7">
        <v>374</v>
      </c>
    </row>
    <row r="21" spans="1:2" x14ac:dyDescent="0.3">
      <c r="A21" s="3" t="s">
        <v>34</v>
      </c>
      <c r="B21" s="7">
        <v>1500</v>
      </c>
    </row>
    <row r="22" spans="1:2" x14ac:dyDescent="0.3">
      <c r="A22" s="3" t="s">
        <v>35</v>
      </c>
      <c r="B22" s="7">
        <v>1800</v>
      </c>
    </row>
    <row r="23" spans="1:2" x14ac:dyDescent="0.3">
      <c r="A23" s="3" t="s">
        <v>36</v>
      </c>
      <c r="B23" s="7">
        <v>1477</v>
      </c>
    </row>
    <row r="24" spans="1:2" x14ac:dyDescent="0.3">
      <c r="A24" s="3" t="s">
        <v>5</v>
      </c>
      <c r="B24" s="7">
        <v>210</v>
      </c>
    </row>
    <row r="25" spans="1:2" x14ac:dyDescent="0.3">
      <c r="A25" s="3" t="s">
        <v>6</v>
      </c>
      <c r="B25" s="7">
        <v>199</v>
      </c>
    </row>
    <row r="26" spans="1:2" x14ac:dyDescent="0.3">
      <c r="A26" s="3" t="s">
        <v>7</v>
      </c>
      <c r="B26" s="7">
        <v>322</v>
      </c>
    </row>
    <row r="27" spans="1:2" x14ac:dyDescent="0.3">
      <c r="A27" s="3" t="s">
        <v>8</v>
      </c>
      <c r="B27" s="7">
        <v>161</v>
      </c>
    </row>
    <row r="28" spans="1:2" x14ac:dyDescent="0.3">
      <c r="A28" s="3" t="s">
        <v>9</v>
      </c>
      <c r="B28" s="7">
        <v>109</v>
      </c>
    </row>
    <row r="29" spans="1:2" x14ac:dyDescent="0.3">
      <c r="A29" s="3" t="s">
        <v>10</v>
      </c>
      <c r="B29" s="7">
        <v>122</v>
      </c>
    </row>
    <row r="30" spans="1:2" x14ac:dyDescent="0.3">
      <c r="A30" s="3" t="s">
        <v>11</v>
      </c>
      <c r="B30" s="7">
        <v>96</v>
      </c>
    </row>
    <row r="31" spans="1:2" x14ac:dyDescent="0.3">
      <c r="A31" s="3" t="s">
        <v>12</v>
      </c>
      <c r="B31" s="7">
        <v>73</v>
      </c>
    </row>
    <row r="32" spans="1:2" x14ac:dyDescent="0.3">
      <c r="A32" s="3" t="s">
        <v>14</v>
      </c>
      <c r="B32" s="7">
        <v>225</v>
      </c>
    </row>
    <row r="33" spans="1:2" x14ac:dyDescent="0.3">
      <c r="A33" s="3" t="s">
        <v>16</v>
      </c>
      <c r="B33" s="7">
        <v>559</v>
      </c>
    </row>
    <row r="34" spans="1:2" x14ac:dyDescent="0.3">
      <c r="A34" s="3" t="s">
        <v>104</v>
      </c>
      <c r="B34" s="7">
        <v>24927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24E6-BC20-43B0-BD2C-FDF60716F490}">
  <dimension ref="A1:Q35"/>
  <sheetViews>
    <sheetView workbookViewId="0">
      <selection activeCell="A4" sqref="A4:Q3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6" width="10.33203125" bestFit="1" customWidth="1"/>
    <col min="17" max="17" width="10.77734375" bestFit="1" customWidth="1"/>
  </cols>
  <sheetData>
    <row r="1" spans="1:17" x14ac:dyDescent="0.3">
      <c r="A1" s="6" t="s">
        <v>37</v>
      </c>
      <c r="B1" t="s">
        <v>39</v>
      </c>
    </row>
    <row r="3" spans="1:17" x14ac:dyDescent="0.3">
      <c r="A3" s="6" t="s">
        <v>105</v>
      </c>
      <c r="B3" s="6" t="s">
        <v>106</v>
      </c>
    </row>
    <row r="4" spans="1:17" x14ac:dyDescent="0.3">
      <c r="A4" s="6" t="s">
        <v>103</v>
      </c>
      <c r="B4" s="4">
        <v>44287</v>
      </c>
      <c r="C4" s="4">
        <v>44288</v>
      </c>
      <c r="D4" s="4">
        <v>44289</v>
      </c>
      <c r="E4" s="4">
        <v>44290</v>
      </c>
      <c r="F4" s="4">
        <v>44291</v>
      </c>
      <c r="G4" s="4">
        <v>44292</v>
      </c>
      <c r="H4" s="4">
        <v>44293</v>
      </c>
      <c r="I4" s="4">
        <v>44294</v>
      </c>
      <c r="J4" s="4">
        <v>44295</v>
      </c>
      <c r="K4" s="4">
        <v>44296</v>
      </c>
      <c r="L4" s="4">
        <v>44297</v>
      </c>
      <c r="M4" s="4">
        <v>44298</v>
      </c>
      <c r="N4" s="4">
        <v>44299</v>
      </c>
      <c r="O4" s="4">
        <v>44300</v>
      </c>
      <c r="P4" s="4">
        <v>44301</v>
      </c>
      <c r="Q4" s="4" t="s">
        <v>104</v>
      </c>
    </row>
    <row r="5" spans="1:17" x14ac:dyDescent="0.3">
      <c r="A5" s="3" t="s">
        <v>17</v>
      </c>
      <c r="B5" s="7">
        <v>14</v>
      </c>
      <c r="C5" s="7">
        <v>9</v>
      </c>
      <c r="D5" s="7">
        <v>13</v>
      </c>
      <c r="E5" s="7">
        <v>6</v>
      </c>
      <c r="F5" s="7">
        <v>21</v>
      </c>
      <c r="G5" s="7">
        <v>18</v>
      </c>
      <c r="H5" s="7">
        <v>2</v>
      </c>
      <c r="I5" s="7">
        <v>24</v>
      </c>
      <c r="J5" s="7">
        <v>5</v>
      </c>
      <c r="K5" s="7">
        <v>13</v>
      </c>
      <c r="L5" s="7">
        <v>9</v>
      </c>
      <c r="M5" s="7">
        <v>23</v>
      </c>
      <c r="N5" s="7">
        <v>25</v>
      </c>
      <c r="O5" s="7">
        <v>2</v>
      </c>
      <c r="P5" s="7">
        <v>26</v>
      </c>
      <c r="Q5" s="7">
        <v>210</v>
      </c>
    </row>
    <row r="6" spans="1:17" x14ac:dyDescent="0.3">
      <c r="A6" s="3" t="s">
        <v>18</v>
      </c>
      <c r="B6" s="7">
        <v>13</v>
      </c>
      <c r="C6" s="7">
        <v>5</v>
      </c>
      <c r="D6" s="7">
        <v>4</v>
      </c>
      <c r="E6" s="7">
        <v>2</v>
      </c>
      <c r="F6" s="7">
        <v>7</v>
      </c>
      <c r="G6" s="7">
        <v>3</v>
      </c>
      <c r="H6" s="7">
        <v>7</v>
      </c>
      <c r="I6" s="7">
        <v>3</v>
      </c>
      <c r="J6" s="7">
        <v>1</v>
      </c>
      <c r="K6" s="7">
        <v>3</v>
      </c>
      <c r="L6" s="7">
        <v>13</v>
      </c>
      <c r="M6" s="7">
        <v>10</v>
      </c>
      <c r="N6" s="7">
        <v>3</v>
      </c>
      <c r="O6" s="7">
        <v>10</v>
      </c>
      <c r="P6" s="7">
        <v>3</v>
      </c>
      <c r="Q6" s="7">
        <v>87</v>
      </c>
    </row>
    <row r="7" spans="1:17" x14ac:dyDescent="0.3">
      <c r="A7" s="3" t="s">
        <v>19</v>
      </c>
      <c r="B7" s="7">
        <v>8</v>
      </c>
      <c r="C7" s="7">
        <v>5</v>
      </c>
      <c r="D7" s="7">
        <v>7</v>
      </c>
      <c r="E7" s="7">
        <v>0</v>
      </c>
      <c r="F7" s="7">
        <v>0</v>
      </c>
      <c r="G7" s="7">
        <v>6</v>
      </c>
      <c r="H7" s="7">
        <v>5</v>
      </c>
      <c r="I7" s="7">
        <v>0</v>
      </c>
      <c r="J7" s="7">
        <v>4</v>
      </c>
      <c r="K7" s="7">
        <v>1</v>
      </c>
      <c r="L7" s="7">
        <v>1</v>
      </c>
      <c r="M7" s="7">
        <v>9</v>
      </c>
      <c r="N7" s="7">
        <v>11</v>
      </c>
      <c r="O7" s="7">
        <v>10</v>
      </c>
      <c r="P7" s="7">
        <v>9</v>
      </c>
      <c r="Q7" s="7">
        <v>76</v>
      </c>
    </row>
    <row r="8" spans="1:17" x14ac:dyDescent="0.3">
      <c r="A8" s="3" t="s">
        <v>20</v>
      </c>
      <c r="B8" s="7">
        <v>1</v>
      </c>
      <c r="C8" s="7">
        <v>1</v>
      </c>
      <c r="D8" s="7">
        <v>3</v>
      </c>
      <c r="E8" s="7">
        <v>2</v>
      </c>
      <c r="F8" s="7">
        <v>1</v>
      </c>
      <c r="G8" s="7">
        <v>7</v>
      </c>
      <c r="H8" s="7">
        <v>2</v>
      </c>
      <c r="I8" s="7">
        <v>7</v>
      </c>
      <c r="J8" s="7">
        <v>6</v>
      </c>
      <c r="K8" s="7">
        <v>6</v>
      </c>
      <c r="L8" s="7">
        <v>4</v>
      </c>
      <c r="M8" s="7">
        <v>0</v>
      </c>
      <c r="N8" s="7">
        <v>5</v>
      </c>
      <c r="O8" s="7">
        <v>6</v>
      </c>
      <c r="P8" s="7">
        <v>8</v>
      </c>
      <c r="Q8" s="7">
        <v>59</v>
      </c>
    </row>
    <row r="9" spans="1:17" x14ac:dyDescent="0.3">
      <c r="A9" s="3" t="s">
        <v>21</v>
      </c>
      <c r="B9" s="7">
        <v>2</v>
      </c>
      <c r="C9" s="7">
        <v>0</v>
      </c>
      <c r="D9" s="7">
        <v>0</v>
      </c>
      <c r="E9" s="7">
        <v>4</v>
      </c>
      <c r="F9" s="7">
        <v>3</v>
      </c>
      <c r="G9" s="7">
        <v>7</v>
      </c>
      <c r="H9" s="7">
        <v>4</v>
      </c>
      <c r="I9" s="7">
        <v>2</v>
      </c>
      <c r="J9" s="7">
        <v>0</v>
      </c>
      <c r="K9" s="7">
        <v>3</v>
      </c>
      <c r="L9" s="7">
        <v>3</v>
      </c>
      <c r="M9" s="7">
        <v>4</v>
      </c>
      <c r="N9" s="7">
        <v>0</v>
      </c>
      <c r="O9" s="7">
        <v>0</v>
      </c>
      <c r="P9" s="7">
        <v>0</v>
      </c>
      <c r="Q9" s="7">
        <v>32</v>
      </c>
    </row>
    <row r="10" spans="1:17" x14ac:dyDescent="0.3">
      <c r="A10" s="3" t="s">
        <v>22</v>
      </c>
      <c r="B10" s="7">
        <v>0</v>
      </c>
      <c r="C10" s="7">
        <v>3</v>
      </c>
      <c r="D10" s="7">
        <v>0</v>
      </c>
      <c r="E10" s="7">
        <v>2</v>
      </c>
      <c r="F10" s="7">
        <v>1</v>
      </c>
      <c r="G10" s="7">
        <v>1</v>
      </c>
      <c r="H10" s="7">
        <v>2</v>
      </c>
      <c r="I10" s="7">
        <v>0</v>
      </c>
      <c r="J10" s="7">
        <v>3</v>
      </c>
      <c r="K10" s="7">
        <v>1</v>
      </c>
      <c r="L10" s="7">
        <v>3</v>
      </c>
      <c r="M10" s="7">
        <v>4</v>
      </c>
      <c r="N10" s="7">
        <v>1</v>
      </c>
      <c r="O10" s="7">
        <v>0</v>
      </c>
      <c r="P10" s="7">
        <v>0</v>
      </c>
      <c r="Q10" s="7">
        <v>21</v>
      </c>
    </row>
    <row r="11" spans="1:17" x14ac:dyDescent="0.3">
      <c r="A11" s="3" t="s">
        <v>23</v>
      </c>
      <c r="B11" s="7">
        <v>4</v>
      </c>
      <c r="C11" s="7">
        <v>1</v>
      </c>
      <c r="D11" s="7">
        <v>1</v>
      </c>
      <c r="E11" s="7">
        <v>0</v>
      </c>
      <c r="F11" s="7">
        <v>1</v>
      </c>
      <c r="G11" s="7">
        <v>3</v>
      </c>
      <c r="H11" s="7">
        <v>4</v>
      </c>
      <c r="I11" s="7">
        <v>2</v>
      </c>
      <c r="J11" s="7">
        <v>1</v>
      </c>
      <c r="K11" s="7">
        <v>3</v>
      </c>
      <c r="L11" s="7">
        <v>2</v>
      </c>
      <c r="M11" s="7">
        <v>0</v>
      </c>
      <c r="N11" s="7">
        <v>1</v>
      </c>
      <c r="O11" s="7">
        <v>1</v>
      </c>
      <c r="P11" s="7">
        <v>2</v>
      </c>
      <c r="Q11" s="7">
        <v>26</v>
      </c>
    </row>
    <row r="12" spans="1:17" x14ac:dyDescent="0.3">
      <c r="A12" s="3" t="s">
        <v>24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2</v>
      </c>
      <c r="K12" s="7">
        <v>0</v>
      </c>
      <c r="L12" s="7">
        <v>0</v>
      </c>
      <c r="M12" s="7">
        <v>1</v>
      </c>
      <c r="N12" s="7">
        <v>0</v>
      </c>
      <c r="O12" s="7">
        <v>1</v>
      </c>
      <c r="P12" s="7">
        <v>0</v>
      </c>
      <c r="Q12" s="7">
        <v>6</v>
      </c>
    </row>
    <row r="13" spans="1:17" x14ac:dyDescent="0.3">
      <c r="A13" s="3" t="s">
        <v>25</v>
      </c>
      <c r="B13" s="7">
        <v>0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3</v>
      </c>
    </row>
    <row r="14" spans="1:17" x14ac:dyDescent="0.3">
      <c r="A14" s="3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v>1</v>
      </c>
      <c r="H14" s="7">
        <v>0</v>
      </c>
      <c r="I14" s="7">
        <v>0</v>
      </c>
      <c r="J14" s="7">
        <v>0</v>
      </c>
      <c r="K14" s="7">
        <v>2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4</v>
      </c>
    </row>
    <row r="15" spans="1:17" x14ac:dyDescent="0.3">
      <c r="A15" s="3" t="s">
        <v>27</v>
      </c>
      <c r="B15" s="7">
        <v>20</v>
      </c>
      <c r="C15" s="7">
        <v>18</v>
      </c>
      <c r="D15" s="7">
        <v>17</v>
      </c>
      <c r="E15" s="7">
        <v>18</v>
      </c>
      <c r="F15" s="7">
        <v>18</v>
      </c>
      <c r="G15" s="7">
        <v>20</v>
      </c>
      <c r="H15" s="7">
        <v>25</v>
      </c>
      <c r="I15" s="7">
        <v>22</v>
      </c>
      <c r="J15" s="7">
        <v>19</v>
      </c>
      <c r="K15" s="7">
        <v>24</v>
      </c>
      <c r="L15" s="7">
        <v>20</v>
      </c>
      <c r="M15" s="7">
        <v>19</v>
      </c>
      <c r="N15" s="7">
        <v>24</v>
      </c>
      <c r="O15" s="7">
        <v>19</v>
      </c>
      <c r="P15" s="7">
        <v>18</v>
      </c>
      <c r="Q15" s="7">
        <v>301</v>
      </c>
    </row>
    <row r="16" spans="1:17" x14ac:dyDescent="0.3">
      <c r="A16" s="3" t="s">
        <v>28</v>
      </c>
      <c r="B16" s="7">
        <v>8</v>
      </c>
      <c r="C16" s="7">
        <v>10</v>
      </c>
      <c r="D16" s="7">
        <v>11</v>
      </c>
      <c r="E16" s="7">
        <v>9</v>
      </c>
      <c r="F16" s="7">
        <v>14</v>
      </c>
      <c r="G16" s="7">
        <v>10</v>
      </c>
      <c r="H16" s="7">
        <v>10</v>
      </c>
      <c r="I16" s="7">
        <v>10</v>
      </c>
      <c r="J16" s="7">
        <v>8</v>
      </c>
      <c r="K16" s="7">
        <v>11</v>
      </c>
      <c r="L16" s="7">
        <v>8</v>
      </c>
      <c r="M16" s="7">
        <v>8</v>
      </c>
      <c r="N16" s="7">
        <v>9</v>
      </c>
      <c r="O16" s="7">
        <v>10</v>
      </c>
      <c r="P16" s="7">
        <v>13</v>
      </c>
      <c r="Q16" s="7">
        <v>149</v>
      </c>
    </row>
    <row r="17" spans="1:17" x14ac:dyDescent="0.3">
      <c r="A17" s="3" t="s">
        <v>29</v>
      </c>
      <c r="B17" s="7">
        <v>8</v>
      </c>
      <c r="C17" s="7">
        <v>7</v>
      </c>
      <c r="D17" s="7">
        <v>7</v>
      </c>
      <c r="E17" s="7">
        <v>9</v>
      </c>
      <c r="F17" s="7">
        <v>7</v>
      </c>
      <c r="G17" s="7">
        <v>7</v>
      </c>
      <c r="H17" s="7">
        <v>6</v>
      </c>
      <c r="I17" s="7">
        <v>9</v>
      </c>
      <c r="J17" s="7">
        <v>7</v>
      </c>
      <c r="K17" s="7">
        <v>7</v>
      </c>
      <c r="L17" s="7">
        <v>6</v>
      </c>
      <c r="M17" s="7">
        <v>8</v>
      </c>
      <c r="N17" s="7">
        <v>7</v>
      </c>
      <c r="O17" s="7">
        <v>6</v>
      </c>
      <c r="P17" s="7">
        <v>8</v>
      </c>
      <c r="Q17" s="7">
        <v>109</v>
      </c>
    </row>
    <row r="18" spans="1:17" x14ac:dyDescent="0.3">
      <c r="A18" s="3" t="s">
        <v>30</v>
      </c>
      <c r="B18" s="7">
        <v>4</v>
      </c>
      <c r="C18" s="7">
        <v>4</v>
      </c>
      <c r="D18" s="7">
        <v>6</v>
      </c>
      <c r="E18" s="7">
        <v>6</v>
      </c>
      <c r="F18" s="7">
        <v>5</v>
      </c>
      <c r="G18" s="7">
        <v>6</v>
      </c>
      <c r="H18" s="7">
        <v>7</v>
      </c>
      <c r="I18" s="7">
        <v>6</v>
      </c>
      <c r="J18" s="7">
        <v>6</v>
      </c>
      <c r="K18" s="7">
        <v>5</v>
      </c>
      <c r="L18" s="7">
        <v>5</v>
      </c>
      <c r="M18" s="7">
        <v>7</v>
      </c>
      <c r="N18" s="7">
        <v>6</v>
      </c>
      <c r="O18" s="7">
        <v>5</v>
      </c>
      <c r="P18" s="7">
        <v>7</v>
      </c>
      <c r="Q18" s="7">
        <v>85</v>
      </c>
    </row>
    <row r="19" spans="1:17" x14ac:dyDescent="0.3">
      <c r="A19" s="3" t="s">
        <v>31</v>
      </c>
      <c r="B19" s="7">
        <v>3</v>
      </c>
      <c r="C19" s="7">
        <v>1</v>
      </c>
      <c r="D19" s="7">
        <v>4</v>
      </c>
      <c r="E19" s="7">
        <v>2</v>
      </c>
      <c r="F19" s="7">
        <v>3</v>
      </c>
      <c r="G19" s="7">
        <v>2</v>
      </c>
      <c r="H19" s="7">
        <v>5</v>
      </c>
      <c r="I19" s="7">
        <v>1</v>
      </c>
      <c r="J19" s="7">
        <v>4</v>
      </c>
      <c r="K19" s="7">
        <v>5</v>
      </c>
      <c r="L19" s="7">
        <v>2</v>
      </c>
      <c r="M19" s="7">
        <v>2</v>
      </c>
      <c r="N19" s="7">
        <v>3</v>
      </c>
      <c r="O19" s="7">
        <v>2</v>
      </c>
      <c r="P19" s="7">
        <v>3</v>
      </c>
      <c r="Q19" s="7">
        <v>42</v>
      </c>
    </row>
    <row r="20" spans="1:17" x14ac:dyDescent="0.3">
      <c r="A20" s="3" t="s">
        <v>32</v>
      </c>
      <c r="B20" s="7">
        <v>0</v>
      </c>
      <c r="C20" s="7">
        <v>0</v>
      </c>
      <c r="D20" s="7">
        <v>1</v>
      </c>
      <c r="E20" s="7">
        <v>1</v>
      </c>
      <c r="F20" s="7">
        <v>0</v>
      </c>
      <c r="G20" s="7">
        <v>1</v>
      </c>
      <c r="H20" s="7">
        <v>2</v>
      </c>
      <c r="I20" s="7">
        <v>1</v>
      </c>
      <c r="J20" s="7">
        <v>0</v>
      </c>
      <c r="K20" s="7">
        <v>0</v>
      </c>
      <c r="L20" s="7">
        <v>0</v>
      </c>
      <c r="M20" s="7">
        <v>1</v>
      </c>
      <c r="N20" s="7">
        <v>2</v>
      </c>
      <c r="O20" s="7">
        <v>4</v>
      </c>
      <c r="P20" s="7">
        <v>5</v>
      </c>
      <c r="Q20" s="7">
        <v>18</v>
      </c>
    </row>
    <row r="21" spans="1:17" x14ac:dyDescent="0.3">
      <c r="A21" s="3" t="s">
        <v>33</v>
      </c>
      <c r="B21" s="7">
        <v>0</v>
      </c>
      <c r="C21" s="7">
        <v>1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0</v>
      </c>
      <c r="M21" s="7">
        <v>1</v>
      </c>
      <c r="N21" s="7">
        <v>1</v>
      </c>
      <c r="O21" s="7">
        <v>1</v>
      </c>
      <c r="P21" s="7">
        <v>0</v>
      </c>
      <c r="Q21" s="7">
        <v>8</v>
      </c>
    </row>
    <row r="22" spans="1:17" x14ac:dyDescent="0.3">
      <c r="A22" s="3" t="s">
        <v>34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1</v>
      </c>
      <c r="Q22" s="7">
        <v>5</v>
      </c>
    </row>
    <row r="23" spans="1:17" x14ac:dyDescent="0.3">
      <c r="A23" s="3" t="s">
        <v>35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</row>
    <row r="24" spans="1:17" x14ac:dyDescent="0.3">
      <c r="A24" s="3" t="s">
        <v>36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4</v>
      </c>
    </row>
    <row r="25" spans="1:17" x14ac:dyDescent="0.3">
      <c r="A25" s="3" t="s">
        <v>5</v>
      </c>
      <c r="B25" s="7">
        <v>17</v>
      </c>
      <c r="C25" s="7">
        <v>23</v>
      </c>
      <c r="D25" s="7">
        <v>23</v>
      </c>
      <c r="E25" s="7">
        <v>19</v>
      </c>
      <c r="F25" s="7">
        <v>24</v>
      </c>
      <c r="G25" s="7">
        <v>22</v>
      </c>
      <c r="H25" s="7">
        <v>19</v>
      </c>
      <c r="I25" s="7">
        <v>18</v>
      </c>
      <c r="J25" s="7">
        <v>20</v>
      </c>
      <c r="K25" s="7">
        <v>21</v>
      </c>
      <c r="L25" s="7">
        <v>23</v>
      </c>
      <c r="M25" s="7">
        <v>23</v>
      </c>
      <c r="N25" s="7">
        <v>24</v>
      </c>
      <c r="O25" s="7">
        <v>22</v>
      </c>
      <c r="P25" s="7">
        <v>19</v>
      </c>
      <c r="Q25" s="7">
        <v>317</v>
      </c>
    </row>
    <row r="26" spans="1:17" x14ac:dyDescent="0.3">
      <c r="A26" s="3" t="s">
        <v>6</v>
      </c>
      <c r="B26" s="7">
        <v>12</v>
      </c>
      <c r="C26" s="7">
        <v>9</v>
      </c>
      <c r="D26" s="7">
        <v>10</v>
      </c>
      <c r="E26" s="7">
        <v>10</v>
      </c>
      <c r="F26" s="7">
        <v>11</v>
      </c>
      <c r="G26" s="7">
        <v>9</v>
      </c>
      <c r="H26" s="7">
        <v>11</v>
      </c>
      <c r="I26" s="7">
        <v>9</v>
      </c>
      <c r="J26" s="7">
        <v>9</v>
      </c>
      <c r="K26" s="7">
        <v>9</v>
      </c>
      <c r="L26" s="7">
        <v>13</v>
      </c>
      <c r="M26" s="7">
        <v>10</v>
      </c>
      <c r="N26" s="7">
        <v>9</v>
      </c>
      <c r="O26" s="7">
        <v>12</v>
      </c>
      <c r="P26" s="7">
        <v>11</v>
      </c>
      <c r="Q26" s="7">
        <v>154</v>
      </c>
    </row>
    <row r="27" spans="1:17" x14ac:dyDescent="0.3">
      <c r="A27" s="3" t="s">
        <v>7</v>
      </c>
      <c r="B27" s="7">
        <v>8</v>
      </c>
      <c r="C27" s="7">
        <v>6</v>
      </c>
      <c r="D27" s="7">
        <v>9</v>
      </c>
      <c r="E27" s="7">
        <v>9</v>
      </c>
      <c r="F27" s="7">
        <v>8</v>
      </c>
      <c r="G27" s="7">
        <v>9</v>
      </c>
      <c r="H27" s="7">
        <v>6</v>
      </c>
      <c r="I27" s="7">
        <v>8</v>
      </c>
      <c r="J27" s="7">
        <v>7</v>
      </c>
      <c r="K27" s="7">
        <v>9</v>
      </c>
      <c r="L27" s="7">
        <v>8</v>
      </c>
      <c r="M27" s="7">
        <v>8</v>
      </c>
      <c r="N27" s="7">
        <v>6</v>
      </c>
      <c r="O27" s="7">
        <v>6</v>
      </c>
      <c r="P27" s="7">
        <v>8</v>
      </c>
      <c r="Q27" s="7">
        <v>115</v>
      </c>
    </row>
    <row r="28" spans="1:17" x14ac:dyDescent="0.3">
      <c r="A28" s="3" t="s">
        <v>8</v>
      </c>
      <c r="B28" s="7">
        <v>5</v>
      </c>
      <c r="C28" s="7">
        <v>5</v>
      </c>
      <c r="D28" s="7">
        <v>5</v>
      </c>
      <c r="E28" s="7">
        <v>6</v>
      </c>
      <c r="F28" s="7">
        <v>8</v>
      </c>
      <c r="G28" s="7">
        <v>7</v>
      </c>
      <c r="H28" s="7">
        <v>6</v>
      </c>
      <c r="I28" s="7">
        <v>6</v>
      </c>
      <c r="J28" s="7">
        <v>6</v>
      </c>
      <c r="K28" s="7">
        <v>5</v>
      </c>
      <c r="L28" s="7">
        <v>5</v>
      </c>
      <c r="M28" s="7">
        <v>5</v>
      </c>
      <c r="N28" s="7">
        <v>6</v>
      </c>
      <c r="O28" s="7">
        <v>6</v>
      </c>
      <c r="P28" s="7">
        <v>6</v>
      </c>
      <c r="Q28" s="7">
        <v>87</v>
      </c>
    </row>
    <row r="29" spans="1:17" x14ac:dyDescent="0.3">
      <c r="A29" s="3" t="s">
        <v>9</v>
      </c>
      <c r="B29" s="7">
        <v>5</v>
      </c>
      <c r="C29" s="7">
        <v>5</v>
      </c>
      <c r="D29" s="7">
        <v>4</v>
      </c>
      <c r="E29" s="7">
        <v>4</v>
      </c>
      <c r="F29" s="7">
        <v>4</v>
      </c>
      <c r="G29" s="7">
        <v>4</v>
      </c>
      <c r="H29" s="7">
        <v>3</v>
      </c>
      <c r="I29" s="7">
        <v>3</v>
      </c>
      <c r="J29" s="7">
        <v>4</v>
      </c>
      <c r="K29" s="7">
        <v>4</v>
      </c>
      <c r="L29" s="7">
        <v>4</v>
      </c>
      <c r="M29" s="7">
        <v>3</v>
      </c>
      <c r="N29" s="7">
        <v>4</v>
      </c>
      <c r="O29" s="7">
        <v>4</v>
      </c>
      <c r="P29" s="7">
        <v>3</v>
      </c>
      <c r="Q29" s="7">
        <v>58</v>
      </c>
    </row>
    <row r="30" spans="1:17" x14ac:dyDescent="0.3">
      <c r="A30" s="3" t="s">
        <v>10</v>
      </c>
      <c r="B30" s="7">
        <v>2</v>
      </c>
      <c r="C30" s="7">
        <v>4</v>
      </c>
      <c r="D30" s="7">
        <v>4</v>
      </c>
      <c r="E30" s="7">
        <v>2</v>
      </c>
      <c r="F30" s="7">
        <v>2</v>
      </c>
      <c r="G30" s="7">
        <v>3</v>
      </c>
      <c r="H30" s="7">
        <v>2</v>
      </c>
      <c r="I30" s="7">
        <v>2</v>
      </c>
      <c r="J30" s="7">
        <v>3</v>
      </c>
      <c r="K30" s="7">
        <v>3</v>
      </c>
      <c r="L30" s="7">
        <v>3</v>
      </c>
      <c r="M30" s="7">
        <v>1</v>
      </c>
      <c r="N30" s="7">
        <v>3</v>
      </c>
      <c r="O30" s="7">
        <v>2</v>
      </c>
      <c r="P30" s="7">
        <v>1</v>
      </c>
      <c r="Q30" s="7">
        <v>37</v>
      </c>
    </row>
    <row r="31" spans="1:17" x14ac:dyDescent="0.3">
      <c r="A31" s="3" t="s">
        <v>11</v>
      </c>
      <c r="B31" s="7">
        <v>3</v>
      </c>
      <c r="C31" s="7">
        <v>1</v>
      </c>
      <c r="D31" s="7">
        <v>3</v>
      </c>
      <c r="E31" s="7">
        <v>3</v>
      </c>
      <c r="F31" s="7">
        <v>3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3</v>
      </c>
      <c r="M31" s="7">
        <v>3</v>
      </c>
      <c r="N31" s="7">
        <v>2</v>
      </c>
      <c r="O31" s="7">
        <v>3</v>
      </c>
      <c r="P31" s="7">
        <v>2</v>
      </c>
      <c r="Q31" s="7">
        <v>36</v>
      </c>
    </row>
    <row r="32" spans="1:17" x14ac:dyDescent="0.3">
      <c r="A32" s="3" t="s">
        <v>12</v>
      </c>
      <c r="B32" s="7">
        <v>1</v>
      </c>
      <c r="C32" s="7">
        <v>0</v>
      </c>
      <c r="D32" s="7">
        <v>0</v>
      </c>
      <c r="E32" s="7">
        <v>0</v>
      </c>
      <c r="F32" s="7">
        <v>1</v>
      </c>
      <c r="G32" s="7">
        <v>1</v>
      </c>
      <c r="H32" s="7">
        <v>0</v>
      </c>
      <c r="I32" s="7">
        <v>1</v>
      </c>
      <c r="J32" s="7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5</v>
      </c>
    </row>
    <row r="33" spans="1:17" x14ac:dyDescent="0.3">
      <c r="A33" s="3" t="s">
        <v>14</v>
      </c>
      <c r="B33" s="7">
        <v>0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1</v>
      </c>
      <c r="I33" s="7">
        <v>0</v>
      </c>
      <c r="J33" s="7">
        <v>0</v>
      </c>
      <c r="K33" s="7">
        <v>0</v>
      </c>
      <c r="L33" s="7">
        <v>1</v>
      </c>
      <c r="M33" s="7">
        <v>1</v>
      </c>
      <c r="N33" s="7">
        <v>0</v>
      </c>
      <c r="O33" s="7">
        <v>0</v>
      </c>
      <c r="P33" s="7">
        <v>1</v>
      </c>
      <c r="Q33" s="7">
        <v>6</v>
      </c>
    </row>
    <row r="34" spans="1:17" x14ac:dyDescent="0.3">
      <c r="A34" s="3" t="s">
        <v>16</v>
      </c>
      <c r="B34" s="7">
        <v>0</v>
      </c>
      <c r="C34" s="7">
        <v>0</v>
      </c>
      <c r="D34" s="7">
        <v>0</v>
      </c>
      <c r="E34" s="7">
        <v>0</v>
      </c>
      <c r="F34" s="7">
        <v>1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1</v>
      </c>
      <c r="O34" s="7">
        <v>0</v>
      </c>
      <c r="P34" s="7">
        <v>0</v>
      </c>
      <c r="Q34" s="7">
        <v>4</v>
      </c>
    </row>
    <row r="35" spans="1:17" x14ac:dyDescent="0.3">
      <c r="A35" s="3" t="s">
        <v>104</v>
      </c>
      <c r="B35" s="7">
        <v>140</v>
      </c>
      <c r="C35" s="7">
        <v>120</v>
      </c>
      <c r="D35" s="7">
        <v>133</v>
      </c>
      <c r="E35" s="7">
        <v>119</v>
      </c>
      <c r="F35" s="7">
        <v>144</v>
      </c>
      <c r="G35" s="7">
        <v>150</v>
      </c>
      <c r="H35" s="7">
        <v>133</v>
      </c>
      <c r="I35" s="7">
        <v>137</v>
      </c>
      <c r="J35" s="7">
        <v>121</v>
      </c>
      <c r="K35" s="7">
        <v>140</v>
      </c>
      <c r="L35" s="7">
        <v>136</v>
      </c>
      <c r="M35" s="7">
        <v>152</v>
      </c>
      <c r="N35" s="7">
        <v>153</v>
      </c>
      <c r="O35" s="7">
        <v>133</v>
      </c>
      <c r="P35" s="7">
        <v>154</v>
      </c>
      <c r="Q35" s="7">
        <v>2065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BF9D-2D05-454E-A8DF-5F36D6C974C6}">
  <dimension ref="A1:V26"/>
  <sheetViews>
    <sheetView topLeftCell="S1" workbookViewId="0">
      <selection activeCell="V10" sqref="V10"/>
    </sheetView>
  </sheetViews>
  <sheetFormatPr defaultRowHeight="14.4" x14ac:dyDescent="0.3"/>
  <cols>
    <col min="2" max="3" width="0" hidden="1" customWidth="1"/>
    <col min="4" max="4" width="13.88671875" bestFit="1" customWidth="1"/>
    <col min="16" max="17" width="0" hidden="1" customWidth="1"/>
    <col min="18" max="18" width="12.77734375" bestFit="1" customWidth="1"/>
    <col min="21" max="21" width="31.6640625" bestFit="1" customWidth="1"/>
    <col min="22" max="22" width="28.88671875" customWidth="1"/>
  </cols>
  <sheetData>
    <row r="1" spans="1:22" x14ac:dyDescent="0.3">
      <c r="A1" s="10" t="s">
        <v>1</v>
      </c>
      <c r="B1" s="10" t="s">
        <v>107</v>
      </c>
      <c r="C1" s="10" t="s">
        <v>114</v>
      </c>
      <c r="D1" s="10" t="s">
        <v>115</v>
      </c>
      <c r="E1" s="10" t="s">
        <v>116</v>
      </c>
      <c r="L1" s="10"/>
    </row>
    <row r="2" spans="1:22" x14ac:dyDescent="0.3">
      <c r="A2" s="10" t="s">
        <v>17</v>
      </c>
      <c r="B2" s="11">
        <v>914</v>
      </c>
      <c r="C2">
        <f>VLOOKUP(A2,Table2[[SKU]:[Avg Price]],4,0)</f>
        <v>3199</v>
      </c>
      <c r="D2" s="19">
        <f>C2*B2</f>
        <v>2923886</v>
      </c>
      <c r="E2" s="21">
        <f>D2*100/D12</f>
        <v>67.044705933068713</v>
      </c>
      <c r="O2" s="10" t="s">
        <v>1</v>
      </c>
      <c r="P2" s="10" t="s">
        <v>107</v>
      </c>
      <c r="Q2" s="10" t="s">
        <v>114</v>
      </c>
      <c r="R2" s="10" t="s">
        <v>115</v>
      </c>
      <c r="S2" s="10" t="s">
        <v>116</v>
      </c>
    </row>
    <row r="3" spans="1:22" x14ac:dyDescent="0.3">
      <c r="A3" s="10" t="s">
        <v>18</v>
      </c>
      <c r="B3" s="11">
        <v>429</v>
      </c>
      <c r="C3">
        <f>VLOOKUP(A3,Table2[[SKU]:[Avg Price]],4,0)</f>
        <v>371</v>
      </c>
      <c r="D3" s="19">
        <f>C3*B3</f>
        <v>159159</v>
      </c>
      <c r="E3" s="21">
        <f>D3*100/D12+E2</f>
        <v>70.694221800514057</v>
      </c>
      <c r="O3" s="10" t="s">
        <v>5</v>
      </c>
      <c r="P3" s="11">
        <v>909</v>
      </c>
      <c r="Q3">
        <f>VLOOKUP(O3,Table2[[SKU]:[Avg Price]],4,0)</f>
        <v>210</v>
      </c>
      <c r="R3" s="25">
        <f>Q3*P3</f>
        <v>190890</v>
      </c>
      <c r="S3" s="21">
        <f>R3*100/R13</f>
        <v>37.309873855138633</v>
      </c>
    </row>
    <row r="4" spans="1:22" x14ac:dyDescent="0.3">
      <c r="A4" s="10" t="s">
        <v>19</v>
      </c>
      <c r="B4" s="11">
        <v>332</v>
      </c>
      <c r="C4">
        <f>VLOOKUP(A4,Table2[[SKU]:[Avg Price]],4,0)</f>
        <v>2300</v>
      </c>
      <c r="D4" s="19">
        <f>C4*B4</f>
        <v>763600</v>
      </c>
      <c r="E4" s="21">
        <f>D4*100/$D$12+E3</f>
        <v>88.203569788257511</v>
      </c>
      <c r="O4" s="10" t="s">
        <v>6</v>
      </c>
      <c r="P4" s="11">
        <v>464</v>
      </c>
      <c r="Q4">
        <f>VLOOKUP(O4,Table2[[SKU]:[Avg Price]],4,0)</f>
        <v>199</v>
      </c>
      <c r="R4" s="25">
        <f>Q4*P4</f>
        <v>92336</v>
      </c>
      <c r="S4" s="21">
        <f>R4*100/R13+S3</f>
        <v>55.357149837579207</v>
      </c>
    </row>
    <row r="5" spans="1:22" x14ac:dyDescent="0.3">
      <c r="A5" s="10" t="s">
        <v>20</v>
      </c>
      <c r="B5" s="11">
        <v>274</v>
      </c>
      <c r="C5">
        <f>VLOOKUP(A5,Table2[[SKU]:[Avg Price]],4,0)</f>
        <v>499</v>
      </c>
      <c r="D5" s="19">
        <f>C5*B5</f>
        <v>136726</v>
      </c>
      <c r="E5" s="21">
        <f t="shared" ref="E5:E11" si="0">D5*100/$D$12+E4</f>
        <v>91.338696966062926</v>
      </c>
      <c r="O5" s="10" t="s">
        <v>7</v>
      </c>
      <c r="P5" s="11">
        <v>342</v>
      </c>
      <c r="Q5">
        <f>VLOOKUP(O5,Table2[[SKU]:[Avg Price]],4,0)</f>
        <v>322</v>
      </c>
      <c r="R5" s="25">
        <f>Q5*P5</f>
        <v>110124</v>
      </c>
      <c r="S5" s="21">
        <f>R5*100/$R$13+S4</f>
        <v>76.881129870180644</v>
      </c>
      <c r="U5" s="20" t="s">
        <v>131</v>
      </c>
      <c r="V5" s="20"/>
    </row>
    <row r="6" spans="1:22" x14ac:dyDescent="0.3">
      <c r="A6" s="10" t="s">
        <v>21</v>
      </c>
      <c r="B6" s="11">
        <v>185</v>
      </c>
      <c r="C6">
        <f>VLOOKUP(A6,Table2[[SKU]:[Avg Price]],4,0)</f>
        <v>299</v>
      </c>
      <c r="D6" s="19">
        <f>C6*B6</f>
        <v>55315</v>
      </c>
      <c r="E6" s="21">
        <f t="shared" si="0"/>
        <v>92.60706991517506</v>
      </c>
      <c r="O6" s="10" t="s">
        <v>8</v>
      </c>
      <c r="P6" s="11">
        <v>272</v>
      </c>
      <c r="Q6">
        <f>VLOOKUP(O6,Table2[[SKU]:[Avg Price]],4,0)</f>
        <v>161</v>
      </c>
      <c r="R6" s="25">
        <f>Q6*P6</f>
        <v>43792</v>
      </c>
      <c r="S6" s="21">
        <f>R6*100/$R$13+S5</f>
        <v>85.440373391916879</v>
      </c>
      <c r="U6" t="s">
        <v>132</v>
      </c>
      <c r="V6">
        <f>R13+D26</f>
        <v>3317394</v>
      </c>
    </row>
    <row r="7" spans="1:22" x14ac:dyDescent="0.3">
      <c r="A7" s="10" t="s">
        <v>22</v>
      </c>
      <c r="B7" s="11">
        <v>112</v>
      </c>
      <c r="C7">
        <f>VLOOKUP(A7,Table2[[SKU]:[Avg Price]],4,0)</f>
        <v>901</v>
      </c>
      <c r="D7" s="19">
        <f>C7*B7</f>
        <v>100912</v>
      </c>
      <c r="E7" s="21">
        <f t="shared" si="0"/>
        <v>94.920982073555322</v>
      </c>
      <c r="O7" s="10" t="s">
        <v>9</v>
      </c>
      <c r="P7" s="11">
        <v>192</v>
      </c>
      <c r="Q7">
        <f>VLOOKUP(O7,Table2[[SKU]:[Avg Price]],4,0)</f>
        <v>109</v>
      </c>
      <c r="R7" s="25">
        <f>Q7*P7</f>
        <v>20928</v>
      </c>
      <c r="S7" s="21">
        <f>R7*100/$R$13+S6</f>
        <v>89.530797405958168</v>
      </c>
      <c r="U7" t="s">
        <v>111</v>
      </c>
      <c r="V7">
        <f>R13+D12+D26</f>
        <v>7678493</v>
      </c>
    </row>
    <row r="8" spans="1:22" x14ac:dyDescent="0.3">
      <c r="A8" s="10" t="s">
        <v>23</v>
      </c>
      <c r="B8" s="11">
        <v>112</v>
      </c>
      <c r="C8">
        <f>VLOOKUP(A8,Table2[[SKU]:[Avg Price]],4,0)</f>
        <v>929</v>
      </c>
      <c r="D8" s="19">
        <f>C8*B8</f>
        <v>104048</v>
      </c>
      <c r="E8" s="21">
        <f t="shared" si="0"/>
        <v>97.306802711885254</v>
      </c>
      <c r="O8" s="10" t="s">
        <v>10</v>
      </c>
      <c r="P8" s="11">
        <v>119</v>
      </c>
      <c r="Q8">
        <f>VLOOKUP(O8,Table2[[SKU]:[Avg Price]],4,0)</f>
        <v>122</v>
      </c>
      <c r="R8" s="25">
        <f>Q8*P8</f>
        <v>14518</v>
      </c>
      <c r="S8" s="21">
        <f>R8*100/$R$13+S7</f>
        <v>92.368372703925075</v>
      </c>
    </row>
    <row r="9" spans="1:22" x14ac:dyDescent="0.3">
      <c r="A9" s="10" t="s">
        <v>24</v>
      </c>
      <c r="B9" s="11">
        <v>38</v>
      </c>
      <c r="C9">
        <f>VLOOKUP(A9,Table2[[SKU]:[Avg Price]],4,0)</f>
        <v>1030</v>
      </c>
      <c r="D9" s="19">
        <f>C9*B9</f>
        <v>39140</v>
      </c>
      <c r="E9" s="21">
        <f t="shared" si="0"/>
        <v>98.204282911257025</v>
      </c>
      <c r="O9" s="10" t="s">
        <v>11</v>
      </c>
      <c r="P9" s="11">
        <v>117</v>
      </c>
      <c r="Q9">
        <f>VLOOKUP(O9,Table2[[SKU]:[Avg Price]],4,0)</f>
        <v>96</v>
      </c>
      <c r="R9" s="25">
        <f>Q9*P9</f>
        <v>11232</v>
      </c>
      <c r="S9" s="21">
        <f>R9*100/$R$13+S8</f>
        <v>94.563692014213288</v>
      </c>
      <c r="U9" t="s">
        <v>133</v>
      </c>
      <c r="V9">
        <f>V6*100/V7</f>
        <v>43.20371197837909</v>
      </c>
    </row>
    <row r="10" spans="1:22" x14ac:dyDescent="0.3">
      <c r="A10" s="10" t="s">
        <v>25</v>
      </c>
      <c r="B10" s="11">
        <v>37</v>
      </c>
      <c r="C10">
        <f>VLOOKUP(A10,Table2[[SKU]:[Avg Price]],4,0)</f>
        <v>1222</v>
      </c>
      <c r="D10" s="19">
        <f>C10*B10</f>
        <v>45214</v>
      </c>
      <c r="E10" s="21">
        <f t="shared" si="0"/>
        <v>99.241039930531301</v>
      </c>
      <c r="O10" s="15" t="s">
        <v>12</v>
      </c>
      <c r="P10" s="16">
        <v>28</v>
      </c>
      <c r="Q10">
        <f>VLOOKUP(O10,Table2[[SKU]:[Avg Price]],4,0)</f>
        <v>73</v>
      </c>
      <c r="R10" s="25">
        <f>Q10*P10</f>
        <v>2044</v>
      </c>
      <c r="S10" s="21">
        <f>R10*100/$R$13+S9</f>
        <v>94.963196347388958</v>
      </c>
    </row>
    <row r="11" spans="1:22" x14ac:dyDescent="0.3">
      <c r="A11" s="10" t="s">
        <v>26</v>
      </c>
      <c r="B11" s="11">
        <v>51</v>
      </c>
      <c r="C11">
        <f>VLOOKUP(A11,Table2[[SKU]:[Avg Price]],4,0)</f>
        <v>649</v>
      </c>
      <c r="D11" s="19">
        <f>C11*B11</f>
        <v>33099</v>
      </c>
      <c r="E11" s="21">
        <f t="shared" si="0"/>
        <v>100.00000000000003</v>
      </c>
      <c r="O11" s="10" t="s">
        <v>14</v>
      </c>
      <c r="P11" s="11">
        <v>40</v>
      </c>
      <c r="Q11">
        <f>VLOOKUP(O11,Table2[[SKU]:[Avg Price]],4,0)</f>
        <v>225</v>
      </c>
      <c r="R11" s="25">
        <f>Q11*P11</f>
        <v>9000</v>
      </c>
      <c r="S11" s="21">
        <f>R11*100/$R$13+S10</f>
        <v>96.722266307555799</v>
      </c>
    </row>
    <row r="12" spans="1:22" x14ac:dyDescent="0.3">
      <c r="A12" s="20" t="s">
        <v>104</v>
      </c>
      <c r="B12" s="20"/>
      <c r="C12" s="20"/>
      <c r="D12">
        <f>SUM(D2:D11)</f>
        <v>4361099</v>
      </c>
      <c r="O12" s="13" t="s">
        <v>16</v>
      </c>
      <c r="P12" s="14">
        <v>30</v>
      </c>
      <c r="Q12">
        <f>VLOOKUP(O12,Table2[[SKU]:[Avg Price]],4,0)</f>
        <v>559</v>
      </c>
      <c r="R12" s="25">
        <f>Q12*P12</f>
        <v>16770</v>
      </c>
      <c r="S12" s="21">
        <f>R12*100/$R$13+S11</f>
        <v>100</v>
      </c>
    </row>
    <row r="13" spans="1:22" x14ac:dyDescent="0.3">
      <c r="O13" s="20" t="s">
        <v>104</v>
      </c>
      <c r="P13" s="20"/>
      <c r="Q13" s="20"/>
      <c r="R13">
        <f>SUM(R3:R12)</f>
        <v>511634</v>
      </c>
    </row>
    <row r="15" spans="1:22" x14ac:dyDescent="0.3">
      <c r="A15" s="10" t="s">
        <v>1</v>
      </c>
      <c r="B15" s="10" t="s">
        <v>107</v>
      </c>
      <c r="C15" s="10" t="s">
        <v>114</v>
      </c>
      <c r="D15" s="10" t="s">
        <v>115</v>
      </c>
      <c r="E15" s="10" t="s">
        <v>116</v>
      </c>
    </row>
    <row r="16" spans="1:22" x14ac:dyDescent="0.3">
      <c r="A16" s="10" t="s">
        <v>27</v>
      </c>
      <c r="B16" s="11">
        <v>896</v>
      </c>
      <c r="C16">
        <f>VLOOKUP(A16,Table2[[SKU]:[Avg Price]],4,0)</f>
        <v>1800</v>
      </c>
      <c r="D16" s="25">
        <f>C16*B16</f>
        <v>1612800</v>
      </c>
      <c r="E16" s="21">
        <f>D16*100/D26</f>
        <v>57.481751824817515</v>
      </c>
    </row>
    <row r="17" spans="1:5" x14ac:dyDescent="0.3">
      <c r="A17" s="10" t="s">
        <v>28</v>
      </c>
      <c r="B17" s="11">
        <v>457</v>
      </c>
      <c r="C17">
        <f>VLOOKUP(A17,Table2[[SKU]:[Avg Price]],4,0)</f>
        <v>345</v>
      </c>
      <c r="D17" s="25">
        <f>C17*B17</f>
        <v>157665</v>
      </c>
      <c r="E17" s="21">
        <f>D17*100/D26+E16</f>
        <v>63.10108491104014</v>
      </c>
    </row>
    <row r="18" spans="1:5" x14ac:dyDescent="0.3">
      <c r="A18" s="10" t="s">
        <v>29</v>
      </c>
      <c r="B18" s="11">
        <v>333</v>
      </c>
      <c r="C18">
        <f>VLOOKUP(A18,Table2[[SKU]:[Avg Price]],4,0)</f>
        <v>350</v>
      </c>
      <c r="D18" s="25">
        <f>C18*B18</f>
        <v>116550</v>
      </c>
      <c r="E18" s="21">
        <f>D18*100/$D$26+E17</f>
        <v>67.255039632755469</v>
      </c>
    </row>
    <row r="19" spans="1:5" x14ac:dyDescent="0.3">
      <c r="A19" s="10" t="s">
        <v>30</v>
      </c>
      <c r="B19" s="11">
        <v>256</v>
      </c>
      <c r="C19">
        <f>VLOOKUP(A19,Table2[[SKU]:[Avg Price]],4,0)</f>
        <v>1575</v>
      </c>
      <c r="D19" s="25">
        <f>C19*B19</f>
        <v>403200</v>
      </c>
      <c r="E19" s="21">
        <f t="shared" ref="E19:E25" si="1">D19*100/$D$26+E18</f>
        <v>81.625477588959853</v>
      </c>
    </row>
    <row r="20" spans="1:5" x14ac:dyDescent="0.3">
      <c r="A20" s="10" t="s">
        <v>31</v>
      </c>
      <c r="B20" s="11">
        <v>195</v>
      </c>
      <c r="C20">
        <f>VLOOKUP(A20,Table2[[SKU]:[Avg Price]],4,0)</f>
        <v>1045</v>
      </c>
      <c r="D20" s="25">
        <f>C20*B20</f>
        <v>203775</v>
      </c>
      <c r="E20" s="21">
        <f t="shared" si="1"/>
        <v>88.88821567062044</v>
      </c>
    </row>
    <row r="21" spans="1:5" x14ac:dyDescent="0.3">
      <c r="A21" s="10" t="s">
        <v>32</v>
      </c>
      <c r="B21" s="11">
        <v>110</v>
      </c>
      <c r="C21">
        <f>VLOOKUP(A21,Table2[[SKU]:[Avg Price]],4,0)</f>
        <v>1186</v>
      </c>
      <c r="D21" s="25">
        <f>C21*B21</f>
        <v>130460</v>
      </c>
      <c r="E21" s="21">
        <f t="shared" si="1"/>
        <v>93.537936245437962</v>
      </c>
    </row>
    <row r="22" spans="1:5" x14ac:dyDescent="0.3">
      <c r="A22" s="10" t="s">
        <v>33</v>
      </c>
      <c r="B22" s="11">
        <v>105</v>
      </c>
      <c r="C22">
        <f>VLOOKUP(A22,Table2[[SKU]:[Avg Price]],4,0)</f>
        <v>374</v>
      </c>
      <c r="D22" s="25">
        <f>C22*B22</f>
        <v>39270</v>
      </c>
      <c r="E22" s="21">
        <f t="shared" si="1"/>
        <v>94.937557025547449</v>
      </c>
    </row>
    <row r="23" spans="1:5" x14ac:dyDescent="0.3">
      <c r="A23" s="10" t="s">
        <v>34</v>
      </c>
      <c r="B23" s="11">
        <v>39</v>
      </c>
      <c r="C23">
        <f>VLOOKUP(A23,Table2[[SKU]:[Avg Price]],4,0)</f>
        <v>1500</v>
      </c>
      <c r="D23" s="25">
        <f>C23*B23</f>
        <v>58500</v>
      </c>
      <c r="E23" s="21">
        <f t="shared" si="1"/>
        <v>97.022553604014604</v>
      </c>
    </row>
    <row r="24" spans="1:5" x14ac:dyDescent="0.3">
      <c r="A24" s="10" t="s">
        <v>35</v>
      </c>
      <c r="B24" s="11">
        <v>30</v>
      </c>
      <c r="C24">
        <f>VLOOKUP(A24,Table2[[SKU]:[Avg Price]],4,0)</f>
        <v>1800</v>
      </c>
      <c r="D24" s="25">
        <f>C24*B24</f>
        <v>54000</v>
      </c>
      <c r="E24" s="21">
        <f t="shared" si="1"/>
        <v>98.947165830291979</v>
      </c>
    </row>
    <row r="25" spans="1:5" x14ac:dyDescent="0.3">
      <c r="A25" s="15" t="s">
        <v>36</v>
      </c>
      <c r="B25" s="16">
        <v>20</v>
      </c>
      <c r="C25">
        <f>VLOOKUP(A25,Table2[[SKU]:[Avg Price]],4,0)</f>
        <v>1477</v>
      </c>
      <c r="D25" s="25">
        <f>C25*B25</f>
        <v>29540</v>
      </c>
      <c r="E25" s="21">
        <f t="shared" si="1"/>
        <v>100.00000000000001</v>
      </c>
    </row>
    <row r="26" spans="1:5" x14ac:dyDescent="0.3">
      <c r="A26" s="20" t="s">
        <v>104</v>
      </c>
      <c r="B26" s="20"/>
      <c r="C26" s="20"/>
      <c r="D26">
        <f>SUM(D16:D25)</f>
        <v>2805760</v>
      </c>
    </row>
  </sheetData>
  <mergeCells count="4">
    <mergeCell ref="A12:C12"/>
    <mergeCell ref="A26:C26"/>
    <mergeCell ref="O13:Q13"/>
    <mergeCell ref="U5:V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1DB2-9EA0-4E8F-95E3-B67AA1A5BFBC}">
  <dimension ref="A3:Q61"/>
  <sheetViews>
    <sheetView topLeftCell="F1" zoomScale="86" zoomScaleNormal="86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" bestFit="1" customWidth="1"/>
    <col min="4" max="4" width="14.21875" bestFit="1" customWidth="1"/>
    <col min="5" max="5" width="10.77734375" bestFit="1" customWidth="1"/>
    <col min="6" max="6" width="11.6640625" bestFit="1" customWidth="1"/>
    <col min="7" max="7" width="12.6640625" bestFit="1" customWidth="1"/>
    <col min="8" max="8" width="16.44140625" bestFit="1" customWidth="1"/>
    <col min="9" max="9" width="19.88671875" bestFit="1" customWidth="1"/>
    <col min="10" max="13" width="19.109375" customWidth="1"/>
    <col min="14" max="14" width="13.5546875" hidden="1" customWidth="1"/>
    <col min="15" max="15" width="12" style="21" hidden="1" customWidth="1"/>
    <col min="16" max="16" width="17.77734375" bestFit="1" customWidth="1"/>
    <col min="17" max="17" width="27.5546875" customWidth="1"/>
  </cols>
  <sheetData>
    <row r="3" spans="1:17" x14ac:dyDescent="0.3">
      <c r="A3" s="6" t="s">
        <v>105</v>
      </c>
      <c r="B3" s="6" t="s">
        <v>106</v>
      </c>
      <c r="G3" s="20" t="s">
        <v>112</v>
      </c>
      <c r="H3" s="20"/>
      <c r="I3" s="20"/>
      <c r="J3" s="20"/>
      <c r="M3" s="20" t="s">
        <v>113</v>
      </c>
      <c r="N3" s="20"/>
      <c r="O3" s="20"/>
      <c r="P3" s="20"/>
    </row>
    <row r="4" spans="1:17" x14ac:dyDescent="0.3">
      <c r="A4" s="6" t="s">
        <v>103</v>
      </c>
      <c r="B4" t="s">
        <v>40</v>
      </c>
      <c r="C4" t="s">
        <v>38</v>
      </c>
      <c r="D4" t="s">
        <v>39</v>
      </c>
      <c r="E4" t="s">
        <v>104</v>
      </c>
      <c r="G4" s="10" t="s">
        <v>1</v>
      </c>
      <c r="H4" s="10" t="s">
        <v>107</v>
      </c>
      <c r="I4" s="10" t="s">
        <v>108</v>
      </c>
      <c r="J4" s="10" t="s">
        <v>109</v>
      </c>
      <c r="K4" s="10"/>
      <c r="L4" s="10"/>
      <c r="M4" s="10" t="s">
        <v>1</v>
      </c>
      <c r="N4" s="10" t="s">
        <v>107</v>
      </c>
      <c r="O4" s="10" t="s">
        <v>114</v>
      </c>
      <c r="P4" s="10" t="s">
        <v>115</v>
      </c>
      <c r="Q4" s="10" t="s">
        <v>116</v>
      </c>
    </row>
    <row r="5" spans="1:17" x14ac:dyDescent="0.3">
      <c r="A5" s="3" t="s">
        <v>17</v>
      </c>
      <c r="B5" s="7">
        <v>261</v>
      </c>
      <c r="C5" s="7">
        <v>443</v>
      </c>
      <c r="D5" s="7">
        <v>210</v>
      </c>
      <c r="E5" s="7">
        <v>914</v>
      </c>
      <c r="G5" s="10" t="s">
        <v>17</v>
      </c>
      <c r="H5" s="11">
        <v>914</v>
      </c>
      <c r="I5" s="18">
        <f>(H5*100/H35)</f>
        <v>12.288249529443398</v>
      </c>
      <c r="J5" s="12">
        <f>H5/15</f>
        <v>60.93333333333333</v>
      </c>
      <c r="K5" s="12"/>
      <c r="L5" s="12"/>
      <c r="M5" s="10" t="s">
        <v>17</v>
      </c>
      <c r="N5" s="11">
        <v>914</v>
      </c>
      <c r="O5">
        <f>VLOOKUP(M5,Table2[[SKU]:[Avg Price]],4,0)</f>
        <v>3199</v>
      </c>
      <c r="P5">
        <f>O5*N5</f>
        <v>2923886</v>
      </c>
      <c r="Q5" s="21">
        <f>P5*100/P35</f>
        <v>38.078904284994465</v>
      </c>
    </row>
    <row r="6" spans="1:17" x14ac:dyDescent="0.3">
      <c r="A6" s="3" t="s">
        <v>18</v>
      </c>
      <c r="B6" s="7">
        <v>131</v>
      </c>
      <c r="C6" s="7">
        <v>211</v>
      </c>
      <c r="D6" s="7">
        <v>87</v>
      </c>
      <c r="E6" s="7">
        <v>429</v>
      </c>
      <c r="G6" s="10" t="s">
        <v>5</v>
      </c>
      <c r="H6" s="11">
        <v>909</v>
      </c>
      <c r="I6" s="18">
        <f>(H6*100/H35)+I5</f>
        <v>24.509276687281528</v>
      </c>
      <c r="J6" s="12">
        <f>H6/15</f>
        <v>60.6</v>
      </c>
      <c r="K6" s="12"/>
      <c r="L6" s="12"/>
      <c r="M6" s="10" t="s">
        <v>27</v>
      </c>
      <c r="N6" s="11">
        <v>896</v>
      </c>
      <c r="O6">
        <f>VLOOKUP(M6,Table2[[SKU]:[Avg Price]],4,0)</f>
        <v>1800</v>
      </c>
      <c r="P6">
        <f>O6*N6</f>
        <v>1612800</v>
      </c>
      <c r="Q6" s="21">
        <f>P6*100/$P$35+Q5</f>
        <v>59.083025796858834</v>
      </c>
    </row>
    <row r="7" spans="1:17" x14ac:dyDescent="0.3">
      <c r="A7" s="3" t="s">
        <v>19</v>
      </c>
      <c r="B7" s="7">
        <v>95</v>
      </c>
      <c r="C7" s="7">
        <v>161</v>
      </c>
      <c r="D7" s="7">
        <v>76</v>
      </c>
      <c r="E7" s="7">
        <v>332</v>
      </c>
      <c r="G7" s="10" t="s">
        <v>27</v>
      </c>
      <c r="H7" s="11">
        <v>896</v>
      </c>
      <c r="I7" s="18">
        <f>(H7*100/H35)+I6</f>
        <v>36.555525678945955</v>
      </c>
      <c r="J7" s="12">
        <f>H7/15</f>
        <v>59.733333333333334</v>
      </c>
      <c r="K7" s="12"/>
      <c r="L7" s="12"/>
      <c r="M7" s="10" t="s">
        <v>19</v>
      </c>
      <c r="N7" s="11">
        <v>332</v>
      </c>
      <c r="O7">
        <f>VLOOKUP(M7,Table2[[SKU]:[Avg Price]],4,0)</f>
        <v>2300</v>
      </c>
      <c r="P7">
        <f>O7*N7</f>
        <v>763600</v>
      </c>
      <c r="Q7" s="21">
        <f t="shared" ref="Q7:Q34" si="0">P7*100/$P$35+Q6</f>
        <v>69.027685510685487</v>
      </c>
    </row>
    <row r="8" spans="1:17" x14ac:dyDescent="0.3">
      <c r="A8" s="3" t="s">
        <v>20</v>
      </c>
      <c r="B8" s="7">
        <v>77</v>
      </c>
      <c r="C8" s="7">
        <v>138</v>
      </c>
      <c r="D8" s="7">
        <v>59</v>
      </c>
      <c r="E8" s="7">
        <v>274</v>
      </c>
      <c r="G8" s="10" t="s">
        <v>6</v>
      </c>
      <c r="H8" s="11">
        <v>464</v>
      </c>
      <c r="I8" s="18">
        <f>(H8*100/$H$35)+I7</f>
        <v>42.793761763915029</v>
      </c>
      <c r="J8" s="12">
        <f>H8/15</f>
        <v>30.933333333333334</v>
      </c>
      <c r="K8" s="12"/>
      <c r="L8" s="12"/>
      <c r="M8" s="10" t="s">
        <v>30</v>
      </c>
      <c r="N8" s="11">
        <v>256</v>
      </c>
      <c r="O8">
        <f>VLOOKUP(M8,Table2[[SKU]:[Avg Price]],4,0)</f>
        <v>1575</v>
      </c>
      <c r="P8">
        <f>O8*N8</f>
        <v>403200</v>
      </c>
      <c r="Q8" s="21">
        <f t="shared" si="0"/>
        <v>74.278715888651575</v>
      </c>
    </row>
    <row r="9" spans="1:17" x14ac:dyDescent="0.3">
      <c r="A9" s="3" t="s">
        <v>21</v>
      </c>
      <c r="B9" s="7">
        <v>64</v>
      </c>
      <c r="C9" s="7">
        <v>89</v>
      </c>
      <c r="D9" s="7">
        <v>32</v>
      </c>
      <c r="E9" s="7">
        <v>185</v>
      </c>
      <c r="G9" s="10" t="s">
        <v>28</v>
      </c>
      <c r="H9" s="11">
        <v>457</v>
      </c>
      <c r="I9" s="18">
        <f t="shared" ref="I9:I34" si="1">(H9*100/$H$35)+I8</f>
        <v>48.937886528636724</v>
      </c>
      <c r="J9" s="12">
        <f>H9/15</f>
        <v>30.466666666666665</v>
      </c>
      <c r="K9" s="12"/>
      <c r="L9" s="12"/>
      <c r="M9" s="10" t="s">
        <v>31</v>
      </c>
      <c r="N9" s="11">
        <v>195</v>
      </c>
      <c r="O9">
        <f>VLOOKUP(M9,Table2[[SKU]:[Avg Price]],4,0)</f>
        <v>1045</v>
      </c>
      <c r="P9">
        <f>O9*N9</f>
        <v>203775</v>
      </c>
      <c r="Q9" s="21">
        <f t="shared" si="0"/>
        <v>76.932556948349102</v>
      </c>
    </row>
    <row r="10" spans="1:17" x14ac:dyDescent="0.3">
      <c r="A10" s="3" t="s">
        <v>22</v>
      </c>
      <c r="B10" s="7">
        <v>45</v>
      </c>
      <c r="C10" s="7">
        <v>46</v>
      </c>
      <c r="D10" s="7">
        <v>21</v>
      </c>
      <c r="E10" s="7">
        <v>112</v>
      </c>
      <c r="G10" s="10" t="s">
        <v>18</v>
      </c>
      <c r="H10" s="11">
        <v>429</v>
      </c>
      <c r="I10" s="18">
        <f t="shared" si="1"/>
        <v>54.705566012368912</v>
      </c>
      <c r="J10" s="12">
        <f>H10/15</f>
        <v>28.6</v>
      </c>
      <c r="K10" s="12"/>
      <c r="L10" s="12"/>
      <c r="M10" s="10" t="s">
        <v>5</v>
      </c>
      <c r="N10" s="11">
        <v>909</v>
      </c>
      <c r="O10">
        <f>VLOOKUP(M10,Table2[[SKU]:[Avg Price]],4,0)</f>
        <v>210</v>
      </c>
      <c r="P10">
        <f>O10*N10</f>
        <v>190890</v>
      </c>
      <c r="Q10" s="21">
        <f t="shared" si="0"/>
        <v>79.41859164291742</v>
      </c>
    </row>
    <row r="11" spans="1:17" x14ac:dyDescent="0.3">
      <c r="A11" s="3" t="s">
        <v>23</v>
      </c>
      <c r="B11" s="7">
        <v>37</v>
      </c>
      <c r="C11" s="7">
        <v>49</v>
      </c>
      <c r="D11" s="7">
        <v>26</v>
      </c>
      <c r="E11" s="7">
        <v>112</v>
      </c>
      <c r="G11" s="10" t="s">
        <v>7</v>
      </c>
      <c r="H11" s="11">
        <v>342</v>
      </c>
      <c r="I11" s="18">
        <f t="shared" si="1"/>
        <v>59.303576230169398</v>
      </c>
      <c r="J11" s="12">
        <f>H11/15</f>
        <v>22.8</v>
      </c>
      <c r="K11" s="12"/>
      <c r="L11" s="12"/>
      <c r="M11" s="10" t="s">
        <v>18</v>
      </c>
      <c r="N11" s="11">
        <v>429</v>
      </c>
      <c r="O11">
        <f>VLOOKUP(M11,Table2[[SKU]:[Avg Price]],4,0)</f>
        <v>371</v>
      </c>
      <c r="P11">
        <f>O11*N11</f>
        <v>159159</v>
      </c>
      <c r="Q11" s="21">
        <f t="shared" si="0"/>
        <v>81.491381186386434</v>
      </c>
    </row>
    <row r="12" spans="1:17" x14ac:dyDescent="0.3">
      <c r="A12" s="3" t="s">
        <v>24</v>
      </c>
      <c r="B12" s="7">
        <v>20</v>
      </c>
      <c r="C12" s="7">
        <v>12</v>
      </c>
      <c r="D12" s="7">
        <v>6</v>
      </c>
      <c r="E12" s="7">
        <v>38</v>
      </c>
      <c r="G12" s="10" t="s">
        <v>29</v>
      </c>
      <c r="H12" s="11">
        <v>333</v>
      </c>
      <c r="I12" s="18">
        <f t="shared" si="1"/>
        <v>63.780586179080395</v>
      </c>
      <c r="J12" s="12">
        <f>H12/15</f>
        <v>22.2</v>
      </c>
      <c r="K12" s="12"/>
      <c r="L12" s="12"/>
      <c r="M12" s="10" t="s">
        <v>28</v>
      </c>
      <c r="N12" s="11">
        <v>457</v>
      </c>
      <c r="O12">
        <f>VLOOKUP(M12,Table2[[SKU]:[Avg Price]],4,0)</f>
        <v>345</v>
      </c>
      <c r="P12">
        <f>O12*N12</f>
        <v>157665</v>
      </c>
      <c r="Q12" s="21">
        <f t="shared" si="0"/>
        <v>83.544713786937095</v>
      </c>
    </row>
    <row r="13" spans="1:17" x14ac:dyDescent="0.3">
      <c r="A13" s="3" t="s">
        <v>25</v>
      </c>
      <c r="B13" s="7">
        <v>21</v>
      </c>
      <c r="C13" s="7">
        <v>13</v>
      </c>
      <c r="D13" s="7">
        <v>3</v>
      </c>
      <c r="E13" s="7">
        <v>37</v>
      </c>
      <c r="G13" s="10" t="s">
        <v>19</v>
      </c>
      <c r="H13" s="11">
        <v>332</v>
      </c>
      <c r="I13" s="18">
        <f t="shared" si="1"/>
        <v>68.244151653670343</v>
      </c>
      <c r="J13" s="12">
        <f>H13/15</f>
        <v>22.133333333333333</v>
      </c>
      <c r="K13" s="12"/>
      <c r="L13" s="12"/>
      <c r="M13" s="10" t="s">
        <v>20</v>
      </c>
      <c r="N13" s="11">
        <v>274</v>
      </c>
      <c r="O13">
        <f>VLOOKUP(M13,Table2[[SKU]:[Avg Price]],4,0)</f>
        <v>499</v>
      </c>
      <c r="P13">
        <f>O13*N13</f>
        <v>136726</v>
      </c>
      <c r="Q13" s="21">
        <f t="shared" si="0"/>
        <v>85.325349648687578</v>
      </c>
    </row>
    <row r="14" spans="1:17" x14ac:dyDescent="0.3">
      <c r="A14" s="3" t="s">
        <v>26</v>
      </c>
      <c r="B14" s="7">
        <v>28</v>
      </c>
      <c r="C14" s="7">
        <v>19</v>
      </c>
      <c r="D14" s="7">
        <v>4</v>
      </c>
      <c r="E14" s="7">
        <v>51</v>
      </c>
      <c r="G14" s="10" t="s">
        <v>20</v>
      </c>
      <c r="H14" s="11">
        <v>274</v>
      </c>
      <c r="I14" s="18">
        <f t="shared" si="1"/>
        <v>71.927937617639145</v>
      </c>
      <c r="J14" s="12">
        <f>H14/15</f>
        <v>18.266666666666666</v>
      </c>
      <c r="K14" s="12"/>
      <c r="L14" s="12"/>
      <c r="M14" s="10" t="s">
        <v>32</v>
      </c>
      <c r="N14" s="11">
        <v>110</v>
      </c>
      <c r="O14">
        <f>VLOOKUP(M14,Table2[[SKU]:[Avg Price]],4,0)</f>
        <v>1186</v>
      </c>
      <c r="P14">
        <f>O14*N14</f>
        <v>130460</v>
      </c>
      <c r="Q14" s="21">
        <f t="shared" si="0"/>
        <v>87.024380956002702</v>
      </c>
    </row>
    <row r="15" spans="1:17" x14ac:dyDescent="0.3">
      <c r="A15" s="3" t="s">
        <v>27</v>
      </c>
      <c r="B15" s="7">
        <v>150</v>
      </c>
      <c r="C15" s="7">
        <v>445</v>
      </c>
      <c r="D15" s="7">
        <v>301</v>
      </c>
      <c r="E15" s="7">
        <v>896</v>
      </c>
      <c r="G15" s="10" t="s">
        <v>8</v>
      </c>
      <c r="H15" s="11">
        <v>272</v>
      </c>
      <c r="I15" s="18">
        <f t="shared" si="1"/>
        <v>75.584834632965851</v>
      </c>
      <c r="J15" s="12">
        <f>H15/15</f>
        <v>18.133333333333333</v>
      </c>
      <c r="K15" s="12"/>
      <c r="L15" s="12"/>
      <c r="M15" s="10" t="s">
        <v>29</v>
      </c>
      <c r="N15" s="11">
        <v>333</v>
      </c>
      <c r="O15">
        <f>VLOOKUP(M15,Table2[[SKU]:[Avg Price]],4,0)</f>
        <v>350</v>
      </c>
      <c r="P15">
        <f>O15*N15</f>
        <v>116550</v>
      </c>
      <c r="Q15" s="21">
        <f t="shared" si="0"/>
        <v>88.54225692463352</v>
      </c>
    </row>
    <row r="16" spans="1:17" x14ac:dyDescent="0.3">
      <c r="A16" s="3" t="s">
        <v>28</v>
      </c>
      <c r="B16" s="7">
        <v>88</v>
      </c>
      <c r="C16" s="7">
        <v>220</v>
      </c>
      <c r="D16" s="7">
        <v>149</v>
      </c>
      <c r="E16" s="7">
        <v>457</v>
      </c>
      <c r="G16" s="10" t="s">
        <v>30</v>
      </c>
      <c r="H16" s="11">
        <v>256</v>
      </c>
      <c r="I16" s="18">
        <f t="shared" si="1"/>
        <v>79.02662005915569</v>
      </c>
      <c r="J16" s="12">
        <f>H16/15</f>
        <v>17.066666666666666</v>
      </c>
      <c r="K16" s="12"/>
      <c r="L16" s="12"/>
      <c r="M16" s="10" t="s">
        <v>7</v>
      </c>
      <c r="N16" s="11">
        <v>342</v>
      </c>
      <c r="O16">
        <f>VLOOKUP(M16,Table2[[SKU]:[Avg Price]],4,0)</f>
        <v>322</v>
      </c>
      <c r="P16">
        <f>O16*N16</f>
        <v>110124</v>
      </c>
      <c r="Q16" s="21">
        <f t="shared" si="0"/>
        <v>89.976444596615508</v>
      </c>
    </row>
    <row r="17" spans="1:17" x14ac:dyDescent="0.3">
      <c r="A17" s="3" t="s">
        <v>29</v>
      </c>
      <c r="B17" s="7">
        <v>62</v>
      </c>
      <c r="C17" s="7">
        <v>162</v>
      </c>
      <c r="D17" s="7">
        <v>109</v>
      </c>
      <c r="E17" s="7">
        <v>333</v>
      </c>
      <c r="G17" s="10" t="s">
        <v>31</v>
      </c>
      <c r="H17" s="11">
        <v>195</v>
      </c>
      <c r="I17" s="18">
        <f t="shared" si="1"/>
        <v>81.64829255176123</v>
      </c>
      <c r="J17" s="12">
        <f>H17/15</f>
        <v>13</v>
      </c>
      <c r="K17" s="12"/>
      <c r="L17" s="12"/>
      <c r="M17" s="10" t="s">
        <v>23</v>
      </c>
      <c r="N17" s="11">
        <v>112</v>
      </c>
      <c r="O17">
        <f>VLOOKUP(M17,Table2[[SKU]:[Avg Price]],4,0)</f>
        <v>929</v>
      </c>
      <c r="P17">
        <f>O17*N17</f>
        <v>104048</v>
      </c>
      <c r="Q17" s="21">
        <f t="shared" si="0"/>
        <v>91.331502158040649</v>
      </c>
    </row>
    <row r="18" spans="1:17" x14ac:dyDescent="0.3">
      <c r="A18" s="3" t="s">
        <v>30</v>
      </c>
      <c r="B18" s="7">
        <v>46</v>
      </c>
      <c r="C18" s="7">
        <v>125</v>
      </c>
      <c r="D18" s="7">
        <v>85</v>
      </c>
      <c r="E18" s="7">
        <v>256</v>
      </c>
      <c r="G18" s="10" t="s">
        <v>9</v>
      </c>
      <c r="H18" s="11">
        <v>192</v>
      </c>
      <c r="I18" s="18">
        <f t="shared" si="1"/>
        <v>84.229631621403612</v>
      </c>
      <c r="J18" s="12">
        <f>H18/15</f>
        <v>12.8</v>
      </c>
      <c r="K18" s="12"/>
      <c r="L18" s="12"/>
      <c r="M18" s="10" t="s">
        <v>22</v>
      </c>
      <c r="N18" s="11">
        <v>112</v>
      </c>
      <c r="O18">
        <f>VLOOKUP(M18,Table2[[SKU]:[Avg Price]],4,0)</f>
        <v>901</v>
      </c>
      <c r="P18">
        <f>O18*N18</f>
        <v>100912</v>
      </c>
      <c r="Q18" s="21">
        <f t="shared" si="0"/>
        <v>92.645718372081603</v>
      </c>
    </row>
    <row r="19" spans="1:17" x14ac:dyDescent="0.3">
      <c r="A19" s="3" t="s">
        <v>31</v>
      </c>
      <c r="B19" s="7">
        <v>66</v>
      </c>
      <c r="C19" s="7">
        <v>87</v>
      </c>
      <c r="D19" s="7">
        <v>42</v>
      </c>
      <c r="E19" s="7">
        <v>195</v>
      </c>
      <c r="G19" s="10" t="s">
        <v>21</v>
      </c>
      <c r="H19" s="11">
        <v>185</v>
      </c>
      <c r="I19" s="18">
        <f t="shared" si="1"/>
        <v>86.716859370798616</v>
      </c>
      <c r="J19" s="12">
        <f>H19/15</f>
        <v>12.333333333333334</v>
      </c>
      <c r="K19" s="12"/>
      <c r="L19" s="12"/>
      <c r="M19" s="10" t="s">
        <v>6</v>
      </c>
      <c r="N19" s="11">
        <v>464</v>
      </c>
      <c r="O19">
        <f>VLOOKUP(M19,Table2[[SKU]:[Avg Price]],4,0)</f>
        <v>199</v>
      </c>
      <c r="P19">
        <f>O19*N19</f>
        <v>92336</v>
      </c>
      <c r="Q19" s="21">
        <f t="shared" si="0"/>
        <v>93.848246003480114</v>
      </c>
    </row>
    <row r="20" spans="1:17" x14ac:dyDescent="0.3">
      <c r="A20" s="3" t="s">
        <v>32</v>
      </c>
      <c r="B20" s="7">
        <v>44</v>
      </c>
      <c r="C20" s="7">
        <v>48</v>
      </c>
      <c r="D20" s="7">
        <v>18</v>
      </c>
      <c r="E20" s="7">
        <v>110</v>
      </c>
      <c r="G20" s="10" t="s">
        <v>10</v>
      </c>
      <c r="H20" s="11">
        <v>119</v>
      </c>
      <c r="I20" s="18">
        <f t="shared" si="1"/>
        <v>88.316751815004054</v>
      </c>
      <c r="J20" s="12">
        <f>H20/15</f>
        <v>7.9333333333333336</v>
      </c>
      <c r="K20" s="12"/>
      <c r="L20" s="12"/>
      <c r="M20" s="10" t="s">
        <v>34</v>
      </c>
      <c r="N20" s="11">
        <v>39</v>
      </c>
      <c r="O20">
        <f>VLOOKUP(M20,Table2[[SKU]:[Avg Price]],4,0)</f>
        <v>1500</v>
      </c>
      <c r="P20">
        <f>O20*N20</f>
        <v>58500</v>
      </c>
      <c r="Q20" s="21">
        <f t="shared" si="0"/>
        <v>94.610114250283232</v>
      </c>
    </row>
    <row r="21" spans="1:17" x14ac:dyDescent="0.3">
      <c r="A21" s="3" t="s">
        <v>33</v>
      </c>
      <c r="B21" s="7">
        <v>52</v>
      </c>
      <c r="C21" s="7">
        <v>45</v>
      </c>
      <c r="D21" s="7">
        <v>8</v>
      </c>
      <c r="E21" s="7">
        <v>105</v>
      </c>
      <c r="G21" s="10" t="s">
        <v>11</v>
      </c>
      <c r="H21" s="11">
        <v>117</v>
      </c>
      <c r="I21" s="18">
        <f t="shared" si="1"/>
        <v>89.889755310567381</v>
      </c>
      <c r="J21" s="12">
        <f>H21/15</f>
        <v>7.8</v>
      </c>
      <c r="K21" s="12"/>
      <c r="L21" s="12"/>
      <c r="M21" s="10" t="s">
        <v>21</v>
      </c>
      <c r="N21" s="11">
        <v>185</v>
      </c>
      <c r="O21">
        <f>VLOOKUP(M21,Table2[[SKU]:[Avg Price]],4,0)</f>
        <v>299</v>
      </c>
      <c r="P21">
        <f>O21*N21</f>
        <v>55315</v>
      </c>
      <c r="Q21" s="21">
        <f t="shared" si="0"/>
        <v>95.330503003649284</v>
      </c>
    </row>
    <row r="22" spans="1:17" x14ac:dyDescent="0.3">
      <c r="A22" s="3" t="s">
        <v>34</v>
      </c>
      <c r="B22" s="7">
        <v>22</v>
      </c>
      <c r="C22" s="7">
        <v>12</v>
      </c>
      <c r="D22" s="7">
        <v>5</v>
      </c>
      <c r="E22" s="7">
        <v>39</v>
      </c>
      <c r="G22" s="10" t="s">
        <v>22</v>
      </c>
      <c r="H22" s="11">
        <v>112</v>
      </c>
      <c r="I22" s="18">
        <f t="shared" si="1"/>
        <v>91.39553643452544</v>
      </c>
      <c r="J22" s="12">
        <f>H22/15</f>
        <v>7.4666666666666668</v>
      </c>
      <c r="K22" s="12"/>
      <c r="L22" s="12"/>
      <c r="M22" s="10" t="s">
        <v>35</v>
      </c>
      <c r="N22" s="11">
        <v>30</v>
      </c>
      <c r="O22">
        <f>VLOOKUP(M22,Table2[[SKU]:[Avg Price]],4,0)</f>
        <v>1800</v>
      </c>
      <c r="P22">
        <f>O22*N22</f>
        <v>54000</v>
      </c>
      <c r="Q22" s="21">
        <f t="shared" si="0"/>
        <v>96.033766000698307</v>
      </c>
    </row>
    <row r="23" spans="1:17" x14ac:dyDescent="0.3">
      <c r="A23" s="3" t="s">
        <v>35</v>
      </c>
      <c r="B23" s="7">
        <v>20</v>
      </c>
      <c r="C23" s="7">
        <v>9</v>
      </c>
      <c r="D23" s="7">
        <v>1</v>
      </c>
      <c r="E23" s="7">
        <v>30</v>
      </c>
      <c r="G23" s="10" t="s">
        <v>23</v>
      </c>
      <c r="H23" s="11">
        <v>112</v>
      </c>
      <c r="I23" s="18">
        <f t="shared" si="1"/>
        <v>92.901317558483498</v>
      </c>
      <c r="J23" s="12">
        <f>H23/15</f>
        <v>7.4666666666666668</v>
      </c>
      <c r="K23" s="12"/>
      <c r="L23" s="12"/>
      <c r="M23" s="10" t="s">
        <v>25</v>
      </c>
      <c r="N23" s="11">
        <v>37</v>
      </c>
      <c r="O23">
        <f>VLOOKUP(M23,Table2[[SKU]:[Avg Price]],4,0)</f>
        <v>1222</v>
      </c>
      <c r="P23">
        <f>O23*N23</f>
        <v>45214</v>
      </c>
      <c r="Q23" s="21">
        <f t="shared" si="0"/>
        <v>96.622605503449691</v>
      </c>
    </row>
    <row r="24" spans="1:17" x14ac:dyDescent="0.3">
      <c r="A24" s="3" t="s">
        <v>36</v>
      </c>
      <c r="B24" s="7">
        <v>10</v>
      </c>
      <c r="C24" s="7">
        <v>6</v>
      </c>
      <c r="D24" s="7">
        <v>4</v>
      </c>
      <c r="E24" s="7">
        <v>20</v>
      </c>
      <c r="G24" s="10" t="s">
        <v>32</v>
      </c>
      <c r="H24" s="11">
        <v>110</v>
      </c>
      <c r="I24" s="18">
        <f t="shared" si="1"/>
        <v>94.380209733799447</v>
      </c>
      <c r="J24" s="12">
        <f>H24/15</f>
        <v>7.333333333333333</v>
      </c>
      <c r="K24" s="12"/>
      <c r="L24" s="12"/>
      <c r="M24" s="10" t="s">
        <v>8</v>
      </c>
      <c r="N24" s="11">
        <v>272</v>
      </c>
      <c r="O24">
        <f>VLOOKUP(M24,Table2[[SKU]:[Avg Price]],4,0)</f>
        <v>161</v>
      </c>
      <c r="P24">
        <f>O24*N24</f>
        <v>43792</v>
      </c>
      <c r="Q24" s="21">
        <f t="shared" si="0"/>
        <v>97.192925747278792</v>
      </c>
    </row>
    <row r="25" spans="1:17" x14ac:dyDescent="0.3">
      <c r="A25" s="3" t="s">
        <v>5</v>
      </c>
      <c r="B25" s="7">
        <v>128</v>
      </c>
      <c r="C25" s="7">
        <v>464</v>
      </c>
      <c r="D25" s="7">
        <v>317</v>
      </c>
      <c r="E25" s="7">
        <v>909</v>
      </c>
      <c r="G25" s="10" t="s">
        <v>33</v>
      </c>
      <c r="H25" s="11">
        <v>105</v>
      </c>
      <c r="I25" s="18">
        <f t="shared" si="1"/>
        <v>95.791879537510127</v>
      </c>
      <c r="J25" s="12">
        <f>H25/15</f>
        <v>7</v>
      </c>
      <c r="K25" s="12"/>
      <c r="L25" s="12"/>
      <c r="M25" s="10" t="s">
        <v>33</v>
      </c>
      <c r="N25" s="11">
        <v>105</v>
      </c>
      <c r="O25">
        <f>VLOOKUP(M25,Table2[[SKU]:[Avg Price]],4,0)</f>
        <v>374</v>
      </c>
      <c r="P25">
        <f>O25*N25</f>
        <v>39270</v>
      </c>
      <c r="Q25" s="21">
        <f t="shared" si="0"/>
        <v>97.704354226799452</v>
      </c>
    </row>
    <row r="26" spans="1:17" x14ac:dyDescent="0.3">
      <c r="A26" s="3" t="s">
        <v>6</v>
      </c>
      <c r="B26" s="7">
        <v>84</v>
      </c>
      <c r="C26" s="7">
        <v>226</v>
      </c>
      <c r="D26" s="7">
        <v>154</v>
      </c>
      <c r="E26" s="7">
        <v>464</v>
      </c>
      <c r="G26" s="10" t="s">
        <v>26</v>
      </c>
      <c r="H26" s="11">
        <v>51</v>
      </c>
      <c r="I26" s="18">
        <f t="shared" si="1"/>
        <v>96.477547727883888</v>
      </c>
      <c r="J26" s="12">
        <f>H26/15</f>
        <v>3.4</v>
      </c>
      <c r="K26" s="12"/>
      <c r="L26" s="12"/>
      <c r="M26" s="10" t="s">
        <v>24</v>
      </c>
      <c r="N26" s="11">
        <v>38</v>
      </c>
      <c r="O26">
        <f>VLOOKUP(M26,Table2[[SKU]:[Avg Price]],4,0)</f>
        <v>1030</v>
      </c>
      <c r="P26">
        <f>O26*N26</f>
        <v>39140</v>
      </c>
      <c r="Q26" s="21">
        <f t="shared" si="0"/>
        <v>98.214089665771652</v>
      </c>
    </row>
    <row r="27" spans="1:17" x14ac:dyDescent="0.3">
      <c r="A27" s="3" t="s">
        <v>7</v>
      </c>
      <c r="B27" s="7">
        <v>67</v>
      </c>
      <c r="C27" s="7">
        <v>160</v>
      </c>
      <c r="D27" s="7">
        <v>115</v>
      </c>
      <c r="E27" s="7">
        <v>342</v>
      </c>
      <c r="G27" s="10" t="s">
        <v>14</v>
      </c>
      <c r="H27" s="11">
        <v>40</v>
      </c>
      <c r="I27" s="18">
        <f t="shared" si="1"/>
        <v>97.01532670072605</v>
      </c>
      <c r="J27" s="12">
        <f>H27/15</f>
        <v>2.6666666666666665</v>
      </c>
      <c r="K27" s="12"/>
      <c r="L27" s="12"/>
      <c r="M27" s="10" t="s">
        <v>26</v>
      </c>
      <c r="N27" s="11">
        <v>51</v>
      </c>
      <c r="O27">
        <f>VLOOKUP(M27,Table2[[SKU]:[Avg Price]],4,0)</f>
        <v>649</v>
      </c>
      <c r="P27">
        <f>O27*N27</f>
        <v>33099</v>
      </c>
      <c r="Q27" s="21">
        <f t="shared" si="0"/>
        <v>98.645150812796203</v>
      </c>
    </row>
    <row r="28" spans="1:17" x14ac:dyDescent="0.3">
      <c r="A28" s="3" t="s">
        <v>8</v>
      </c>
      <c r="B28" s="7">
        <v>63</v>
      </c>
      <c r="C28" s="7">
        <v>122</v>
      </c>
      <c r="D28" s="7">
        <v>87</v>
      </c>
      <c r="E28" s="7">
        <v>272</v>
      </c>
      <c r="G28" s="10" t="s">
        <v>34</v>
      </c>
      <c r="H28" s="11">
        <v>39</v>
      </c>
      <c r="I28" s="18">
        <f t="shared" si="1"/>
        <v>97.539661199247163</v>
      </c>
      <c r="J28" s="12">
        <f>H28/15</f>
        <v>2.6</v>
      </c>
      <c r="K28" s="12"/>
      <c r="L28" s="12"/>
      <c r="M28" s="15" t="s">
        <v>36</v>
      </c>
      <c r="N28" s="16">
        <v>20</v>
      </c>
      <c r="O28">
        <f>VLOOKUP(M28,Table2[[SKU]:[Avg Price]],4,0)</f>
        <v>1477</v>
      </c>
      <c r="P28">
        <f>O28*N28</f>
        <v>29540</v>
      </c>
      <c r="Q28" s="21">
        <f t="shared" si="0"/>
        <v>99.029861718959694</v>
      </c>
    </row>
    <row r="29" spans="1:17" x14ac:dyDescent="0.3">
      <c r="A29" s="3" t="s">
        <v>9</v>
      </c>
      <c r="B29" s="7">
        <v>44</v>
      </c>
      <c r="C29" s="7">
        <v>90</v>
      </c>
      <c r="D29" s="7">
        <v>58</v>
      </c>
      <c r="E29" s="7">
        <v>192</v>
      </c>
      <c r="G29" s="10" t="s">
        <v>24</v>
      </c>
      <c r="H29" s="11">
        <v>38</v>
      </c>
      <c r="I29" s="18">
        <f t="shared" si="1"/>
        <v>98.050551223447215</v>
      </c>
      <c r="J29" s="12">
        <f>H29/15</f>
        <v>2.5333333333333332</v>
      </c>
      <c r="K29" s="12"/>
      <c r="L29" s="12"/>
      <c r="M29" s="10" t="s">
        <v>9</v>
      </c>
      <c r="N29" s="11">
        <v>192</v>
      </c>
      <c r="O29">
        <f>VLOOKUP(M29,Table2[[SKU]:[Avg Price]],4,0)</f>
        <v>109</v>
      </c>
      <c r="P29">
        <f>O29*N29</f>
        <v>20928</v>
      </c>
      <c r="Q29" s="21">
        <f t="shared" si="0"/>
        <v>99.302415200482699</v>
      </c>
    </row>
    <row r="30" spans="1:17" x14ac:dyDescent="0.3">
      <c r="A30" s="3" t="s">
        <v>10</v>
      </c>
      <c r="B30" s="7">
        <v>27</v>
      </c>
      <c r="C30" s="7">
        <v>55</v>
      </c>
      <c r="D30" s="7">
        <v>37</v>
      </c>
      <c r="E30" s="7">
        <v>119</v>
      </c>
      <c r="G30" s="10" t="s">
        <v>25</v>
      </c>
      <c r="H30" s="11">
        <v>37</v>
      </c>
      <c r="I30" s="18">
        <f t="shared" si="1"/>
        <v>98.547996773326219</v>
      </c>
      <c r="J30" s="12">
        <f>H30/15</f>
        <v>2.4666666666666668</v>
      </c>
      <c r="K30" s="12"/>
      <c r="L30" s="12"/>
      <c r="M30" s="10" t="s">
        <v>16</v>
      </c>
      <c r="N30" s="11">
        <v>30</v>
      </c>
      <c r="O30">
        <f>VLOOKUP(M30,Table2[[SKU]:[Avg Price]],4,0)</f>
        <v>559</v>
      </c>
      <c r="P30">
        <f>O30*N30</f>
        <v>16770</v>
      </c>
      <c r="Q30" s="21">
        <f t="shared" si="0"/>
        <v>99.520817431232928</v>
      </c>
    </row>
    <row r="31" spans="1:17" x14ac:dyDescent="0.3">
      <c r="A31" s="3" t="s">
        <v>11</v>
      </c>
      <c r="B31" s="7">
        <v>28</v>
      </c>
      <c r="C31" s="7">
        <v>53</v>
      </c>
      <c r="D31" s="7">
        <v>36</v>
      </c>
      <c r="E31" s="7">
        <v>117</v>
      </c>
      <c r="G31" s="10" t="s">
        <v>35</v>
      </c>
      <c r="H31" s="11">
        <v>30</v>
      </c>
      <c r="I31" s="18">
        <f t="shared" si="1"/>
        <v>98.951331002957843</v>
      </c>
      <c r="J31" s="12">
        <f>H31/15</f>
        <v>2</v>
      </c>
      <c r="K31" s="12"/>
      <c r="L31" s="12"/>
      <c r="M31" s="10" t="s">
        <v>10</v>
      </c>
      <c r="N31" s="11">
        <v>119</v>
      </c>
      <c r="O31">
        <f>VLOOKUP(M31,Table2[[SKU]:[Avg Price]],4,0)</f>
        <v>122</v>
      </c>
      <c r="P31">
        <f>O31*N31</f>
        <v>14518</v>
      </c>
      <c r="Q31" s="21">
        <f t="shared" si="0"/>
        <v>99.709890990328446</v>
      </c>
    </row>
    <row r="32" spans="1:17" x14ac:dyDescent="0.3">
      <c r="A32" s="3" t="s">
        <v>12</v>
      </c>
      <c r="B32" s="7">
        <v>12</v>
      </c>
      <c r="C32" s="7">
        <v>11</v>
      </c>
      <c r="D32" s="7">
        <v>5</v>
      </c>
      <c r="E32" s="7">
        <v>28</v>
      </c>
      <c r="G32" s="10" t="s">
        <v>16</v>
      </c>
      <c r="H32" s="11">
        <v>30</v>
      </c>
      <c r="I32" s="18">
        <f t="shared" si="1"/>
        <v>99.354665232589468</v>
      </c>
      <c r="J32" s="12">
        <f>H32/15</f>
        <v>2</v>
      </c>
      <c r="K32" s="12"/>
      <c r="L32" s="12"/>
      <c r="M32" s="10" t="s">
        <v>11</v>
      </c>
      <c r="N32" s="11">
        <v>117</v>
      </c>
      <c r="O32">
        <f>VLOOKUP(M32,Table2[[SKU]:[Avg Price]],4,0)</f>
        <v>96</v>
      </c>
      <c r="P32">
        <f>O32*N32</f>
        <v>11232</v>
      </c>
      <c r="Q32" s="21">
        <f t="shared" si="0"/>
        <v>99.856169693714648</v>
      </c>
    </row>
    <row r="33" spans="1:17" x14ac:dyDescent="0.3">
      <c r="A33" s="3" t="s">
        <v>14</v>
      </c>
      <c r="B33" s="7">
        <v>20</v>
      </c>
      <c r="C33" s="7">
        <v>14</v>
      </c>
      <c r="D33" s="7">
        <v>6</v>
      </c>
      <c r="E33" s="7">
        <v>40</v>
      </c>
      <c r="G33" s="10" t="s">
        <v>12</v>
      </c>
      <c r="H33" s="11">
        <v>28</v>
      </c>
      <c r="I33" s="18">
        <f t="shared" si="1"/>
        <v>99.731110513578983</v>
      </c>
      <c r="J33" s="12">
        <f>H33/15</f>
        <v>1.8666666666666667</v>
      </c>
      <c r="K33" s="12"/>
      <c r="L33" s="12"/>
      <c r="M33" s="10" t="s">
        <v>14</v>
      </c>
      <c r="N33" s="11">
        <v>40</v>
      </c>
      <c r="O33">
        <f>VLOOKUP(M33,Table2[[SKU]:[Avg Price]],4,0)</f>
        <v>225</v>
      </c>
      <c r="P33">
        <f>O33*N33</f>
        <v>9000</v>
      </c>
      <c r="Q33" s="21">
        <f t="shared" si="0"/>
        <v>99.973380193222823</v>
      </c>
    </row>
    <row r="34" spans="1:17" x14ac:dyDescent="0.3">
      <c r="A34" s="3" t="s">
        <v>16</v>
      </c>
      <c r="B34" s="7">
        <v>18</v>
      </c>
      <c r="C34" s="7">
        <v>8</v>
      </c>
      <c r="D34" s="7">
        <v>4</v>
      </c>
      <c r="E34" s="7">
        <v>30</v>
      </c>
      <c r="G34" s="13" t="s">
        <v>36</v>
      </c>
      <c r="H34" s="14">
        <v>20</v>
      </c>
      <c r="I34" s="18">
        <f t="shared" si="1"/>
        <v>100.00000000000007</v>
      </c>
      <c r="J34" s="12">
        <f>H34/15</f>
        <v>1.3333333333333333</v>
      </c>
      <c r="K34" s="12"/>
      <c r="L34" s="12"/>
      <c r="M34" s="13" t="s">
        <v>12</v>
      </c>
      <c r="N34" s="14">
        <v>28</v>
      </c>
      <c r="O34">
        <f>VLOOKUP(M34,Table2[[SKU]:[Avg Price]],4,0)</f>
        <v>73</v>
      </c>
      <c r="P34">
        <f>O34*N34</f>
        <v>2044</v>
      </c>
      <c r="Q34" s="21">
        <f t="shared" si="0"/>
        <v>100.00000000000001</v>
      </c>
    </row>
    <row r="35" spans="1:17" x14ac:dyDescent="0.3">
      <c r="A35" s="3" t="s">
        <v>104</v>
      </c>
      <c r="B35" s="7">
        <v>1830</v>
      </c>
      <c r="C35" s="7">
        <v>3543</v>
      </c>
      <c r="D35" s="7">
        <v>2065</v>
      </c>
      <c r="E35" s="7">
        <v>7438</v>
      </c>
      <c r="G35" s="17" t="s">
        <v>104</v>
      </c>
      <c r="H35">
        <f>SUM(H5:H34)</f>
        <v>7438</v>
      </c>
      <c r="M35" s="20" t="s">
        <v>104</v>
      </c>
      <c r="N35" s="20"/>
      <c r="O35" s="20"/>
      <c r="P35">
        <f>SUM(P5:P34)</f>
        <v>7678493</v>
      </c>
    </row>
    <row r="42" spans="1:17" x14ac:dyDescent="0.3">
      <c r="I42" s="21"/>
      <c r="O42"/>
    </row>
    <row r="43" spans="1:17" x14ac:dyDescent="0.3">
      <c r="I43" s="21"/>
      <c r="O43"/>
    </row>
    <row r="44" spans="1:17" x14ac:dyDescent="0.3">
      <c r="I44" s="21"/>
      <c r="O44"/>
    </row>
    <row r="45" spans="1:17" x14ac:dyDescent="0.3">
      <c r="I45" s="21"/>
      <c r="O45"/>
    </row>
    <row r="46" spans="1:17" x14ac:dyDescent="0.3">
      <c r="I46" s="21"/>
      <c r="O46"/>
    </row>
    <row r="47" spans="1:17" x14ac:dyDescent="0.3">
      <c r="A47" t="s">
        <v>130</v>
      </c>
      <c r="B47">
        <f>10*0.2</f>
        <v>2</v>
      </c>
      <c r="I47" s="21"/>
      <c r="O47"/>
    </row>
    <row r="48" spans="1:17" x14ac:dyDescent="0.3">
      <c r="I48" s="21"/>
      <c r="O48"/>
    </row>
    <row r="49" spans="9:15" x14ac:dyDescent="0.3">
      <c r="I49" s="21"/>
      <c r="O49"/>
    </row>
    <row r="50" spans="9:15" x14ac:dyDescent="0.3">
      <c r="I50" s="21"/>
      <c r="O50"/>
    </row>
    <row r="51" spans="9:15" x14ac:dyDescent="0.3">
      <c r="I51" s="21"/>
      <c r="O51"/>
    </row>
    <row r="61" spans="9:15" x14ac:dyDescent="0.3">
      <c r="J61" s="21"/>
      <c r="O61"/>
    </row>
  </sheetData>
  <mergeCells count="3">
    <mergeCell ref="G3:J3"/>
    <mergeCell ref="M3:P3"/>
    <mergeCell ref="M35:O35"/>
  </mergeCell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D69F-8D2A-4237-B955-9E5A46A3EF47}">
  <dimension ref="A1:F21"/>
  <sheetViews>
    <sheetView workbookViewId="0">
      <selection activeCell="E9" sqref="E9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4.77734375" bestFit="1" customWidth="1"/>
    <col min="5" max="5" width="19.6640625" bestFit="1" customWidth="1"/>
  </cols>
  <sheetData>
    <row r="1" spans="1:6" x14ac:dyDescent="0.3">
      <c r="A1" s="6" t="s">
        <v>1</v>
      </c>
      <c r="B1" t="s">
        <v>11</v>
      </c>
    </row>
    <row r="3" spans="1:6" x14ac:dyDescent="0.3">
      <c r="A3" s="6" t="s">
        <v>103</v>
      </c>
      <c r="B3" t="s">
        <v>105</v>
      </c>
      <c r="C3" t="s">
        <v>124</v>
      </c>
    </row>
    <row r="4" spans="1:6" x14ac:dyDescent="0.3">
      <c r="A4" s="22">
        <v>44287</v>
      </c>
      <c r="B4" s="7">
        <v>8</v>
      </c>
      <c r="C4">
        <f>GETPIVOTDATA("Sales",$A$3,"Date",DATE(2021,4,1))</f>
        <v>8</v>
      </c>
      <c r="E4" t="s">
        <v>123</v>
      </c>
      <c r="F4">
        <f>VLOOKUP('Days of Sales Available'!B1,Table5[],5,0)</f>
        <v>23</v>
      </c>
    </row>
    <row r="5" spans="1:6" x14ac:dyDescent="0.3">
      <c r="A5" s="22">
        <v>44288</v>
      </c>
      <c r="B5" s="7">
        <v>6</v>
      </c>
      <c r="C5">
        <f>B5+C4</f>
        <v>14</v>
      </c>
      <c r="E5" t="s">
        <v>126</v>
      </c>
      <c r="F5">
        <f>F4/B21</f>
        <v>2.9487179487179489</v>
      </c>
    </row>
    <row r="6" spans="1:6" x14ac:dyDescent="0.3">
      <c r="A6" s="22">
        <v>44289</v>
      </c>
      <c r="B6" s="7">
        <v>10</v>
      </c>
      <c r="C6">
        <f t="shared" ref="C6:C19" si="0">B6+C5</f>
        <v>24</v>
      </c>
    </row>
    <row r="7" spans="1:6" x14ac:dyDescent="0.3">
      <c r="A7" s="22">
        <v>44290</v>
      </c>
      <c r="B7" s="7">
        <v>10</v>
      </c>
      <c r="C7">
        <f t="shared" si="0"/>
        <v>34</v>
      </c>
    </row>
    <row r="8" spans="1:6" x14ac:dyDescent="0.3">
      <c r="A8" s="22">
        <v>44291</v>
      </c>
      <c r="B8" s="7">
        <v>9</v>
      </c>
      <c r="C8">
        <f t="shared" si="0"/>
        <v>43</v>
      </c>
    </row>
    <row r="9" spans="1:6" x14ac:dyDescent="0.3">
      <c r="A9" s="22">
        <v>44292</v>
      </c>
      <c r="B9" s="7">
        <v>6</v>
      </c>
      <c r="C9">
        <f t="shared" si="0"/>
        <v>49</v>
      </c>
    </row>
    <row r="10" spans="1:6" x14ac:dyDescent="0.3">
      <c r="A10" s="22">
        <v>44293</v>
      </c>
      <c r="B10" s="7">
        <v>7</v>
      </c>
      <c r="C10">
        <f t="shared" si="0"/>
        <v>56</v>
      </c>
    </row>
    <row r="11" spans="1:6" x14ac:dyDescent="0.3">
      <c r="A11" s="22">
        <v>44294</v>
      </c>
      <c r="B11" s="7">
        <v>8</v>
      </c>
      <c r="C11">
        <f t="shared" si="0"/>
        <v>64</v>
      </c>
    </row>
    <row r="12" spans="1:6" x14ac:dyDescent="0.3">
      <c r="A12" s="22">
        <v>44295</v>
      </c>
      <c r="B12" s="7">
        <v>6</v>
      </c>
      <c r="C12">
        <f t="shared" si="0"/>
        <v>70</v>
      </c>
    </row>
    <row r="13" spans="1:6" x14ac:dyDescent="0.3">
      <c r="A13" s="22">
        <v>44296</v>
      </c>
      <c r="B13" s="7">
        <v>6</v>
      </c>
      <c r="C13">
        <f t="shared" si="0"/>
        <v>76</v>
      </c>
    </row>
    <row r="14" spans="1:6" x14ac:dyDescent="0.3">
      <c r="A14" s="22">
        <v>44297</v>
      </c>
      <c r="B14" s="7">
        <v>10</v>
      </c>
      <c r="C14">
        <f t="shared" si="0"/>
        <v>86</v>
      </c>
    </row>
    <row r="15" spans="1:6" x14ac:dyDescent="0.3">
      <c r="A15" s="22">
        <v>44298</v>
      </c>
      <c r="B15" s="7">
        <v>9</v>
      </c>
      <c r="C15">
        <f t="shared" si="0"/>
        <v>95</v>
      </c>
    </row>
    <row r="16" spans="1:6" x14ac:dyDescent="0.3">
      <c r="A16" s="22">
        <v>44299</v>
      </c>
      <c r="B16" s="7">
        <v>7</v>
      </c>
      <c r="C16">
        <f t="shared" si="0"/>
        <v>102</v>
      </c>
    </row>
    <row r="17" spans="1:3" x14ac:dyDescent="0.3">
      <c r="A17" s="22">
        <v>44300</v>
      </c>
      <c r="B17" s="7">
        <v>8</v>
      </c>
      <c r="C17">
        <f t="shared" si="0"/>
        <v>110</v>
      </c>
    </row>
    <row r="18" spans="1:3" x14ac:dyDescent="0.3">
      <c r="A18" s="22">
        <v>44301</v>
      </c>
      <c r="B18" s="7">
        <v>7</v>
      </c>
      <c r="C18">
        <f t="shared" si="0"/>
        <v>117</v>
      </c>
    </row>
    <row r="19" spans="1:3" x14ac:dyDescent="0.3">
      <c r="A19" s="3" t="s">
        <v>104</v>
      </c>
      <c r="B19" s="7">
        <v>117</v>
      </c>
    </row>
    <row r="21" spans="1:3" x14ac:dyDescent="0.3">
      <c r="A21" t="s">
        <v>125</v>
      </c>
      <c r="B21">
        <f>C18/15</f>
        <v>7.8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EE35-4497-4266-9F61-315BB2996F46}">
  <dimension ref="A1:E11"/>
  <sheetViews>
    <sheetView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5" x14ac:dyDescent="0.3">
      <c r="A1" s="6" t="s">
        <v>37</v>
      </c>
      <c r="B1" t="s">
        <v>40</v>
      </c>
    </row>
    <row r="3" spans="1:5" x14ac:dyDescent="0.3">
      <c r="A3" s="6" t="s">
        <v>103</v>
      </c>
      <c r="B3" t="s">
        <v>105</v>
      </c>
    </row>
    <row r="4" spans="1:5" x14ac:dyDescent="0.3">
      <c r="A4" s="28" t="s">
        <v>134</v>
      </c>
      <c r="B4" s="27">
        <v>208</v>
      </c>
    </row>
    <row r="5" spans="1:5" x14ac:dyDescent="0.3">
      <c r="A5" s="3" t="s">
        <v>135</v>
      </c>
      <c r="B5" s="7">
        <v>227</v>
      </c>
    </row>
    <row r="6" spans="1:5" x14ac:dyDescent="0.3">
      <c r="A6" s="3" t="s">
        <v>136</v>
      </c>
      <c r="B6" s="7">
        <v>266</v>
      </c>
    </row>
    <row r="7" spans="1:5" x14ac:dyDescent="0.3">
      <c r="A7" s="3" t="s">
        <v>137</v>
      </c>
      <c r="B7" s="7">
        <v>346</v>
      </c>
    </row>
    <row r="8" spans="1:5" x14ac:dyDescent="0.3">
      <c r="A8" s="3" t="s">
        <v>138</v>
      </c>
      <c r="B8" s="7">
        <v>277</v>
      </c>
    </row>
    <row r="9" spans="1:5" x14ac:dyDescent="0.3">
      <c r="A9" s="3" t="s">
        <v>139</v>
      </c>
      <c r="B9" s="7">
        <v>239</v>
      </c>
      <c r="E9">
        <f>MIN(B4:B10)</f>
        <v>208</v>
      </c>
    </row>
    <row r="10" spans="1:5" x14ac:dyDescent="0.3">
      <c r="A10" s="3" t="s">
        <v>140</v>
      </c>
      <c r="B10" s="7">
        <v>267</v>
      </c>
    </row>
    <row r="11" spans="1:5" x14ac:dyDescent="0.3">
      <c r="A11" s="3" t="s">
        <v>104</v>
      </c>
      <c r="B11" s="7">
        <v>1830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4E8C-27EB-4E68-A181-A018F1DE7339}">
  <dimension ref="A3:G35"/>
  <sheetViews>
    <sheetView workbookViewId="0">
      <selection activeCell="G17" sqref="G17"/>
    </sheetView>
  </sheetViews>
  <sheetFormatPr defaultRowHeight="14.4" x14ac:dyDescent="0.3"/>
  <cols>
    <col min="1" max="1" width="12.5546875" bestFit="1" customWidth="1"/>
    <col min="2" max="2" width="11.6640625" bestFit="1" customWidth="1"/>
    <col min="5" max="5" width="10.109375" bestFit="1" customWidth="1"/>
    <col min="6" max="6" width="10.109375" customWidth="1"/>
  </cols>
  <sheetData>
    <row r="3" spans="1:7" x14ac:dyDescent="0.3">
      <c r="A3" s="6" t="s">
        <v>103</v>
      </c>
      <c r="B3" t="s">
        <v>105</v>
      </c>
    </row>
    <row r="4" spans="1:7" x14ac:dyDescent="0.3">
      <c r="A4" s="3" t="s">
        <v>17</v>
      </c>
      <c r="B4" s="7">
        <v>914</v>
      </c>
    </row>
    <row r="5" spans="1:7" x14ac:dyDescent="0.3">
      <c r="A5" s="3" t="s">
        <v>18</v>
      </c>
      <c r="B5" s="7">
        <v>429</v>
      </c>
    </row>
    <row r="6" spans="1:7" x14ac:dyDescent="0.3">
      <c r="A6" s="3" t="s">
        <v>19</v>
      </c>
      <c r="B6" s="7">
        <v>332</v>
      </c>
    </row>
    <row r="7" spans="1:7" x14ac:dyDescent="0.3">
      <c r="A7" s="3" t="s">
        <v>20</v>
      </c>
      <c r="B7" s="7">
        <v>274</v>
      </c>
    </row>
    <row r="8" spans="1:7" x14ac:dyDescent="0.3">
      <c r="A8" s="3" t="s">
        <v>21</v>
      </c>
      <c r="B8" s="7">
        <v>185</v>
      </c>
      <c r="E8" t="s">
        <v>141</v>
      </c>
      <c r="G8">
        <f>B4+B14+B24</f>
        <v>2719</v>
      </c>
    </row>
    <row r="9" spans="1:7" x14ac:dyDescent="0.3">
      <c r="A9" s="3" t="s">
        <v>22</v>
      </c>
      <c r="B9" s="7">
        <v>112</v>
      </c>
      <c r="E9" t="s">
        <v>142</v>
      </c>
      <c r="F9" t="s">
        <v>5</v>
      </c>
      <c r="G9">
        <f>VLOOKUP(A4,Table5[],5,0)</f>
        <v>497</v>
      </c>
    </row>
    <row r="10" spans="1:7" x14ac:dyDescent="0.3">
      <c r="A10" s="3" t="s">
        <v>23</v>
      </c>
      <c r="B10" s="7">
        <v>112</v>
      </c>
      <c r="F10" t="s">
        <v>17</v>
      </c>
      <c r="G10">
        <f>VLOOKUP(A14,Table5[],5,0)</f>
        <v>355</v>
      </c>
    </row>
    <row r="11" spans="1:7" x14ac:dyDescent="0.3">
      <c r="A11" s="3" t="s">
        <v>24</v>
      </c>
      <c r="B11" s="7">
        <v>38</v>
      </c>
      <c r="F11" t="s">
        <v>27</v>
      </c>
      <c r="G11">
        <f>VLOOKUP(A24,Table5[],5,0)</f>
        <v>207</v>
      </c>
    </row>
    <row r="12" spans="1:7" x14ac:dyDescent="0.3">
      <c r="A12" s="3" t="s">
        <v>25</v>
      </c>
      <c r="B12" s="7">
        <v>37</v>
      </c>
    </row>
    <row r="13" spans="1:7" x14ac:dyDescent="0.3">
      <c r="A13" s="3" t="s">
        <v>26</v>
      </c>
      <c r="B13" s="7">
        <v>51</v>
      </c>
      <c r="E13" t="s">
        <v>143</v>
      </c>
      <c r="G13">
        <f>SUM(B4:B33)</f>
        <v>7438</v>
      </c>
    </row>
    <row r="14" spans="1:7" x14ac:dyDescent="0.3">
      <c r="A14" s="3" t="s">
        <v>27</v>
      </c>
      <c r="B14" s="7">
        <v>896</v>
      </c>
    </row>
    <row r="15" spans="1:7" x14ac:dyDescent="0.3">
      <c r="A15" s="3" t="s">
        <v>28</v>
      </c>
      <c r="B15" s="7">
        <v>457</v>
      </c>
    </row>
    <row r="16" spans="1:7" x14ac:dyDescent="0.3">
      <c r="A16" s="3" t="s">
        <v>29</v>
      </c>
      <c r="B16" s="7">
        <v>333</v>
      </c>
      <c r="G16">
        <f>G8*100/G13</f>
        <v>36.555525678945955</v>
      </c>
    </row>
    <row r="17" spans="1:2" x14ac:dyDescent="0.3">
      <c r="A17" s="3" t="s">
        <v>30</v>
      </c>
      <c r="B17" s="7">
        <v>256</v>
      </c>
    </row>
    <row r="18" spans="1:2" x14ac:dyDescent="0.3">
      <c r="A18" s="3" t="s">
        <v>31</v>
      </c>
      <c r="B18" s="7">
        <v>195</v>
      </c>
    </row>
    <row r="19" spans="1:2" x14ac:dyDescent="0.3">
      <c r="A19" s="3" t="s">
        <v>32</v>
      </c>
      <c r="B19" s="7">
        <v>110</v>
      </c>
    </row>
    <row r="20" spans="1:2" x14ac:dyDescent="0.3">
      <c r="A20" s="3" t="s">
        <v>33</v>
      </c>
      <c r="B20" s="7">
        <v>105</v>
      </c>
    </row>
    <row r="21" spans="1:2" x14ac:dyDescent="0.3">
      <c r="A21" s="3" t="s">
        <v>34</v>
      </c>
      <c r="B21" s="7">
        <v>39</v>
      </c>
    </row>
    <row r="22" spans="1:2" x14ac:dyDescent="0.3">
      <c r="A22" s="3" t="s">
        <v>35</v>
      </c>
      <c r="B22" s="7">
        <v>30</v>
      </c>
    </row>
    <row r="23" spans="1:2" x14ac:dyDescent="0.3">
      <c r="A23" s="3" t="s">
        <v>36</v>
      </c>
      <c r="B23" s="7">
        <v>20</v>
      </c>
    </row>
    <row r="24" spans="1:2" x14ac:dyDescent="0.3">
      <c r="A24" s="3" t="s">
        <v>5</v>
      </c>
      <c r="B24" s="7">
        <v>909</v>
      </c>
    </row>
    <row r="25" spans="1:2" x14ac:dyDescent="0.3">
      <c r="A25" s="3" t="s">
        <v>6</v>
      </c>
      <c r="B25" s="7">
        <v>464</v>
      </c>
    </row>
    <row r="26" spans="1:2" x14ac:dyDescent="0.3">
      <c r="A26" s="3" t="s">
        <v>7</v>
      </c>
      <c r="B26" s="7">
        <v>342</v>
      </c>
    </row>
    <row r="27" spans="1:2" x14ac:dyDescent="0.3">
      <c r="A27" s="3" t="s">
        <v>8</v>
      </c>
      <c r="B27" s="7">
        <v>272</v>
      </c>
    </row>
    <row r="28" spans="1:2" x14ac:dyDescent="0.3">
      <c r="A28" s="3" t="s">
        <v>9</v>
      </c>
      <c r="B28" s="7">
        <v>192</v>
      </c>
    </row>
    <row r="29" spans="1:2" x14ac:dyDescent="0.3">
      <c r="A29" s="3" t="s">
        <v>10</v>
      </c>
      <c r="B29" s="7">
        <v>119</v>
      </c>
    </row>
    <row r="30" spans="1:2" x14ac:dyDescent="0.3">
      <c r="A30" s="3" t="s">
        <v>11</v>
      </c>
      <c r="B30" s="7">
        <v>117</v>
      </c>
    </row>
    <row r="31" spans="1:2" x14ac:dyDescent="0.3">
      <c r="A31" s="3" t="s">
        <v>12</v>
      </c>
      <c r="B31" s="7">
        <v>28</v>
      </c>
    </row>
    <row r="32" spans="1:2" x14ac:dyDescent="0.3">
      <c r="A32" s="3" t="s">
        <v>14</v>
      </c>
      <c r="B32" s="7">
        <v>40</v>
      </c>
    </row>
    <row r="33" spans="1:2" x14ac:dyDescent="0.3">
      <c r="A33" s="3" t="s">
        <v>16</v>
      </c>
      <c r="B33" s="7">
        <v>30</v>
      </c>
    </row>
    <row r="34" spans="1:2" x14ac:dyDescent="0.3">
      <c r="A34" s="3" t="s">
        <v>122</v>
      </c>
      <c r="B34" s="7"/>
    </row>
    <row r="35" spans="1:2" x14ac:dyDescent="0.3">
      <c r="A35" s="3" t="s">
        <v>104</v>
      </c>
      <c r="B35" s="7">
        <v>7438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766D-1261-4A3C-AB6E-2A8FDA85B487}">
  <dimension ref="A3:J20"/>
  <sheetViews>
    <sheetView workbookViewId="0">
      <selection activeCell="J15" sqref="J15"/>
    </sheetView>
  </sheetViews>
  <sheetFormatPr defaultRowHeight="14.4" x14ac:dyDescent="0.3"/>
  <cols>
    <col min="1" max="1" width="12.5546875" bestFit="1" customWidth="1"/>
    <col min="2" max="2" width="13.109375" bestFit="1" customWidth="1"/>
    <col min="5" max="5" width="10.33203125" bestFit="1" customWidth="1"/>
    <col min="6" max="6" width="12.6640625" bestFit="1" customWidth="1"/>
  </cols>
  <sheetData>
    <row r="3" spans="1:10" x14ac:dyDescent="0.3">
      <c r="A3" s="6" t="s">
        <v>103</v>
      </c>
      <c r="B3" t="s">
        <v>111</v>
      </c>
      <c r="E3" t="s">
        <v>42</v>
      </c>
      <c r="F3" t="s">
        <v>111</v>
      </c>
      <c r="G3" t="s">
        <v>144</v>
      </c>
    </row>
    <row r="4" spans="1:10" x14ac:dyDescent="0.3">
      <c r="A4" s="22">
        <v>44287</v>
      </c>
      <c r="B4" s="7">
        <v>482300</v>
      </c>
      <c r="E4" s="22">
        <v>44287</v>
      </c>
      <c r="F4" s="7">
        <v>482300</v>
      </c>
    </row>
    <row r="5" spans="1:10" x14ac:dyDescent="0.3">
      <c r="A5" s="22">
        <v>44288</v>
      </c>
      <c r="B5" s="7">
        <v>516662</v>
      </c>
      <c r="E5" s="30">
        <v>44288</v>
      </c>
      <c r="F5" s="31">
        <v>516662</v>
      </c>
      <c r="G5" s="32">
        <f>(F5-F4)*100/F4</f>
        <v>7.1246112378187849</v>
      </c>
    </row>
    <row r="6" spans="1:10" x14ac:dyDescent="0.3">
      <c r="A6" s="22">
        <v>44289</v>
      </c>
      <c r="B6" s="7">
        <v>519461</v>
      </c>
      <c r="E6" s="22">
        <v>44289</v>
      </c>
      <c r="F6" s="7">
        <v>519461</v>
      </c>
      <c r="G6" s="21">
        <f t="shared" ref="G6:G18" si="0">(F6-F5)*100/F5</f>
        <v>0.5417468286810333</v>
      </c>
    </row>
    <row r="7" spans="1:10" x14ac:dyDescent="0.3">
      <c r="A7" s="22">
        <v>44290</v>
      </c>
      <c r="B7" s="7">
        <v>526452</v>
      </c>
      <c r="E7" s="22">
        <v>44290</v>
      </c>
      <c r="F7" s="7">
        <v>526452</v>
      </c>
      <c r="G7" s="21">
        <f t="shared" si="0"/>
        <v>1.345818069113947</v>
      </c>
    </row>
    <row r="8" spans="1:10" x14ac:dyDescent="0.3">
      <c r="A8" s="22">
        <v>44291</v>
      </c>
      <c r="B8" s="7">
        <v>505618</v>
      </c>
      <c r="E8" s="22">
        <v>44291</v>
      </c>
      <c r="F8" s="7">
        <v>505618</v>
      </c>
      <c r="G8" s="21">
        <f t="shared" si="0"/>
        <v>-3.9574358156109199</v>
      </c>
    </row>
    <row r="9" spans="1:10" x14ac:dyDescent="0.3">
      <c r="A9" s="22">
        <v>44292</v>
      </c>
      <c r="B9" s="7">
        <v>505672</v>
      </c>
      <c r="E9" s="22">
        <v>44292</v>
      </c>
      <c r="F9" s="7">
        <v>505672</v>
      </c>
      <c r="G9" s="21">
        <f t="shared" si="0"/>
        <v>1.0679999525333354E-2</v>
      </c>
    </row>
    <row r="10" spans="1:10" x14ac:dyDescent="0.3">
      <c r="A10" s="22">
        <v>44293</v>
      </c>
      <c r="B10" s="7">
        <v>517023</v>
      </c>
      <c r="E10" s="22">
        <v>44293</v>
      </c>
      <c r="F10" s="7">
        <v>517023</v>
      </c>
      <c r="G10" s="21">
        <f t="shared" si="0"/>
        <v>2.2447357180148395</v>
      </c>
    </row>
    <row r="11" spans="1:10" x14ac:dyDescent="0.3">
      <c r="A11" s="22">
        <v>44294</v>
      </c>
      <c r="B11" s="7">
        <v>501575</v>
      </c>
      <c r="E11" s="22">
        <v>44294</v>
      </c>
      <c r="F11" s="7">
        <v>501575</v>
      </c>
      <c r="G11" s="21">
        <f t="shared" si="0"/>
        <v>-2.9878748140798379</v>
      </c>
    </row>
    <row r="12" spans="1:10" x14ac:dyDescent="0.3">
      <c r="A12" s="22">
        <v>44295</v>
      </c>
      <c r="B12" s="7">
        <v>524258</v>
      </c>
      <c r="E12" s="22">
        <v>44295</v>
      </c>
      <c r="F12" s="7">
        <v>524258</v>
      </c>
      <c r="G12" s="21">
        <f t="shared" si="0"/>
        <v>4.5223545830633505</v>
      </c>
    </row>
    <row r="13" spans="1:10" x14ac:dyDescent="0.3">
      <c r="A13" s="22">
        <v>44296</v>
      </c>
      <c r="B13" s="7">
        <v>524265</v>
      </c>
      <c r="E13" s="22">
        <v>44296</v>
      </c>
      <c r="F13" s="7">
        <v>524265</v>
      </c>
      <c r="G13" s="21">
        <f t="shared" si="0"/>
        <v>1.3352204448954523E-3</v>
      </c>
    </row>
    <row r="14" spans="1:10" x14ac:dyDescent="0.3">
      <c r="A14" s="22">
        <v>44297</v>
      </c>
      <c r="B14" s="7">
        <v>505666</v>
      </c>
      <c r="E14" s="22">
        <v>44297</v>
      </c>
      <c r="F14" s="7">
        <v>505666</v>
      </c>
      <c r="G14" s="21">
        <f t="shared" si="0"/>
        <v>-3.5476333533613724</v>
      </c>
    </row>
    <row r="15" spans="1:10" x14ac:dyDescent="0.3">
      <c r="A15" s="22">
        <v>44298</v>
      </c>
      <c r="B15" s="7">
        <v>496066</v>
      </c>
      <c r="E15" s="22">
        <v>44298</v>
      </c>
      <c r="F15" s="7">
        <v>496066</v>
      </c>
      <c r="G15" s="21">
        <f t="shared" si="0"/>
        <v>-1.8984863526517504</v>
      </c>
      <c r="J15" s="21">
        <f>MAX(G5:G18)</f>
        <v>8.2946624037930441</v>
      </c>
    </row>
    <row r="16" spans="1:10" x14ac:dyDescent="0.3">
      <c r="A16" s="22">
        <v>44299</v>
      </c>
      <c r="B16" s="7">
        <v>537213</v>
      </c>
      <c r="E16" s="26">
        <v>44299</v>
      </c>
      <c r="F16" s="27">
        <v>537213</v>
      </c>
      <c r="G16" s="29">
        <f t="shared" si="0"/>
        <v>8.2946624037930441</v>
      </c>
    </row>
    <row r="17" spans="1:7" x14ac:dyDescent="0.3">
      <c r="A17" s="22">
        <v>44300</v>
      </c>
      <c r="B17" s="7">
        <v>515809</v>
      </c>
      <c r="E17" s="22">
        <v>44300</v>
      </c>
      <c r="F17" s="7">
        <v>515809</v>
      </c>
      <c r="G17" s="21">
        <f t="shared" si="0"/>
        <v>-3.984266948119275</v>
      </c>
    </row>
    <row r="18" spans="1:7" x14ac:dyDescent="0.3">
      <c r="A18" s="22">
        <v>44301</v>
      </c>
      <c r="B18" s="7">
        <v>500453</v>
      </c>
      <c r="E18" s="22">
        <v>44301</v>
      </c>
      <c r="F18" s="7">
        <v>500453</v>
      </c>
      <c r="G18" s="21">
        <f t="shared" si="0"/>
        <v>-2.977070970068378</v>
      </c>
    </row>
    <row r="19" spans="1:7" x14ac:dyDescent="0.3">
      <c r="A19" s="3" t="s">
        <v>122</v>
      </c>
      <c r="B19" s="7"/>
    </row>
    <row r="20" spans="1:7" x14ac:dyDescent="0.3">
      <c r="A20" s="3" t="s">
        <v>104</v>
      </c>
      <c r="B20" s="7">
        <v>7678493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2B54-8FE6-4928-8DD7-A8CA50CF7D24}">
  <dimension ref="A1:C148"/>
  <sheetViews>
    <sheetView topLeftCell="A115" zoomScaleNormal="100" workbookViewId="0">
      <selection activeCell="A121" sqref="A121:C121"/>
    </sheetView>
  </sheetViews>
  <sheetFormatPr defaultColWidth="12" defaultRowHeight="14.4" x14ac:dyDescent="0.3"/>
  <cols>
    <col min="3" max="3" width="13.88671875" bestFit="1" customWidth="1"/>
  </cols>
  <sheetData>
    <row r="1" spans="1:3" x14ac:dyDescent="0.3">
      <c r="A1" s="6" t="s">
        <v>37</v>
      </c>
      <c r="B1" t="s">
        <v>39</v>
      </c>
    </row>
    <row r="3" spans="1:3" x14ac:dyDescent="0.3">
      <c r="A3" s="6" t="s">
        <v>103</v>
      </c>
      <c r="B3" t="s">
        <v>105</v>
      </c>
      <c r="C3" t="s">
        <v>115</v>
      </c>
    </row>
    <row r="4" spans="1:3" x14ac:dyDescent="0.3">
      <c r="A4" s="3" t="s">
        <v>17</v>
      </c>
      <c r="B4" s="7">
        <v>210</v>
      </c>
      <c r="C4" s="7">
        <v>671790</v>
      </c>
    </row>
    <row r="5" spans="1:3" x14ac:dyDescent="0.3">
      <c r="A5" s="3" t="s">
        <v>18</v>
      </c>
      <c r="B5" s="7">
        <v>87</v>
      </c>
      <c r="C5" s="7">
        <v>32277</v>
      </c>
    </row>
    <row r="6" spans="1:3" x14ac:dyDescent="0.3">
      <c r="A6" s="3" t="s">
        <v>19</v>
      </c>
      <c r="B6" s="7">
        <v>76</v>
      </c>
      <c r="C6" s="7">
        <v>174800</v>
      </c>
    </row>
    <row r="7" spans="1:3" x14ac:dyDescent="0.3">
      <c r="A7" s="3" t="s">
        <v>20</v>
      </c>
      <c r="B7" s="7">
        <v>59</v>
      </c>
      <c r="C7" s="7">
        <v>29441</v>
      </c>
    </row>
    <row r="8" spans="1:3" x14ac:dyDescent="0.3">
      <c r="A8" s="3" t="s">
        <v>21</v>
      </c>
      <c r="B8" s="7">
        <v>32</v>
      </c>
      <c r="C8" s="7">
        <v>9568</v>
      </c>
    </row>
    <row r="9" spans="1:3" x14ac:dyDescent="0.3">
      <c r="A9" s="3" t="s">
        <v>22</v>
      </c>
      <c r="B9" s="7">
        <v>21</v>
      </c>
      <c r="C9" s="7">
        <v>18921</v>
      </c>
    </row>
    <row r="10" spans="1:3" x14ac:dyDescent="0.3">
      <c r="A10" s="3" t="s">
        <v>23</v>
      </c>
      <c r="B10" s="7">
        <v>26</v>
      </c>
      <c r="C10" s="7">
        <v>24154</v>
      </c>
    </row>
    <row r="11" spans="1:3" x14ac:dyDescent="0.3">
      <c r="A11" s="3" t="s">
        <v>24</v>
      </c>
      <c r="B11" s="7">
        <v>6</v>
      </c>
      <c r="C11" s="7">
        <v>6180</v>
      </c>
    </row>
    <row r="12" spans="1:3" x14ac:dyDescent="0.3">
      <c r="A12" s="3" t="s">
        <v>25</v>
      </c>
      <c r="B12" s="7">
        <v>3</v>
      </c>
      <c r="C12" s="7">
        <v>3666</v>
      </c>
    </row>
    <row r="13" spans="1:3" x14ac:dyDescent="0.3">
      <c r="A13" s="3" t="s">
        <v>26</v>
      </c>
      <c r="B13" s="7">
        <v>4</v>
      </c>
      <c r="C13" s="7">
        <v>2596</v>
      </c>
    </row>
    <row r="14" spans="1:3" x14ac:dyDescent="0.3">
      <c r="A14" s="3" t="s">
        <v>27</v>
      </c>
      <c r="B14" s="7">
        <v>301</v>
      </c>
      <c r="C14" s="7">
        <v>541800</v>
      </c>
    </row>
    <row r="15" spans="1:3" x14ac:dyDescent="0.3">
      <c r="A15" s="3" t="s">
        <v>28</v>
      </c>
      <c r="B15" s="7">
        <v>149</v>
      </c>
      <c r="C15" s="7">
        <v>51405</v>
      </c>
    </row>
    <row r="16" spans="1:3" x14ac:dyDescent="0.3">
      <c r="A16" s="3" t="s">
        <v>29</v>
      </c>
      <c r="B16" s="7">
        <v>109</v>
      </c>
      <c r="C16" s="7">
        <v>38150</v>
      </c>
    </row>
    <row r="17" spans="1:3" x14ac:dyDescent="0.3">
      <c r="A17" s="3" t="s">
        <v>30</v>
      </c>
      <c r="B17" s="7">
        <v>85</v>
      </c>
      <c r="C17" s="7">
        <v>133875</v>
      </c>
    </row>
    <row r="18" spans="1:3" x14ac:dyDescent="0.3">
      <c r="A18" s="3" t="s">
        <v>31</v>
      </c>
      <c r="B18" s="7">
        <v>42</v>
      </c>
      <c r="C18" s="7">
        <v>43890</v>
      </c>
    </row>
    <row r="19" spans="1:3" x14ac:dyDescent="0.3">
      <c r="A19" s="3" t="s">
        <v>32</v>
      </c>
      <c r="B19" s="7">
        <v>18</v>
      </c>
      <c r="C19" s="7">
        <v>21348</v>
      </c>
    </row>
    <row r="20" spans="1:3" x14ac:dyDescent="0.3">
      <c r="A20" s="3" t="s">
        <v>33</v>
      </c>
      <c r="B20" s="7">
        <v>8</v>
      </c>
      <c r="C20" s="7">
        <v>2992</v>
      </c>
    </row>
    <row r="21" spans="1:3" x14ac:dyDescent="0.3">
      <c r="A21" s="3" t="s">
        <v>34</v>
      </c>
      <c r="B21" s="7">
        <v>5</v>
      </c>
      <c r="C21" s="7">
        <v>7500</v>
      </c>
    </row>
    <row r="22" spans="1:3" x14ac:dyDescent="0.3">
      <c r="A22" s="3" t="s">
        <v>35</v>
      </c>
      <c r="B22" s="7">
        <v>1</v>
      </c>
      <c r="C22" s="7">
        <v>1800</v>
      </c>
    </row>
    <row r="23" spans="1:3" x14ac:dyDescent="0.3">
      <c r="A23" s="3" t="s">
        <v>36</v>
      </c>
      <c r="B23" s="7">
        <v>4</v>
      </c>
      <c r="C23" s="7">
        <v>5908</v>
      </c>
    </row>
    <row r="24" spans="1:3" x14ac:dyDescent="0.3">
      <c r="A24" s="3" t="s">
        <v>5</v>
      </c>
      <c r="B24" s="7">
        <v>317</v>
      </c>
      <c r="C24" s="7">
        <v>66570</v>
      </c>
    </row>
    <row r="25" spans="1:3" x14ac:dyDescent="0.3">
      <c r="A25" s="3" t="s">
        <v>6</v>
      </c>
      <c r="B25" s="7">
        <v>154</v>
      </c>
      <c r="C25" s="7">
        <v>30646</v>
      </c>
    </row>
    <row r="26" spans="1:3" x14ac:dyDescent="0.3">
      <c r="A26" s="3" t="s">
        <v>7</v>
      </c>
      <c r="B26" s="7">
        <v>115</v>
      </c>
      <c r="C26" s="7">
        <v>37030</v>
      </c>
    </row>
    <row r="27" spans="1:3" x14ac:dyDescent="0.3">
      <c r="A27" s="3" t="s">
        <v>8</v>
      </c>
      <c r="B27" s="7">
        <v>87</v>
      </c>
      <c r="C27" s="7">
        <v>14007</v>
      </c>
    </row>
    <row r="28" spans="1:3" x14ac:dyDescent="0.3">
      <c r="A28" s="3" t="s">
        <v>9</v>
      </c>
      <c r="B28" s="7">
        <v>58</v>
      </c>
      <c r="C28" s="7">
        <v>6322</v>
      </c>
    </row>
    <row r="29" spans="1:3" x14ac:dyDescent="0.3">
      <c r="A29" s="3" t="s">
        <v>10</v>
      </c>
      <c r="B29" s="7">
        <v>37</v>
      </c>
      <c r="C29" s="7">
        <v>4514</v>
      </c>
    </row>
    <row r="30" spans="1:3" x14ac:dyDescent="0.3">
      <c r="A30" s="3" t="s">
        <v>11</v>
      </c>
      <c r="B30" s="7">
        <v>36</v>
      </c>
      <c r="C30" s="7">
        <v>3456</v>
      </c>
    </row>
    <row r="31" spans="1:3" x14ac:dyDescent="0.3">
      <c r="A31" s="3" t="s">
        <v>12</v>
      </c>
      <c r="B31" s="7">
        <v>5</v>
      </c>
      <c r="C31" s="7">
        <v>365</v>
      </c>
    </row>
    <row r="32" spans="1:3" x14ac:dyDescent="0.3">
      <c r="A32" s="3" t="s">
        <v>14</v>
      </c>
      <c r="B32" s="7">
        <v>6</v>
      </c>
      <c r="C32" s="7">
        <v>1350</v>
      </c>
    </row>
    <row r="33" spans="1:3" x14ac:dyDescent="0.3">
      <c r="A33" s="3" t="s">
        <v>16</v>
      </c>
      <c r="B33" s="7">
        <v>4</v>
      </c>
      <c r="C33" s="7">
        <v>2236</v>
      </c>
    </row>
    <row r="34" spans="1:3" x14ac:dyDescent="0.3">
      <c r="A34" s="3" t="s">
        <v>104</v>
      </c>
      <c r="B34" s="7">
        <v>2065</v>
      </c>
      <c r="C34" s="7">
        <v>1988557</v>
      </c>
    </row>
    <row r="40" spans="1:3" x14ac:dyDescent="0.3">
      <c r="A40" s="20" t="s">
        <v>146</v>
      </c>
      <c r="B40" s="20"/>
      <c r="C40" s="20"/>
    </row>
    <row r="41" spans="1:3" x14ac:dyDescent="0.3">
      <c r="A41" t="s">
        <v>1</v>
      </c>
      <c r="B41" t="s">
        <v>145</v>
      </c>
      <c r="C41" t="s">
        <v>120</v>
      </c>
    </row>
    <row r="42" spans="1:3" x14ac:dyDescent="0.3">
      <c r="A42" s="28" t="s">
        <v>17</v>
      </c>
      <c r="B42" s="27">
        <v>261</v>
      </c>
      <c r="C42" s="33">
        <v>834939</v>
      </c>
    </row>
    <row r="43" spans="1:3" x14ac:dyDescent="0.3">
      <c r="A43" s="3" t="s">
        <v>18</v>
      </c>
      <c r="B43" s="7">
        <v>131</v>
      </c>
      <c r="C43" s="25">
        <v>48601</v>
      </c>
    </row>
    <row r="44" spans="1:3" x14ac:dyDescent="0.3">
      <c r="A44" s="28" t="s">
        <v>19</v>
      </c>
      <c r="B44" s="27">
        <v>95</v>
      </c>
      <c r="C44" s="33">
        <v>218500</v>
      </c>
    </row>
    <row r="45" spans="1:3" x14ac:dyDescent="0.3">
      <c r="A45" s="3" t="s">
        <v>20</v>
      </c>
      <c r="B45" s="7">
        <v>77</v>
      </c>
      <c r="C45" s="25">
        <v>38423</v>
      </c>
    </row>
    <row r="46" spans="1:3" x14ac:dyDescent="0.3">
      <c r="A46" s="3" t="s">
        <v>21</v>
      </c>
      <c r="B46" s="7">
        <v>64</v>
      </c>
      <c r="C46" s="25">
        <v>19136</v>
      </c>
    </row>
    <row r="47" spans="1:3" x14ac:dyDescent="0.3">
      <c r="A47" s="3" t="s">
        <v>22</v>
      </c>
      <c r="B47" s="7">
        <v>45</v>
      </c>
      <c r="C47" s="25">
        <v>40545</v>
      </c>
    </row>
    <row r="48" spans="1:3" x14ac:dyDescent="0.3">
      <c r="A48" s="3" t="s">
        <v>23</v>
      </c>
      <c r="B48" s="7">
        <v>37</v>
      </c>
      <c r="C48" s="25">
        <v>34373</v>
      </c>
    </row>
    <row r="49" spans="1:3" x14ac:dyDescent="0.3">
      <c r="A49" s="3" t="s">
        <v>24</v>
      </c>
      <c r="B49" s="7">
        <v>20</v>
      </c>
      <c r="C49" s="25">
        <v>20600</v>
      </c>
    </row>
    <row r="50" spans="1:3" x14ac:dyDescent="0.3">
      <c r="A50" s="3" t="s">
        <v>25</v>
      </c>
      <c r="B50" s="7">
        <v>21</v>
      </c>
      <c r="C50" s="25">
        <v>25662</v>
      </c>
    </row>
    <row r="51" spans="1:3" x14ac:dyDescent="0.3">
      <c r="A51" s="3" t="s">
        <v>26</v>
      </c>
      <c r="B51" s="7">
        <v>28</v>
      </c>
      <c r="C51" s="25">
        <v>18172</v>
      </c>
    </row>
    <row r="52" spans="1:3" x14ac:dyDescent="0.3">
      <c r="A52" s="28" t="s">
        <v>27</v>
      </c>
      <c r="B52" s="27">
        <v>150</v>
      </c>
      <c r="C52" s="33">
        <v>270000</v>
      </c>
    </row>
    <row r="53" spans="1:3" x14ac:dyDescent="0.3">
      <c r="A53" s="3" t="s">
        <v>28</v>
      </c>
      <c r="B53" s="7">
        <v>88</v>
      </c>
      <c r="C53" s="25">
        <v>30360</v>
      </c>
    </row>
    <row r="54" spans="1:3" x14ac:dyDescent="0.3">
      <c r="A54" s="3" t="s">
        <v>29</v>
      </c>
      <c r="B54" s="7">
        <v>62</v>
      </c>
      <c r="C54" s="25">
        <v>21700</v>
      </c>
    </row>
    <row r="55" spans="1:3" x14ac:dyDescent="0.3">
      <c r="A55" s="3" t="s">
        <v>30</v>
      </c>
      <c r="B55" s="7">
        <v>46</v>
      </c>
      <c r="C55" s="25">
        <v>72450</v>
      </c>
    </row>
    <row r="56" spans="1:3" x14ac:dyDescent="0.3">
      <c r="A56" s="3" t="s">
        <v>31</v>
      </c>
      <c r="B56" s="7">
        <v>66</v>
      </c>
      <c r="C56" s="25">
        <v>68970</v>
      </c>
    </row>
    <row r="57" spans="1:3" x14ac:dyDescent="0.3">
      <c r="A57" s="3" t="s">
        <v>32</v>
      </c>
      <c r="B57" s="7">
        <v>44</v>
      </c>
      <c r="C57" s="25">
        <v>52184</v>
      </c>
    </row>
    <row r="58" spans="1:3" x14ac:dyDescent="0.3">
      <c r="A58" s="3" t="s">
        <v>33</v>
      </c>
      <c r="B58" s="7">
        <v>52</v>
      </c>
      <c r="C58" s="25">
        <v>19448</v>
      </c>
    </row>
    <row r="59" spans="1:3" x14ac:dyDescent="0.3">
      <c r="A59" s="3" t="s">
        <v>34</v>
      </c>
      <c r="B59" s="7">
        <v>22</v>
      </c>
      <c r="C59" s="25">
        <v>33000</v>
      </c>
    </row>
    <row r="60" spans="1:3" x14ac:dyDescent="0.3">
      <c r="A60" s="3" t="s">
        <v>35</v>
      </c>
      <c r="B60" s="7">
        <v>20</v>
      </c>
      <c r="C60" s="25">
        <v>36000</v>
      </c>
    </row>
    <row r="61" spans="1:3" x14ac:dyDescent="0.3">
      <c r="A61" s="3" t="s">
        <v>36</v>
      </c>
      <c r="B61" s="7">
        <v>10</v>
      </c>
      <c r="C61" s="25">
        <v>14770</v>
      </c>
    </row>
    <row r="62" spans="1:3" x14ac:dyDescent="0.3">
      <c r="A62" s="3" t="s">
        <v>5</v>
      </c>
      <c r="B62" s="7">
        <v>128</v>
      </c>
      <c r="C62" s="25">
        <v>26880</v>
      </c>
    </row>
    <row r="63" spans="1:3" x14ac:dyDescent="0.3">
      <c r="A63" s="3" t="s">
        <v>6</v>
      </c>
      <c r="B63" s="7">
        <v>84</v>
      </c>
      <c r="C63" s="25">
        <v>16716</v>
      </c>
    </row>
    <row r="64" spans="1:3" x14ac:dyDescent="0.3">
      <c r="A64" s="3" t="s">
        <v>7</v>
      </c>
      <c r="B64" s="7">
        <v>67</v>
      </c>
      <c r="C64" s="25">
        <v>21574</v>
      </c>
    </row>
    <row r="65" spans="1:3" x14ac:dyDescent="0.3">
      <c r="A65" s="3" t="s">
        <v>8</v>
      </c>
      <c r="B65" s="7">
        <v>63</v>
      </c>
      <c r="C65" s="25">
        <v>10143</v>
      </c>
    </row>
    <row r="66" spans="1:3" x14ac:dyDescent="0.3">
      <c r="A66" s="3" t="s">
        <v>9</v>
      </c>
      <c r="B66" s="7">
        <v>44</v>
      </c>
      <c r="C66" s="25">
        <v>4796</v>
      </c>
    </row>
    <row r="67" spans="1:3" x14ac:dyDescent="0.3">
      <c r="A67" s="3" t="s">
        <v>10</v>
      </c>
      <c r="B67" s="7">
        <v>27</v>
      </c>
      <c r="C67" s="25">
        <v>3294</v>
      </c>
    </row>
    <row r="68" spans="1:3" x14ac:dyDescent="0.3">
      <c r="A68" s="3" t="s">
        <v>11</v>
      </c>
      <c r="B68" s="7">
        <v>28</v>
      </c>
      <c r="C68" s="25">
        <v>2688</v>
      </c>
    </row>
    <row r="69" spans="1:3" x14ac:dyDescent="0.3">
      <c r="A69" s="3" t="s">
        <v>12</v>
      </c>
      <c r="B69" s="7">
        <v>12</v>
      </c>
      <c r="C69" s="25">
        <v>876</v>
      </c>
    </row>
    <row r="70" spans="1:3" x14ac:dyDescent="0.3">
      <c r="A70" s="3" t="s">
        <v>14</v>
      </c>
      <c r="B70" s="7">
        <v>20</v>
      </c>
      <c r="C70" s="25">
        <v>4500</v>
      </c>
    </row>
    <row r="71" spans="1:3" x14ac:dyDescent="0.3">
      <c r="A71" s="3" t="s">
        <v>16</v>
      </c>
      <c r="B71" s="7">
        <v>18</v>
      </c>
      <c r="C71" s="25">
        <v>10062</v>
      </c>
    </row>
    <row r="79" spans="1:3" x14ac:dyDescent="0.3">
      <c r="A79" s="20" t="s">
        <v>147</v>
      </c>
      <c r="B79" s="20"/>
      <c r="C79" s="20"/>
    </row>
    <row r="80" spans="1:3" x14ac:dyDescent="0.3">
      <c r="A80" t="s">
        <v>1</v>
      </c>
      <c r="B80" t="s">
        <v>145</v>
      </c>
      <c r="C80" t="s">
        <v>120</v>
      </c>
    </row>
    <row r="81" spans="1:3" x14ac:dyDescent="0.3">
      <c r="A81" s="28" t="s">
        <v>17</v>
      </c>
      <c r="B81" s="27">
        <v>443</v>
      </c>
      <c r="C81" s="33">
        <v>1417157</v>
      </c>
    </row>
    <row r="82" spans="1:3" x14ac:dyDescent="0.3">
      <c r="A82" s="3" t="s">
        <v>18</v>
      </c>
      <c r="B82" s="7">
        <v>211</v>
      </c>
      <c r="C82" s="25">
        <v>78281</v>
      </c>
    </row>
    <row r="83" spans="1:3" x14ac:dyDescent="0.3">
      <c r="A83" s="28" t="s">
        <v>19</v>
      </c>
      <c r="B83" s="27">
        <v>161</v>
      </c>
      <c r="C83" s="33">
        <v>370300</v>
      </c>
    </row>
    <row r="84" spans="1:3" x14ac:dyDescent="0.3">
      <c r="A84" s="3" t="s">
        <v>20</v>
      </c>
      <c r="B84" s="7">
        <v>138</v>
      </c>
      <c r="C84" s="25">
        <v>68862</v>
      </c>
    </row>
    <row r="85" spans="1:3" x14ac:dyDescent="0.3">
      <c r="A85" s="3" t="s">
        <v>21</v>
      </c>
      <c r="B85" s="7">
        <v>89</v>
      </c>
      <c r="C85" s="25">
        <v>26611</v>
      </c>
    </row>
    <row r="86" spans="1:3" x14ac:dyDescent="0.3">
      <c r="A86" s="3" t="s">
        <v>22</v>
      </c>
      <c r="B86" s="7">
        <v>46</v>
      </c>
      <c r="C86" s="25">
        <v>41446</v>
      </c>
    </row>
    <row r="87" spans="1:3" x14ac:dyDescent="0.3">
      <c r="A87" s="3" t="s">
        <v>23</v>
      </c>
      <c r="B87" s="7">
        <v>49</v>
      </c>
      <c r="C87" s="25">
        <v>45521</v>
      </c>
    </row>
    <row r="88" spans="1:3" x14ac:dyDescent="0.3">
      <c r="A88" s="3" t="s">
        <v>24</v>
      </c>
      <c r="B88" s="7">
        <v>12</v>
      </c>
      <c r="C88" s="25">
        <v>12360</v>
      </c>
    </row>
    <row r="89" spans="1:3" x14ac:dyDescent="0.3">
      <c r="A89" s="3" t="s">
        <v>25</v>
      </c>
      <c r="B89" s="7">
        <v>13</v>
      </c>
      <c r="C89" s="25">
        <v>15886</v>
      </c>
    </row>
    <row r="90" spans="1:3" x14ac:dyDescent="0.3">
      <c r="A90" s="3" t="s">
        <v>26</v>
      </c>
      <c r="B90" s="7">
        <v>19</v>
      </c>
      <c r="C90" s="25">
        <v>12331</v>
      </c>
    </row>
    <row r="91" spans="1:3" x14ac:dyDescent="0.3">
      <c r="A91" s="28" t="s">
        <v>27</v>
      </c>
      <c r="B91" s="27">
        <v>445</v>
      </c>
      <c r="C91" s="33">
        <v>801000</v>
      </c>
    </row>
    <row r="92" spans="1:3" x14ac:dyDescent="0.3">
      <c r="A92" s="3" t="s">
        <v>28</v>
      </c>
      <c r="B92" s="7">
        <v>220</v>
      </c>
      <c r="C92" s="25">
        <v>75900</v>
      </c>
    </row>
    <row r="93" spans="1:3" x14ac:dyDescent="0.3">
      <c r="A93" s="3" t="s">
        <v>29</v>
      </c>
      <c r="B93" s="7">
        <v>162</v>
      </c>
      <c r="C93" s="25">
        <v>56700</v>
      </c>
    </row>
    <row r="94" spans="1:3" x14ac:dyDescent="0.3">
      <c r="A94" s="3" t="s">
        <v>30</v>
      </c>
      <c r="B94" s="7">
        <v>125</v>
      </c>
      <c r="C94" s="25">
        <v>196875</v>
      </c>
    </row>
    <row r="95" spans="1:3" x14ac:dyDescent="0.3">
      <c r="A95" s="3" t="s">
        <v>31</v>
      </c>
      <c r="B95" s="7">
        <v>87</v>
      </c>
      <c r="C95" s="25">
        <v>90915</v>
      </c>
    </row>
    <row r="96" spans="1:3" x14ac:dyDescent="0.3">
      <c r="A96" s="3" t="s">
        <v>32</v>
      </c>
      <c r="B96" s="7">
        <v>48</v>
      </c>
      <c r="C96" s="25">
        <v>56928</v>
      </c>
    </row>
    <row r="97" spans="1:3" x14ac:dyDescent="0.3">
      <c r="A97" s="3" t="s">
        <v>33</v>
      </c>
      <c r="B97" s="7">
        <v>45</v>
      </c>
      <c r="C97" s="25">
        <v>16830</v>
      </c>
    </row>
    <row r="98" spans="1:3" x14ac:dyDescent="0.3">
      <c r="A98" s="3" t="s">
        <v>34</v>
      </c>
      <c r="B98" s="7">
        <v>12</v>
      </c>
      <c r="C98" s="25">
        <v>18000</v>
      </c>
    </row>
    <row r="99" spans="1:3" x14ac:dyDescent="0.3">
      <c r="A99" s="3" t="s">
        <v>35</v>
      </c>
      <c r="B99" s="7">
        <v>9</v>
      </c>
      <c r="C99" s="25">
        <v>16200</v>
      </c>
    </row>
    <row r="100" spans="1:3" x14ac:dyDescent="0.3">
      <c r="A100" s="3" t="s">
        <v>36</v>
      </c>
      <c r="B100" s="7">
        <v>6</v>
      </c>
      <c r="C100" s="25">
        <v>8862</v>
      </c>
    </row>
    <row r="101" spans="1:3" x14ac:dyDescent="0.3">
      <c r="A101" s="3" t="s">
        <v>5</v>
      </c>
      <c r="B101" s="7">
        <v>464</v>
      </c>
      <c r="C101" s="25">
        <v>97440</v>
      </c>
    </row>
    <row r="102" spans="1:3" x14ac:dyDescent="0.3">
      <c r="A102" s="3" t="s">
        <v>6</v>
      </c>
      <c r="B102" s="7">
        <v>226</v>
      </c>
      <c r="C102" s="25">
        <v>44974</v>
      </c>
    </row>
    <row r="103" spans="1:3" x14ac:dyDescent="0.3">
      <c r="A103" s="3" t="s">
        <v>7</v>
      </c>
      <c r="B103" s="7">
        <v>160</v>
      </c>
      <c r="C103" s="25">
        <v>51520</v>
      </c>
    </row>
    <row r="104" spans="1:3" x14ac:dyDescent="0.3">
      <c r="A104" s="3" t="s">
        <v>8</v>
      </c>
      <c r="B104" s="7">
        <v>122</v>
      </c>
      <c r="C104" s="25">
        <v>19642</v>
      </c>
    </row>
    <row r="105" spans="1:3" x14ac:dyDescent="0.3">
      <c r="A105" s="3" t="s">
        <v>9</v>
      </c>
      <c r="B105" s="7">
        <v>90</v>
      </c>
      <c r="C105" s="25">
        <v>9810</v>
      </c>
    </row>
    <row r="106" spans="1:3" x14ac:dyDescent="0.3">
      <c r="A106" s="3" t="s">
        <v>10</v>
      </c>
      <c r="B106" s="7">
        <v>55</v>
      </c>
      <c r="C106" s="25">
        <v>6710</v>
      </c>
    </row>
    <row r="107" spans="1:3" x14ac:dyDescent="0.3">
      <c r="A107" s="3" t="s">
        <v>11</v>
      </c>
      <c r="B107" s="7">
        <v>53</v>
      </c>
      <c r="C107" s="25">
        <v>5088</v>
      </c>
    </row>
    <row r="108" spans="1:3" x14ac:dyDescent="0.3">
      <c r="A108" s="3" t="s">
        <v>12</v>
      </c>
      <c r="B108" s="7">
        <v>11</v>
      </c>
      <c r="C108" s="25">
        <v>803</v>
      </c>
    </row>
    <row r="109" spans="1:3" x14ac:dyDescent="0.3">
      <c r="A109" s="3" t="s">
        <v>14</v>
      </c>
      <c r="B109" s="7">
        <v>14</v>
      </c>
      <c r="C109" s="25">
        <v>3150</v>
      </c>
    </row>
    <row r="110" spans="1:3" x14ac:dyDescent="0.3">
      <c r="A110" s="3" t="s">
        <v>16</v>
      </c>
      <c r="B110" s="7">
        <v>8</v>
      </c>
      <c r="C110" s="25">
        <v>4472</v>
      </c>
    </row>
    <row r="117" spans="1:3" x14ac:dyDescent="0.3">
      <c r="A117" s="20" t="s">
        <v>148</v>
      </c>
      <c r="B117" s="20"/>
      <c r="C117" s="20"/>
    </row>
    <row r="118" spans="1:3" x14ac:dyDescent="0.3">
      <c r="A118" t="s">
        <v>1</v>
      </c>
      <c r="B118" t="s">
        <v>145</v>
      </c>
      <c r="C118" t="s">
        <v>120</v>
      </c>
    </row>
    <row r="119" spans="1:3" x14ac:dyDescent="0.3">
      <c r="A119" s="28" t="s">
        <v>17</v>
      </c>
      <c r="B119" s="27">
        <v>210</v>
      </c>
      <c r="C119" s="33">
        <v>671790</v>
      </c>
    </row>
    <row r="120" spans="1:3" x14ac:dyDescent="0.3">
      <c r="A120" s="3" t="s">
        <v>18</v>
      </c>
      <c r="B120" s="7">
        <v>87</v>
      </c>
      <c r="C120" s="25">
        <v>32277</v>
      </c>
    </row>
    <row r="121" spans="1:3" x14ac:dyDescent="0.3">
      <c r="A121" s="28" t="s">
        <v>19</v>
      </c>
      <c r="B121" s="27">
        <v>76</v>
      </c>
      <c r="C121" s="33">
        <v>174800</v>
      </c>
    </row>
    <row r="122" spans="1:3" x14ac:dyDescent="0.3">
      <c r="A122" s="3" t="s">
        <v>20</v>
      </c>
      <c r="B122" s="7">
        <v>59</v>
      </c>
      <c r="C122" s="25">
        <v>29441</v>
      </c>
    </row>
    <row r="123" spans="1:3" x14ac:dyDescent="0.3">
      <c r="A123" s="3" t="s">
        <v>21</v>
      </c>
      <c r="B123" s="7">
        <v>32</v>
      </c>
      <c r="C123" s="25">
        <v>9568</v>
      </c>
    </row>
    <row r="124" spans="1:3" x14ac:dyDescent="0.3">
      <c r="A124" s="3" t="s">
        <v>22</v>
      </c>
      <c r="B124" s="7">
        <v>21</v>
      </c>
      <c r="C124" s="25">
        <v>18921</v>
      </c>
    </row>
    <row r="125" spans="1:3" x14ac:dyDescent="0.3">
      <c r="A125" s="3" t="s">
        <v>23</v>
      </c>
      <c r="B125" s="7">
        <v>26</v>
      </c>
      <c r="C125" s="25">
        <v>24154</v>
      </c>
    </row>
    <row r="126" spans="1:3" x14ac:dyDescent="0.3">
      <c r="A126" s="3" t="s">
        <v>24</v>
      </c>
      <c r="B126" s="7">
        <v>6</v>
      </c>
      <c r="C126" s="25">
        <v>6180</v>
      </c>
    </row>
    <row r="127" spans="1:3" x14ac:dyDescent="0.3">
      <c r="A127" s="3" t="s">
        <v>25</v>
      </c>
      <c r="B127" s="7">
        <v>3</v>
      </c>
      <c r="C127" s="25">
        <v>3666</v>
      </c>
    </row>
    <row r="128" spans="1:3" x14ac:dyDescent="0.3">
      <c r="A128" s="3" t="s">
        <v>26</v>
      </c>
      <c r="B128" s="7">
        <v>4</v>
      </c>
      <c r="C128" s="25">
        <v>2596</v>
      </c>
    </row>
    <row r="129" spans="1:3" x14ac:dyDescent="0.3">
      <c r="A129" s="28" t="s">
        <v>27</v>
      </c>
      <c r="B129" s="27">
        <v>301</v>
      </c>
      <c r="C129" s="33">
        <v>541800</v>
      </c>
    </row>
    <row r="130" spans="1:3" x14ac:dyDescent="0.3">
      <c r="A130" s="3" t="s">
        <v>28</v>
      </c>
      <c r="B130" s="7">
        <v>149</v>
      </c>
      <c r="C130" s="25">
        <v>51405</v>
      </c>
    </row>
    <row r="131" spans="1:3" x14ac:dyDescent="0.3">
      <c r="A131" s="3" t="s">
        <v>29</v>
      </c>
      <c r="B131" s="7">
        <v>109</v>
      </c>
      <c r="C131" s="25">
        <v>38150</v>
      </c>
    </row>
    <row r="132" spans="1:3" x14ac:dyDescent="0.3">
      <c r="A132" s="3" t="s">
        <v>30</v>
      </c>
      <c r="B132" s="7">
        <v>85</v>
      </c>
      <c r="C132" s="25">
        <v>133875</v>
      </c>
    </row>
    <row r="133" spans="1:3" x14ac:dyDescent="0.3">
      <c r="A133" s="3" t="s">
        <v>31</v>
      </c>
      <c r="B133" s="7">
        <v>42</v>
      </c>
      <c r="C133" s="25">
        <v>43890</v>
      </c>
    </row>
    <row r="134" spans="1:3" x14ac:dyDescent="0.3">
      <c r="A134" s="3" t="s">
        <v>32</v>
      </c>
      <c r="B134" s="7">
        <v>18</v>
      </c>
      <c r="C134" s="25">
        <v>21348</v>
      </c>
    </row>
    <row r="135" spans="1:3" x14ac:dyDescent="0.3">
      <c r="A135" s="3" t="s">
        <v>33</v>
      </c>
      <c r="B135" s="7">
        <v>8</v>
      </c>
      <c r="C135" s="25">
        <v>2992</v>
      </c>
    </row>
    <row r="136" spans="1:3" x14ac:dyDescent="0.3">
      <c r="A136" s="3" t="s">
        <v>34</v>
      </c>
      <c r="B136" s="7">
        <v>5</v>
      </c>
      <c r="C136" s="25">
        <v>7500</v>
      </c>
    </row>
    <row r="137" spans="1:3" x14ac:dyDescent="0.3">
      <c r="A137" s="3" t="s">
        <v>35</v>
      </c>
      <c r="B137" s="7">
        <v>1</v>
      </c>
      <c r="C137" s="25">
        <v>1800</v>
      </c>
    </row>
    <row r="138" spans="1:3" x14ac:dyDescent="0.3">
      <c r="A138" s="3" t="s">
        <v>36</v>
      </c>
      <c r="B138" s="7">
        <v>4</v>
      </c>
      <c r="C138" s="25">
        <v>5908</v>
      </c>
    </row>
    <row r="139" spans="1:3" x14ac:dyDescent="0.3">
      <c r="A139" s="3" t="s">
        <v>5</v>
      </c>
      <c r="B139" s="7">
        <v>317</v>
      </c>
      <c r="C139" s="25">
        <v>66570</v>
      </c>
    </row>
    <row r="140" spans="1:3" x14ac:dyDescent="0.3">
      <c r="A140" s="3" t="s">
        <v>6</v>
      </c>
      <c r="B140" s="7">
        <v>154</v>
      </c>
      <c r="C140" s="25">
        <v>30646</v>
      </c>
    </row>
    <row r="141" spans="1:3" x14ac:dyDescent="0.3">
      <c r="A141" s="3" t="s">
        <v>7</v>
      </c>
      <c r="B141" s="7">
        <v>115</v>
      </c>
      <c r="C141" s="25">
        <v>37030</v>
      </c>
    </row>
    <row r="142" spans="1:3" x14ac:dyDescent="0.3">
      <c r="A142" s="3" t="s">
        <v>8</v>
      </c>
      <c r="B142" s="7">
        <v>87</v>
      </c>
      <c r="C142" s="25">
        <v>14007</v>
      </c>
    </row>
    <row r="143" spans="1:3" x14ac:dyDescent="0.3">
      <c r="A143" s="3" t="s">
        <v>9</v>
      </c>
      <c r="B143" s="7">
        <v>58</v>
      </c>
      <c r="C143" s="25">
        <v>6322</v>
      </c>
    </row>
    <row r="144" spans="1:3" x14ac:dyDescent="0.3">
      <c r="A144" s="3" t="s">
        <v>10</v>
      </c>
      <c r="B144" s="7">
        <v>37</v>
      </c>
      <c r="C144" s="25">
        <v>4514</v>
      </c>
    </row>
    <row r="145" spans="1:3" x14ac:dyDescent="0.3">
      <c r="A145" s="3" t="s">
        <v>11</v>
      </c>
      <c r="B145" s="7">
        <v>36</v>
      </c>
      <c r="C145" s="25">
        <v>3456</v>
      </c>
    </row>
    <row r="146" spans="1:3" x14ac:dyDescent="0.3">
      <c r="A146" s="3" t="s">
        <v>12</v>
      </c>
      <c r="B146" s="7">
        <v>5</v>
      </c>
      <c r="C146" s="25">
        <v>365</v>
      </c>
    </row>
    <row r="147" spans="1:3" x14ac:dyDescent="0.3">
      <c r="A147" s="3" t="s">
        <v>14</v>
      </c>
      <c r="B147" s="7">
        <v>6</v>
      </c>
      <c r="C147" s="25">
        <v>1350</v>
      </c>
    </row>
    <row r="148" spans="1:3" x14ac:dyDescent="0.3">
      <c r="A148" s="3" t="s">
        <v>16</v>
      </c>
      <c r="B148" s="7">
        <v>4</v>
      </c>
      <c r="C148" s="25">
        <v>2236</v>
      </c>
    </row>
  </sheetData>
  <mergeCells count="3">
    <mergeCell ref="A40:C40"/>
    <mergeCell ref="A79:C79"/>
    <mergeCell ref="A117:C117"/>
  </mergeCell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6917-48D9-4B63-9AD8-9ED3193C9B6C}">
  <dimension ref="A1:G1351"/>
  <sheetViews>
    <sheetView topLeftCell="A2" workbookViewId="0">
      <selection activeCell="A2" sqref="A2"/>
    </sheetView>
  </sheetViews>
  <sheetFormatPr defaultRowHeight="14.4" x14ac:dyDescent="0.3"/>
  <cols>
    <col min="1" max="1" width="10.21875" style="4" bestFit="1" customWidth="1"/>
    <col min="10" max="10" width="8.88671875" customWidth="1"/>
  </cols>
  <sheetData>
    <row r="1" spans="1:7" x14ac:dyDescent="0.3">
      <c r="A1" s="4" t="s">
        <v>42</v>
      </c>
      <c r="B1" t="s">
        <v>1</v>
      </c>
      <c r="C1" t="s">
        <v>37</v>
      </c>
      <c r="D1" t="s">
        <v>43</v>
      </c>
      <c r="E1" t="s">
        <v>119</v>
      </c>
      <c r="F1" t="s">
        <v>120</v>
      </c>
      <c r="G1" t="s">
        <v>121</v>
      </c>
    </row>
    <row r="2" spans="1:7" x14ac:dyDescent="0.3">
      <c r="A2" s="4">
        <v>44287</v>
      </c>
      <c r="B2" t="s">
        <v>5</v>
      </c>
      <c r="C2" t="s">
        <v>38</v>
      </c>
      <c r="D2">
        <v>26</v>
      </c>
      <c r="E2">
        <f>VLOOKUP(Table4[[#This Row],[SKU]],Table2[[SKU]:[Avg Price]],4,0)</f>
        <v>210</v>
      </c>
      <c r="F2">
        <f>Table4[[#This Row],[Price]]*Table4[[#This Row],[Sales]]</f>
        <v>5460</v>
      </c>
      <c r="G2" t="str">
        <f>TEXT(Table4[[#This Row],[Date]],"dddd")</f>
        <v>Thursday</v>
      </c>
    </row>
    <row r="3" spans="1:7" x14ac:dyDescent="0.3">
      <c r="A3" s="4">
        <v>44287</v>
      </c>
      <c r="B3" t="s">
        <v>6</v>
      </c>
      <c r="C3" t="s">
        <v>38</v>
      </c>
      <c r="D3">
        <v>13</v>
      </c>
      <c r="E3">
        <f>VLOOKUP(Table4[[#This Row],[SKU]],Table2[[SKU]:[Avg Price]],4,0)</f>
        <v>199</v>
      </c>
      <c r="F3">
        <f>Table4[[#This Row],[Price]]*Table4[[#This Row],[Sales]]</f>
        <v>2587</v>
      </c>
      <c r="G3" t="str">
        <f>TEXT(Table4[[#This Row],[Date]],"dddd")</f>
        <v>Thursday</v>
      </c>
    </row>
    <row r="4" spans="1:7" x14ac:dyDescent="0.3">
      <c r="A4" s="4">
        <v>44287</v>
      </c>
      <c r="B4" t="s">
        <v>7</v>
      </c>
      <c r="C4" t="s">
        <v>38</v>
      </c>
      <c r="D4">
        <v>9</v>
      </c>
      <c r="E4">
        <f>VLOOKUP(Table4[[#This Row],[SKU]],Table2[[SKU]:[Avg Price]],4,0)</f>
        <v>322</v>
      </c>
      <c r="F4">
        <f>Table4[[#This Row],[Price]]*Table4[[#This Row],[Sales]]</f>
        <v>2898</v>
      </c>
      <c r="G4" t="str">
        <f>TEXT(Table4[[#This Row],[Date]],"dddd")</f>
        <v>Thursday</v>
      </c>
    </row>
    <row r="5" spans="1:7" x14ac:dyDescent="0.3">
      <c r="A5" s="4">
        <v>44287</v>
      </c>
      <c r="B5" t="s">
        <v>8</v>
      </c>
      <c r="C5" t="s">
        <v>38</v>
      </c>
      <c r="D5">
        <v>6</v>
      </c>
      <c r="E5">
        <f>VLOOKUP(Table4[[#This Row],[SKU]],Table2[[SKU]:[Avg Price]],4,0)</f>
        <v>161</v>
      </c>
      <c r="F5">
        <f>Table4[[#This Row],[Price]]*Table4[[#This Row],[Sales]]</f>
        <v>966</v>
      </c>
      <c r="G5" t="str">
        <f>TEXT(Table4[[#This Row],[Date]],"dddd")</f>
        <v>Thursday</v>
      </c>
    </row>
    <row r="6" spans="1:7" x14ac:dyDescent="0.3">
      <c r="A6" s="4">
        <v>44287</v>
      </c>
      <c r="B6" t="s">
        <v>9</v>
      </c>
      <c r="C6" t="s">
        <v>38</v>
      </c>
      <c r="D6">
        <v>8</v>
      </c>
      <c r="E6">
        <f>VLOOKUP(Table4[[#This Row],[SKU]],Table2[[SKU]:[Avg Price]],4,0)</f>
        <v>109</v>
      </c>
      <c r="F6">
        <f>Table4[[#This Row],[Price]]*Table4[[#This Row],[Sales]]</f>
        <v>872</v>
      </c>
      <c r="G6" t="str">
        <f>TEXT(Table4[[#This Row],[Date]],"dddd")</f>
        <v>Thursday</v>
      </c>
    </row>
    <row r="7" spans="1:7" x14ac:dyDescent="0.3">
      <c r="A7" s="4">
        <v>44287</v>
      </c>
      <c r="B7" t="s">
        <v>10</v>
      </c>
      <c r="C7" t="s">
        <v>38</v>
      </c>
      <c r="D7">
        <v>3</v>
      </c>
      <c r="E7">
        <f>VLOOKUP(Table4[[#This Row],[SKU]],Table2[[SKU]:[Avg Price]],4,0)</f>
        <v>122</v>
      </c>
      <c r="F7">
        <f>Table4[[#This Row],[Price]]*Table4[[#This Row],[Sales]]</f>
        <v>366</v>
      </c>
      <c r="G7" t="str">
        <f>TEXT(Table4[[#This Row],[Date]],"dddd")</f>
        <v>Thursday</v>
      </c>
    </row>
    <row r="8" spans="1:7" x14ac:dyDescent="0.3">
      <c r="A8" s="4">
        <v>44287</v>
      </c>
      <c r="B8" t="s">
        <v>11</v>
      </c>
      <c r="C8" t="s">
        <v>38</v>
      </c>
      <c r="D8">
        <v>3</v>
      </c>
      <c r="E8">
        <f>VLOOKUP(Table4[[#This Row],[SKU]],Table2[[SKU]:[Avg Price]],4,0)</f>
        <v>96</v>
      </c>
      <c r="F8">
        <f>Table4[[#This Row],[Price]]*Table4[[#This Row],[Sales]]</f>
        <v>288</v>
      </c>
      <c r="G8" t="str">
        <f>TEXT(Table4[[#This Row],[Date]],"dddd")</f>
        <v>Thursday</v>
      </c>
    </row>
    <row r="9" spans="1:7" x14ac:dyDescent="0.3">
      <c r="A9" s="4">
        <v>44287</v>
      </c>
      <c r="B9" t="s">
        <v>12</v>
      </c>
      <c r="C9" t="s">
        <v>38</v>
      </c>
      <c r="D9">
        <v>2</v>
      </c>
      <c r="E9">
        <f>VLOOKUP(Table4[[#This Row],[SKU]],Table2[[SKU]:[Avg Price]],4,0)</f>
        <v>73</v>
      </c>
      <c r="F9">
        <f>Table4[[#This Row],[Price]]*Table4[[#This Row],[Sales]]</f>
        <v>146</v>
      </c>
      <c r="G9" t="str">
        <f>TEXT(Table4[[#This Row],[Date]],"dddd")</f>
        <v>Thursday</v>
      </c>
    </row>
    <row r="10" spans="1:7" x14ac:dyDescent="0.3">
      <c r="A10" s="4">
        <v>44287</v>
      </c>
      <c r="B10" t="s">
        <v>14</v>
      </c>
      <c r="C10" t="s">
        <v>38</v>
      </c>
      <c r="D10">
        <v>0</v>
      </c>
      <c r="E10">
        <f>VLOOKUP(Table4[[#This Row],[SKU]],Table2[[SKU]:[Avg Price]],4,0)</f>
        <v>225</v>
      </c>
      <c r="F10">
        <f>Table4[[#This Row],[Price]]*Table4[[#This Row],[Sales]]</f>
        <v>0</v>
      </c>
      <c r="G10" t="str">
        <f>TEXT(Table4[[#This Row],[Date]],"dddd")</f>
        <v>Thursday</v>
      </c>
    </row>
    <row r="11" spans="1:7" x14ac:dyDescent="0.3">
      <c r="A11" s="4">
        <v>44287</v>
      </c>
      <c r="B11" t="s">
        <v>16</v>
      </c>
      <c r="C11" t="s">
        <v>38</v>
      </c>
      <c r="D11">
        <v>0</v>
      </c>
      <c r="E11">
        <f>VLOOKUP(Table4[[#This Row],[SKU]],Table2[[SKU]:[Avg Price]],4,0)</f>
        <v>559</v>
      </c>
      <c r="F11">
        <f>Table4[[#This Row],[Price]]*Table4[[#This Row],[Sales]]</f>
        <v>0</v>
      </c>
      <c r="G11" t="str">
        <f>TEXT(Table4[[#This Row],[Date]],"dddd")</f>
        <v>Thursday</v>
      </c>
    </row>
    <row r="12" spans="1:7" x14ac:dyDescent="0.3">
      <c r="A12" s="4">
        <v>44287</v>
      </c>
      <c r="B12" t="s">
        <v>17</v>
      </c>
      <c r="C12" t="s">
        <v>38</v>
      </c>
      <c r="D12">
        <v>31</v>
      </c>
      <c r="E12">
        <f>VLOOKUP(Table4[[#This Row],[SKU]],Table2[[SKU]:[Avg Price]],4,0)</f>
        <v>3199</v>
      </c>
      <c r="F12">
        <f>Table4[[#This Row],[Price]]*Table4[[#This Row],[Sales]]</f>
        <v>99169</v>
      </c>
      <c r="G12" t="str">
        <f>TEXT(Table4[[#This Row],[Date]],"dddd")</f>
        <v>Thursday</v>
      </c>
    </row>
    <row r="13" spans="1:7" x14ac:dyDescent="0.3">
      <c r="A13" s="4">
        <v>44287</v>
      </c>
      <c r="B13" t="s">
        <v>18</v>
      </c>
      <c r="C13" t="s">
        <v>38</v>
      </c>
      <c r="D13">
        <v>10</v>
      </c>
      <c r="E13">
        <f>VLOOKUP(Table4[[#This Row],[SKU]],Table2[[SKU]:[Avg Price]],4,0)</f>
        <v>371</v>
      </c>
      <c r="F13">
        <f>Table4[[#This Row],[Price]]*Table4[[#This Row],[Sales]]</f>
        <v>3710</v>
      </c>
      <c r="G13" t="str">
        <f>TEXT(Table4[[#This Row],[Date]],"dddd")</f>
        <v>Thursday</v>
      </c>
    </row>
    <row r="14" spans="1:7" x14ac:dyDescent="0.3">
      <c r="A14" s="4">
        <v>44287</v>
      </c>
      <c r="B14" t="s">
        <v>19</v>
      </c>
      <c r="C14" t="s">
        <v>38</v>
      </c>
      <c r="D14">
        <v>10</v>
      </c>
      <c r="E14">
        <f>VLOOKUP(Table4[[#This Row],[SKU]],Table2[[SKU]:[Avg Price]],4,0)</f>
        <v>2300</v>
      </c>
      <c r="F14">
        <f>Table4[[#This Row],[Price]]*Table4[[#This Row],[Sales]]</f>
        <v>23000</v>
      </c>
      <c r="G14" t="str">
        <f>TEXT(Table4[[#This Row],[Date]],"dddd")</f>
        <v>Thursday</v>
      </c>
    </row>
    <row r="15" spans="1:7" x14ac:dyDescent="0.3">
      <c r="A15" s="4">
        <v>44287</v>
      </c>
      <c r="B15" t="s">
        <v>20</v>
      </c>
      <c r="C15" t="s">
        <v>38</v>
      </c>
      <c r="D15">
        <v>7</v>
      </c>
      <c r="E15">
        <f>VLOOKUP(Table4[[#This Row],[SKU]],Table2[[SKU]:[Avg Price]],4,0)</f>
        <v>499</v>
      </c>
      <c r="F15">
        <f>Table4[[#This Row],[Price]]*Table4[[#This Row],[Sales]]</f>
        <v>3493</v>
      </c>
      <c r="G15" t="str">
        <f>TEXT(Table4[[#This Row],[Date]],"dddd")</f>
        <v>Thursday</v>
      </c>
    </row>
    <row r="16" spans="1:7" x14ac:dyDescent="0.3">
      <c r="A16" s="4">
        <v>44287</v>
      </c>
      <c r="B16" t="s">
        <v>21</v>
      </c>
      <c r="C16" t="s">
        <v>38</v>
      </c>
      <c r="D16">
        <v>5</v>
      </c>
      <c r="E16">
        <f>VLOOKUP(Table4[[#This Row],[SKU]],Table2[[SKU]:[Avg Price]],4,0)</f>
        <v>299</v>
      </c>
      <c r="F16">
        <f>Table4[[#This Row],[Price]]*Table4[[#This Row],[Sales]]</f>
        <v>1495</v>
      </c>
      <c r="G16" t="str">
        <f>TEXT(Table4[[#This Row],[Date]],"dddd")</f>
        <v>Thursday</v>
      </c>
    </row>
    <row r="17" spans="1:7" x14ac:dyDescent="0.3">
      <c r="A17" s="4">
        <v>44287</v>
      </c>
      <c r="B17" t="s">
        <v>22</v>
      </c>
      <c r="C17" t="s">
        <v>38</v>
      </c>
      <c r="D17">
        <v>5</v>
      </c>
      <c r="E17">
        <f>VLOOKUP(Table4[[#This Row],[SKU]],Table2[[SKU]:[Avg Price]],4,0)</f>
        <v>901</v>
      </c>
      <c r="F17">
        <f>Table4[[#This Row],[Price]]*Table4[[#This Row],[Sales]]</f>
        <v>4505</v>
      </c>
      <c r="G17" t="str">
        <f>TEXT(Table4[[#This Row],[Date]],"dddd")</f>
        <v>Thursday</v>
      </c>
    </row>
    <row r="18" spans="1:7" x14ac:dyDescent="0.3">
      <c r="A18" s="4">
        <v>44287</v>
      </c>
      <c r="B18" t="s">
        <v>23</v>
      </c>
      <c r="C18" t="s">
        <v>38</v>
      </c>
      <c r="D18">
        <v>3</v>
      </c>
      <c r="E18">
        <f>VLOOKUP(Table4[[#This Row],[SKU]],Table2[[SKU]:[Avg Price]],4,0)</f>
        <v>929</v>
      </c>
      <c r="F18">
        <f>Table4[[#This Row],[Price]]*Table4[[#This Row],[Sales]]</f>
        <v>2787</v>
      </c>
      <c r="G18" t="str">
        <f>TEXT(Table4[[#This Row],[Date]],"dddd")</f>
        <v>Thursday</v>
      </c>
    </row>
    <row r="19" spans="1:7" x14ac:dyDescent="0.3">
      <c r="A19" s="4">
        <v>44287</v>
      </c>
      <c r="B19" t="s">
        <v>24</v>
      </c>
      <c r="C19" t="s">
        <v>38</v>
      </c>
      <c r="D19">
        <v>2</v>
      </c>
      <c r="E19">
        <f>VLOOKUP(Table4[[#This Row],[SKU]],Table2[[SKU]:[Avg Price]],4,0)</f>
        <v>1030</v>
      </c>
      <c r="F19">
        <f>Table4[[#This Row],[Price]]*Table4[[#This Row],[Sales]]</f>
        <v>2060</v>
      </c>
      <c r="G19" t="str">
        <f>TEXT(Table4[[#This Row],[Date]],"dddd")</f>
        <v>Thursday</v>
      </c>
    </row>
    <row r="20" spans="1:7" x14ac:dyDescent="0.3">
      <c r="A20" s="4">
        <v>44287</v>
      </c>
      <c r="B20" t="s">
        <v>25</v>
      </c>
      <c r="C20" t="s">
        <v>38</v>
      </c>
      <c r="D20">
        <v>0</v>
      </c>
      <c r="E20">
        <f>VLOOKUP(Table4[[#This Row],[SKU]],Table2[[SKU]:[Avg Price]],4,0)</f>
        <v>1222</v>
      </c>
      <c r="F20">
        <f>Table4[[#This Row],[Price]]*Table4[[#This Row],[Sales]]</f>
        <v>0</v>
      </c>
      <c r="G20" t="str">
        <f>TEXT(Table4[[#This Row],[Date]],"dddd")</f>
        <v>Thursday</v>
      </c>
    </row>
    <row r="21" spans="1:7" x14ac:dyDescent="0.3">
      <c r="A21" s="4">
        <v>44287</v>
      </c>
      <c r="B21" t="s">
        <v>26</v>
      </c>
      <c r="C21" t="s">
        <v>38</v>
      </c>
      <c r="D21">
        <v>2</v>
      </c>
      <c r="E21">
        <f>VLOOKUP(Table4[[#This Row],[SKU]],Table2[[SKU]:[Avg Price]],4,0)</f>
        <v>649</v>
      </c>
      <c r="F21">
        <f>Table4[[#This Row],[Price]]*Table4[[#This Row],[Sales]]</f>
        <v>1298</v>
      </c>
      <c r="G21" t="str">
        <f>TEXT(Table4[[#This Row],[Date]],"dddd")</f>
        <v>Thursday</v>
      </c>
    </row>
    <row r="22" spans="1:7" x14ac:dyDescent="0.3">
      <c r="A22" s="4">
        <v>44287</v>
      </c>
      <c r="B22" t="s">
        <v>27</v>
      </c>
      <c r="C22" t="s">
        <v>38</v>
      </c>
      <c r="D22">
        <v>26</v>
      </c>
      <c r="E22">
        <f>VLOOKUP(Table4[[#This Row],[SKU]],Table2[[SKU]:[Avg Price]],4,0)</f>
        <v>1800</v>
      </c>
      <c r="F22">
        <f>Table4[[#This Row],[Price]]*Table4[[#This Row],[Sales]]</f>
        <v>46800</v>
      </c>
      <c r="G22" t="str">
        <f>TEXT(Table4[[#This Row],[Date]],"dddd")</f>
        <v>Thursday</v>
      </c>
    </row>
    <row r="23" spans="1:7" x14ac:dyDescent="0.3">
      <c r="A23" s="4">
        <v>44287</v>
      </c>
      <c r="B23" t="s">
        <v>28</v>
      </c>
      <c r="C23" t="s">
        <v>38</v>
      </c>
      <c r="D23">
        <v>13</v>
      </c>
      <c r="E23">
        <f>VLOOKUP(Table4[[#This Row],[SKU]],Table2[[SKU]:[Avg Price]],4,0)</f>
        <v>345</v>
      </c>
      <c r="F23">
        <f>Table4[[#This Row],[Price]]*Table4[[#This Row],[Sales]]</f>
        <v>4485</v>
      </c>
      <c r="G23" t="str">
        <f>TEXT(Table4[[#This Row],[Date]],"dddd")</f>
        <v>Thursday</v>
      </c>
    </row>
    <row r="24" spans="1:7" x14ac:dyDescent="0.3">
      <c r="A24" s="4">
        <v>44287</v>
      </c>
      <c r="B24" t="s">
        <v>29</v>
      </c>
      <c r="C24" t="s">
        <v>38</v>
      </c>
      <c r="D24">
        <v>9</v>
      </c>
      <c r="E24">
        <f>VLOOKUP(Table4[[#This Row],[SKU]],Table2[[SKU]:[Avg Price]],4,0)</f>
        <v>350</v>
      </c>
      <c r="F24">
        <f>Table4[[#This Row],[Price]]*Table4[[#This Row],[Sales]]</f>
        <v>3150</v>
      </c>
      <c r="G24" t="str">
        <f>TEXT(Table4[[#This Row],[Date]],"dddd")</f>
        <v>Thursday</v>
      </c>
    </row>
    <row r="25" spans="1:7" x14ac:dyDescent="0.3">
      <c r="A25" s="4">
        <v>44287</v>
      </c>
      <c r="B25" t="s">
        <v>30</v>
      </c>
      <c r="C25" t="s">
        <v>38</v>
      </c>
      <c r="D25">
        <v>7</v>
      </c>
      <c r="E25">
        <f>VLOOKUP(Table4[[#This Row],[SKU]],Table2[[SKU]:[Avg Price]],4,0)</f>
        <v>1575</v>
      </c>
      <c r="F25">
        <f>Table4[[#This Row],[Price]]*Table4[[#This Row],[Sales]]</f>
        <v>11025</v>
      </c>
      <c r="G25" t="str">
        <f>TEXT(Table4[[#This Row],[Date]],"dddd")</f>
        <v>Thursday</v>
      </c>
    </row>
    <row r="26" spans="1:7" x14ac:dyDescent="0.3">
      <c r="A26" s="4">
        <v>44287</v>
      </c>
      <c r="B26" t="s">
        <v>31</v>
      </c>
      <c r="C26" t="s">
        <v>38</v>
      </c>
      <c r="D26">
        <v>4</v>
      </c>
      <c r="E26">
        <f>VLOOKUP(Table4[[#This Row],[SKU]],Table2[[SKU]:[Avg Price]],4,0)</f>
        <v>1045</v>
      </c>
      <c r="F26">
        <f>Table4[[#This Row],[Price]]*Table4[[#This Row],[Sales]]</f>
        <v>4180</v>
      </c>
      <c r="G26" t="str">
        <f>TEXT(Table4[[#This Row],[Date]],"dddd")</f>
        <v>Thursday</v>
      </c>
    </row>
    <row r="27" spans="1:7" x14ac:dyDescent="0.3">
      <c r="A27" s="4">
        <v>44287</v>
      </c>
      <c r="B27" t="s">
        <v>32</v>
      </c>
      <c r="C27" t="s">
        <v>38</v>
      </c>
      <c r="D27">
        <v>2</v>
      </c>
      <c r="E27">
        <f>VLOOKUP(Table4[[#This Row],[SKU]],Table2[[SKU]:[Avg Price]],4,0)</f>
        <v>1186</v>
      </c>
      <c r="F27">
        <f>Table4[[#This Row],[Price]]*Table4[[#This Row],[Sales]]</f>
        <v>2372</v>
      </c>
      <c r="G27" t="str">
        <f>TEXT(Table4[[#This Row],[Date]],"dddd")</f>
        <v>Thursday</v>
      </c>
    </row>
    <row r="28" spans="1:7" x14ac:dyDescent="0.3">
      <c r="A28" s="4">
        <v>44287</v>
      </c>
      <c r="B28" t="s">
        <v>33</v>
      </c>
      <c r="C28" t="s">
        <v>38</v>
      </c>
      <c r="D28">
        <v>3</v>
      </c>
      <c r="E28">
        <f>VLOOKUP(Table4[[#This Row],[SKU]],Table2[[SKU]:[Avg Price]],4,0)</f>
        <v>374</v>
      </c>
      <c r="F28">
        <f>Table4[[#This Row],[Price]]*Table4[[#This Row],[Sales]]</f>
        <v>1122</v>
      </c>
      <c r="G28" t="str">
        <f>TEXT(Table4[[#This Row],[Date]],"dddd")</f>
        <v>Thursday</v>
      </c>
    </row>
    <row r="29" spans="1:7" x14ac:dyDescent="0.3">
      <c r="A29" s="4">
        <v>44287</v>
      </c>
      <c r="B29" t="s">
        <v>34</v>
      </c>
      <c r="C29" t="s">
        <v>38</v>
      </c>
      <c r="D29">
        <v>1</v>
      </c>
      <c r="E29">
        <f>VLOOKUP(Table4[[#This Row],[SKU]],Table2[[SKU]:[Avg Price]],4,0)</f>
        <v>1500</v>
      </c>
      <c r="F29">
        <f>Table4[[#This Row],[Price]]*Table4[[#This Row],[Sales]]</f>
        <v>1500</v>
      </c>
      <c r="G29" t="str">
        <f>TEXT(Table4[[#This Row],[Date]],"dddd")</f>
        <v>Thursday</v>
      </c>
    </row>
    <row r="30" spans="1:7" x14ac:dyDescent="0.3">
      <c r="A30" s="4">
        <v>44287</v>
      </c>
      <c r="B30" t="s">
        <v>35</v>
      </c>
      <c r="C30" t="s">
        <v>38</v>
      </c>
      <c r="D30">
        <v>0</v>
      </c>
      <c r="E30">
        <f>VLOOKUP(Table4[[#This Row],[SKU]],Table2[[SKU]:[Avg Price]],4,0)</f>
        <v>1800</v>
      </c>
      <c r="F30">
        <f>Table4[[#This Row],[Price]]*Table4[[#This Row],[Sales]]</f>
        <v>0</v>
      </c>
      <c r="G30" t="str">
        <f>TEXT(Table4[[#This Row],[Date]],"dddd")</f>
        <v>Thursday</v>
      </c>
    </row>
    <row r="31" spans="1:7" x14ac:dyDescent="0.3">
      <c r="A31" s="4">
        <v>44287</v>
      </c>
      <c r="B31" t="s">
        <v>36</v>
      </c>
      <c r="C31" t="s">
        <v>38</v>
      </c>
      <c r="D31">
        <v>2</v>
      </c>
      <c r="E31">
        <f>VLOOKUP(Table4[[#This Row],[SKU]],Table2[[SKU]:[Avg Price]],4,0)</f>
        <v>1477</v>
      </c>
      <c r="F31">
        <f>Table4[[#This Row],[Price]]*Table4[[#This Row],[Sales]]</f>
        <v>2954</v>
      </c>
      <c r="G31" t="str">
        <f>TEXT(Table4[[#This Row],[Date]],"dddd")</f>
        <v>Thursday</v>
      </c>
    </row>
    <row r="32" spans="1:7" x14ac:dyDescent="0.3">
      <c r="A32" s="4">
        <v>44287</v>
      </c>
      <c r="B32" t="s">
        <v>5</v>
      </c>
      <c r="C32" t="s">
        <v>39</v>
      </c>
      <c r="D32">
        <v>17</v>
      </c>
      <c r="E32">
        <f>VLOOKUP(Table4[[#This Row],[SKU]],Table2[[SKU]:[Avg Price]],4,0)</f>
        <v>210</v>
      </c>
      <c r="F32">
        <f>Table4[[#This Row],[Price]]*Table4[[#This Row],[Sales]]</f>
        <v>3570</v>
      </c>
      <c r="G32" t="str">
        <f>TEXT(Table4[[#This Row],[Date]],"dddd")</f>
        <v>Thursday</v>
      </c>
    </row>
    <row r="33" spans="1:7" x14ac:dyDescent="0.3">
      <c r="A33" s="4">
        <v>44287</v>
      </c>
      <c r="B33" t="s">
        <v>6</v>
      </c>
      <c r="C33" t="s">
        <v>39</v>
      </c>
      <c r="D33">
        <v>12</v>
      </c>
      <c r="E33">
        <f>VLOOKUP(Table4[[#This Row],[SKU]],Table2[[SKU]:[Avg Price]],4,0)</f>
        <v>199</v>
      </c>
      <c r="F33">
        <f>Table4[[#This Row],[Price]]*Table4[[#This Row],[Sales]]</f>
        <v>2388</v>
      </c>
      <c r="G33" t="str">
        <f>TEXT(Table4[[#This Row],[Date]],"dddd")</f>
        <v>Thursday</v>
      </c>
    </row>
    <row r="34" spans="1:7" x14ac:dyDescent="0.3">
      <c r="A34" s="4">
        <v>44287</v>
      </c>
      <c r="B34" t="s">
        <v>7</v>
      </c>
      <c r="C34" t="s">
        <v>39</v>
      </c>
      <c r="D34">
        <v>8</v>
      </c>
      <c r="E34">
        <f>VLOOKUP(Table4[[#This Row],[SKU]],Table2[[SKU]:[Avg Price]],4,0)</f>
        <v>322</v>
      </c>
      <c r="F34">
        <f>Table4[[#This Row],[Price]]*Table4[[#This Row],[Sales]]</f>
        <v>2576</v>
      </c>
      <c r="G34" t="str">
        <f>TEXT(Table4[[#This Row],[Date]],"dddd")</f>
        <v>Thursday</v>
      </c>
    </row>
    <row r="35" spans="1:7" x14ac:dyDescent="0.3">
      <c r="A35" s="4">
        <v>44287</v>
      </c>
      <c r="B35" t="s">
        <v>8</v>
      </c>
      <c r="C35" t="s">
        <v>39</v>
      </c>
      <c r="D35">
        <v>5</v>
      </c>
      <c r="E35">
        <f>VLOOKUP(Table4[[#This Row],[SKU]],Table2[[SKU]:[Avg Price]],4,0)</f>
        <v>161</v>
      </c>
      <c r="F35">
        <f>Table4[[#This Row],[Price]]*Table4[[#This Row],[Sales]]</f>
        <v>805</v>
      </c>
      <c r="G35" t="str">
        <f>TEXT(Table4[[#This Row],[Date]],"dddd")</f>
        <v>Thursday</v>
      </c>
    </row>
    <row r="36" spans="1:7" x14ac:dyDescent="0.3">
      <c r="A36" s="4">
        <v>44287</v>
      </c>
      <c r="B36" t="s">
        <v>9</v>
      </c>
      <c r="C36" t="s">
        <v>39</v>
      </c>
      <c r="D36">
        <v>5</v>
      </c>
      <c r="E36">
        <f>VLOOKUP(Table4[[#This Row],[SKU]],Table2[[SKU]:[Avg Price]],4,0)</f>
        <v>109</v>
      </c>
      <c r="F36">
        <f>Table4[[#This Row],[Price]]*Table4[[#This Row],[Sales]]</f>
        <v>545</v>
      </c>
      <c r="G36" t="str">
        <f>TEXT(Table4[[#This Row],[Date]],"dddd")</f>
        <v>Thursday</v>
      </c>
    </row>
    <row r="37" spans="1:7" x14ac:dyDescent="0.3">
      <c r="A37" s="4">
        <v>44287</v>
      </c>
      <c r="B37" t="s">
        <v>10</v>
      </c>
      <c r="C37" t="s">
        <v>39</v>
      </c>
      <c r="D37">
        <v>2</v>
      </c>
      <c r="E37">
        <f>VLOOKUP(Table4[[#This Row],[SKU]],Table2[[SKU]:[Avg Price]],4,0)</f>
        <v>122</v>
      </c>
      <c r="F37">
        <f>Table4[[#This Row],[Price]]*Table4[[#This Row],[Sales]]</f>
        <v>244</v>
      </c>
      <c r="G37" t="str">
        <f>TEXT(Table4[[#This Row],[Date]],"dddd")</f>
        <v>Thursday</v>
      </c>
    </row>
    <row r="38" spans="1:7" x14ac:dyDescent="0.3">
      <c r="A38" s="4">
        <v>44287</v>
      </c>
      <c r="B38" t="s">
        <v>11</v>
      </c>
      <c r="C38" t="s">
        <v>39</v>
      </c>
      <c r="D38">
        <v>3</v>
      </c>
      <c r="E38">
        <f>VLOOKUP(Table4[[#This Row],[SKU]],Table2[[SKU]:[Avg Price]],4,0)</f>
        <v>96</v>
      </c>
      <c r="F38">
        <f>Table4[[#This Row],[Price]]*Table4[[#This Row],[Sales]]</f>
        <v>288</v>
      </c>
      <c r="G38" t="str">
        <f>TEXT(Table4[[#This Row],[Date]],"dddd")</f>
        <v>Thursday</v>
      </c>
    </row>
    <row r="39" spans="1:7" x14ac:dyDescent="0.3">
      <c r="A39" s="4">
        <v>44287</v>
      </c>
      <c r="B39" t="s">
        <v>12</v>
      </c>
      <c r="C39" t="s">
        <v>39</v>
      </c>
      <c r="D39">
        <v>1</v>
      </c>
      <c r="E39">
        <f>VLOOKUP(Table4[[#This Row],[SKU]],Table2[[SKU]:[Avg Price]],4,0)</f>
        <v>73</v>
      </c>
      <c r="F39">
        <f>Table4[[#This Row],[Price]]*Table4[[#This Row],[Sales]]</f>
        <v>73</v>
      </c>
      <c r="G39" t="str">
        <f>TEXT(Table4[[#This Row],[Date]],"dddd")</f>
        <v>Thursday</v>
      </c>
    </row>
    <row r="40" spans="1:7" x14ac:dyDescent="0.3">
      <c r="A40" s="4">
        <v>44287</v>
      </c>
      <c r="B40" t="s">
        <v>14</v>
      </c>
      <c r="C40" t="s">
        <v>39</v>
      </c>
      <c r="D40">
        <v>0</v>
      </c>
      <c r="E40">
        <f>VLOOKUP(Table4[[#This Row],[SKU]],Table2[[SKU]:[Avg Price]],4,0)</f>
        <v>225</v>
      </c>
      <c r="F40">
        <f>Table4[[#This Row],[Price]]*Table4[[#This Row],[Sales]]</f>
        <v>0</v>
      </c>
      <c r="G40" t="str">
        <f>TEXT(Table4[[#This Row],[Date]],"dddd")</f>
        <v>Thursday</v>
      </c>
    </row>
    <row r="41" spans="1:7" x14ac:dyDescent="0.3">
      <c r="A41" s="4">
        <v>44287</v>
      </c>
      <c r="B41" t="s">
        <v>16</v>
      </c>
      <c r="C41" t="s">
        <v>39</v>
      </c>
      <c r="D41">
        <v>0</v>
      </c>
      <c r="E41">
        <f>VLOOKUP(Table4[[#This Row],[SKU]],Table2[[SKU]:[Avg Price]],4,0)</f>
        <v>559</v>
      </c>
      <c r="F41">
        <f>Table4[[#This Row],[Price]]*Table4[[#This Row],[Sales]]</f>
        <v>0</v>
      </c>
      <c r="G41" t="str">
        <f>TEXT(Table4[[#This Row],[Date]],"dddd")</f>
        <v>Thursday</v>
      </c>
    </row>
    <row r="42" spans="1:7" x14ac:dyDescent="0.3">
      <c r="A42" s="4">
        <v>44287</v>
      </c>
      <c r="B42" t="s">
        <v>17</v>
      </c>
      <c r="C42" t="s">
        <v>39</v>
      </c>
      <c r="D42">
        <v>14</v>
      </c>
      <c r="E42">
        <f>VLOOKUP(Table4[[#This Row],[SKU]],Table2[[SKU]:[Avg Price]],4,0)</f>
        <v>3199</v>
      </c>
      <c r="F42">
        <f>Table4[[#This Row],[Price]]*Table4[[#This Row],[Sales]]</f>
        <v>44786</v>
      </c>
      <c r="G42" t="str">
        <f>TEXT(Table4[[#This Row],[Date]],"dddd")</f>
        <v>Thursday</v>
      </c>
    </row>
    <row r="43" spans="1:7" x14ac:dyDescent="0.3">
      <c r="A43" s="4">
        <v>44287</v>
      </c>
      <c r="B43" t="s">
        <v>18</v>
      </c>
      <c r="C43" t="s">
        <v>39</v>
      </c>
      <c r="D43">
        <v>13</v>
      </c>
      <c r="E43">
        <f>VLOOKUP(Table4[[#This Row],[SKU]],Table2[[SKU]:[Avg Price]],4,0)</f>
        <v>371</v>
      </c>
      <c r="F43">
        <f>Table4[[#This Row],[Price]]*Table4[[#This Row],[Sales]]</f>
        <v>4823</v>
      </c>
      <c r="G43" t="str">
        <f>TEXT(Table4[[#This Row],[Date]],"dddd")</f>
        <v>Thursday</v>
      </c>
    </row>
    <row r="44" spans="1:7" x14ac:dyDescent="0.3">
      <c r="A44" s="4">
        <v>44287</v>
      </c>
      <c r="B44" t="s">
        <v>19</v>
      </c>
      <c r="C44" t="s">
        <v>39</v>
      </c>
      <c r="D44">
        <v>8</v>
      </c>
      <c r="E44">
        <f>VLOOKUP(Table4[[#This Row],[SKU]],Table2[[SKU]:[Avg Price]],4,0)</f>
        <v>2300</v>
      </c>
      <c r="F44">
        <f>Table4[[#This Row],[Price]]*Table4[[#This Row],[Sales]]</f>
        <v>18400</v>
      </c>
      <c r="G44" t="str">
        <f>TEXT(Table4[[#This Row],[Date]],"dddd")</f>
        <v>Thursday</v>
      </c>
    </row>
    <row r="45" spans="1:7" x14ac:dyDescent="0.3">
      <c r="A45" s="4">
        <v>44287</v>
      </c>
      <c r="B45" t="s">
        <v>20</v>
      </c>
      <c r="C45" t="s">
        <v>39</v>
      </c>
      <c r="D45">
        <v>1</v>
      </c>
      <c r="E45">
        <f>VLOOKUP(Table4[[#This Row],[SKU]],Table2[[SKU]:[Avg Price]],4,0)</f>
        <v>499</v>
      </c>
      <c r="F45">
        <f>Table4[[#This Row],[Price]]*Table4[[#This Row],[Sales]]</f>
        <v>499</v>
      </c>
      <c r="G45" t="str">
        <f>TEXT(Table4[[#This Row],[Date]],"dddd")</f>
        <v>Thursday</v>
      </c>
    </row>
    <row r="46" spans="1:7" x14ac:dyDescent="0.3">
      <c r="A46" s="4">
        <v>44287</v>
      </c>
      <c r="B46" t="s">
        <v>21</v>
      </c>
      <c r="C46" t="s">
        <v>39</v>
      </c>
      <c r="D46">
        <v>2</v>
      </c>
      <c r="E46">
        <f>VLOOKUP(Table4[[#This Row],[SKU]],Table2[[SKU]:[Avg Price]],4,0)</f>
        <v>299</v>
      </c>
      <c r="F46">
        <f>Table4[[#This Row],[Price]]*Table4[[#This Row],[Sales]]</f>
        <v>598</v>
      </c>
      <c r="G46" t="str">
        <f>TEXT(Table4[[#This Row],[Date]],"dddd")</f>
        <v>Thursday</v>
      </c>
    </row>
    <row r="47" spans="1:7" x14ac:dyDescent="0.3">
      <c r="A47" s="4">
        <v>44287</v>
      </c>
      <c r="B47" t="s">
        <v>22</v>
      </c>
      <c r="C47" t="s">
        <v>39</v>
      </c>
      <c r="D47">
        <v>0</v>
      </c>
      <c r="E47">
        <f>VLOOKUP(Table4[[#This Row],[SKU]],Table2[[SKU]:[Avg Price]],4,0)</f>
        <v>901</v>
      </c>
      <c r="F47">
        <f>Table4[[#This Row],[Price]]*Table4[[#This Row],[Sales]]</f>
        <v>0</v>
      </c>
      <c r="G47" t="str">
        <f>TEXT(Table4[[#This Row],[Date]],"dddd")</f>
        <v>Thursday</v>
      </c>
    </row>
    <row r="48" spans="1:7" x14ac:dyDescent="0.3">
      <c r="A48" s="4">
        <v>44287</v>
      </c>
      <c r="B48" t="s">
        <v>23</v>
      </c>
      <c r="C48" t="s">
        <v>39</v>
      </c>
      <c r="D48">
        <v>4</v>
      </c>
      <c r="E48">
        <f>VLOOKUP(Table4[[#This Row],[SKU]],Table2[[SKU]:[Avg Price]],4,0)</f>
        <v>929</v>
      </c>
      <c r="F48">
        <f>Table4[[#This Row],[Price]]*Table4[[#This Row],[Sales]]</f>
        <v>3716</v>
      </c>
      <c r="G48" t="str">
        <f>TEXT(Table4[[#This Row],[Date]],"dddd")</f>
        <v>Thursday</v>
      </c>
    </row>
    <row r="49" spans="1:7" x14ac:dyDescent="0.3">
      <c r="A49" s="4">
        <v>44287</v>
      </c>
      <c r="B49" t="s">
        <v>24</v>
      </c>
      <c r="C49" t="s">
        <v>39</v>
      </c>
      <c r="D49">
        <v>1</v>
      </c>
      <c r="E49">
        <f>VLOOKUP(Table4[[#This Row],[SKU]],Table2[[SKU]:[Avg Price]],4,0)</f>
        <v>1030</v>
      </c>
      <c r="F49">
        <f>Table4[[#This Row],[Price]]*Table4[[#This Row],[Sales]]</f>
        <v>1030</v>
      </c>
      <c r="G49" t="str">
        <f>TEXT(Table4[[#This Row],[Date]],"dddd")</f>
        <v>Thursday</v>
      </c>
    </row>
    <row r="50" spans="1:7" x14ac:dyDescent="0.3">
      <c r="A50" s="4">
        <v>44287</v>
      </c>
      <c r="B50" t="s">
        <v>25</v>
      </c>
      <c r="C50" t="s">
        <v>39</v>
      </c>
      <c r="D50">
        <v>0</v>
      </c>
      <c r="E50">
        <f>VLOOKUP(Table4[[#This Row],[SKU]],Table2[[SKU]:[Avg Price]],4,0)</f>
        <v>1222</v>
      </c>
      <c r="F50">
        <f>Table4[[#This Row],[Price]]*Table4[[#This Row],[Sales]]</f>
        <v>0</v>
      </c>
      <c r="G50" t="str">
        <f>TEXT(Table4[[#This Row],[Date]],"dddd")</f>
        <v>Thursday</v>
      </c>
    </row>
    <row r="51" spans="1:7" x14ac:dyDescent="0.3">
      <c r="A51" s="4">
        <v>44287</v>
      </c>
      <c r="B51" t="s">
        <v>26</v>
      </c>
      <c r="C51" t="s">
        <v>39</v>
      </c>
      <c r="D51">
        <v>0</v>
      </c>
      <c r="E51">
        <f>VLOOKUP(Table4[[#This Row],[SKU]],Table2[[SKU]:[Avg Price]],4,0)</f>
        <v>649</v>
      </c>
      <c r="F51">
        <f>Table4[[#This Row],[Price]]*Table4[[#This Row],[Sales]]</f>
        <v>0</v>
      </c>
      <c r="G51" t="str">
        <f>TEXT(Table4[[#This Row],[Date]],"dddd")</f>
        <v>Thursday</v>
      </c>
    </row>
    <row r="52" spans="1:7" x14ac:dyDescent="0.3">
      <c r="A52" s="4">
        <v>44287</v>
      </c>
      <c r="B52" t="s">
        <v>27</v>
      </c>
      <c r="C52" t="s">
        <v>39</v>
      </c>
      <c r="D52">
        <v>20</v>
      </c>
      <c r="E52">
        <f>VLOOKUP(Table4[[#This Row],[SKU]],Table2[[SKU]:[Avg Price]],4,0)</f>
        <v>1800</v>
      </c>
      <c r="F52">
        <f>Table4[[#This Row],[Price]]*Table4[[#This Row],[Sales]]</f>
        <v>36000</v>
      </c>
      <c r="G52" t="str">
        <f>TEXT(Table4[[#This Row],[Date]],"dddd")</f>
        <v>Thursday</v>
      </c>
    </row>
    <row r="53" spans="1:7" x14ac:dyDescent="0.3">
      <c r="A53" s="4">
        <v>44287</v>
      </c>
      <c r="B53" t="s">
        <v>28</v>
      </c>
      <c r="C53" t="s">
        <v>39</v>
      </c>
      <c r="D53">
        <v>8</v>
      </c>
      <c r="E53">
        <f>VLOOKUP(Table4[[#This Row],[SKU]],Table2[[SKU]:[Avg Price]],4,0)</f>
        <v>345</v>
      </c>
      <c r="F53">
        <f>Table4[[#This Row],[Price]]*Table4[[#This Row],[Sales]]</f>
        <v>2760</v>
      </c>
      <c r="G53" t="str">
        <f>TEXT(Table4[[#This Row],[Date]],"dddd")</f>
        <v>Thursday</v>
      </c>
    </row>
    <row r="54" spans="1:7" x14ac:dyDescent="0.3">
      <c r="A54" s="4">
        <v>44287</v>
      </c>
      <c r="B54" t="s">
        <v>29</v>
      </c>
      <c r="C54" t="s">
        <v>39</v>
      </c>
      <c r="D54">
        <v>8</v>
      </c>
      <c r="E54">
        <f>VLOOKUP(Table4[[#This Row],[SKU]],Table2[[SKU]:[Avg Price]],4,0)</f>
        <v>350</v>
      </c>
      <c r="F54">
        <f>Table4[[#This Row],[Price]]*Table4[[#This Row],[Sales]]</f>
        <v>2800</v>
      </c>
      <c r="G54" t="str">
        <f>TEXT(Table4[[#This Row],[Date]],"dddd")</f>
        <v>Thursday</v>
      </c>
    </row>
    <row r="55" spans="1:7" x14ac:dyDescent="0.3">
      <c r="A55" s="4">
        <v>44287</v>
      </c>
      <c r="B55" t="s">
        <v>30</v>
      </c>
      <c r="C55" t="s">
        <v>39</v>
      </c>
      <c r="D55">
        <v>4</v>
      </c>
      <c r="E55">
        <f>VLOOKUP(Table4[[#This Row],[SKU]],Table2[[SKU]:[Avg Price]],4,0)</f>
        <v>1575</v>
      </c>
      <c r="F55">
        <f>Table4[[#This Row],[Price]]*Table4[[#This Row],[Sales]]</f>
        <v>6300</v>
      </c>
      <c r="G55" t="str">
        <f>TEXT(Table4[[#This Row],[Date]],"dddd")</f>
        <v>Thursday</v>
      </c>
    </row>
    <row r="56" spans="1:7" x14ac:dyDescent="0.3">
      <c r="A56" s="4">
        <v>44287</v>
      </c>
      <c r="B56" t="s">
        <v>31</v>
      </c>
      <c r="C56" t="s">
        <v>39</v>
      </c>
      <c r="D56">
        <v>3</v>
      </c>
      <c r="E56">
        <f>VLOOKUP(Table4[[#This Row],[SKU]],Table2[[SKU]:[Avg Price]],4,0)</f>
        <v>1045</v>
      </c>
      <c r="F56">
        <f>Table4[[#This Row],[Price]]*Table4[[#This Row],[Sales]]</f>
        <v>3135</v>
      </c>
      <c r="G56" t="str">
        <f>TEXT(Table4[[#This Row],[Date]],"dddd")</f>
        <v>Thursday</v>
      </c>
    </row>
    <row r="57" spans="1:7" x14ac:dyDescent="0.3">
      <c r="A57" s="4">
        <v>44287</v>
      </c>
      <c r="B57" t="s">
        <v>32</v>
      </c>
      <c r="C57" t="s">
        <v>39</v>
      </c>
      <c r="D57">
        <v>0</v>
      </c>
      <c r="E57">
        <f>VLOOKUP(Table4[[#This Row],[SKU]],Table2[[SKU]:[Avg Price]],4,0)</f>
        <v>1186</v>
      </c>
      <c r="F57">
        <f>Table4[[#This Row],[Price]]*Table4[[#This Row],[Sales]]</f>
        <v>0</v>
      </c>
      <c r="G57" t="str">
        <f>TEXT(Table4[[#This Row],[Date]],"dddd")</f>
        <v>Thursday</v>
      </c>
    </row>
    <row r="58" spans="1:7" x14ac:dyDescent="0.3">
      <c r="A58" s="4">
        <v>44287</v>
      </c>
      <c r="B58" t="s">
        <v>33</v>
      </c>
      <c r="C58" t="s">
        <v>39</v>
      </c>
      <c r="D58">
        <v>0</v>
      </c>
      <c r="E58">
        <f>VLOOKUP(Table4[[#This Row],[SKU]],Table2[[SKU]:[Avg Price]],4,0)</f>
        <v>374</v>
      </c>
      <c r="F58">
        <f>Table4[[#This Row],[Price]]*Table4[[#This Row],[Sales]]</f>
        <v>0</v>
      </c>
      <c r="G58" t="str">
        <f>TEXT(Table4[[#This Row],[Date]],"dddd")</f>
        <v>Thursday</v>
      </c>
    </row>
    <row r="59" spans="1:7" x14ac:dyDescent="0.3">
      <c r="A59" s="4">
        <v>44287</v>
      </c>
      <c r="B59" t="s">
        <v>34</v>
      </c>
      <c r="C59" t="s">
        <v>39</v>
      </c>
      <c r="D59">
        <v>0</v>
      </c>
      <c r="E59">
        <f>VLOOKUP(Table4[[#This Row],[SKU]],Table2[[SKU]:[Avg Price]],4,0)</f>
        <v>1500</v>
      </c>
      <c r="F59">
        <f>Table4[[#This Row],[Price]]*Table4[[#This Row],[Sales]]</f>
        <v>0</v>
      </c>
      <c r="G59" t="str">
        <f>TEXT(Table4[[#This Row],[Date]],"dddd")</f>
        <v>Thursday</v>
      </c>
    </row>
    <row r="60" spans="1:7" x14ac:dyDescent="0.3">
      <c r="A60" s="4">
        <v>44287</v>
      </c>
      <c r="B60" t="s">
        <v>35</v>
      </c>
      <c r="C60" t="s">
        <v>39</v>
      </c>
      <c r="D60">
        <v>0</v>
      </c>
      <c r="E60">
        <f>VLOOKUP(Table4[[#This Row],[SKU]],Table2[[SKU]:[Avg Price]],4,0)</f>
        <v>1800</v>
      </c>
      <c r="F60">
        <f>Table4[[#This Row],[Price]]*Table4[[#This Row],[Sales]]</f>
        <v>0</v>
      </c>
      <c r="G60" t="str">
        <f>TEXT(Table4[[#This Row],[Date]],"dddd")</f>
        <v>Thursday</v>
      </c>
    </row>
    <row r="61" spans="1:7" x14ac:dyDescent="0.3">
      <c r="A61" s="4">
        <v>44287</v>
      </c>
      <c r="B61" t="s">
        <v>36</v>
      </c>
      <c r="C61" t="s">
        <v>39</v>
      </c>
      <c r="D61">
        <v>1</v>
      </c>
      <c r="E61">
        <f>VLOOKUP(Table4[[#This Row],[SKU]],Table2[[SKU]:[Avg Price]],4,0)</f>
        <v>1477</v>
      </c>
      <c r="F61">
        <f>Table4[[#This Row],[Price]]*Table4[[#This Row],[Sales]]</f>
        <v>1477</v>
      </c>
      <c r="G61" t="str">
        <f>TEXT(Table4[[#This Row],[Date]],"dddd")</f>
        <v>Thursday</v>
      </c>
    </row>
    <row r="62" spans="1:7" x14ac:dyDescent="0.3">
      <c r="A62" s="4">
        <v>44287</v>
      </c>
      <c r="B62" t="s">
        <v>5</v>
      </c>
      <c r="C62" t="s">
        <v>40</v>
      </c>
      <c r="D62">
        <v>14</v>
      </c>
      <c r="E62">
        <f>VLOOKUP(Table4[[#This Row],[SKU]],Table2[[SKU]:[Avg Price]],4,0)</f>
        <v>210</v>
      </c>
      <c r="F62">
        <f>Table4[[#This Row],[Price]]*Table4[[#This Row],[Sales]]</f>
        <v>2940</v>
      </c>
      <c r="G62" t="str">
        <f>TEXT(Table4[[#This Row],[Date]],"dddd")</f>
        <v>Thursday</v>
      </c>
    </row>
    <row r="63" spans="1:7" x14ac:dyDescent="0.3">
      <c r="A63" s="4">
        <v>44287</v>
      </c>
      <c r="B63" t="s">
        <v>6</v>
      </c>
      <c r="C63" t="s">
        <v>40</v>
      </c>
      <c r="D63">
        <v>9</v>
      </c>
      <c r="E63">
        <f>VLOOKUP(Table4[[#This Row],[SKU]],Table2[[SKU]:[Avg Price]],4,0)</f>
        <v>199</v>
      </c>
      <c r="F63">
        <f>Table4[[#This Row],[Price]]*Table4[[#This Row],[Sales]]</f>
        <v>1791</v>
      </c>
      <c r="G63" t="str">
        <f>TEXT(Table4[[#This Row],[Date]],"dddd")</f>
        <v>Thursday</v>
      </c>
    </row>
    <row r="64" spans="1:7" x14ac:dyDescent="0.3">
      <c r="A64" s="4">
        <v>44287</v>
      </c>
      <c r="B64" t="s">
        <v>7</v>
      </c>
      <c r="C64" t="s">
        <v>40</v>
      </c>
      <c r="D64">
        <v>6</v>
      </c>
      <c r="E64">
        <f>VLOOKUP(Table4[[#This Row],[SKU]],Table2[[SKU]:[Avg Price]],4,0)</f>
        <v>322</v>
      </c>
      <c r="F64">
        <f>Table4[[#This Row],[Price]]*Table4[[#This Row],[Sales]]</f>
        <v>1932</v>
      </c>
      <c r="G64" t="str">
        <f>TEXT(Table4[[#This Row],[Date]],"dddd")</f>
        <v>Thursday</v>
      </c>
    </row>
    <row r="65" spans="1:7" x14ac:dyDescent="0.3">
      <c r="A65" s="4">
        <v>44287</v>
      </c>
      <c r="B65" t="s">
        <v>8</v>
      </c>
      <c r="C65" t="s">
        <v>40</v>
      </c>
      <c r="D65">
        <v>5</v>
      </c>
      <c r="E65">
        <f>VLOOKUP(Table4[[#This Row],[SKU]],Table2[[SKU]:[Avg Price]],4,0)</f>
        <v>161</v>
      </c>
      <c r="F65">
        <f>Table4[[#This Row],[Price]]*Table4[[#This Row],[Sales]]</f>
        <v>805</v>
      </c>
      <c r="G65" t="str">
        <f>TEXT(Table4[[#This Row],[Date]],"dddd")</f>
        <v>Thursday</v>
      </c>
    </row>
    <row r="66" spans="1:7" x14ac:dyDescent="0.3">
      <c r="A66" s="4">
        <v>44287</v>
      </c>
      <c r="B66" t="s">
        <v>9</v>
      </c>
      <c r="C66" t="s">
        <v>40</v>
      </c>
      <c r="D66">
        <v>2</v>
      </c>
      <c r="E66">
        <f>VLOOKUP(Table4[[#This Row],[SKU]],Table2[[SKU]:[Avg Price]],4,0)</f>
        <v>109</v>
      </c>
      <c r="F66">
        <f>Table4[[#This Row],[Price]]*Table4[[#This Row],[Sales]]</f>
        <v>218</v>
      </c>
      <c r="G66" t="str">
        <f>TEXT(Table4[[#This Row],[Date]],"dddd")</f>
        <v>Thursday</v>
      </c>
    </row>
    <row r="67" spans="1:7" x14ac:dyDescent="0.3">
      <c r="A67" s="4">
        <v>44287</v>
      </c>
      <c r="B67" t="s">
        <v>10</v>
      </c>
      <c r="C67" t="s">
        <v>40</v>
      </c>
      <c r="D67">
        <v>2</v>
      </c>
      <c r="E67">
        <f>VLOOKUP(Table4[[#This Row],[SKU]],Table2[[SKU]:[Avg Price]],4,0)</f>
        <v>122</v>
      </c>
      <c r="F67">
        <f>Table4[[#This Row],[Price]]*Table4[[#This Row],[Sales]]</f>
        <v>244</v>
      </c>
      <c r="G67" t="str">
        <f>TEXT(Table4[[#This Row],[Date]],"dddd")</f>
        <v>Thursday</v>
      </c>
    </row>
    <row r="68" spans="1:7" x14ac:dyDescent="0.3">
      <c r="A68" s="4">
        <v>44287</v>
      </c>
      <c r="B68" t="s">
        <v>11</v>
      </c>
      <c r="C68" t="s">
        <v>40</v>
      </c>
      <c r="D68">
        <v>2</v>
      </c>
      <c r="E68">
        <f>VLOOKUP(Table4[[#This Row],[SKU]],Table2[[SKU]:[Avg Price]],4,0)</f>
        <v>96</v>
      </c>
      <c r="F68">
        <f>Table4[[#This Row],[Price]]*Table4[[#This Row],[Sales]]</f>
        <v>192</v>
      </c>
      <c r="G68" t="str">
        <f>TEXT(Table4[[#This Row],[Date]],"dddd")</f>
        <v>Thursday</v>
      </c>
    </row>
    <row r="69" spans="1:7" x14ac:dyDescent="0.3">
      <c r="A69" s="4">
        <v>44287</v>
      </c>
      <c r="B69" t="s">
        <v>12</v>
      </c>
      <c r="C69" t="s">
        <v>40</v>
      </c>
      <c r="D69">
        <v>1</v>
      </c>
      <c r="E69">
        <f>VLOOKUP(Table4[[#This Row],[SKU]],Table2[[SKU]:[Avg Price]],4,0)</f>
        <v>73</v>
      </c>
      <c r="F69">
        <f>Table4[[#This Row],[Price]]*Table4[[#This Row],[Sales]]</f>
        <v>73</v>
      </c>
      <c r="G69" t="str">
        <f>TEXT(Table4[[#This Row],[Date]],"dddd")</f>
        <v>Thursday</v>
      </c>
    </row>
    <row r="70" spans="1:7" x14ac:dyDescent="0.3">
      <c r="A70" s="4">
        <v>44287</v>
      </c>
      <c r="B70" t="s">
        <v>14</v>
      </c>
      <c r="C70" t="s">
        <v>40</v>
      </c>
      <c r="D70">
        <v>1</v>
      </c>
      <c r="E70">
        <f>VLOOKUP(Table4[[#This Row],[SKU]],Table2[[SKU]:[Avg Price]],4,0)</f>
        <v>225</v>
      </c>
      <c r="F70">
        <f>Table4[[#This Row],[Price]]*Table4[[#This Row],[Sales]]</f>
        <v>225</v>
      </c>
      <c r="G70" t="str">
        <f>TEXT(Table4[[#This Row],[Date]],"dddd")</f>
        <v>Thursday</v>
      </c>
    </row>
    <row r="71" spans="1:7" x14ac:dyDescent="0.3">
      <c r="A71" s="4">
        <v>44287</v>
      </c>
      <c r="B71" t="s">
        <v>16</v>
      </c>
      <c r="C71" t="s">
        <v>40</v>
      </c>
      <c r="D71">
        <v>2</v>
      </c>
      <c r="E71">
        <f>VLOOKUP(Table4[[#This Row],[SKU]],Table2[[SKU]:[Avg Price]],4,0)</f>
        <v>559</v>
      </c>
      <c r="F71">
        <f>Table4[[#This Row],[Price]]*Table4[[#This Row],[Sales]]</f>
        <v>1118</v>
      </c>
      <c r="G71" t="str">
        <f>TEXT(Table4[[#This Row],[Date]],"dddd")</f>
        <v>Thursday</v>
      </c>
    </row>
    <row r="72" spans="1:7" x14ac:dyDescent="0.3">
      <c r="A72" s="4">
        <v>44287</v>
      </c>
      <c r="B72" t="s">
        <v>17</v>
      </c>
      <c r="C72" t="s">
        <v>40</v>
      </c>
      <c r="D72">
        <v>12</v>
      </c>
      <c r="E72">
        <f>VLOOKUP(Table4[[#This Row],[SKU]],Table2[[SKU]:[Avg Price]],4,0)</f>
        <v>3199</v>
      </c>
      <c r="F72">
        <f>Table4[[#This Row],[Price]]*Table4[[#This Row],[Sales]]</f>
        <v>38388</v>
      </c>
      <c r="G72" t="str">
        <f>TEXT(Table4[[#This Row],[Date]],"dddd")</f>
        <v>Thursday</v>
      </c>
    </row>
    <row r="73" spans="1:7" x14ac:dyDescent="0.3">
      <c r="A73" s="4">
        <v>44287</v>
      </c>
      <c r="B73" t="s">
        <v>18</v>
      </c>
      <c r="C73" t="s">
        <v>40</v>
      </c>
      <c r="D73">
        <v>3</v>
      </c>
      <c r="E73">
        <f>VLOOKUP(Table4[[#This Row],[SKU]],Table2[[SKU]:[Avg Price]],4,0)</f>
        <v>371</v>
      </c>
      <c r="F73">
        <f>Table4[[#This Row],[Price]]*Table4[[#This Row],[Sales]]</f>
        <v>1113</v>
      </c>
      <c r="G73" t="str">
        <f>TEXT(Table4[[#This Row],[Date]],"dddd")</f>
        <v>Thursday</v>
      </c>
    </row>
    <row r="74" spans="1:7" x14ac:dyDescent="0.3">
      <c r="A74" s="4">
        <v>44287</v>
      </c>
      <c r="B74" t="s">
        <v>19</v>
      </c>
      <c r="C74" t="s">
        <v>40</v>
      </c>
      <c r="D74">
        <v>3</v>
      </c>
      <c r="E74">
        <f>VLOOKUP(Table4[[#This Row],[SKU]],Table2[[SKU]:[Avg Price]],4,0)</f>
        <v>2300</v>
      </c>
      <c r="F74">
        <f>Table4[[#This Row],[Price]]*Table4[[#This Row],[Sales]]</f>
        <v>6900</v>
      </c>
      <c r="G74" t="str">
        <f>TEXT(Table4[[#This Row],[Date]],"dddd")</f>
        <v>Thursday</v>
      </c>
    </row>
    <row r="75" spans="1:7" x14ac:dyDescent="0.3">
      <c r="A75" s="4">
        <v>44287</v>
      </c>
      <c r="B75" t="s">
        <v>20</v>
      </c>
      <c r="C75" t="s">
        <v>40</v>
      </c>
      <c r="D75">
        <v>8</v>
      </c>
      <c r="E75">
        <f>VLOOKUP(Table4[[#This Row],[SKU]],Table2[[SKU]:[Avg Price]],4,0)</f>
        <v>499</v>
      </c>
      <c r="F75">
        <f>Table4[[#This Row],[Price]]*Table4[[#This Row],[Sales]]</f>
        <v>3992</v>
      </c>
      <c r="G75" t="str">
        <f>TEXT(Table4[[#This Row],[Date]],"dddd")</f>
        <v>Thursday</v>
      </c>
    </row>
    <row r="76" spans="1:7" x14ac:dyDescent="0.3">
      <c r="A76" s="4">
        <v>44287</v>
      </c>
      <c r="B76" t="s">
        <v>21</v>
      </c>
      <c r="C76" t="s">
        <v>40</v>
      </c>
      <c r="D76">
        <v>4</v>
      </c>
      <c r="E76">
        <f>VLOOKUP(Table4[[#This Row],[SKU]],Table2[[SKU]:[Avg Price]],4,0)</f>
        <v>299</v>
      </c>
      <c r="F76">
        <f>Table4[[#This Row],[Price]]*Table4[[#This Row],[Sales]]</f>
        <v>1196</v>
      </c>
      <c r="G76" t="str">
        <f>TEXT(Table4[[#This Row],[Date]],"dddd")</f>
        <v>Thursday</v>
      </c>
    </row>
    <row r="77" spans="1:7" x14ac:dyDescent="0.3">
      <c r="A77" s="4">
        <v>44287</v>
      </c>
      <c r="B77" t="s">
        <v>22</v>
      </c>
      <c r="C77" t="s">
        <v>40</v>
      </c>
      <c r="D77">
        <v>4</v>
      </c>
      <c r="E77">
        <f>VLOOKUP(Table4[[#This Row],[SKU]],Table2[[SKU]:[Avg Price]],4,0)</f>
        <v>901</v>
      </c>
      <c r="F77">
        <f>Table4[[#This Row],[Price]]*Table4[[#This Row],[Sales]]</f>
        <v>3604</v>
      </c>
      <c r="G77" t="str">
        <f>TEXT(Table4[[#This Row],[Date]],"dddd")</f>
        <v>Thursday</v>
      </c>
    </row>
    <row r="78" spans="1:7" x14ac:dyDescent="0.3">
      <c r="A78" s="4">
        <v>44287</v>
      </c>
      <c r="B78" t="s">
        <v>23</v>
      </c>
      <c r="C78" t="s">
        <v>40</v>
      </c>
      <c r="D78">
        <v>2</v>
      </c>
      <c r="E78">
        <f>VLOOKUP(Table4[[#This Row],[SKU]],Table2[[SKU]:[Avg Price]],4,0)</f>
        <v>929</v>
      </c>
      <c r="F78">
        <f>Table4[[#This Row],[Price]]*Table4[[#This Row],[Sales]]</f>
        <v>1858</v>
      </c>
      <c r="G78" t="str">
        <f>TEXT(Table4[[#This Row],[Date]],"dddd")</f>
        <v>Thursday</v>
      </c>
    </row>
    <row r="79" spans="1:7" x14ac:dyDescent="0.3">
      <c r="A79" s="4">
        <v>44287</v>
      </c>
      <c r="B79" t="s">
        <v>24</v>
      </c>
      <c r="C79" t="s">
        <v>40</v>
      </c>
      <c r="D79">
        <v>2</v>
      </c>
      <c r="E79">
        <f>VLOOKUP(Table4[[#This Row],[SKU]],Table2[[SKU]:[Avg Price]],4,0)</f>
        <v>1030</v>
      </c>
      <c r="F79">
        <f>Table4[[#This Row],[Price]]*Table4[[#This Row],[Sales]]</f>
        <v>2060</v>
      </c>
      <c r="G79" t="str">
        <f>TEXT(Table4[[#This Row],[Date]],"dddd")</f>
        <v>Thursday</v>
      </c>
    </row>
    <row r="80" spans="1:7" x14ac:dyDescent="0.3">
      <c r="A80" s="4">
        <v>44287</v>
      </c>
      <c r="B80" t="s">
        <v>25</v>
      </c>
      <c r="C80" t="s">
        <v>40</v>
      </c>
      <c r="D80">
        <v>0</v>
      </c>
      <c r="E80">
        <f>VLOOKUP(Table4[[#This Row],[SKU]],Table2[[SKU]:[Avg Price]],4,0)</f>
        <v>1222</v>
      </c>
      <c r="F80">
        <f>Table4[[#This Row],[Price]]*Table4[[#This Row],[Sales]]</f>
        <v>0</v>
      </c>
      <c r="G80" t="str">
        <f>TEXT(Table4[[#This Row],[Date]],"dddd")</f>
        <v>Thursday</v>
      </c>
    </row>
    <row r="81" spans="1:7" x14ac:dyDescent="0.3">
      <c r="A81" s="4">
        <v>44287</v>
      </c>
      <c r="B81" t="s">
        <v>26</v>
      </c>
      <c r="C81" t="s">
        <v>40</v>
      </c>
      <c r="D81">
        <v>3</v>
      </c>
      <c r="E81">
        <f>VLOOKUP(Table4[[#This Row],[SKU]],Table2[[SKU]:[Avg Price]],4,0)</f>
        <v>649</v>
      </c>
      <c r="F81">
        <f>Table4[[#This Row],[Price]]*Table4[[#This Row],[Sales]]</f>
        <v>1947</v>
      </c>
      <c r="G81" t="str">
        <f>TEXT(Table4[[#This Row],[Date]],"dddd")</f>
        <v>Thursday</v>
      </c>
    </row>
    <row r="82" spans="1:7" x14ac:dyDescent="0.3">
      <c r="A82" s="4">
        <v>44287</v>
      </c>
      <c r="B82" t="s">
        <v>27</v>
      </c>
      <c r="C82" t="s">
        <v>40</v>
      </c>
      <c r="D82">
        <v>9</v>
      </c>
      <c r="E82">
        <f>VLOOKUP(Table4[[#This Row],[SKU]],Table2[[SKU]:[Avg Price]],4,0)</f>
        <v>1800</v>
      </c>
      <c r="F82">
        <f>Table4[[#This Row],[Price]]*Table4[[#This Row],[Sales]]</f>
        <v>16200</v>
      </c>
      <c r="G82" t="str">
        <f>TEXT(Table4[[#This Row],[Date]],"dddd")</f>
        <v>Thursday</v>
      </c>
    </row>
    <row r="83" spans="1:7" x14ac:dyDescent="0.3">
      <c r="A83" s="4">
        <v>44287</v>
      </c>
      <c r="B83" t="s">
        <v>28</v>
      </c>
      <c r="C83" t="s">
        <v>40</v>
      </c>
      <c r="D83">
        <v>7</v>
      </c>
      <c r="E83">
        <f>VLOOKUP(Table4[[#This Row],[SKU]],Table2[[SKU]:[Avg Price]],4,0)</f>
        <v>345</v>
      </c>
      <c r="F83">
        <f>Table4[[#This Row],[Price]]*Table4[[#This Row],[Sales]]</f>
        <v>2415</v>
      </c>
      <c r="G83" t="str">
        <f>TEXT(Table4[[#This Row],[Date]],"dddd")</f>
        <v>Thursday</v>
      </c>
    </row>
    <row r="84" spans="1:7" x14ac:dyDescent="0.3">
      <c r="A84" s="4">
        <v>44287</v>
      </c>
      <c r="B84" t="s">
        <v>29</v>
      </c>
      <c r="C84" t="s">
        <v>40</v>
      </c>
      <c r="D84">
        <v>6</v>
      </c>
      <c r="E84">
        <f>VLOOKUP(Table4[[#This Row],[SKU]],Table2[[SKU]:[Avg Price]],4,0)</f>
        <v>350</v>
      </c>
      <c r="F84">
        <f>Table4[[#This Row],[Price]]*Table4[[#This Row],[Sales]]</f>
        <v>2100</v>
      </c>
      <c r="G84" t="str">
        <f>TEXT(Table4[[#This Row],[Date]],"dddd")</f>
        <v>Thursday</v>
      </c>
    </row>
    <row r="85" spans="1:7" x14ac:dyDescent="0.3">
      <c r="A85" s="4">
        <v>44287</v>
      </c>
      <c r="B85" t="s">
        <v>30</v>
      </c>
      <c r="C85" t="s">
        <v>40</v>
      </c>
      <c r="D85">
        <v>4</v>
      </c>
      <c r="E85">
        <f>VLOOKUP(Table4[[#This Row],[SKU]],Table2[[SKU]:[Avg Price]],4,0)</f>
        <v>1575</v>
      </c>
      <c r="F85">
        <f>Table4[[#This Row],[Price]]*Table4[[#This Row],[Sales]]</f>
        <v>6300</v>
      </c>
      <c r="G85" t="str">
        <f>TEXT(Table4[[#This Row],[Date]],"dddd")</f>
        <v>Thursday</v>
      </c>
    </row>
    <row r="86" spans="1:7" x14ac:dyDescent="0.3">
      <c r="A86" s="4">
        <v>44287</v>
      </c>
      <c r="B86" t="s">
        <v>31</v>
      </c>
      <c r="C86" t="s">
        <v>40</v>
      </c>
      <c r="D86">
        <v>4</v>
      </c>
      <c r="E86">
        <f>VLOOKUP(Table4[[#This Row],[SKU]],Table2[[SKU]:[Avg Price]],4,0)</f>
        <v>1045</v>
      </c>
      <c r="F86">
        <f>Table4[[#This Row],[Price]]*Table4[[#This Row],[Sales]]</f>
        <v>4180</v>
      </c>
      <c r="G86" t="str">
        <f>TEXT(Table4[[#This Row],[Date]],"dddd")</f>
        <v>Thursday</v>
      </c>
    </row>
    <row r="87" spans="1:7" x14ac:dyDescent="0.3">
      <c r="A87" s="4">
        <v>44287</v>
      </c>
      <c r="B87" t="s">
        <v>32</v>
      </c>
      <c r="C87" t="s">
        <v>40</v>
      </c>
      <c r="D87">
        <v>3</v>
      </c>
      <c r="E87">
        <f>VLOOKUP(Table4[[#This Row],[SKU]],Table2[[SKU]:[Avg Price]],4,0)</f>
        <v>1186</v>
      </c>
      <c r="F87">
        <f>Table4[[#This Row],[Price]]*Table4[[#This Row],[Sales]]</f>
        <v>3558</v>
      </c>
      <c r="G87" t="str">
        <f>TEXT(Table4[[#This Row],[Date]],"dddd")</f>
        <v>Thursday</v>
      </c>
    </row>
    <row r="88" spans="1:7" x14ac:dyDescent="0.3">
      <c r="A88" s="4">
        <v>44287</v>
      </c>
      <c r="B88" t="s">
        <v>33</v>
      </c>
      <c r="C88" t="s">
        <v>40</v>
      </c>
      <c r="D88">
        <v>4</v>
      </c>
      <c r="E88">
        <f>VLOOKUP(Table4[[#This Row],[SKU]],Table2[[SKU]:[Avg Price]],4,0)</f>
        <v>374</v>
      </c>
      <c r="F88">
        <f>Table4[[#This Row],[Price]]*Table4[[#This Row],[Sales]]</f>
        <v>1496</v>
      </c>
      <c r="G88" t="str">
        <f>TEXT(Table4[[#This Row],[Date]],"dddd")</f>
        <v>Thursday</v>
      </c>
    </row>
    <row r="89" spans="1:7" x14ac:dyDescent="0.3">
      <c r="A89" s="4">
        <v>44287</v>
      </c>
      <c r="B89" t="s">
        <v>34</v>
      </c>
      <c r="C89" t="s">
        <v>40</v>
      </c>
      <c r="D89">
        <v>2</v>
      </c>
      <c r="E89">
        <f>VLOOKUP(Table4[[#This Row],[SKU]],Table2[[SKU]:[Avg Price]],4,0)</f>
        <v>1500</v>
      </c>
      <c r="F89">
        <f>Table4[[#This Row],[Price]]*Table4[[#This Row],[Sales]]</f>
        <v>3000</v>
      </c>
      <c r="G89" t="str">
        <f>TEXT(Table4[[#This Row],[Date]],"dddd")</f>
        <v>Thursday</v>
      </c>
    </row>
    <row r="90" spans="1:7" x14ac:dyDescent="0.3">
      <c r="A90" s="4">
        <v>44287</v>
      </c>
      <c r="B90" t="s">
        <v>35</v>
      </c>
      <c r="C90" t="s">
        <v>40</v>
      </c>
      <c r="D90">
        <v>0</v>
      </c>
      <c r="E90">
        <f>VLOOKUP(Table4[[#This Row],[SKU]],Table2[[SKU]:[Avg Price]],4,0)</f>
        <v>1800</v>
      </c>
      <c r="F90">
        <f>Table4[[#This Row],[Price]]*Table4[[#This Row],[Sales]]</f>
        <v>0</v>
      </c>
      <c r="G90" t="str">
        <f>TEXT(Table4[[#This Row],[Date]],"dddd")</f>
        <v>Thursday</v>
      </c>
    </row>
    <row r="91" spans="1:7" x14ac:dyDescent="0.3">
      <c r="A91" s="4">
        <v>44287</v>
      </c>
      <c r="B91" t="s">
        <v>36</v>
      </c>
      <c r="C91" t="s">
        <v>40</v>
      </c>
      <c r="D91">
        <v>2</v>
      </c>
      <c r="E91">
        <f>VLOOKUP(Table4[[#This Row],[SKU]],Table2[[SKU]:[Avg Price]],4,0)</f>
        <v>1477</v>
      </c>
      <c r="F91">
        <f>Table4[[#This Row],[Price]]*Table4[[#This Row],[Sales]]</f>
        <v>2954</v>
      </c>
      <c r="G91" t="str">
        <f>TEXT(Table4[[#This Row],[Date]],"dddd")</f>
        <v>Thursday</v>
      </c>
    </row>
    <row r="92" spans="1:7" x14ac:dyDescent="0.3">
      <c r="A92" s="4">
        <v>44288</v>
      </c>
      <c r="B92" t="s">
        <v>5</v>
      </c>
      <c r="C92" t="s">
        <v>38</v>
      </c>
      <c r="D92">
        <v>26</v>
      </c>
      <c r="E92">
        <f>VLOOKUP(Table4[[#This Row],[SKU]],Table2[[SKU]:[Avg Price]],4,0)</f>
        <v>210</v>
      </c>
      <c r="F92">
        <f>Table4[[#This Row],[Price]]*Table4[[#This Row],[Sales]]</f>
        <v>5460</v>
      </c>
      <c r="G92" t="str">
        <f>TEXT(Table4[[#This Row],[Date]],"dddd")</f>
        <v>Friday</v>
      </c>
    </row>
    <row r="93" spans="1:7" x14ac:dyDescent="0.3">
      <c r="A93" s="4">
        <v>44288</v>
      </c>
      <c r="B93" t="s">
        <v>6</v>
      </c>
      <c r="C93" t="s">
        <v>38</v>
      </c>
      <c r="D93">
        <v>12</v>
      </c>
      <c r="E93">
        <f>VLOOKUP(Table4[[#This Row],[SKU]],Table2[[SKU]:[Avg Price]],4,0)</f>
        <v>199</v>
      </c>
      <c r="F93">
        <f>Table4[[#This Row],[Price]]*Table4[[#This Row],[Sales]]</f>
        <v>2388</v>
      </c>
      <c r="G93" t="str">
        <f>TEXT(Table4[[#This Row],[Date]],"dddd")</f>
        <v>Friday</v>
      </c>
    </row>
    <row r="94" spans="1:7" x14ac:dyDescent="0.3">
      <c r="A94" s="4">
        <v>44288</v>
      </c>
      <c r="B94" t="s">
        <v>7</v>
      </c>
      <c r="C94" t="s">
        <v>38</v>
      </c>
      <c r="D94">
        <v>9</v>
      </c>
      <c r="E94">
        <f>VLOOKUP(Table4[[#This Row],[SKU]],Table2[[SKU]:[Avg Price]],4,0)</f>
        <v>322</v>
      </c>
      <c r="F94">
        <f>Table4[[#This Row],[Price]]*Table4[[#This Row],[Sales]]</f>
        <v>2898</v>
      </c>
      <c r="G94" t="str">
        <f>TEXT(Table4[[#This Row],[Date]],"dddd")</f>
        <v>Friday</v>
      </c>
    </row>
    <row r="95" spans="1:7" x14ac:dyDescent="0.3">
      <c r="A95" s="4">
        <v>44288</v>
      </c>
      <c r="B95" t="s">
        <v>8</v>
      </c>
      <c r="C95" t="s">
        <v>38</v>
      </c>
      <c r="D95">
        <v>6</v>
      </c>
      <c r="E95">
        <f>VLOOKUP(Table4[[#This Row],[SKU]],Table2[[SKU]:[Avg Price]],4,0)</f>
        <v>161</v>
      </c>
      <c r="F95">
        <f>Table4[[#This Row],[Price]]*Table4[[#This Row],[Sales]]</f>
        <v>966</v>
      </c>
      <c r="G95" t="str">
        <f>TEXT(Table4[[#This Row],[Date]],"dddd")</f>
        <v>Friday</v>
      </c>
    </row>
    <row r="96" spans="1:7" x14ac:dyDescent="0.3">
      <c r="A96" s="4">
        <v>44288</v>
      </c>
      <c r="B96" t="s">
        <v>9</v>
      </c>
      <c r="C96" t="s">
        <v>38</v>
      </c>
      <c r="D96">
        <v>8</v>
      </c>
      <c r="E96">
        <f>VLOOKUP(Table4[[#This Row],[SKU]],Table2[[SKU]:[Avg Price]],4,0)</f>
        <v>109</v>
      </c>
      <c r="F96">
        <f>Table4[[#This Row],[Price]]*Table4[[#This Row],[Sales]]</f>
        <v>872</v>
      </c>
      <c r="G96" t="str">
        <f>TEXT(Table4[[#This Row],[Date]],"dddd")</f>
        <v>Friday</v>
      </c>
    </row>
    <row r="97" spans="1:7" x14ac:dyDescent="0.3">
      <c r="A97" s="4">
        <v>44288</v>
      </c>
      <c r="B97" t="s">
        <v>10</v>
      </c>
      <c r="C97" t="s">
        <v>38</v>
      </c>
      <c r="D97">
        <v>4</v>
      </c>
      <c r="E97">
        <f>VLOOKUP(Table4[[#This Row],[SKU]],Table2[[SKU]:[Avg Price]],4,0)</f>
        <v>122</v>
      </c>
      <c r="F97">
        <f>Table4[[#This Row],[Price]]*Table4[[#This Row],[Sales]]</f>
        <v>488</v>
      </c>
      <c r="G97" t="str">
        <f>TEXT(Table4[[#This Row],[Date]],"dddd")</f>
        <v>Friday</v>
      </c>
    </row>
    <row r="98" spans="1:7" x14ac:dyDescent="0.3">
      <c r="A98" s="4">
        <v>44288</v>
      </c>
      <c r="B98" t="s">
        <v>11</v>
      </c>
      <c r="C98" t="s">
        <v>38</v>
      </c>
      <c r="D98">
        <v>3</v>
      </c>
      <c r="E98">
        <f>VLOOKUP(Table4[[#This Row],[SKU]],Table2[[SKU]:[Avg Price]],4,0)</f>
        <v>96</v>
      </c>
      <c r="F98">
        <f>Table4[[#This Row],[Price]]*Table4[[#This Row],[Sales]]</f>
        <v>288</v>
      </c>
      <c r="G98" t="str">
        <f>TEXT(Table4[[#This Row],[Date]],"dddd")</f>
        <v>Friday</v>
      </c>
    </row>
    <row r="99" spans="1:7" x14ac:dyDescent="0.3">
      <c r="A99" s="4">
        <v>44288</v>
      </c>
      <c r="B99" t="s">
        <v>12</v>
      </c>
      <c r="C99" t="s">
        <v>38</v>
      </c>
      <c r="D99">
        <v>0</v>
      </c>
      <c r="E99">
        <f>VLOOKUP(Table4[[#This Row],[SKU]],Table2[[SKU]:[Avg Price]],4,0)</f>
        <v>73</v>
      </c>
      <c r="F99">
        <f>Table4[[#This Row],[Price]]*Table4[[#This Row],[Sales]]</f>
        <v>0</v>
      </c>
      <c r="G99" t="str">
        <f>TEXT(Table4[[#This Row],[Date]],"dddd")</f>
        <v>Friday</v>
      </c>
    </row>
    <row r="100" spans="1:7" x14ac:dyDescent="0.3">
      <c r="A100" s="4">
        <v>44288</v>
      </c>
      <c r="B100" t="s">
        <v>14</v>
      </c>
      <c r="C100" t="s">
        <v>38</v>
      </c>
      <c r="D100">
        <v>2</v>
      </c>
      <c r="E100">
        <f>VLOOKUP(Table4[[#This Row],[SKU]],Table2[[SKU]:[Avg Price]],4,0)</f>
        <v>225</v>
      </c>
      <c r="F100">
        <f>Table4[[#This Row],[Price]]*Table4[[#This Row],[Sales]]</f>
        <v>450</v>
      </c>
      <c r="G100" t="str">
        <f>TEXT(Table4[[#This Row],[Date]],"dddd")</f>
        <v>Friday</v>
      </c>
    </row>
    <row r="101" spans="1:7" x14ac:dyDescent="0.3">
      <c r="A101" s="4">
        <v>44288</v>
      </c>
      <c r="B101" t="s">
        <v>16</v>
      </c>
      <c r="C101" t="s">
        <v>38</v>
      </c>
      <c r="D101">
        <v>0</v>
      </c>
      <c r="E101">
        <f>VLOOKUP(Table4[[#This Row],[SKU]],Table2[[SKU]:[Avg Price]],4,0)</f>
        <v>559</v>
      </c>
      <c r="F101">
        <f>Table4[[#This Row],[Price]]*Table4[[#This Row],[Sales]]</f>
        <v>0</v>
      </c>
      <c r="G101" t="str">
        <f>TEXT(Table4[[#This Row],[Date]],"dddd")</f>
        <v>Friday</v>
      </c>
    </row>
    <row r="102" spans="1:7" x14ac:dyDescent="0.3">
      <c r="A102" s="4">
        <v>44288</v>
      </c>
      <c r="B102" t="s">
        <v>17</v>
      </c>
      <c r="C102" t="s">
        <v>38</v>
      </c>
      <c r="D102">
        <v>28</v>
      </c>
      <c r="E102">
        <f>VLOOKUP(Table4[[#This Row],[SKU]],Table2[[SKU]:[Avg Price]],4,0)</f>
        <v>3199</v>
      </c>
      <c r="F102">
        <f>Table4[[#This Row],[Price]]*Table4[[#This Row],[Sales]]</f>
        <v>89572</v>
      </c>
      <c r="G102" t="str">
        <f>TEXT(Table4[[#This Row],[Date]],"dddd")</f>
        <v>Friday</v>
      </c>
    </row>
    <row r="103" spans="1:7" x14ac:dyDescent="0.3">
      <c r="A103" s="4">
        <v>44288</v>
      </c>
      <c r="B103" t="s">
        <v>18</v>
      </c>
      <c r="C103" t="s">
        <v>38</v>
      </c>
      <c r="D103">
        <v>14</v>
      </c>
      <c r="E103">
        <f>VLOOKUP(Table4[[#This Row],[SKU]],Table2[[SKU]:[Avg Price]],4,0)</f>
        <v>371</v>
      </c>
      <c r="F103">
        <f>Table4[[#This Row],[Price]]*Table4[[#This Row],[Sales]]</f>
        <v>5194</v>
      </c>
      <c r="G103" t="str">
        <f>TEXT(Table4[[#This Row],[Date]],"dddd")</f>
        <v>Friday</v>
      </c>
    </row>
    <row r="104" spans="1:7" x14ac:dyDescent="0.3">
      <c r="A104" s="4">
        <v>44288</v>
      </c>
      <c r="B104" t="s">
        <v>19</v>
      </c>
      <c r="C104" t="s">
        <v>38</v>
      </c>
      <c r="D104">
        <v>10</v>
      </c>
      <c r="E104">
        <f>VLOOKUP(Table4[[#This Row],[SKU]],Table2[[SKU]:[Avg Price]],4,0)</f>
        <v>2300</v>
      </c>
      <c r="F104">
        <f>Table4[[#This Row],[Price]]*Table4[[#This Row],[Sales]]</f>
        <v>23000</v>
      </c>
      <c r="G104" t="str">
        <f>TEXT(Table4[[#This Row],[Date]],"dddd")</f>
        <v>Friday</v>
      </c>
    </row>
    <row r="105" spans="1:7" x14ac:dyDescent="0.3">
      <c r="A105" s="4">
        <v>44288</v>
      </c>
      <c r="B105" t="s">
        <v>20</v>
      </c>
      <c r="C105" t="s">
        <v>38</v>
      </c>
      <c r="D105">
        <v>9</v>
      </c>
      <c r="E105">
        <f>VLOOKUP(Table4[[#This Row],[SKU]],Table2[[SKU]:[Avg Price]],4,0)</f>
        <v>499</v>
      </c>
      <c r="F105">
        <f>Table4[[#This Row],[Price]]*Table4[[#This Row],[Sales]]</f>
        <v>4491</v>
      </c>
      <c r="G105" t="str">
        <f>TEXT(Table4[[#This Row],[Date]],"dddd")</f>
        <v>Friday</v>
      </c>
    </row>
    <row r="106" spans="1:7" x14ac:dyDescent="0.3">
      <c r="A106" s="4">
        <v>44288</v>
      </c>
      <c r="B106" t="s">
        <v>21</v>
      </c>
      <c r="C106" t="s">
        <v>38</v>
      </c>
      <c r="D106">
        <v>7</v>
      </c>
      <c r="E106">
        <f>VLOOKUP(Table4[[#This Row],[SKU]],Table2[[SKU]:[Avg Price]],4,0)</f>
        <v>299</v>
      </c>
      <c r="F106">
        <f>Table4[[#This Row],[Price]]*Table4[[#This Row],[Sales]]</f>
        <v>2093</v>
      </c>
      <c r="G106" t="str">
        <f>TEXT(Table4[[#This Row],[Date]],"dddd")</f>
        <v>Friday</v>
      </c>
    </row>
    <row r="107" spans="1:7" x14ac:dyDescent="0.3">
      <c r="A107" s="4">
        <v>44288</v>
      </c>
      <c r="B107" t="s">
        <v>22</v>
      </c>
      <c r="C107" t="s">
        <v>38</v>
      </c>
      <c r="D107">
        <v>5</v>
      </c>
      <c r="E107">
        <f>VLOOKUP(Table4[[#This Row],[SKU]],Table2[[SKU]:[Avg Price]],4,0)</f>
        <v>901</v>
      </c>
      <c r="F107">
        <f>Table4[[#This Row],[Price]]*Table4[[#This Row],[Sales]]</f>
        <v>4505</v>
      </c>
      <c r="G107" t="str">
        <f>TEXT(Table4[[#This Row],[Date]],"dddd")</f>
        <v>Friday</v>
      </c>
    </row>
    <row r="108" spans="1:7" x14ac:dyDescent="0.3">
      <c r="A108" s="4">
        <v>44288</v>
      </c>
      <c r="B108" t="s">
        <v>23</v>
      </c>
      <c r="C108" t="s">
        <v>38</v>
      </c>
      <c r="D108">
        <v>3</v>
      </c>
      <c r="E108">
        <f>VLOOKUP(Table4[[#This Row],[SKU]],Table2[[SKU]:[Avg Price]],4,0)</f>
        <v>929</v>
      </c>
      <c r="F108">
        <f>Table4[[#This Row],[Price]]*Table4[[#This Row],[Sales]]</f>
        <v>2787</v>
      </c>
      <c r="G108" t="str">
        <f>TEXT(Table4[[#This Row],[Date]],"dddd")</f>
        <v>Friday</v>
      </c>
    </row>
    <row r="109" spans="1:7" x14ac:dyDescent="0.3">
      <c r="A109" s="4">
        <v>44288</v>
      </c>
      <c r="B109" t="s">
        <v>24</v>
      </c>
      <c r="C109" t="s">
        <v>38</v>
      </c>
      <c r="D109">
        <v>0</v>
      </c>
      <c r="E109">
        <f>VLOOKUP(Table4[[#This Row],[SKU]],Table2[[SKU]:[Avg Price]],4,0)</f>
        <v>1030</v>
      </c>
      <c r="F109">
        <f>Table4[[#This Row],[Price]]*Table4[[#This Row],[Sales]]</f>
        <v>0</v>
      </c>
      <c r="G109" t="str">
        <f>TEXT(Table4[[#This Row],[Date]],"dddd")</f>
        <v>Friday</v>
      </c>
    </row>
    <row r="110" spans="1:7" x14ac:dyDescent="0.3">
      <c r="A110" s="4">
        <v>44288</v>
      </c>
      <c r="B110" t="s">
        <v>25</v>
      </c>
      <c r="C110" t="s">
        <v>38</v>
      </c>
      <c r="D110">
        <v>1</v>
      </c>
      <c r="E110">
        <f>VLOOKUP(Table4[[#This Row],[SKU]],Table2[[SKU]:[Avg Price]],4,0)</f>
        <v>1222</v>
      </c>
      <c r="F110">
        <f>Table4[[#This Row],[Price]]*Table4[[#This Row],[Sales]]</f>
        <v>1222</v>
      </c>
      <c r="G110" t="str">
        <f>TEXT(Table4[[#This Row],[Date]],"dddd")</f>
        <v>Friday</v>
      </c>
    </row>
    <row r="111" spans="1:7" x14ac:dyDescent="0.3">
      <c r="A111" s="4">
        <v>44288</v>
      </c>
      <c r="B111" t="s">
        <v>26</v>
      </c>
      <c r="C111" t="s">
        <v>38</v>
      </c>
      <c r="D111">
        <v>3</v>
      </c>
      <c r="E111">
        <f>VLOOKUP(Table4[[#This Row],[SKU]],Table2[[SKU]:[Avg Price]],4,0)</f>
        <v>649</v>
      </c>
      <c r="F111">
        <f>Table4[[#This Row],[Price]]*Table4[[#This Row],[Sales]]</f>
        <v>1947</v>
      </c>
      <c r="G111" t="str">
        <f>TEXT(Table4[[#This Row],[Date]],"dddd")</f>
        <v>Friday</v>
      </c>
    </row>
    <row r="112" spans="1:7" x14ac:dyDescent="0.3">
      <c r="A112" s="4">
        <v>44288</v>
      </c>
      <c r="B112" t="s">
        <v>27</v>
      </c>
      <c r="C112" t="s">
        <v>38</v>
      </c>
      <c r="D112">
        <v>32</v>
      </c>
      <c r="E112">
        <f>VLOOKUP(Table4[[#This Row],[SKU]],Table2[[SKU]:[Avg Price]],4,0)</f>
        <v>1800</v>
      </c>
      <c r="F112">
        <f>Table4[[#This Row],[Price]]*Table4[[#This Row],[Sales]]</f>
        <v>57600</v>
      </c>
      <c r="G112" t="str">
        <f>TEXT(Table4[[#This Row],[Date]],"dddd")</f>
        <v>Friday</v>
      </c>
    </row>
    <row r="113" spans="1:7" x14ac:dyDescent="0.3">
      <c r="A113" s="4">
        <v>44288</v>
      </c>
      <c r="B113" t="s">
        <v>28</v>
      </c>
      <c r="C113" t="s">
        <v>38</v>
      </c>
      <c r="D113">
        <v>16</v>
      </c>
      <c r="E113">
        <f>VLOOKUP(Table4[[#This Row],[SKU]],Table2[[SKU]:[Avg Price]],4,0)</f>
        <v>345</v>
      </c>
      <c r="F113">
        <f>Table4[[#This Row],[Price]]*Table4[[#This Row],[Sales]]</f>
        <v>5520</v>
      </c>
      <c r="G113" t="str">
        <f>TEXT(Table4[[#This Row],[Date]],"dddd")</f>
        <v>Friday</v>
      </c>
    </row>
    <row r="114" spans="1:7" x14ac:dyDescent="0.3">
      <c r="A114" s="4">
        <v>44288</v>
      </c>
      <c r="B114" t="s">
        <v>29</v>
      </c>
      <c r="C114" t="s">
        <v>38</v>
      </c>
      <c r="D114">
        <v>11</v>
      </c>
      <c r="E114">
        <f>VLOOKUP(Table4[[#This Row],[SKU]],Table2[[SKU]:[Avg Price]],4,0)</f>
        <v>350</v>
      </c>
      <c r="F114">
        <f>Table4[[#This Row],[Price]]*Table4[[#This Row],[Sales]]</f>
        <v>3850</v>
      </c>
      <c r="G114" t="str">
        <f>TEXT(Table4[[#This Row],[Date]],"dddd")</f>
        <v>Friday</v>
      </c>
    </row>
    <row r="115" spans="1:7" x14ac:dyDescent="0.3">
      <c r="A115" s="4">
        <v>44288</v>
      </c>
      <c r="B115" t="s">
        <v>30</v>
      </c>
      <c r="C115" t="s">
        <v>38</v>
      </c>
      <c r="D115">
        <v>7</v>
      </c>
      <c r="E115">
        <f>VLOOKUP(Table4[[#This Row],[SKU]],Table2[[SKU]:[Avg Price]],4,0)</f>
        <v>1575</v>
      </c>
      <c r="F115">
        <f>Table4[[#This Row],[Price]]*Table4[[#This Row],[Sales]]</f>
        <v>11025</v>
      </c>
      <c r="G115" t="str">
        <f>TEXT(Table4[[#This Row],[Date]],"dddd")</f>
        <v>Friday</v>
      </c>
    </row>
    <row r="116" spans="1:7" x14ac:dyDescent="0.3">
      <c r="A116" s="4">
        <v>44288</v>
      </c>
      <c r="B116" t="s">
        <v>31</v>
      </c>
      <c r="C116" t="s">
        <v>38</v>
      </c>
      <c r="D116">
        <v>6</v>
      </c>
      <c r="E116">
        <f>VLOOKUP(Table4[[#This Row],[SKU]],Table2[[SKU]:[Avg Price]],4,0)</f>
        <v>1045</v>
      </c>
      <c r="F116">
        <f>Table4[[#This Row],[Price]]*Table4[[#This Row],[Sales]]</f>
        <v>6270</v>
      </c>
      <c r="G116" t="str">
        <f>TEXT(Table4[[#This Row],[Date]],"dddd")</f>
        <v>Friday</v>
      </c>
    </row>
    <row r="117" spans="1:7" x14ac:dyDescent="0.3">
      <c r="A117" s="4">
        <v>44288</v>
      </c>
      <c r="B117" t="s">
        <v>32</v>
      </c>
      <c r="C117" t="s">
        <v>38</v>
      </c>
      <c r="D117">
        <v>3</v>
      </c>
      <c r="E117">
        <f>VLOOKUP(Table4[[#This Row],[SKU]],Table2[[SKU]:[Avg Price]],4,0)</f>
        <v>1186</v>
      </c>
      <c r="F117">
        <f>Table4[[#This Row],[Price]]*Table4[[#This Row],[Sales]]</f>
        <v>3558</v>
      </c>
      <c r="G117" t="str">
        <f>TEXT(Table4[[#This Row],[Date]],"dddd")</f>
        <v>Friday</v>
      </c>
    </row>
    <row r="118" spans="1:7" x14ac:dyDescent="0.3">
      <c r="A118" s="4">
        <v>44288</v>
      </c>
      <c r="B118" t="s">
        <v>33</v>
      </c>
      <c r="C118" t="s">
        <v>38</v>
      </c>
      <c r="D118">
        <v>4</v>
      </c>
      <c r="E118">
        <f>VLOOKUP(Table4[[#This Row],[SKU]],Table2[[SKU]:[Avg Price]],4,0)</f>
        <v>374</v>
      </c>
      <c r="F118">
        <f>Table4[[#This Row],[Price]]*Table4[[#This Row],[Sales]]</f>
        <v>1496</v>
      </c>
      <c r="G118" t="str">
        <f>TEXT(Table4[[#This Row],[Date]],"dddd")</f>
        <v>Friday</v>
      </c>
    </row>
    <row r="119" spans="1:7" x14ac:dyDescent="0.3">
      <c r="A119" s="4">
        <v>44288</v>
      </c>
      <c r="B119" t="s">
        <v>34</v>
      </c>
      <c r="C119" t="s">
        <v>38</v>
      </c>
      <c r="D119">
        <v>1</v>
      </c>
      <c r="E119">
        <f>VLOOKUP(Table4[[#This Row],[SKU]],Table2[[SKU]:[Avg Price]],4,0)</f>
        <v>1500</v>
      </c>
      <c r="F119">
        <f>Table4[[#This Row],[Price]]*Table4[[#This Row],[Sales]]</f>
        <v>1500</v>
      </c>
      <c r="G119" t="str">
        <f>TEXT(Table4[[#This Row],[Date]],"dddd")</f>
        <v>Friday</v>
      </c>
    </row>
    <row r="120" spans="1:7" x14ac:dyDescent="0.3">
      <c r="A120" s="4">
        <v>44288</v>
      </c>
      <c r="B120" t="s">
        <v>35</v>
      </c>
      <c r="C120" t="s">
        <v>38</v>
      </c>
      <c r="D120">
        <v>0</v>
      </c>
      <c r="E120">
        <f>VLOOKUP(Table4[[#This Row],[SKU]],Table2[[SKU]:[Avg Price]],4,0)</f>
        <v>1800</v>
      </c>
      <c r="F120">
        <f>Table4[[#This Row],[Price]]*Table4[[#This Row],[Sales]]</f>
        <v>0</v>
      </c>
      <c r="G120" t="str">
        <f>TEXT(Table4[[#This Row],[Date]],"dddd")</f>
        <v>Friday</v>
      </c>
    </row>
    <row r="121" spans="1:7" x14ac:dyDescent="0.3">
      <c r="A121" s="4">
        <v>44288</v>
      </c>
      <c r="B121" t="s">
        <v>36</v>
      </c>
      <c r="C121" t="s">
        <v>38</v>
      </c>
      <c r="D121">
        <v>0</v>
      </c>
      <c r="E121">
        <f>VLOOKUP(Table4[[#This Row],[SKU]],Table2[[SKU]:[Avg Price]],4,0)</f>
        <v>1477</v>
      </c>
      <c r="F121">
        <f>Table4[[#This Row],[Price]]*Table4[[#This Row],[Sales]]</f>
        <v>0</v>
      </c>
      <c r="G121" t="str">
        <f>TEXT(Table4[[#This Row],[Date]],"dddd")</f>
        <v>Friday</v>
      </c>
    </row>
    <row r="122" spans="1:7" x14ac:dyDescent="0.3">
      <c r="A122" s="4">
        <v>44288</v>
      </c>
      <c r="B122" t="s">
        <v>5</v>
      </c>
      <c r="C122" t="s">
        <v>39</v>
      </c>
      <c r="D122">
        <v>23</v>
      </c>
      <c r="E122">
        <f>VLOOKUP(Table4[[#This Row],[SKU]],Table2[[SKU]:[Avg Price]],4,0)</f>
        <v>210</v>
      </c>
      <c r="F122">
        <f>Table4[[#This Row],[Price]]*Table4[[#This Row],[Sales]]</f>
        <v>4830</v>
      </c>
      <c r="G122" t="str">
        <f>TEXT(Table4[[#This Row],[Date]],"dddd")</f>
        <v>Friday</v>
      </c>
    </row>
    <row r="123" spans="1:7" x14ac:dyDescent="0.3">
      <c r="A123" s="4">
        <v>44288</v>
      </c>
      <c r="B123" t="s">
        <v>6</v>
      </c>
      <c r="C123" t="s">
        <v>39</v>
      </c>
      <c r="D123">
        <v>9</v>
      </c>
      <c r="E123">
        <f>VLOOKUP(Table4[[#This Row],[SKU]],Table2[[SKU]:[Avg Price]],4,0)</f>
        <v>199</v>
      </c>
      <c r="F123">
        <f>Table4[[#This Row],[Price]]*Table4[[#This Row],[Sales]]</f>
        <v>1791</v>
      </c>
      <c r="G123" t="str">
        <f>TEXT(Table4[[#This Row],[Date]],"dddd")</f>
        <v>Friday</v>
      </c>
    </row>
    <row r="124" spans="1:7" x14ac:dyDescent="0.3">
      <c r="A124" s="4">
        <v>44288</v>
      </c>
      <c r="B124" t="s">
        <v>7</v>
      </c>
      <c r="C124" t="s">
        <v>39</v>
      </c>
      <c r="D124">
        <v>6</v>
      </c>
      <c r="E124">
        <f>VLOOKUP(Table4[[#This Row],[SKU]],Table2[[SKU]:[Avg Price]],4,0)</f>
        <v>322</v>
      </c>
      <c r="F124">
        <f>Table4[[#This Row],[Price]]*Table4[[#This Row],[Sales]]</f>
        <v>1932</v>
      </c>
      <c r="G124" t="str">
        <f>TEXT(Table4[[#This Row],[Date]],"dddd")</f>
        <v>Friday</v>
      </c>
    </row>
    <row r="125" spans="1:7" x14ac:dyDescent="0.3">
      <c r="A125" s="4">
        <v>44288</v>
      </c>
      <c r="B125" t="s">
        <v>8</v>
      </c>
      <c r="C125" t="s">
        <v>39</v>
      </c>
      <c r="D125">
        <v>5</v>
      </c>
      <c r="E125">
        <f>VLOOKUP(Table4[[#This Row],[SKU]],Table2[[SKU]:[Avg Price]],4,0)</f>
        <v>161</v>
      </c>
      <c r="F125">
        <f>Table4[[#This Row],[Price]]*Table4[[#This Row],[Sales]]</f>
        <v>805</v>
      </c>
      <c r="G125" t="str">
        <f>TEXT(Table4[[#This Row],[Date]],"dddd")</f>
        <v>Friday</v>
      </c>
    </row>
    <row r="126" spans="1:7" x14ac:dyDescent="0.3">
      <c r="A126" s="4">
        <v>44288</v>
      </c>
      <c r="B126" t="s">
        <v>9</v>
      </c>
      <c r="C126" t="s">
        <v>39</v>
      </c>
      <c r="D126">
        <v>5</v>
      </c>
      <c r="E126">
        <f>VLOOKUP(Table4[[#This Row],[SKU]],Table2[[SKU]:[Avg Price]],4,0)</f>
        <v>109</v>
      </c>
      <c r="F126">
        <f>Table4[[#This Row],[Price]]*Table4[[#This Row],[Sales]]</f>
        <v>545</v>
      </c>
      <c r="G126" t="str">
        <f>TEXT(Table4[[#This Row],[Date]],"dddd")</f>
        <v>Friday</v>
      </c>
    </row>
    <row r="127" spans="1:7" x14ac:dyDescent="0.3">
      <c r="A127" s="4">
        <v>44288</v>
      </c>
      <c r="B127" t="s">
        <v>10</v>
      </c>
      <c r="C127" t="s">
        <v>39</v>
      </c>
      <c r="D127">
        <v>4</v>
      </c>
      <c r="E127">
        <f>VLOOKUP(Table4[[#This Row],[SKU]],Table2[[SKU]:[Avg Price]],4,0)</f>
        <v>122</v>
      </c>
      <c r="F127">
        <f>Table4[[#This Row],[Price]]*Table4[[#This Row],[Sales]]</f>
        <v>488</v>
      </c>
      <c r="G127" t="str">
        <f>TEXT(Table4[[#This Row],[Date]],"dddd")</f>
        <v>Friday</v>
      </c>
    </row>
    <row r="128" spans="1:7" x14ac:dyDescent="0.3">
      <c r="A128" s="4">
        <v>44288</v>
      </c>
      <c r="B128" t="s">
        <v>11</v>
      </c>
      <c r="C128" t="s">
        <v>39</v>
      </c>
      <c r="D128">
        <v>1</v>
      </c>
      <c r="E128">
        <f>VLOOKUP(Table4[[#This Row],[SKU]],Table2[[SKU]:[Avg Price]],4,0)</f>
        <v>96</v>
      </c>
      <c r="F128">
        <f>Table4[[#This Row],[Price]]*Table4[[#This Row],[Sales]]</f>
        <v>96</v>
      </c>
      <c r="G128" t="str">
        <f>TEXT(Table4[[#This Row],[Date]],"dddd")</f>
        <v>Friday</v>
      </c>
    </row>
    <row r="129" spans="1:7" x14ac:dyDescent="0.3">
      <c r="A129" s="4">
        <v>44288</v>
      </c>
      <c r="B129" t="s">
        <v>12</v>
      </c>
      <c r="C129" t="s">
        <v>39</v>
      </c>
      <c r="D129">
        <v>0</v>
      </c>
      <c r="E129">
        <f>VLOOKUP(Table4[[#This Row],[SKU]],Table2[[SKU]:[Avg Price]],4,0)</f>
        <v>73</v>
      </c>
      <c r="F129">
        <f>Table4[[#This Row],[Price]]*Table4[[#This Row],[Sales]]</f>
        <v>0</v>
      </c>
      <c r="G129" t="str">
        <f>TEXT(Table4[[#This Row],[Date]],"dddd")</f>
        <v>Friday</v>
      </c>
    </row>
    <row r="130" spans="1:7" x14ac:dyDescent="0.3">
      <c r="A130" s="4">
        <v>44288</v>
      </c>
      <c r="B130" t="s">
        <v>14</v>
      </c>
      <c r="C130" t="s">
        <v>39</v>
      </c>
      <c r="D130">
        <v>1</v>
      </c>
      <c r="E130">
        <f>VLOOKUP(Table4[[#This Row],[SKU]],Table2[[SKU]:[Avg Price]],4,0)</f>
        <v>225</v>
      </c>
      <c r="F130">
        <f>Table4[[#This Row],[Price]]*Table4[[#This Row],[Sales]]</f>
        <v>225</v>
      </c>
      <c r="G130" t="str">
        <f>TEXT(Table4[[#This Row],[Date]],"dddd")</f>
        <v>Friday</v>
      </c>
    </row>
    <row r="131" spans="1:7" x14ac:dyDescent="0.3">
      <c r="A131" s="4">
        <v>44288</v>
      </c>
      <c r="B131" t="s">
        <v>16</v>
      </c>
      <c r="C131" t="s">
        <v>39</v>
      </c>
      <c r="D131">
        <v>0</v>
      </c>
      <c r="E131">
        <f>VLOOKUP(Table4[[#This Row],[SKU]],Table2[[SKU]:[Avg Price]],4,0)</f>
        <v>559</v>
      </c>
      <c r="F131">
        <f>Table4[[#This Row],[Price]]*Table4[[#This Row],[Sales]]</f>
        <v>0</v>
      </c>
      <c r="G131" t="str">
        <f>TEXT(Table4[[#This Row],[Date]],"dddd")</f>
        <v>Friday</v>
      </c>
    </row>
    <row r="132" spans="1:7" x14ac:dyDescent="0.3">
      <c r="A132" s="4">
        <v>44288</v>
      </c>
      <c r="B132" t="s">
        <v>17</v>
      </c>
      <c r="C132" t="s">
        <v>39</v>
      </c>
      <c r="D132">
        <v>9</v>
      </c>
      <c r="E132">
        <f>VLOOKUP(Table4[[#This Row],[SKU]],Table2[[SKU]:[Avg Price]],4,0)</f>
        <v>3199</v>
      </c>
      <c r="F132">
        <f>Table4[[#This Row],[Price]]*Table4[[#This Row],[Sales]]</f>
        <v>28791</v>
      </c>
      <c r="G132" t="str">
        <f>TEXT(Table4[[#This Row],[Date]],"dddd")</f>
        <v>Friday</v>
      </c>
    </row>
    <row r="133" spans="1:7" x14ac:dyDescent="0.3">
      <c r="A133" s="4">
        <v>44288</v>
      </c>
      <c r="B133" t="s">
        <v>18</v>
      </c>
      <c r="C133" t="s">
        <v>39</v>
      </c>
      <c r="D133">
        <v>5</v>
      </c>
      <c r="E133">
        <f>VLOOKUP(Table4[[#This Row],[SKU]],Table2[[SKU]:[Avg Price]],4,0)</f>
        <v>371</v>
      </c>
      <c r="F133">
        <f>Table4[[#This Row],[Price]]*Table4[[#This Row],[Sales]]</f>
        <v>1855</v>
      </c>
      <c r="G133" t="str">
        <f>TEXT(Table4[[#This Row],[Date]],"dddd")</f>
        <v>Friday</v>
      </c>
    </row>
    <row r="134" spans="1:7" x14ac:dyDescent="0.3">
      <c r="A134" s="4">
        <v>44288</v>
      </c>
      <c r="B134" t="s">
        <v>19</v>
      </c>
      <c r="C134" t="s">
        <v>39</v>
      </c>
      <c r="D134">
        <v>5</v>
      </c>
      <c r="E134">
        <f>VLOOKUP(Table4[[#This Row],[SKU]],Table2[[SKU]:[Avg Price]],4,0)</f>
        <v>2300</v>
      </c>
      <c r="F134">
        <f>Table4[[#This Row],[Price]]*Table4[[#This Row],[Sales]]</f>
        <v>11500</v>
      </c>
      <c r="G134" t="str">
        <f>TEXT(Table4[[#This Row],[Date]],"dddd")</f>
        <v>Friday</v>
      </c>
    </row>
    <row r="135" spans="1:7" x14ac:dyDescent="0.3">
      <c r="A135" s="4">
        <v>44288</v>
      </c>
      <c r="B135" t="s">
        <v>20</v>
      </c>
      <c r="C135" t="s">
        <v>39</v>
      </c>
      <c r="D135">
        <v>1</v>
      </c>
      <c r="E135">
        <f>VLOOKUP(Table4[[#This Row],[SKU]],Table2[[SKU]:[Avg Price]],4,0)</f>
        <v>499</v>
      </c>
      <c r="F135">
        <f>Table4[[#This Row],[Price]]*Table4[[#This Row],[Sales]]</f>
        <v>499</v>
      </c>
      <c r="G135" t="str">
        <f>TEXT(Table4[[#This Row],[Date]],"dddd")</f>
        <v>Friday</v>
      </c>
    </row>
    <row r="136" spans="1:7" x14ac:dyDescent="0.3">
      <c r="A136" s="4">
        <v>44288</v>
      </c>
      <c r="B136" t="s">
        <v>21</v>
      </c>
      <c r="C136" t="s">
        <v>39</v>
      </c>
      <c r="D136">
        <v>0</v>
      </c>
      <c r="E136">
        <f>VLOOKUP(Table4[[#This Row],[SKU]],Table2[[SKU]:[Avg Price]],4,0)</f>
        <v>299</v>
      </c>
      <c r="F136">
        <f>Table4[[#This Row],[Price]]*Table4[[#This Row],[Sales]]</f>
        <v>0</v>
      </c>
      <c r="G136" t="str">
        <f>TEXT(Table4[[#This Row],[Date]],"dddd")</f>
        <v>Friday</v>
      </c>
    </row>
    <row r="137" spans="1:7" x14ac:dyDescent="0.3">
      <c r="A137" s="4">
        <v>44288</v>
      </c>
      <c r="B137" t="s">
        <v>22</v>
      </c>
      <c r="C137" t="s">
        <v>39</v>
      </c>
      <c r="D137">
        <v>3</v>
      </c>
      <c r="E137">
        <f>VLOOKUP(Table4[[#This Row],[SKU]],Table2[[SKU]:[Avg Price]],4,0)</f>
        <v>901</v>
      </c>
      <c r="F137">
        <f>Table4[[#This Row],[Price]]*Table4[[#This Row],[Sales]]</f>
        <v>2703</v>
      </c>
      <c r="G137" t="str">
        <f>TEXT(Table4[[#This Row],[Date]],"dddd")</f>
        <v>Friday</v>
      </c>
    </row>
    <row r="138" spans="1:7" x14ac:dyDescent="0.3">
      <c r="A138" s="4">
        <v>44288</v>
      </c>
      <c r="B138" t="s">
        <v>23</v>
      </c>
      <c r="C138" t="s">
        <v>39</v>
      </c>
      <c r="D138">
        <v>1</v>
      </c>
      <c r="E138">
        <f>VLOOKUP(Table4[[#This Row],[SKU]],Table2[[SKU]:[Avg Price]],4,0)</f>
        <v>929</v>
      </c>
      <c r="F138">
        <f>Table4[[#This Row],[Price]]*Table4[[#This Row],[Sales]]</f>
        <v>929</v>
      </c>
      <c r="G138" t="str">
        <f>TEXT(Table4[[#This Row],[Date]],"dddd")</f>
        <v>Friday</v>
      </c>
    </row>
    <row r="139" spans="1:7" x14ac:dyDescent="0.3">
      <c r="A139" s="4">
        <v>44288</v>
      </c>
      <c r="B139" t="s">
        <v>24</v>
      </c>
      <c r="C139" t="s">
        <v>39</v>
      </c>
      <c r="D139">
        <v>0</v>
      </c>
      <c r="E139">
        <f>VLOOKUP(Table4[[#This Row],[SKU]],Table2[[SKU]:[Avg Price]],4,0)</f>
        <v>1030</v>
      </c>
      <c r="F139">
        <f>Table4[[#This Row],[Price]]*Table4[[#This Row],[Sales]]</f>
        <v>0</v>
      </c>
      <c r="G139" t="str">
        <f>TEXT(Table4[[#This Row],[Date]],"dddd")</f>
        <v>Friday</v>
      </c>
    </row>
    <row r="140" spans="1:7" x14ac:dyDescent="0.3">
      <c r="A140" s="4">
        <v>44288</v>
      </c>
      <c r="B140" t="s">
        <v>25</v>
      </c>
      <c r="C140" t="s">
        <v>39</v>
      </c>
      <c r="D140">
        <v>1</v>
      </c>
      <c r="E140">
        <f>VLOOKUP(Table4[[#This Row],[SKU]],Table2[[SKU]:[Avg Price]],4,0)</f>
        <v>1222</v>
      </c>
      <c r="F140">
        <f>Table4[[#This Row],[Price]]*Table4[[#This Row],[Sales]]</f>
        <v>1222</v>
      </c>
      <c r="G140" t="str">
        <f>TEXT(Table4[[#This Row],[Date]],"dddd")</f>
        <v>Friday</v>
      </c>
    </row>
    <row r="141" spans="1:7" x14ac:dyDescent="0.3">
      <c r="A141" s="4">
        <v>44288</v>
      </c>
      <c r="B141" t="s">
        <v>26</v>
      </c>
      <c r="C141" t="s">
        <v>39</v>
      </c>
      <c r="D141">
        <v>0</v>
      </c>
      <c r="E141">
        <f>VLOOKUP(Table4[[#This Row],[SKU]],Table2[[SKU]:[Avg Price]],4,0)</f>
        <v>649</v>
      </c>
      <c r="F141">
        <f>Table4[[#This Row],[Price]]*Table4[[#This Row],[Sales]]</f>
        <v>0</v>
      </c>
      <c r="G141" t="str">
        <f>TEXT(Table4[[#This Row],[Date]],"dddd")</f>
        <v>Friday</v>
      </c>
    </row>
    <row r="142" spans="1:7" x14ac:dyDescent="0.3">
      <c r="A142" s="4">
        <v>44288</v>
      </c>
      <c r="B142" t="s">
        <v>27</v>
      </c>
      <c r="C142" t="s">
        <v>39</v>
      </c>
      <c r="D142">
        <v>18</v>
      </c>
      <c r="E142">
        <f>VLOOKUP(Table4[[#This Row],[SKU]],Table2[[SKU]:[Avg Price]],4,0)</f>
        <v>1800</v>
      </c>
      <c r="F142">
        <f>Table4[[#This Row],[Price]]*Table4[[#This Row],[Sales]]</f>
        <v>32400</v>
      </c>
      <c r="G142" t="str">
        <f>TEXT(Table4[[#This Row],[Date]],"dddd")</f>
        <v>Friday</v>
      </c>
    </row>
    <row r="143" spans="1:7" x14ac:dyDescent="0.3">
      <c r="A143" s="4">
        <v>44288</v>
      </c>
      <c r="B143" t="s">
        <v>28</v>
      </c>
      <c r="C143" t="s">
        <v>39</v>
      </c>
      <c r="D143">
        <v>10</v>
      </c>
      <c r="E143">
        <f>VLOOKUP(Table4[[#This Row],[SKU]],Table2[[SKU]:[Avg Price]],4,0)</f>
        <v>345</v>
      </c>
      <c r="F143">
        <f>Table4[[#This Row],[Price]]*Table4[[#This Row],[Sales]]</f>
        <v>3450</v>
      </c>
      <c r="G143" t="str">
        <f>TEXT(Table4[[#This Row],[Date]],"dddd")</f>
        <v>Friday</v>
      </c>
    </row>
    <row r="144" spans="1:7" x14ac:dyDescent="0.3">
      <c r="A144" s="4">
        <v>44288</v>
      </c>
      <c r="B144" t="s">
        <v>29</v>
      </c>
      <c r="C144" t="s">
        <v>39</v>
      </c>
      <c r="D144">
        <v>7</v>
      </c>
      <c r="E144">
        <f>VLOOKUP(Table4[[#This Row],[SKU]],Table2[[SKU]:[Avg Price]],4,0)</f>
        <v>350</v>
      </c>
      <c r="F144">
        <f>Table4[[#This Row],[Price]]*Table4[[#This Row],[Sales]]</f>
        <v>2450</v>
      </c>
      <c r="G144" t="str">
        <f>TEXT(Table4[[#This Row],[Date]],"dddd")</f>
        <v>Friday</v>
      </c>
    </row>
    <row r="145" spans="1:7" x14ac:dyDescent="0.3">
      <c r="A145" s="4">
        <v>44288</v>
      </c>
      <c r="B145" t="s">
        <v>30</v>
      </c>
      <c r="C145" t="s">
        <v>39</v>
      </c>
      <c r="D145">
        <v>4</v>
      </c>
      <c r="E145">
        <f>VLOOKUP(Table4[[#This Row],[SKU]],Table2[[SKU]:[Avg Price]],4,0)</f>
        <v>1575</v>
      </c>
      <c r="F145">
        <f>Table4[[#This Row],[Price]]*Table4[[#This Row],[Sales]]</f>
        <v>6300</v>
      </c>
      <c r="G145" t="str">
        <f>TEXT(Table4[[#This Row],[Date]],"dddd")</f>
        <v>Friday</v>
      </c>
    </row>
    <row r="146" spans="1:7" x14ac:dyDescent="0.3">
      <c r="A146" s="4">
        <v>44288</v>
      </c>
      <c r="B146" t="s">
        <v>31</v>
      </c>
      <c r="C146" t="s">
        <v>39</v>
      </c>
      <c r="D146">
        <v>1</v>
      </c>
      <c r="E146">
        <f>VLOOKUP(Table4[[#This Row],[SKU]],Table2[[SKU]:[Avg Price]],4,0)</f>
        <v>1045</v>
      </c>
      <c r="F146">
        <f>Table4[[#This Row],[Price]]*Table4[[#This Row],[Sales]]</f>
        <v>1045</v>
      </c>
      <c r="G146" t="str">
        <f>TEXT(Table4[[#This Row],[Date]],"dddd")</f>
        <v>Friday</v>
      </c>
    </row>
    <row r="147" spans="1:7" x14ac:dyDescent="0.3">
      <c r="A147" s="4">
        <v>44288</v>
      </c>
      <c r="B147" t="s">
        <v>32</v>
      </c>
      <c r="C147" t="s">
        <v>39</v>
      </c>
      <c r="D147">
        <v>0</v>
      </c>
      <c r="E147">
        <f>VLOOKUP(Table4[[#This Row],[SKU]],Table2[[SKU]:[Avg Price]],4,0)</f>
        <v>1186</v>
      </c>
      <c r="F147">
        <f>Table4[[#This Row],[Price]]*Table4[[#This Row],[Sales]]</f>
        <v>0</v>
      </c>
      <c r="G147" t="str">
        <f>TEXT(Table4[[#This Row],[Date]],"dddd")</f>
        <v>Friday</v>
      </c>
    </row>
    <row r="148" spans="1:7" x14ac:dyDescent="0.3">
      <c r="A148" s="4">
        <v>44288</v>
      </c>
      <c r="B148" t="s">
        <v>33</v>
      </c>
      <c r="C148" t="s">
        <v>39</v>
      </c>
      <c r="D148">
        <v>1</v>
      </c>
      <c r="E148">
        <f>VLOOKUP(Table4[[#This Row],[SKU]],Table2[[SKU]:[Avg Price]],4,0)</f>
        <v>374</v>
      </c>
      <c r="F148">
        <f>Table4[[#This Row],[Price]]*Table4[[#This Row],[Sales]]</f>
        <v>374</v>
      </c>
      <c r="G148" t="str">
        <f>TEXT(Table4[[#This Row],[Date]],"dddd")</f>
        <v>Friday</v>
      </c>
    </row>
    <row r="149" spans="1:7" x14ac:dyDescent="0.3">
      <c r="A149" s="4">
        <v>44288</v>
      </c>
      <c r="B149" t="s">
        <v>34</v>
      </c>
      <c r="C149" t="s">
        <v>39</v>
      </c>
      <c r="D149">
        <v>0</v>
      </c>
      <c r="E149">
        <f>VLOOKUP(Table4[[#This Row],[SKU]],Table2[[SKU]:[Avg Price]],4,0)</f>
        <v>1500</v>
      </c>
      <c r="F149">
        <f>Table4[[#This Row],[Price]]*Table4[[#This Row],[Sales]]</f>
        <v>0</v>
      </c>
      <c r="G149" t="str">
        <f>TEXT(Table4[[#This Row],[Date]],"dddd")</f>
        <v>Friday</v>
      </c>
    </row>
    <row r="150" spans="1:7" x14ac:dyDescent="0.3">
      <c r="A150" s="4">
        <v>44288</v>
      </c>
      <c r="B150" t="s">
        <v>35</v>
      </c>
      <c r="C150" t="s">
        <v>39</v>
      </c>
      <c r="D150">
        <v>0</v>
      </c>
      <c r="E150">
        <f>VLOOKUP(Table4[[#This Row],[SKU]],Table2[[SKU]:[Avg Price]],4,0)</f>
        <v>1800</v>
      </c>
      <c r="F150">
        <f>Table4[[#This Row],[Price]]*Table4[[#This Row],[Sales]]</f>
        <v>0</v>
      </c>
      <c r="G150" t="str">
        <f>TEXT(Table4[[#This Row],[Date]],"dddd")</f>
        <v>Friday</v>
      </c>
    </row>
    <row r="151" spans="1:7" x14ac:dyDescent="0.3">
      <c r="A151" s="4">
        <v>44288</v>
      </c>
      <c r="B151" t="s">
        <v>36</v>
      </c>
      <c r="C151" t="s">
        <v>39</v>
      </c>
      <c r="D151">
        <v>0</v>
      </c>
      <c r="E151">
        <f>VLOOKUP(Table4[[#This Row],[SKU]],Table2[[SKU]:[Avg Price]],4,0)</f>
        <v>1477</v>
      </c>
      <c r="F151">
        <f>Table4[[#This Row],[Price]]*Table4[[#This Row],[Sales]]</f>
        <v>0</v>
      </c>
      <c r="G151" t="str">
        <f>TEXT(Table4[[#This Row],[Date]],"dddd")</f>
        <v>Friday</v>
      </c>
    </row>
    <row r="152" spans="1:7" x14ac:dyDescent="0.3">
      <c r="A152" s="4">
        <v>44288</v>
      </c>
      <c r="B152" t="s">
        <v>5</v>
      </c>
      <c r="C152" t="s">
        <v>40</v>
      </c>
      <c r="D152">
        <v>10</v>
      </c>
      <c r="E152">
        <f>VLOOKUP(Table4[[#This Row],[SKU]],Table2[[SKU]:[Avg Price]],4,0)</f>
        <v>210</v>
      </c>
      <c r="F152">
        <f>Table4[[#This Row],[Price]]*Table4[[#This Row],[Sales]]</f>
        <v>2100</v>
      </c>
      <c r="G152" t="str">
        <f>TEXT(Table4[[#This Row],[Date]],"dddd")</f>
        <v>Friday</v>
      </c>
    </row>
    <row r="153" spans="1:7" x14ac:dyDescent="0.3">
      <c r="A153" s="4">
        <v>44288</v>
      </c>
      <c r="B153" t="s">
        <v>6</v>
      </c>
      <c r="C153" t="s">
        <v>40</v>
      </c>
      <c r="D153">
        <v>7</v>
      </c>
      <c r="E153">
        <f>VLOOKUP(Table4[[#This Row],[SKU]],Table2[[SKU]:[Avg Price]],4,0)</f>
        <v>199</v>
      </c>
      <c r="F153">
        <f>Table4[[#This Row],[Price]]*Table4[[#This Row],[Sales]]</f>
        <v>1393</v>
      </c>
      <c r="G153" t="str">
        <f>TEXT(Table4[[#This Row],[Date]],"dddd")</f>
        <v>Friday</v>
      </c>
    </row>
    <row r="154" spans="1:7" x14ac:dyDescent="0.3">
      <c r="A154" s="4">
        <v>44288</v>
      </c>
      <c r="B154" t="s">
        <v>7</v>
      </c>
      <c r="C154" t="s">
        <v>40</v>
      </c>
      <c r="D154">
        <v>6</v>
      </c>
      <c r="E154">
        <f>VLOOKUP(Table4[[#This Row],[SKU]],Table2[[SKU]:[Avg Price]],4,0)</f>
        <v>322</v>
      </c>
      <c r="F154">
        <f>Table4[[#This Row],[Price]]*Table4[[#This Row],[Sales]]</f>
        <v>1932</v>
      </c>
      <c r="G154" t="str">
        <f>TEXT(Table4[[#This Row],[Date]],"dddd")</f>
        <v>Friday</v>
      </c>
    </row>
    <row r="155" spans="1:7" x14ac:dyDescent="0.3">
      <c r="A155" s="4">
        <v>44288</v>
      </c>
      <c r="B155" t="s">
        <v>8</v>
      </c>
      <c r="C155" t="s">
        <v>40</v>
      </c>
      <c r="D155">
        <v>5</v>
      </c>
      <c r="E155">
        <f>VLOOKUP(Table4[[#This Row],[SKU]],Table2[[SKU]:[Avg Price]],4,0)</f>
        <v>161</v>
      </c>
      <c r="F155">
        <f>Table4[[#This Row],[Price]]*Table4[[#This Row],[Sales]]</f>
        <v>805</v>
      </c>
      <c r="G155" t="str">
        <f>TEXT(Table4[[#This Row],[Date]],"dddd")</f>
        <v>Friday</v>
      </c>
    </row>
    <row r="156" spans="1:7" x14ac:dyDescent="0.3">
      <c r="A156" s="4">
        <v>44288</v>
      </c>
      <c r="B156" t="s">
        <v>9</v>
      </c>
      <c r="C156" t="s">
        <v>40</v>
      </c>
      <c r="D156">
        <v>1</v>
      </c>
      <c r="E156">
        <f>VLOOKUP(Table4[[#This Row],[SKU]],Table2[[SKU]:[Avg Price]],4,0)</f>
        <v>109</v>
      </c>
      <c r="F156">
        <f>Table4[[#This Row],[Price]]*Table4[[#This Row],[Sales]]</f>
        <v>109</v>
      </c>
      <c r="G156" t="str">
        <f>TEXT(Table4[[#This Row],[Date]],"dddd")</f>
        <v>Friday</v>
      </c>
    </row>
    <row r="157" spans="1:7" x14ac:dyDescent="0.3">
      <c r="A157" s="4">
        <v>44288</v>
      </c>
      <c r="B157" t="s">
        <v>10</v>
      </c>
      <c r="C157" t="s">
        <v>40</v>
      </c>
      <c r="D157">
        <v>2</v>
      </c>
      <c r="E157">
        <f>VLOOKUP(Table4[[#This Row],[SKU]],Table2[[SKU]:[Avg Price]],4,0)</f>
        <v>122</v>
      </c>
      <c r="F157">
        <f>Table4[[#This Row],[Price]]*Table4[[#This Row],[Sales]]</f>
        <v>244</v>
      </c>
      <c r="G157" t="str">
        <f>TEXT(Table4[[#This Row],[Date]],"dddd")</f>
        <v>Friday</v>
      </c>
    </row>
    <row r="158" spans="1:7" x14ac:dyDescent="0.3">
      <c r="A158" s="4">
        <v>44288</v>
      </c>
      <c r="B158" t="s">
        <v>11</v>
      </c>
      <c r="C158" t="s">
        <v>40</v>
      </c>
      <c r="D158">
        <v>2</v>
      </c>
      <c r="E158">
        <f>VLOOKUP(Table4[[#This Row],[SKU]],Table2[[SKU]:[Avg Price]],4,0)</f>
        <v>96</v>
      </c>
      <c r="F158">
        <f>Table4[[#This Row],[Price]]*Table4[[#This Row],[Sales]]</f>
        <v>192</v>
      </c>
      <c r="G158" t="str">
        <f>TEXT(Table4[[#This Row],[Date]],"dddd")</f>
        <v>Friday</v>
      </c>
    </row>
    <row r="159" spans="1:7" x14ac:dyDescent="0.3">
      <c r="A159" s="4">
        <v>44288</v>
      </c>
      <c r="B159" t="s">
        <v>12</v>
      </c>
      <c r="C159" t="s">
        <v>40</v>
      </c>
      <c r="D159">
        <v>0</v>
      </c>
      <c r="E159">
        <f>VLOOKUP(Table4[[#This Row],[SKU]],Table2[[SKU]:[Avg Price]],4,0)</f>
        <v>73</v>
      </c>
      <c r="F159">
        <f>Table4[[#This Row],[Price]]*Table4[[#This Row],[Sales]]</f>
        <v>0</v>
      </c>
      <c r="G159" t="str">
        <f>TEXT(Table4[[#This Row],[Date]],"dddd")</f>
        <v>Friday</v>
      </c>
    </row>
    <row r="160" spans="1:7" x14ac:dyDescent="0.3">
      <c r="A160" s="4">
        <v>44288</v>
      </c>
      <c r="B160" t="s">
        <v>14</v>
      </c>
      <c r="C160" t="s">
        <v>40</v>
      </c>
      <c r="D160">
        <v>2</v>
      </c>
      <c r="E160">
        <f>VLOOKUP(Table4[[#This Row],[SKU]],Table2[[SKU]:[Avg Price]],4,0)</f>
        <v>225</v>
      </c>
      <c r="F160">
        <f>Table4[[#This Row],[Price]]*Table4[[#This Row],[Sales]]</f>
        <v>450</v>
      </c>
      <c r="G160" t="str">
        <f>TEXT(Table4[[#This Row],[Date]],"dddd")</f>
        <v>Friday</v>
      </c>
    </row>
    <row r="161" spans="1:7" x14ac:dyDescent="0.3">
      <c r="A161" s="4">
        <v>44288</v>
      </c>
      <c r="B161" t="s">
        <v>16</v>
      </c>
      <c r="C161" t="s">
        <v>40</v>
      </c>
      <c r="D161">
        <v>2</v>
      </c>
      <c r="E161">
        <f>VLOOKUP(Table4[[#This Row],[SKU]],Table2[[SKU]:[Avg Price]],4,0)</f>
        <v>559</v>
      </c>
      <c r="F161">
        <f>Table4[[#This Row],[Price]]*Table4[[#This Row],[Sales]]</f>
        <v>1118</v>
      </c>
      <c r="G161" t="str">
        <f>TEXT(Table4[[#This Row],[Date]],"dddd")</f>
        <v>Friday</v>
      </c>
    </row>
    <row r="162" spans="1:7" x14ac:dyDescent="0.3">
      <c r="A162" s="4">
        <v>44288</v>
      </c>
      <c r="B162" t="s">
        <v>17</v>
      </c>
      <c r="C162" t="s">
        <v>40</v>
      </c>
      <c r="D162">
        <v>28</v>
      </c>
      <c r="E162">
        <f>VLOOKUP(Table4[[#This Row],[SKU]],Table2[[SKU]:[Avg Price]],4,0)</f>
        <v>3199</v>
      </c>
      <c r="F162">
        <f>Table4[[#This Row],[Price]]*Table4[[#This Row],[Sales]]</f>
        <v>89572</v>
      </c>
      <c r="G162" t="str">
        <f>TEXT(Table4[[#This Row],[Date]],"dddd")</f>
        <v>Friday</v>
      </c>
    </row>
    <row r="163" spans="1:7" x14ac:dyDescent="0.3">
      <c r="A163" s="4">
        <v>44288</v>
      </c>
      <c r="B163" t="s">
        <v>18</v>
      </c>
      <c r="C163" t="s">
        <v>40</v>
      </c>
      <c r="D163">
        <v>7</v>
      </c>
      <c r="E163">
        <f>VLOOKUP(Table4[[#This Row],[SKU]],Table2[[SKU]:[Avg Price]],4,0)</f>
        <v>371</v>
      </c>
      <c r="F163">
        <f>Table4[[#This Row],[Price]]*Table4[[#This Row],[Sales]]</f>
        <v>2597</v>
      </c>
      <c r="G163" t="str">
        <f>TEXT(Table4[[#This Row],[Date]],"dddd")</f>
        <v>Friday</v>
      </c>
    </row>
    <row r="164" spans="1:7" x14ac:dyDescent="0.3">
      <c r="A164" s="4">
        <v>44288</v>
      </c>
      <c r="B164" t="s">
        <v>19</v>
      </c>
      <c r="C164" t="s">
        <v>40</v>
      </c>
      <c r="D164">
        <v>5</v>
      </c>
      <c r="E164">
        <f>VLOOKUP(Table4[[#This Row],[SKU]],Table2[[SKU]:[Avg Price]],4,0)</f>
        <v>2300</v>
      </c>
      <c r="F164">
        <f>Table4[[#This Row],[Price]]*Table4[[#This Row],[Sales]]</f>
        <v>11500</v>
      </c>
      <c r="G164" t="str">
        <f>TEXT(Table4[[#This Row],[Date]],"dddd")</f>
        <v>Friday</v>
      </c>
    </row>
    <row r="165" spans="1:7" x14ac:dyDescent="0.3">
      <c r="A165" s="4">
        <v>44288</v>
      </c>
      <c r="B165" t="s">
        <v>20</v>
      </c>
      <c r="C165" t="s">
        <v>40</v>
      </c>
      <c r="D165">
        <v>8</v>
      </c>
      <c r="E165">
        <f>VLOOKUP(Table4[[#This Row],[SKU]],Table2[[SKU]:[Avg Price]],4,0)</f>
        <v>499</v>
      </c>
      <c r="F165">
        <f>Table4[[#This Row],[Price]]*Table4[[#This Row],[Sales]]</f>
        <v>3992</v>
      </c>
      <c r="G165" t="str">
        <f>TEXT(Table4[[#This Row],[Date]],"dddd")</f>
        <v>Friday</v>
      </c>
    </row>
    <row r="166" spans="1:7" x14ac:dyDescent="0.3">
      <c r="A166" s="4">
        <v>44288</v>
      </c>
      <c r="B166" t="s">
        <v>21</v>
      </c>
      <c r="C166" t="s">
        <v>40</v>
      </c>
      <c r="D166">
        <v>6</v>
      </c>
      <c r="E166">
        <f>VLOOKUP(Table4[[#This Row],[SKU]],Table2[[SKU]:[Avg Price]],4,0)</f>
        <v>299</v>
      </c>
      <c r="F166">
        <f>Table4[[#This Row],[Price]]*Table4[[#This Row],[Sales]]</f>
        <v>1794</v>
      </c>
      <c r="G166" t="str">
        <f>TEXT(Table4[[#This Row],[Date]],"dddd")</f>
        <v>Friday</v>
      </c>
    </row>
    <row r="167" spans="1:7" x14ac:dyDescent="0.3">
      <c r="A167" s="4">
        <v>44288</v>
      </c>
      <c r="B167" t="s">
        <v>22</v>
      </c>
      <c r="C167" t="s">
        <v>40</v>
      </c>
      <c r="D167">
        <v>2</v>
      </c>
      <c r="E167">
        <f>VLOOKUP(Table4[[#This Row],[SKU]],Table2[[SKU]:[Avg Price]],4,0)</f>
        <v>901</v>
      </c>
      <c r="F167">
        <f>Table4[[#This Row],[Price]]*Table4[[#This Row],[Sales]]</f>
        <v>1802</v>
      </c>
      <c r="G167" t="str">
        <f>TEXT(Table4[[#This Row],[Date]],"dddd")</f>
        <v>Friday</v>
      </c>
    </row>
    <row r="168" spans="1:7" x14ac:dyDescent="0.3">
      <c r="A168" s="4">
        <v>44288</v>
      </c>
      <c r="B168" t="s">
        <v>23</v>
      </c>
      <c r="C168" t="s">
        <v>40</v>
      </c>
      <c r="D168">
        <v>2</v>
      </c>
      <c r="E168">
        <f>VLOOKUP(Table4[[#This Row],[SKU]],Table2[[SKU]:[Avg Price]],4,0)</f>
        <v>929</v>
      </c>
      <c r="F168">
        <f>Table4[[#This Row],[Price]]*Table4[[#This Row],[Sales]]</f>
        <v>1858</v>
      </c>
      <c r="G168" t="str">
        <f>TEXT(Table4[[#This Row],[Date]],"dddd")</f>
        <v>Friday</v>
      </c>
    </row>
    <row r="169" spans="1:7" x14ac:dyDescent="0.3">
      <c r="A169" s="4">
        <v>44288</v>
      </c>
      <c r="B169" t="s">
        <v>24</v>
      </c>
      <c r="C169" t="s">
        <v>40</v>
      </c>
      <c r="D169">
        <v>0</v>
      </c>
      <c r="E169">
        <f>VLOOKUP(Table4[[#This Row],[SKU]],Table2[[SKU]:[Avg Price]],4,0)</f>
        <v>1030</v>
      </c>
      <c r="F169">
        <f>Table4[[#This Row],[Price]]*Table4[[#This Row],[Sales]]</f>
        <v>0</v>
      </c>
      <c r="G169" t="str">
        <f>TEXT(Table4[[#This Row],[Date]],"dddd")</f>
        <v>Friday</v>
      </c>
    </row>
    <row r="170" spans="1:7" x14ac:dyDescent="0.3">
      <c r="A170" s="4">
        <v>44288</v>
      </c>
      <c r="B170" t="s">
        <v>25</v>
      </c>
      <c r="C170" t="s">
        <v>40</v>
      </c>
      <c r="D170">
        <v>1</v>
      </c>
      <c r="E170">
        <f>VLOOKUP(Table4[[#This Row],[SKU]],Table2[[SKU]:[Avg Price]],4,0)</f>
        <v>1222</v>
      </c>
      <c r="F170">
        <f>Table4[[#This Row],[Price]]*Table4[[#This Row],[Sales]]</f>
        <v>1222</v>
      </c>
      <c r="G170" t="str">
        <f>TEXT(Table4[[#This Row],[Date]],"dddd")</f>
        <v>Friday</v>
      </c>
    </row>
    <row r="171" spans="1:7" x14ac:dyDescent="0.3">
      <c r="A171" s="4">
        <v>44288</v>
      </c>
      <c r="B171" t="s">
        <v>26</v>
      </c>
      <c r="C171" t="s">
        <v>40</v>
      </c>
      <c r="D171">
        <v>2</v>
      </c>
      <c r="E171">
        <f>VLOOKUP(Table4[[#This Row],[SKU]],Table2[[SKU]:[Avg Price]],4,0)</f>
        <v>649</v>
      </c>
      <c r="F171">
        <f>Table4[[#This Row],[Price]]*Table4[[#This Row],[Sales]]</f>
        <v>1298</v>
      </c>
      <c r="G171" t="str">
        <f>TEXT(Table4[[#This Row],[Date]],"dddd")</f>
        <v>Friday</v>
      </c>
    </row>
    <row r="172" spans="1:7" x14ac:dyDescent="0.3">
      <c r="A172" s="4">
        <v>44288</v>
      </c>
      <c r="B172" t="s">
        <v>27</v>
      </c>
      <c r="C172" t="s">
        <v>40</v>
      </c>
      <c r="D172">
        <v>12</v>
      </c>
      <c r="E172">
        <f>VLOOKUP(Table4[[#This Row],[SKU]],Table2[[SKU]:[Avg Price]],4,0)</f>
        <v>1800</v>
      </c>
      <c r="F172">
        <f>Table4[[#This Row],[Price]]*Table4[[#This Row],[Sales]]</f>
        <v>21600</v>
      </c>
      <c r="G172" t="str">
        <f>TEXT(Table4[[#This Row],[Date]],"dddd")</f>
        <v>Friday</v>
      </c>
    </row>
    <row r="173" spans="1:7" x14ac:dyDescent="0.3">
      <c r="A173" s="4">
        <v>44288</v>
      </c>
      <c r="B173" t="s">
        <v>28</v>
      </c>
      <c r="C173" t="s">
        <v>40</v>
      </c>
      <c r="D173">
        <v>2</v>
      </c>
      <c r="E173">
        <f>VLOOKUP(Table4[[#This Row],[SKU]],Table2[[SKU]:[Avg Price]],4,0)</f>
        <v>345</v>
      </c>
      <c r="F173">
        <f>Table4[[#This Row],[Price]]*Table4[[#This Row],[Sales]]</f>
        <v>690</v>
      </c>
      <c r="G173" t="str">
        <f>TEXT(Table4[[#This Row],[Date]],"dddd")</f>
        <v>Friday</v>
      </c>
    </row>
    <row r="174" spans="1:7" x14ac:dyDescent="0.3">
      <c r="A174" s="4">
        <v>44288</v>
      </c>
      <c r="B174" t="s">
        <v>29</v>
      </c>
      <c r="C174" t="s">
        <v>40</v>
      </c>
      <c r="D174">
        <v>3</v>
      </c>
      <c r="E174">
        <f>VLOOKUP(Table4[[#This Row],[SKU]],Table2[[SKU]:[Avg Price]],4,0)</f>
        <v>350</v>
      </c>
      <c r="F174">
        <f>Table4[[#This Row],[Price]]*Table4[[#This Row],[Sales]]</f>
        <v>1050</v>
      </c>
      <c r="G174" t="str">
        <f>TEXT(Table4[[#This Row],[Date]],"dddd")</f>
        <v>Friday</v>
      </c>
    </row>
    <row r="175" spans="1:7" x14ac:dyDescent="0.3">
      <c r="A175" s="4">
        <v>44288</v>
      </c>
      <c r="B175" t="s">
        <v>30</v>
      </c>
      <c r="C175" t="s">
        <v>40</v>
      </c>
      <c r="D175">
        <v>5</v>
      </c>
      <c r="E175">
        <f>VLOOKUP(Table4[[#This Row],[SKU]],Table2[[SKU]:[Avg Price]],4,0)</f>
        <v>1575</v>
      </c>
      <c r="F175">
        <f>Table4[[#This Row],[Price]]*Table4[[#This Row],[Sales]]</f>
        <v>7875</v>
      </c>
      <c r="G175" t="str">
        <f>TEXT(Table4[[#This Row],[Date]],"dddd")</f>
        <v>Friday</v>
      </c>
    </row>
    <row r="176" spans="1:7" x14ac:dyDescent="0.3">
      <c r="A176" s="4">
        <v>44288</v>
      </c>
      <c r="B176" t="s">
        <v>31</v>
      </c>
      <c r="C176" t="s">
        <v>40</v>
      </c>
      <c r="D176">
        <v>6</v>
      </c>
      <c r="E176">
        <f>VLOOKUP(Table4[[#This Row],[SKU]],Table2[[SKU]:[Avg Price]],4,0)</f>
        <v>1045</v>
      </c>
      <c r="F176">
        <f>Table4[[#This Row],[Price]]*Table4[[#This Row],[Sales]]</f>
        <v>6270</v>
      </c>
      <c r="G176" t="str">
        <f>TEXT(Table4[[#This Row],[Date]],"dddd")</f>
        <v>Friday</v>
      </c>
    </row>
    <row r="177" spans="1:7" x14ac:dyDescent="0.3">
      <c r="A177" s="4">
        <v>44288</v>
      </c>
      <c r="B177" t="s">
        <v>32</v>
      </c>
      <c r="C177" t="s">
        <v>40</v>
      </c>
      <c r="D177">
        <v>5</v>
      </c>
      <c r="E177">
        <f>VLOOKUP(Table4[[#This Row],[SKU]],Table2[[SKU]:[Avg Price]],4,0)</f>
        <v>1186</v>
      </c>
      <c r="F177">
        <f>Table4[[#This Row],[Price]]*Table4[[#This Row],[Sales]]</f>
        <v>5930</v>
      </c>
      <c r="G177" t="str">
        <f>TEXT(Table4[[#This Row],[Date]],"dddd")</f>
        <v>Friday</v>
      </c>
    </row>
    <row r="178" spans="1:7" x14ac:dyDescent="0.3">
      <c r="A178" s="4">
        <v>44288</v>
      </c>
      <c r="B178" t="s">
        <v>33</v>
      </c>
      <c r="C178" t="s">
        <v>40</v>
      </c>
      <c r="D178">
        <v>3</v>
      </c>
      <c r="E178">
        <f>VLOOKUP(Table4[[#This Row],[SKU]],Table2[[SKU]:[Avg Price]],4,0)</f>
        <v>374</v>
      </c>
      <c r="F178">
        <f>Table4[[#This Row],[Price]]*Table4[[#This Row],[Sales]]</f>
        <v>1122</v>
      </c>
      <c r="G178" t="str">
        <f>TEXT(Table4[[#This Row],[Date]],"dddd")</f>
        <v>Friday</v>
      </c>
    </row>
    <row r="179" spans="1:7" x14ac:dyDescent="0.3">
      <c r="A179" s="4">
        <v>44288</v>
      </c>
      <c r="B179" t="s">
        <v>34</v>
      </c>
      <c r="C179" t="s">
        <v>40</v>
      </c>
      <c r="D179">
        <v>2</v>
      </c>
      <c r="E179">
        <f>VLOOKUP(Table4[[#This Row],[SKU]],Table2[[SKU]:[Avg Price]],4,0)</f>
        <v>1500</v>
      </c>
      <c r="F179">
        <f>Table4[[#This Row],[Price]]*Table4[[#This Row],[Sales]]</f>
        <v>3000</v>
      </c>
      <c r="G179" t="str">
        <f>TEXT(Table4[[#This Row],[Date]],"dddd")</f>
        <v>Friday</v>
      </c>
    </row>
    <row r="180" spans="1:7" x14ac:dyDescent="0.3">
      <c r="A180" s="4">
        <v>44288</v>
      </c>
      <c r="B180" t="s">
        <v>35</v>
      </c>
      <c r="C180" t="s">
        <v>40</v>
      </c>
      <c r="D180">
        <v>0</v>
      </c>
      <c r="E180">
        <f>VLOOKUP(Table4[[#This Row],[SKU]],Table2[[SKU]:[Avg Price]],4,0)</f>
        <v>1800</v>
      </c>
      <c r="F180">
        <f>Table4[[#This Row],[Price]]*Table4[[#This Row],[Sales]]</f>
        <v>0</v>
      </c>
      <c r="G180" t="str">
        <f>TEXT(Table4[[#This Row],[Date]],"dddd")</f>
        <v>Friday</v>
      </c>
    </row>
    <row r="181" spans="1:7" x14ac:dyDescent="0.3">
      <c r="A181" s="4">
        <v>44288</v>
      </c>
      <c r="B181" t="s">
        <v>36</v>
      </c>
      <c r="C181" t="s">
        <v>40</v>
      </c>
      <c r="D181">
        <v>1</v>
      </c>
      <c r="E181">
        <f>VLOOKUP(Table4[[#This Row],[SKU]],Table2[[SKU]:[Avg Price]],4,0)</f>
        <v>1477</v>
      </c>
      <c r="F181">
        <f>Table4[[#This Row],[Price]]*Table4[[#This Row],[Sales]]</f>
        <v>1477</v>
      </c>
      <c r="G181" t="str">
        <f>TEXT(Table4[[#This Row],[Date]],"dddd")</f>
        <v>Friday</v>
      </c>
    </row>
    <row r="182" spans="1:7" x14ac:dyDescent="0.3">
      <c r="A182" s="4">
        <v>44289</v>
      </c>
      <c r="B182" t="s">
        <v>5</v>
      </c>
      <c r="C182" t="s">
        <v>38</v>
      </c>
      <c r="D182">
        <v>34</v>
      </c>
      <c r="E182">
        <f>VLOOKUP(Table4[[#This Row],[SKU]],Table2[[SKU]:[Avg Price]],4,0)</f>
        <v>210</v>
      </c>
      <c r="F182">
        <f>Table4[[#This Row],[Price]]*Table4[[#This Row],[Sales]]</f>
        <v>7140</v>
      </c>
      <c r="G182" t="str">
        <f>TEXT(Table4[[#This Row],[Date]],"dddd")</f>
        <v>Saturday</v>
      </c>
    </row>
    <row r="183" spans="1:7" x14ac:dyDescent="0.3">
      <c r="A183" s="4">
        <v>44289</v>
      </c>
      <c r="B183" t="s">
        <v>6</v>
      </c>
      <c r="C183" t="s">
        <v>38</v>
      </c>
      <c r="D183">
        <v>14</v>
      </c>
      <c r="E183">
        <f>VLOOKUP(Table4[[#This Row],[SKU]],Table2[[SKU]:[Avg Price]],4,0)</f>
        <v>199</v>
      </c>
      <c r="F183">
        <f>Table4[[#This Row],[Price]]*Table4[[#This Row],[Sales]]</f>
        <v>2786</v>
      </c>
      <c r="G183" t="str">
        <f>TEXT(Table4[[#This Row],[Date]],"dddd")</f>
        <v>Saturday</v>
      </c>
    </row>
    <row r="184" spans="1:7" x14ac:dyDescent="0.3">
      <c r="A184" s="4">
        <v>44289</v>
      </c>
      <c r="B184" t="s">
        <v>7</v>
      </c>
      <c r="C184" t="s">
        <v>38</v>
      </c>
      <c r="D184">
        <v>12</v>
      </c>
      <c r="E184">
        <f>VLOOKUP(Table4[[#This Row],[SKU]],Table2[[SKU]:[Avg Price]],4,0)</f>
        <v>322</v>
      </c>
      <c r="F184">
        <f>Table4[[#This Row],[Price]]*Table4[[#This Row],[Sales]]</f>
        <v>3864</v>
      </c>
      <c r="G184" t="str">
        <f>TEXT(Table4[[#This Row],[Date]],"dddd")</f>
        <v>Saturday</v>
      </c>
    </row>
    <row r="185" spans="1:7" x14ac:dyDescent="0.3">
      <c r="A185" s="4">
        <v>44289</v>
      </c>
      <c r="B185" t="s">
        <v>8</v>
      </c>
      <c r="C185" t="s">
        <v>38</v>
      </c>
      <c r="D185">
        <v>8</v>
      </c>
      <c r="E185">
        <f>VLOOKUP(Table4[[#This Row],[SKU]],Table2[[SKU]:[Avg Price]],4,0)</f>
        <v>161</v>
      </c>
      <c r="F185">
        <f>Table4[[#This Row],[Price]]*Table4[[#This Row],[Sales]]</f>
        <v>1288</v>
      </c>
      <c r="G185" t="str">
        <f>TEXT(Table4[[#This Row],[Date]],"dddd")</f>
        <v>Saturday</v>
      </c>
    </row>
    <row r="186" spans="1:7" x14ac:dyDescent="0.3">
      <c r="A186" s="4">
        <v>44289</v>
      </c>
      <c r="B186" t="s">
        <v>9</v>
      </c>
      <c r="C186" t="s">
        <v>38</v>
      </c>
      <c r="D186">
        <v>7</v>
      </c>
      <c r="E186">
        <f>VLOOKUP(Table4[[#This Row],[SKU]],Table2[[SKU]:[Avg Price]],4,0)</f>
        <v>109</v>
      </c>
      <c r="F186">
        <f>Table4[[#This Row],[Price]]*Table4[[#This Row],[Sales]]</f>
        <v>763</v>
      </c>
      <c r="G186" t="str">
        <f>TEXT(Table4[[#This Row],[Date]],"dddd")</f>
        <v>Saturday</v>
      </c>
    </row>
    <row r="187" spans="1:7" x14ac:dyDescent="0.3">
      <c r="A187" s="4">
        <v>44289</v>
      </c>
      <c r="B187" t="s">
        <v>10</v>
      </c>
      <c r="C187" t="s">
        <v>38</v>
      </c>
      <c r="D187">
        <v>5</v>
      </c>
      <c r="E187">
        <f>VLOOKUP(Table4[[#This Row],[SKU]],Table2[[SKU]:[Avg Price]],4,0)</f>
        <v>122</v>
      </c>
      <c r="F187">
        <f>Table4[[#This Row],[Price]]*Table4[[#This Row],[Sales]]</f>
        <v>610</v>
      </c>
      <c r="G187" t="str">
        <f>TEXT(Table4[[#This Row],[Date]],"dddd")</f>
        <v>Saturday</v>
      </c>
    </row>
    <row r="188" spans="1:7" x14ac:dyDescent="0.3">
      <c r="A188" s="4">
        <v>44289</v>
      </c>
      <c r="B188" t="s">
        <v>11</v>
      </c>
      <c r="C188" t="s">
        <v>38</v>
      </c>
      <c r="D188">
        <v>4</v>
      </c>
      <c r="E188">
        <f>VLOOKUP(Table4[[#This Row],[SKU]],Table2[[SKU]:[Avg Price]],4,0)</f>
        <v>96</v>
      </c>
      <c r="F188">
        <f>Table4[[#This Row],[Price]]*Table4[[#This Row],[Sales]]</f>
        <v>384</v>
      </c>
      <c r="G188" t="str">
        <f>TEXT(Table4[[#This Row],[Date]],"dddd")</f>
        <v>Saturday</v>
      </c>
    </row>
    <row r="189" spans="1:7" x14ac:dyDescent="0.3">
      <c r="A189" s="4">
        <v>44289</v>
      </c>
      <c r="B189" t="s">
        <v>12</v>
      </c>
      <c r="C189" t="s">
        <v>38</v>
      </c>
      <c r="D189">
        <v>0</v>
      </c>
      <c r="E189">
        <f>VLOOKUP(Table4[[#This Row],[SKU]],Table2[[SKU]:[Avg Price]],4,0)</f>
        <v>73</v>
      </c>
      <c r="F189">
        <f>Table4[[#This Row],[Price]]*Table4[[#This Row],[Sales]]</f>
        <v>0</v>
      </c>
      <c r="G189" t="str">
        <f>TEXT(Table4[[#This Row],[Date]],"dddd")</f>
        <v>Saturday</v>
      </c>
    </row>
    <row r="190" spans="1:7" x14ac:dyDescent="0.3">
      <c r="A190" s="4">
        <v>44289</v>
      </c>
      <c r="B190" t="s">
        <v>14</v>
      </c>
      <c r="C190" t="s">
        <v>38</v>
      </c>
      <c r="D190">
        <v>0</v>
      </c>
      <c r="E190">
        <f>VLOOKUP(Table4[[#This Row],[SKU]],Table2[[SKU]:[Avg Price]],4,0)</f>
        <v>225</v>
      </c>
      <c r="F190">
        <f>Table4[[#This Row],[Price]]*Table4[[#This Row],[Sales]]</f>
        <v>0</v>
      </c>
      <c r="G190" t="str">
        <f>TEXT(Table4[[#This Row],[Date]],"dddd")</f>
        <v>Saturday</v>
      </c>
    </row>
    <row r="191" spans="1:7" x14ac:dyDescent="0.3">
      <c r="A191" s="4">
        <v>44289</v>
      </c>
      <c r="B191" t="s">
        <v>16</v>
      </c>
      <c r="C191" t="s">
        <v>38</v>
      </c>
      <c r="D191">
        <v>1</v>
      </c>
      <c r="E191">
        <f>VLOOKUP(Table4[[#This Row],[SKU]],Table2[[SKU]:[Avg Price]],4,0)</f>
        <v>559</v>
      </c>
      <c r="F191">
        <f>Table4[[#This Row],[Price]]*Table4[[#This Row],[Sales]]</f>
        <v>559</v>
      </c>
      <c r="G191" t="str">
        <f>TEXT(Table4[[#This Row],[Date]],"dddd")</f>
        <v>Saturday</v>
      </c>
    </row>
    <row r="192" spans="1:7" x14ac:dyDescent="0.3">
      <c r="A192" s="4">
        <v>44289</v>
      </c>
      <c r="B192" t="s">
        <v>17</v>
      </c>
      <c r="C192" t="s">
        <v>38</v>
      </c>
      <c r="D192">
        <v>27</v>
      </c>
      <c r="E192">
        <f>VLOOKUP(Table4[[#This Row],[SKU]],Table2[[SKU]:[Avg Price]],4,0)</f>
        <v>3199</v>
      </c>
      <c r="F192">
        <f>Table4[[#This Row],[Price]]*Table4[[#This Row],[Sales]]</f>
        <v>86373</v>
      </c>
      <c r="G192" t="str">
        <f>TEXT(Table4[[#This Row],[Date]],"dddd")</f>
        <v>Saturday</v>
      </c>
    </row>
    <row r="193" spans="1:7" x14ac:dyDescent="0.3">
      <c r="A193" s="4">
        <v>44289</v>
      </c>
      <c r="B193" t="s">
        <v>18</v>
      </c>
      <c r="C193" t="s">
        <v>38</v>
      </c>
      <c r="D193">
        <v>11</v>
      </c>
      <c r="E193">
        <f>VLOOKUP(Table4[[#This Row],[SKU]],Table2[[SKU]:[Avg Price]],4,0)</f>
        <v>371</v>
      </c>
      <c r="F193">
        <f>Table4[[#This Row],[Price]]*Table4[[#This Row],[Sales]]</f>
        <v>4081</v>
      </c>
      <c r="G193" t="str">
        <f>TEXT(Table4[[#This Row],[Date]],"dddd")</f>
        <v>Saturday</v>
      </c>
    </row>
    <row r="194" spans="1:7" x14ac:dyDescent="0.3">
      <c r="A194" s="4">
        <v>44289</v>
      </c>
      <c r="B194" t="s">
        <v>19</v>
      </c>
      <c r="C194" t="s">
        <v>38</v>
      </c>
      <c r="D194">
        <v>13</v>
      </c>
      <c r="E194">
        <f>VLOOKUP(Table4[[#This Row],[SKU]],Table2[[SKU]:[Avg Price]],4,0)</f>
        <v>2300</v>
      </c>
      <c r="F194">
        <f>Table4[[#This Row],[Price]]*Table4[[#This Row],[Sales]]</f>
        <v>29900</v>
      </c>
      <c r="G194" t="str">
        <f>TEXT(Table4[[#This Row],[Date]],"dddd")</f>
        <v>Saturday</v>
      </c>
    </row>
    <row r="195" spans="1:7" x14ac:dyDescent="0.3">
      <c r="A195" s="4">
        <v>44289</v>
      </c>
      <c r="B195" t="s">
        <v>20</v>
      </c>
      <c r="C195" t="s">
        <v>38</v>
      </c>
      <c r="D195">
        <v>11</v>
      </c>
      <c r="E195">
        <f>VLOOKUP(Table4[[#This Row],[SKU]],Table2[[SKU]:[Avg Price]],4,0)</f>
        <v>499</v>
      </c>
      <c r="F195">
        <f>Table4[[#This Row],[Price]]*Table4[[#This Row],[Sales]]</f>
        <v>5489</v>
      </c>
      <c r="G195" t="str">
        <f>TEXT(Table4[[#This Row],[Date]],"dddd")</f>
        <v>Saturday</v>
      </c>
    </row>
    <row r="196" spans="1:7" x14ac:dyDescent="0.3">
      <c r="A196" s="4">
        <v>44289</v>
      </c>
      <c r="B196" t="s">
        <v>21</v>
      </c>
      <c r="C196" t="s">
        <v>38</v>
      </c>
      <c r="D196">
        <v>6</v>
      </c>
      <c r="E196">
        <f>VLOOKUP(Table4[[#This Row],[SKU]],Table2[[SKU]:[Avg Price]],4,0)</f>
        <v>299</v>
      </c>
      <c r="F196">
        <f>Table4[[#This Row],[Price]]*Table4[[#This Row],[Sales]]</f>
        <v>1794</v>
      </c>
      <c r="G196" t="str">
        <f>TEXT(Table4[[#This Row],[Date]],"dddd")</f>
        <v>Saturday</v>
      </c>
    </row>
    <row r="197" spans="1:7" x14ac:dyDescent="0.3">
      <c r="A197" s="4">
        <v>44289</v>
      </c>
      <c r="B197" t="s">
        <v>22</v>
      </c>
      <c r="C197" t="s">
        <v>38</v>
      </c>
      <c r="D197">
        <v>4</v>
      </c>
      <c r="E197">
        <f>VLOOKUP(Table4[[#This Row],[SKU]],Table2[[SKU]:[Avg Price]],4,0)</f>
        <v>901</v>
      </c>
      <c r="F197">
        <f>Table4[[#This Row],[Price]]*Table4[[#This Row],[Sales]]</f>
        <v>3604</v>
      </c>
      <c r="G197" t="str">
        <f>TEXT(Table4[[#This Row],[Date]],"dddd")</f>
        <v>Saturday</v>
      </c>
    </row>
    <row r="198" spans="1:7" x14ac:dyDescent="0.3">
      <c r="A198" s="4">
        <v>44289</v>
      </c>
      <c r="B198" t="s">
        <v>23</v>
      </c>
      <c r="C198" t="s">
        <v>38</v>
      </c>
      <c r="D198">
        <v>2</v>
      </c>
      <c r="E198">
        <f>VLOOKUP(Table4[[#This Row],[SKU]],Table2[[SKU]:[Avg Price]],4,0)</f>
        <v>929</v>
      </c>
      <c r="F198">
        <f>Table4[[#This Row],[Price]]*Table4[[#This Row],[Sales]]</f>
        <v>1858</v>
      </c>
      <c r="G198" t="str">
        <f>TEXT(Table4[[#This Row],[Date]],"dddd")</f>
        <v>Saturday</v>
      </c>
    </row>
    <row r="199" spans="1:7" x14ac:dyDescent="0.3">
      <c r="A199" s="4">
        <v>44289</v>
      </c>
      <c r="B199" t="s">
        <v>24</v>
      </c>
      <c r="C199" t="s">
        <v>38</v>
      </c>
      <c r="D199">
        <v>2</v>
      </c>
      <c r="E199">
        <f>VLOOKUP(Table4[[#This Row],[SKU]],Table2[[SKU]:[Avg Price]],4,0)</f>
        <v>1030</v>
      </c>
      <c r="F199">
        <f>Table4[[#This Row],[Price]]*Table4[[#This Row],[Sales]]</f>
        <v>2060</v>
      </c>
      <c r="G199" t="str">
        <f>TEXT(Table4[[#This Row],[Date]],"dddd")</f>
        <v>Saturday</v>
      </c>
    </row>
    <row r="200" spans="1:7" x14ac:dyDescent="0.3">
      <c r="A200" s="4">
        <v>44289</v>
      </c>
      <c r="B200" t="s">
        <v>25</v>
      </c>
      <c r="C200" t="s">
        <v>38</v>
      </c>
      <c r="D200">
        <v>1</v>
      </c>
      <c r="E200">
        <f>VLOOKUP(Table4[[#This Row],[SKU]],Table2[[SKU]:[Avg Price]],4,0)</f>
        <v>1222</v>
      </c>
      <c r="F200">
        <f>Table4[[#This Row],[Price]]*Table4[[#This Row],[Sales]]</f>
        <v>1222</v>
      </c>
      <c r="G200" t="str">
        <f>TEXT(Table4[[#This Row],[Date]],"dddd")</f>
        <v>Saturday</v>
      </c>
    </row>
    <row r="201" spans="1:7" x14ac:dyDescent="0.3">
      <c r="A201" s="4">
        <v>44289</v>
      </c>
      <c r="B201" t="s">
        <v>26</v>
      </c>
      <c r="C201" t="s">
        <v>38</v>
      </c>
      <c r="D201">
        <v>2</v>
      </c>
      <c r="E201">
        <f>VLOOKUP(Table4[[#This Row],[SKU]],Table2[[SKU]:[Avg Price]],4,0)</f>
        <v>649</v>
      </c>
      <c r="F201">
        <f>Table4[[#This Row],[Price]]*Table4[[#This Row],[Sales]]</f>
        <v>1298</v>
      </c>
      <c r="G201" t="str">
        <f>TEXT(Table4[[#This Row],[Date]],"dddd")</f>
        <v>Saturday</v>
      </c>
    </row>
    <row r="202" spans="1:7" x14ac:dyDescent="0.3">
      <c r="A202" s="4">
        <v>44289</v>
      </c>
      <c r="B202" t="s">
        <v>27</v>
      </c>
      <c r="C202" t="s">
        <v>38</v>
      </c>
      <c r="D202">
        <v>28</v>
      </c>
      <c r="E202">
        <f>VLOOKUP(Table4[[#This Row],[SKU]],Table2[[SKU]:[Avg Price]],4,0)</f>
        <v>1800</v>
      </c>
      <c r="F202">
        <f>Table4[[#This Row],[Price]]*Table4[[#This Row],[Sales]]</f>
        <v>50400</v>
      </c>
      <c r="G202" t="str">
        <f>TEXT(Table4[[#This Row],[Date]],"dddd")</f>
        <v>Saturday</v>
      </c>
    </row>
    <row r="203" spans="1:7" x14ac:dyDescent="0.3">
      <c r="A203" s="4">
        <v>44289</v>
      </c>
      <c r="B203" t="s">
        <v>28</v>
      </c>
      <c r="C203" t="s">
        <v>38</v>
      </c>
      <c r="D203">
        <v>16</v>
      </c>
      <c r="E203">
        <f>VLOOKUP(Table4[[#This Row],[SKU]],Table2[[SKU]:[Avg Price]],4,0)</f>
        <v>345</v>
      </c>
      <c r="F203">
        <f>Table4[[#This Row],[Price]]*Table4[[#This Row],[Sales]]</f>
        <v>5520</v>
      </c>
      <c r="G203" t="str">
        <f>TEXT(Table4[[#This Row],[Date]],"dddd")</f>
        <v>Saturday</v>
      </c>
    </row>
    <row r="204" spans="1:7" x14ac:dyDescent="0.3">
      <c r="A204" s="4">
        <v>44289</v>
      </c>
      <c r="B204" t="s">
        <v>29</v>
      </c>
      <c r="C204" t="s">
        <v>38</v>
      </c>
      <c r="D204">
        <v>10</v>
      </c>
      <c r="E204">
        <f>VLOOKUP(Table4[[#This Row],[SKU]],Table2[[SKU]:[Avg Price]],4,0)</f>
        <v>350</v>
      </c>
      <c r="F204">
        <f>Table4[[#This Row],[Price]]*Table4[[#This Row],[Sales]]</f>
        <v>3500</v>
      </c>
      <c r="G204" t="str">
        <f>TEXT(Table4[[#This Row],[Date]],"dddd")</f>
        <v>Saturday</v>
      </c>
    </row>
    <row r="205" spans="1:7" x14ac:dyDescent="0.3">
      <c r="A205" s="4">
        <v>44289</v>
      </c>
      <c r="B205" t="s">
        <v>30</v>
      </c>
      <c r="C205" t="s">
        <v>38</v>
      </c>
      <c r="D205">
        <v>8</v>
      </c>
      <c r="E205">
        <f>VLOOKUP(Table4[[#This Row],[SKU]],Table2[[SKU]:[Avg Price]],4,0)</f>
        <v>1575</v>
      </c>
      <c r="F205">
        <f>Table4[[#This Row],[Price]]*Table4[[#This Row],[Sales]]</f>
        <v>12600</v>
      </c>
      <c r="G205" t="str">
        <f>TEXT(Table4[[#This Row],[Date]],"dddd")</f>
        <v>Saturday</v>
      </c>
    </row>
    <row r="206" spans="1:7" x14ac:dyDescent="0.3">
      <c r="A206" s="4">
        <v>44289</v>
      </c>
      <c r="B206" t="s">
        <v>31</v>
      </c>
      <c r="C206" t="s">
        <v>38</v>
      </c>
      <c r="D206">
        <v>5</v>
      </c>
      <c r="E206">
        <f>VLOOKUP(Table4[[#This Row],[SKU]],Table2[[SKU]:[Avg Price]],4,0)</f>
        <v>1045</v>
      </c>
      <c r="F206">
        <f>Table4[[#This Row],[Price]]*Table4[[#This Row],[Sales]]</f>
        <v>5225</v>
      </c>
      <c r="G206" t="str">
        <f>TEXT(Table4[[#This Row],[Date]],"dddd")</f>
        <v>Saturday</v>
      </c>
    </row>
    <row r="207" spans="1:7" x14ac:dyDescent="0.3">
      <c r="A207" s="4">
        <v>44289</v>
      </c>
      <c r="B207" t="s">
        <v>32</v>
      </c>
      <c r="C207" t="s">
        <v>38</v>
      </c>
      <c r="D207">
        <v>3</v>
      </c>
      <c r="E207">
        <f>VLOOKUP(Table4[[#This Row],[SKU]],Table2[[SKU]:[Avg Price]],4,0)</f>
        <v>1186</v>
      </c>
      <c r="F207">
        <f>Table4[[#This Row],[Price]]*Table4[[#This Row],[Sales]]</f>
        <v>3558</v>
      </c>
      <c r="G207" t="str">
        <f>TEXT(Table4[[#This Row],[Date]],"dddd")</f>
        <v>Saturday</v>
      </c>
    </row>
    <row r="208" spans="1:7" x14ac:dyDescent="0.3">
      <c r="A208" s="4">
        <v>44289</v>
      </c>
      <c r="B208" t="s">
        <v>33</v>
      </c>
      <c r="C208" t="s">
        <v>38</v>
      </c>
      <c r="D208">
        <v>4</v>
      </c>
      <c r="E208">
        <f>VLOOKUP(Table4[[#This Row],[SKU]],Table2[[SKU]:[Avg Price]],4,0)</f>
        <v>374</v>
      </c>
      <c r="F208">
        <f>Table4[[#This Row],[Price]]*Table4[[#This Row],[Sales]]</f>
        <v>1496</v>
      </c>
      <c r="G208" t="str">
        <f>TEXT(Table4[[#This Row],[Date]],"dddd")</f>
        <v>Saturday</v>
      </c>
    </row>
    <row r="209" spans="1:7" x14ac:dyDescent="0.3">
      <c r="A209" s="4">
        <v>44289</v>
      </c>
      <c r="B209" t="s">
        <v>34</v>
      </c>
      <c r="C209" t="s">
        <v>38</v>
      </c>
      <c r="D209">
        <v>2</v>
      </c>
      <c r="E209">
        <f>VLOOKUP(Table4[[#This Row],[SKU]],Table2[[SKU]:[Avg Price]],4,0)</f>
        <v>1500</v>
      </c>
      <c r="F209">
        <f>Table4[[#This Row],[Price]]*Table4[[#This Row],[Sales]]</f>
        <v>3000</v>
      </c>
      <c r="G209" t="str">
        <f>TEXT(Table4[[#This Row],[Date]],"dddd")</f>
        <v>Saturday</v>
      </c>
    </row>
    <row r="210" spans="1:7" x14ac:dyDescent="0.3">
      <c r="A210" s="4">
        <v>44289</v>
      </c>
      <c r="B210" t="s">
        <v>35</v>
      </c>
      <c r="C210" t="s">
        <v>38</v>
      </c>
      <c r="D210">
        <v>1</v>
      </c>
      <c r="E210">
        <f>VLOOKUP(Table4[[#This Row],[SKU]],Table2[[SKU]:[Avg Price]],4,0)</f>
        <v>1800</v>
      </c>
      <c r="F210">
        <f>Table4[[#This Row],[Price]]*Table4[[#This Row],[Sales]]</f>
        <v>1800</v>
      </c>
      <c r="G210" t="str">
        <f>TEXT(Table4[[#This Row],[Date]],"dddd")</f>
        <v>Saturday</v>
      </c>
    </row>
    <row r="211" spans="1:7" x14ac:dyDescent="0.3">
      <c r="A211" s="4">
        <v>44289</v>
      </c>
      <c r="B211" t="s">
        <v>36</v>
      </c>
      <c r="C211" t="s">
        <v>38</v>
      </c>
      <c r="D211">
        <v>0</v>
      </c>
      <c r="E211">
        <f>VLOOKUP(Table4[[#This Row],[SKU]],Table2[[SKU]:[Avg Price]],4,0)</f>
        <v>1477</v>
      </c>
      <c r="F211">
        <f>Table4[[#This Row],[Price]]*Table4[[#This Row],[Sales]]</f>
        <v>0</v>
      </c>
      <c r="G211" t="str">
        <f>TEXT(Table4[[#This Row],[Date]],"dddd")</f>
        <v>Saturday</v>
      </c>
    </row>
    <row r="212" spans="1:7" x14ac:dyDescent="0.3">
      <c r="A212" s="4">
        <v>44289</v>
      </c>
      <c r="B212" t="s">
        <v>5</v>
      </c>
      <c r="C212" t="s">
        <v>39</v>
      </c>
      <c r="D212">
        <v>23</v>
      </c>
      <c r="E212">
        <f>VLOOKUP(Table4[[#This Row],[SKU]],Table2[[SKU]:[Avg Price]],4,0)</f>
        <v>210</v>
      </c>
      <c r="F212">
        <f>Table4[[#This Row],[Price]]*Table4[[#This Row],[Sales]]</f>
        <v>4830</v>
      </c>
      <c r="G212" t="str">
        <f>TEXT(Table4[[#This Row],[Date]],"dddd")</f>
        <v>Saturday</v>
      </c>
    </row>
    <row r="213" spans="1:7" x14ac:dyDescent="0.3">
      <c r="A213" s="4">
        <v>44289</v>
      </c>
      <c r="B213" t="s">
        <v>6</v>
      </c>
      <c r="C213" t="s">
        <v>39</v>
      </c>
      <c r="D213">
        <v>10</v>
      </c>
      <c r="E213">
        <f>VLOOKUP(Table4[[#This Row],[SKU]],Table2[[SKU]:[Avg Price]],4,0)</f>
        <v>199</v>
      </c>
      <c r="F213">
        <f>Table4[[#This Row],[Price]]*Table4[[#This Row],[Sales]]</f>
        <v>1990</v>
      </c>
      <c r="G213" t="str">
        <f>TEXT(Table4[[#This Row],[Date]],"dddd")</f>
        <v>Saturday</v>
      </c>
    </row>
    <row r="214" spans="1:7" x14ac:dyDescent="0.3">
      <c r="A214" s="4">
        <v>44289</v>
      </c>
      <c r="B214" t="s">
        <v>7</v>
      </c>
      <c r="C214" t="s">
        <v>39</v>
      </c>
      <c r="D214">
        <v>9</v>
      </c>
      <c r="E214">
        <f>VLOOKUP(Table4[[#This Row],[SKU]],Table2[[SKU]:[Avg Price]],4,0)</f>
        <v>322</v>
      </c>
      <c r="F214">
        <f>Table4[[#This Row],[Price]]*Table4[[#This Row],[Sales]]</f>
        <v>2898</v>
      </c>
      <c r="G214" t="str">
        <f>TEXT(Table4[[#This Row],[Date]],"dddd")</f>
        <v>Saturday</v>
      </c>
    </row>
    <row r="215" spans="1:7" x14ac:dyDescent="0.3">
      <c r="A215" s="4">
        <v>44289</v>
      </c>
      <c r="B215" t="s">
        <v>8</v>
      </c>
      <c r="C215" t="s">
        <v>39</v>
      </c>
      <c r="D215">
        <v>5</v>
      </c>
      <c r="E215">
        <f>VLOOKUP(Table4[[#This Row],[SKU]],Table2[[SKU]:[Avg Price]],4,0)</f>
        <v>161</v>
      </c>
      <c r="F215">
        <f>Table4[[#This Row],[Price]]*Table4[[#This Row],[Sales]]</f>
        <v>805</v>
      </c>
      <c r="G215" t="str">
        <f>TEXT(Table4[[#This Row],[Date]],"dddd")</f>
        <v>Saturday</v>
      </c>
    </row>
    <row r="216" spans="1:7" x14ac:dyDescent="0.3">
      <c r="A216" s="4">
        <v>44289</v>
      </c>
      <c r="B216" t="s">
        <v>9</v>
      </c>
      <c r="C216" t="s">
        <v>39</v>
      </c>
      <c r="D216">
        <v>4</v>
      </c>
      <c r="E216">
        <f>VLOOKUP(Table4[[#This Row],[SKU]],Table2[[SKU]:[Avg Price]],4,0)</f>
        <v>109</v>
      </c>
      <c r="F216">
        <f>Table4[[#This Row],[Price]]*Table4[[#This Row],[Sales]]</f>
        <v>436</v>
      </c>
      <c r="G216" t="str">
        <f>TEXT(Table4[[#This Row],[Date]],"dddd")</f>
        <v>Saturday</v>
      </c>
    </row>
    <row r="217" spans="1:7" x14ac:dyDescent="0.3">
      <c r="A217" s="4">
        <v>44289</v>
      </c>
      <c r="B217" t="s">
        <v>10</v>
      </c>
      <c r="C217" t="s">
        <v>39</v>
      </c>
      <c r="D217">
        <v>4</v>
      </c>
      <c r="E217">
        <f>VLOOKUP(Table4[[#This Row],[SKU]],Table2[[SKU]:[Avg Price]],4,0)</f>
        <v>122</v>
      </c>
      <c r="F217">
        <f>Table4[[#This Row],[Price]]*Table4[[#This Row],[Sales]]</f>
        <v>488</v>
      </c>
      <c r="G217" t="str">
        <f>TEXT(Table4[[#This Row],[Date]],"dddd")</f>
        <v>Saturday</v>
      </c>
    </row>
    <row r="218" spans="1:7" x14ac:dyDescent="0.3">
      <c r="A218" s="4">
        <v>44289</v>
      </c>
      <c r="B218" t="s">
        <v>11</v>
      </c>
      <c r="C218" t="s">
        <v>39</v>
      </c>
      <c r="D218">
        <v>3</v>
      </c>
      <c r="E218">
        <f>VLOOKUP(Table4[[#This Row],[SKU]],Table2[[SKU]:[Avg Price]],4,0)</f>
        <v>96</v>
      </c>
      <c r="F218">
        <f>Table4[[#This Row],[Price]]*Table4[[#This Row],[Sales]]</f>
        <v>288</v>
      </c>
      <c r="G218" t="str">
        <f>TEXT(Table4[[#This Row],[Date]],"dddd")</f>
        <v>Saturday</v>
      </c>
    </row>
    <row r="219" spans="1:7" x14ac:dyDescent="0.3">
      <c r="A219" s="4">
        <v>44289</v>
      </c>
      <c r="B219" t="s">
        <v>12</v>
      </c>
      <c r="C219" t="s">
        <v>39</v>
      </c>
      <c r="D219">
        <v>0</v>
      </c>
      <c r="E219">
        <f>VLOOKUP(Table4[[#This Row],[SKU]],Table2[[SKU]:[Avg Price]],4,0)</f>
        <v>73</v>
      </c>
      <c r="F219">
        <f>Table4[[#This Row],[Price]]*Table4[[#This Row],[Sales]]</f>
        <v>0</v>
      </c>
      <c r="G219" t="str">
        <f>TEXT(Table4[[#This Row],[Date]],"dddd")</f>
        <v>Saturday</v>
      </c>
    </row>
    <row r="220" spans="1:7" x14ac:dyDescent="0.3">
      <c r="A220" s="4">
        <v>44289</v>
      </c>
      <c r="B220" t="s">
        <v>14</v>
      </c>
      <c r="C220" t="s">
        <v>39</v>
      </c>
      <c r="D220">
        <v>0</v>
      </c>
      <c r="E220">
        <f>VLOOKUP(Table4[[#This Row],[SKU]],Table2[[SKU]:[Avg Price]],4,0)</f>
        <v>225</v>
      </c>
      <c r="F220">
        <f>Table4[[#This Row],[Price]]*Table4[[#This Row],[Sales]]</f>
        <v>0</v>
      </c>
      <c r="G220" t="str">
        <f>TEXT(Table4[[#This Row],[Date]],"dddd")</f>
        <v>Saturday</v>
      </c>
    </row>
    <row r="221" spans="1:7" x14ac:dyDescent="0.3">
      <c r="A221" s="4">
        <v>44289</v>
      </c>
      <c r="B221" t="s">
        <v>16</v>
      </c>
      <c r="C221" t="s">
        <v>39</v>
      </c>
      <c r="D221">
        <v>0</v>
      </c>
      <c r="E221">
        <f>VLOOKUP(Table4[[#This Row],[SKU]],Table2[[SKU]:[Avg Price]],4,0)</f>
        <v>559</v>
      </c>
      <c r="F221">
        <f>Table4[[#This Row],[Price]]*Table4[[#This Row],[Sales]]</f>
        <v>0</v>
      </c>
      <c r="G221" t="str">
        <f>TEXT(Table4[[#This Row],[Date]],"dddd")</f>
        <v>Saturday</v>
      </c>
    </row>
    <row r="222" spans="1:7" x14ac:dyDescent="0.3">
      <c r="A222" s="4">
        <v>44289</v>
      </c>
      <c r="B222" t="s">
        <v>17</v>
      </c>
      <c r="C222" t="s">
        <v>39</v>
      </c>
      <c r="D222">
        <v>13</v>
      </c>
      <c r="E222">
        <f>VLOOKUP(Table4[[#This Row],[SKU]],Table2[[SKU]:[Avg Price]],4,0)</f>
        <v>3199</v>
      </c>
      <c r="F222">
        <f>Table4[[#This Row],[Price]]*Table4[[#This Row],[Sales]]</f>
        <v>41587</v>
      </c>
      <c r="G222" t="str">
        <f>TEXT(Table4[[#This Row],[Date]],"dddd")</f>
        <v>Saturday</v>
      </c>
    </row>
    <row r="223" spans="1:7" x14ac:dyDescent="0.3">
      <c r="A223" s="4">
        <v>44289</v>
      </c>
      <c r="B223" t="s">
        <v>18</v>
      </c>
      <c r="C223" t="s">
        <v>39</v>
      </c>
      <c r="D223">
        <v>4</v>
      </c>
      <c r="E223">
        <f>VLOOKUP(Table4[[#This Row],[SKU]],Table2[[SKU]:[Avg Price]],4,0)</f>
        <v>371</v>
      </c>
      <c r="F223">
        <f>Table4[[#This Row],[Price]]*Table4[[#This Row],[Sales]]</f>
        <v>1484</v>
      </c>
      <c r="G223" t="str">
        <f>TEXT(Table4[[#This Row],[Date]],"dddd")</f>
        <v>Saturday</v>
      </c>
    </row>
    <row r="224" spans="1:7" x14ac:dyDescent="0.3">
      <c r="A224" s="4">
        <v>44289</v>
      </c>
      <c r="B224" t="s">
        <v>19</v>
      </c>
      <c r="C224" t="s">
        <v>39</v>
      </c>
      <c r="D224">
        <v>7</v>
      </c>
      <c r="E224">
        <f>VLOOKUP(Table4[[#This Row],[SKU]],Table2[[SKU]:[Avg Price]],4,0)</f>
        <v>2300</v>
      </c>
      <c r="F224">
        <f>Table4[[#This Row],[Price]]*Table4[[#This Row],[Sales]]</f>
        <v>16100</v>
      </c>
      <c r="G224" t="str">
        <f>TEXT(Table4[[#This Row],[Date]],"dddd")</f>
        <v>Saturday</v>
      </c>
    </row>
    <row r="225" spans="1:7" x14ac:dyDescent="0.3">
      <c r="A225" s="4">
        <v>44289</v>
      </c>
      <c r="B225" t="s">
        <v>20</v>
      </c>
      <c r="C225" t="s">
        <v>39</v>
      </c>
      <c r="D225">
        <v>3</v>
      </c>
      <c r="E225">
        <f>VLOOKUP(Table4[[#This Row],[SKU]],Table2[[SKU]:[Avg Price]],4,0)</f>
        <v>499</v>
      </c>
      <c r="F225">
        <f>Table4[[#This Row],[Price]]*Table4[[#This Row],[Sales]]</f>
        <v>1497</v>
      </c>
      <c r="G225" t="str">
        <f>TEXT(Table4[[#This Row],[Date]],"dddd")</f>
        <v>Saturday</v>
      </c>
    </row>
    <row r="226" spans="1:7" x14ac:dyDescent="0.3">
      <c r="A226" s="4">
        <v>44289</v>
      </c>
      <c r="B226" t="s">
        <v>21</v>
      </c>
      <c r="C226" t="s">
        <v>39</v>
      </c>
      <c r="D226">
        <v>0</v>
      </c>
      <c r="E226">
        <f>VLOOKUP(Table4[[#This Row],[SKU]],Table2[[SKU]:[Avg Price]],4,0)</f>
        <v>299</v>
      </c>
      <c r="F226">
        <f>Table4[[#This Row],[Price]]*Table4[[#This Row],[Sales]]</f>
        <v>0</v>
      </c>
      <c r="G226" t="str">
        <f>TEXT(Table4[[#This Row],[Date]],"dddd")</f>
        <v>Saturday</v>
      </c>
    </row>
    <row r="227" spans="1:7" x14ac:dyDescent="0.3">
      <c r="A227" s="4">
        <v>44289</v>
      </c>
      <c r="B227" t="s">
        <v>22</v>
      </c>
      <c r="C227" t="s">
        <v>39</v>
      </c>
      <c r="D227">
        <v>0</v>
      </c>
      <c r="E227">
        <f>VLOOKUP(Table4[[#This Row],[SKU]],Table2[[SKU]:[Avg Price]],4,0)</f>
        <v>901</v>
      </c>
      <c r="F227">
        <f>Table4[[#This Row],[Price]]*Table4[[#This Row],[Sales]]</f>
        <v>0</v>
      </c>
      <c r="G227" t="str">
        <f>TEXT(Table4[[#This Row],[Date]],"dddd")</f>
        <v>Saturday</v>
      </c>
    </row>
    <row r="228" spans="1:7" x14ac:dyDescent="0.3">
      <c r="A228" s="4">
        <v>44289</v>
      </c>
      <c r="B228" t="s">
        <v>23</v>
      </c>
      <c r="C228" t="s">
        <v>39</v>
      </c>
      <c r="D228">
        <v>1</v>
      </c>
      <c r="E228">
        <f>VLOOKUP(Table4[[#This Row],[SKU]],Table2[[SKU]:[Avg Price]],4,0)</f>
        <v>929</v>
      </c>
      <c r="F228">
        <f>Table4[[#This Row],[Price]]*Table4[[#This Row],[Sales]]</f>
        <v>929</v>
      </c>
      <c r="G228" t="str">
        <f>TEXT(Table4[[#This Row],[Date]],"dddd")</f>
        <v>Saturday</v>
      </c>
    </row>
    <row r="229" spans="1:7" x14ac:dyDescent="0.3">
      <c r="A229" s="4">
        <v>44289</v>
      </c>
      <c r="B229" t="s">
        <v>24</v>
      </c>
      <c r="C229" t="s">
        <v>39</v>
      </c>
      <c r="D229">
        <v>0</v>
      </c>
      <c r="E229">
        <f>VLOOKUP(Table4[[#This Row],[SKU]],Table2[[SKU]:[Avg Price]],4,0)</f>
        <v>1030</v>
      </c>
      <c r="F229">
        <f>Table4[[#This Row],[Price]]*Table4[[#This Row],[Sales]]</f>
        <v>0</v>
      </c>
      <c r="G229" t="str">
        <f>TEXT(Table4[[#This Row],[Date]],"dddd")</f>
        <v>Saturday</v>
      </c>
    </row>
    <row r="230" spans="1:7" x14ac:dyDescent="0.3">
      <c r="A230" s="4">
        <v>44289</v>
      </c>
      <c r="B230" t="s">
        <v>25</v>
      </c>
      <c r="C230" t="s">
        <v>39</v>
      </c>
      <c r="D230">
        <v>0</v>
      </c>
      <c r="E230">
        <f>VLOOKUP(Table4[[#This Row],[SKU]],Table2[[SKU]:[Avg Price]],4,0)</f>
        <v>1222</v>
      </c>
      <c r="F230">
        <f>Table4[[#This Row],[Price]]*Table4[[#This Row],[Sales]]</f>
        <v>0</v>
      </c>
      <c r="G230" t="str">
        <f>TEXT(Table4[[#This Row],[Date]],"dddd")</f>
        <v>Saturday</v>
      </c>
    </row>
    <row r="231" spans="1:7" x14ac:dyDescent="0.3">
      <c r="A231" s="4">
        <v>44289</v>
      </c>
      <c r="B231" t="s">
        <v>26</v>
      </c>
      <c r="C231" t="s">
        <v>39</v>
      </c>
      <c r="D231">
        <v>0</v>
      </c>
      <c r="E231">
        <f>VLOOKUP(Table4[[#This Row],[SKU]],Table2[[SKU]:[Avg Price]],4,0)</f>
        <v>649</v>
      </c>
      <c r="F231">
        <f>Table4[[#This Row],[Price]]*Table4[[#This Row],[Sales]]</f>
        <v>0</v>
      </c>
      <c r="G231" t="str">
        <f>TEXT(Table4[[#This Row],[Date]],"dddd")</f>
        <v>Saturday</v>
      </c>
    </row>
    <row r="232" spans="1:7" x14ac:dyDescent="0.3">
      <c r="A232" s="4">
        <v>44289</v>
      </c>
      <c r="B232" t="s">
        <v>27</v>
      </c>
      <c r="C232" t="s">
        <v>39</v>
      </c>
      <c r="D232">
        <v>17</v>
      </c>
      <c r="E232">
        <f>VLOOKUP(Table4[[#This Row],[SKU]],Table2[[SKU]:[Avg Price]],4,0)</f>
        <v>1800</v>
      </c>
      <c r="F232">
        <f>Table4[[#This Row],[Price]]*Table4[[#This Row],[Sales]]</f>
        <v>30600</v>
      </c>
      <c r="G232" t="str">
        <f>TEXT(Table4[[#This Row],[Date]],"dddd")</f>
        <v>Saturday</v>
      </c>
    </row>
    <row r="233" spans="1:7" x14ac:dyDescent="0.3">
      <c r="A233" s="4">
        <v>44289</v>
      </c>
      <c r="B233" t="s">
        <v>28</v>
      </c>
      <c r="C233" t="s">
        <v>39</v>
      </c>
      <c r="D233">
        <v>11</v>
      </c>
      <c r="E233">
        <f>VLOOKUP(Table4[[#This Row],[SKU]],Table2[[SKU]:[Avg Price]],4,0)</f>
        <v>345</v>
      </c>
      <c r="F233">
        <f>Table4[[#This Row],[Price]]*Table4[[#This Row],[Sales]]</f>
        <v>3795</v>
      </c>
      <c r="G233" t="str">
        <f>TEXT(Table4[[#This Row],[Date]],"dddd")</f>
        <v>Saturday</v>
      </c>
    </row>
    <row r="234" spans="1:7" x14ac:dyDescent="0.3">
      <c r="A234" s="4">
        <v>44289</v>
      </c>
      <c r="B234" t="s">
        <v>29</v>
      </c>
      <c r="C234" t="s">
        <v>39</v>
      </c>
      <c r="D234">
        <v>7</v>
      </c>
      <c r="E234">
        <f>VLOOKUP(Table4[[#This Row],[SKU]],Table2[[SKU]:[Avg Price]],4,0)</f>
        <v>350</v>
      </c>
      <c r="F234">
        <f>Table4[[#This Row],[Price]]*Table4[[#This Row],[Sales]]</f>
        <v>2450</v>
      </c>
      <c r="G234" t="str">
        <f>TEXT(Table4[[#This Row],[Date]],"dddd")</f>
        <v>Saturday</v>
      </c>
    </row>
    <row r="235" spans="1:7" x14ac:dyDescent="0.3">
      <c r="A235" s="4">
        <v>44289</v>
      </c>
      <c r="B235" t="s">
        <v>30</v>
      </c>
      <c r="C235" t="s">
        <v>39</v>
      </c>
      <c r="D235">
        <v>6</v>
      </c>
      <c r="E235">
        <f>VLOOKUP(Table4[[#This Row],[SKU]],Table2[[SKU]:[Avg Price]],4,0)</f>
        <v>1575</v>
      </c>
      <c r="F235">
        <f>Table4[[#This Row],[Price]]*Table4[[#This Row],[Sales]]</f>
        <v>9450</v>
      </c>
      <c r="G235" t="str">
        <f>TEXT(Table4[[#This Row],[Date]],"dddd")</f>
        <v>Saturday</v>
      </c>
    </row>
    <row r="236" spans="1:7" x14ac:dyDescent="0.3">
      <c r="A236" s="4">
        <v>44289</v>
      </c>
      <c r="B236" t="s">
        <v>31</v>
      </c>
      <c r="C236" t="s">
        <v>39</v>
      </c>
      <c r="D236">
        <v>4</v>
      </c>
      <c r="E236">
        <f>VLOOKUP(Table4[[#This Row],[SKU]],Table2[[SKU]:[Avg Price]],4,0)</f>
        <v>1045</v>
      </c>
      <c r="F236">
        <f>Table4[[#This Row],[Price]]*Table4[[#This Row],[Sales]]</f>
        <v>4180</v>
      </c>
      <c r="G236" t="str">
        <f>TEXT(Table4[[#This Row],[Date]],"dddd")</f>
        <v>Saturday</v>
      </c>
    </row>
    <row r="237" spans="1:7" x14ac:dyDescent="0.3">
      <c r="A237" s="4">
        <v>44289</v>
      </c>
      <c r="B237" t="s">
        <v>32</v>
      </c>
      <c r="C237" t="s">
        <v>39</v>
      </c>
      <c r="D237">
        <v>1</v>
      </c>
      <c r="E237">
        <f>VLOOKUP(Table4[[#This Row],[SKU]],Table2[[SKU]:[Avg Price]],4,0)</f>
        <v>1186</v>
      </c>
      <c r="F237">
        <f>Table4[[#This Row],[Price]]*Table4[[#This Row],[Sales]]</f>
        <v>1186</v>
      </c>
      <c r="G237" t="str">
        <f>TEXT(Table4[[#This Row],[Date]],"dddd")</f>
        <v>Saturday</v>
      </c>
    </row>
    <row r="238" spans="1:7" x14ac:dyDescent="0.3">
      <c r="A238" s="4">
        <v>44289</v>
      </c>
      <c r="B238" t="s">
        <v>33</v>
      </c>
      <c r="C238" t="s">
        <v>39</v>
      </c>
      <c r="D238">
        <v>0</v>
      </c>
      <c r="E238">
        <f>VLOOKUP(Table4[[#This Row],[SKU]],Table2[[SKU]:[Avg Price]],4,0)</f>
        <v>374</v>
      </c>
      <c r="F238">
        <f>Table4[[#This Row],[Price]]*Table4[[#This Row],[Sales]]</f>
        <v>0</v>
      </c>
      <c r="G238" t="str">
        <f>TEXT(Table4[[#This Row],[Date]],"dddd")</f>
        <v>Saturday</v>
      </c>
    </row>
    <row r="239" spans="1:7" x14ac:dyDescent="0.3">
      <c r="A239" s="4">
        <v>44289</v>
      </c>
      <c r="B239" t="s">
        <v>34</v>
      </c>
      <c r="C239" t="s">
        <v>39</v>
      </c>
      <c r="D239">
        <v>1</v>
      </c>
      <c r="E239">
        <f>VLOOKUP(Table4[[#This Row],[SKU]],Table2[[SKU]:[Avg Price]],4,0)</f>
        <v>1500</v>
      </c>
      <c r="F239">
        <f>Table4[[#This Row],[Price]]*Table4[[#This Row],[Sales]]</f>
        <v>1500</v>
      </c>
      <c r="G239" t="str">
        <f>TEXT(Table4[[#This Row],[Date]],"dddd")</f>
        <v>Saturday</v>
      </c>
    </row>
    <row r="240" spans="1:7" x14ac:dyDescent="0.3">
      <c r="A240" s="4">
        <v>44289</v>
      </c>
      <c r="B240" t="s">
        <v>35</v>
      </c>
      <c r="C240" t="s">
        <v>39</v>
      </c>
      <c r="D240">
        <v>0</v>
      </c>
      <c r="E240">
        <f>VLOOKUP(Table4[[#This Row],[SKU]],Table2[[SKU]:[Avg Price]],4,0)</f>
        <v>1800</v>
      </c>
      <c r="F240">
        <f>Table4[[#This Row],[Price]]*Table4[[#This Row],[Sales]]</f>
        <v>0</v>
      </c>
      <c r="G240" t="str">
        <f>TEXT(Table4[[#This Row],[Date]],"dddd")</f>
        <v>Saturday</v>
      </c>
    </row>
    <row r="241" spans="1:7" x14ac:dyDescent="0.3">
      <c r="A241" s="4">
        <v>44289</v>
      </c>
      <c r="B241" t="s">
        <v>36</v>
      </c>
      <c r="C241" t="s">
        <v>39</v>
      </c>
      <c r="D241">
        <v>0</v>
      </c>
      <c r="E241">
        <f>VLOOKUP(Table4[[#This Row],[SKU]],Table2[[SKU]:[Avg Price]],4,0)</f>
        <v>1477</v>
      </c>
      <c r="F241">
        <f>Table4[[#This Row],[Price]]*Table4[[#This Row],[Sales]]</f>
        <v>0</v>
      </c>
      <c r="G241" t="str">
        <f>TEXT(Table4[[#This Row],[Date]],"dddd")</f>
        <v>Saturday</v>
      </c>
    </row>
    <row r="242" spans="1:7" x14ac:dyDescent="0.3">
      <c r="A242" s="4">
        <v>44289</v>
      </c>
      <c r="B242" t="s">
        <v>5</v>
      </c>
      <c r="C242" t="s">
        <v>40</v>
      </c>
      <c r="D242">
        <v>4</v>
      </c>
      <c r="E242">
        <f>VLOOKUP(Table4[[#This Row],[SKU]],Table2[[SKU]:[Avg Price]],4,0)</f>
        <v>210</v>
      </c>
      <c r="F242">
        <f>Table4[[#This Row],[Price]]*Table4[[#This Row],[Sales]]</f>
        <v>840</v>
      </c>
      <c r="G242" t="str">
        <f>TEXT(Table4[[#This Row],[Date]],"dddd")</f>
        <v>Saturday</v>
      </c>
    </row>
    <row r="243" spans="1:7" x14ac:dyDescent="0.3">
      <c r="A243" s="4">
        <v>44289</v>
      </c>
      <c r="B243" t="s">
        <v>6</v>
      </c>
      <c r="C243" t="s">
        <v>40</v>
      </c>
      <c r="D243">
        <v>4</v>
      </c>
      <c r="E243">
        <f>VLOOKUP(Table4[[#This Row],[SKU]],Table2[[SKU]:[Avg Price]],4,0)</f>
        <v>199</v>
      </c>
      <c r="F243">
        <f>Table4[[#This Row],[Price]]*Table4[[#This Row],[Sales]]</f>
        <v>796</v>
      </c>
      <c r="G243" t="str">
        <f>TEXT(Table4[[#This Row],[Date]],"dddd")</f>
        <v>Saturday</v>
      </c>
    </row>
    <row r="244" spans="1:7" x14ac:dyDescent="0.3">
      <c r="A244" s="4">
        <v>44289</v>
      </c>
      <c r="B244" t="s">
        <v>7</v>
      </c>
      <c r="C244" t="s">
        <v>40</v>
      </c>
      <c r="D244">
        <v>4</v>
      </c>
      <c r="E244">
        <f>VLOOKUP(Table4[[#This Row],[SKU]],Table2[[SKU]:[Avg Price]],4,0)</f>
        <v>322</v>
      </c>
      <c r="F244">
        <f>Table4[[#This Row],[Price]]*Table4[[#This Row],[Sales]]</f>
        <v>1288</v>
      </c>
      <c r="G244" t="str">
        <f>TEXT(Table4[[#This Row],[Date]],"dddd")</f>
        <v>Saturday</v>
      </c>
    </row>
    <row r="245" spans="1:7" x14ac:dyDescent="0.3">
      <c r="A245" s="4">
        <v>44289</v>
      </c>
      <c r="B245" t="s">
        <v>8</v>
      </c>
      <c r="C245" t="s">
        <v>40</v>
      </c>
      <c r="D245">
        <v>4</v>
      </c>
      <c r="E245">
        <f>VLOOKUP(Table4[[#This Row],[SKU]],Table2[[SKU]:[Avg Price]],4,0)</f>
        <v>161</v>
      </c>
      <c r="F245">
        <f>Table4[[#This Row],[Price]]*Table4[[#This Row],[Sales]]</f>
        <v>644</v>
      </c>
      <c r="G245" t="str">
        <f>TEXT(Table4[[#This Row],[Date]],"dddd")</f>
        <v>Saturday</v>
      </c>
    </row>
    <row r="246" spans="1:7" x14ac:dyDescent="0.3">
      <c r="A246" s="4">
        <v>44289</v>
      </c>
      <c r="B246" t="s">
        <v>9</v>
      </c>
      <c r="C246" t="s">
        <v>40</v>
      </c>
      <c r="D246">
        <v>3</v>
      </c>
      <c r="E246">
        <f>VLOOKUP(Table4[[#This Row],[SKU]],Table2[[SKU]:[Avg Price]],4,0)</f>
        <v>109</v>
      </c>
      <c r="F246">
        <f>Table4[[#This Row],[Price]]*Table4[[#This Row],[Sales]]</f>
        <v>327</v>
      </c>
      <c r="G246" t="str">
        <f>TEXT(Table4[[#This Row],[Date]],"dddd")</f>
        <v>Saturday</v>
      </c>
    </row>
    <row r="247" spans="1:7" x14ac:dyDescent="0.3">
      <c r="A247" s="4">
        <v>44289</v>
      </c>
      <c r="B247" t="s">
        <v>10</v>
      </c>
      <c r="C247" t="s">
        <v>40</v>
      </c>
      <c r="D247">
        <v>1</v>
      </c>
      <c r="E247">
        <f>VLOOKUP(Table4[[#This Row],[SKU]],Table2[[SKU]:[Avg Price]],4,0)</f>
        <v>122</v>
      </c>
      <c r="F247">
        <f>Table4[[#This Row],[Price]]*Table4[[#This Row],[Sales]]</f>
        <v>122</v>
      </c>
      <c r="G247" t="str">
        <f>TEXT(Table4[[#This Row],[Date]],"dddd")</f>
        <v>Saturday</v>
      </c>
    </row>
    <row r="248" spans="1:7" x14ac:dyDescent="0.3">
      <c r="A248" s="4">
        <v>44289</v>
      </c>
      <c r="B248" t="s">
        <v>11</v>
      </c>
      <c r="C248" t="s">
        <v>40</v>
      </c>
      <c r="D248">
        <v>3</v>
      </c>
      <c r="E248">
        <f>VLOOKUP(Table4[[#This Row],[SKU]],Table2[[SKU]:[Avg Price]],4,0)</f>
        <v>96</v>
      </c>
      <c r="F248">
        <f>Table4[[#This Row],[Price]]*Table4[[#This Row],[Sales]]</f>
        <v>288</v>
      </c>
      <c r="G248" t="str">
        <f>TEXT(Table4[[#This Row],[Date]],"dddd")</f>
        <v>Saturday</v>
      </c>
    </row>
    <row r="249" spans="1:7" x14ac:dyDescent="0.3">
      <c r="A249" s="4">
        <v>44289</v>
      </c>
      <c r="B249" t="s">
        <v>12</v>
      </c>
      <c r="C249" t="s">
        <v>40</v>
      </c>
      <c r="D249">
        <v>0</v>
      </c>
      <c r="E249">
        <f>VLOOKUP(Table4[[#This Row],[SKU]],Table2[[SKU]:[Avg Price]],4,0)</f>
        <v>73</v>
      </c>
      <c r="F249">
        <f>Table4[[#This Row],[Price]]*Table4[[#This Row],[Sales]]</f>
        <v>0</v>
      </c>
      <c r="G249" t="str">
        <f>TEXT(Table4[[#This Row],[Date]],"dddd")</f>
        <v>Saturday</v>
      </c>
    </row>
    <row r="250" spans="1:7" x14ac:dyDescent="0.3">
      <c r="A250" s="4">
        <v>44289</v>
      </c>
      <c r="B250" t="s">
        <v>14</v>
      </c>
      <c r="C250" t="s">
        <v>40</v>
      </c>
      <c r="D250">
        <v>0</v>
      </c>
      <c r="E250">
        <f>VLOOKUP(Table4[[#This Row],[SKU]],Table2[[SKU]:[Avg Price]],4,0)</f>
        <v>225</v>
      </c>
      <c r="F250">
        <f>Table4[[#This Row],[Price]]*Table4[[#This Row],[Sales]]</f>
        <v>0</v>
      </c>
      <c r="G250" t="str">
        <f>TEXT(Table4[[#This Row],[Date]],"dddd")</f>
        <v>Saturday</v>
      </c>
    </row>
    <row r="251" spans="1:7" x14ac:dyDescent="0.3">
      <c r="A251" s="4">
        <v>44289</v>
      </c>
      <c r="B251" t="s">
        <v>16</v>
      </c>
      <c r="C251" t="s">
        <v>40</v>
      </c>
      <c r="D251">
        <v>1</v>
      </c>
      <c r="E251">
        <f>VLOOKUP(Table4[[#This Row],[SKU]],Table2[[SKU]:[Avg Price]],4,0)</f>
        <v>559</v>
      </c>
      <c r="F251">
        <f>Table4[[#This Row],[Price]]*Table4[[#This Row],[Sales]]</f>
        <v>559</v>
      </c>
      <c r="G251" t="str">
        <f>TEXT(Table4[[#This Row],[Date]],"dddd")</f>
        <v>Saturday</v>
      </c>
    </row>
    <row r="252" spans="1:7" x14ac:dyDescent="0.3">
      <c r="A252" s="4">
        <v>44289</v>
      </c>
      <c r="B252" t="s">
        <v>17</v>
      </c>
      <c r="C252" t="s">
        <v>40</v>
      </c>
      <c r="D252">
        <v>23</v>
      </c>
      <c r="E252">
        <f>VLOOKUP(Table4[[#This Row],[SKU]],Table2[[SKU]:[Avg Price]],4,0)</f>
        <v>3199</v>
      </c>
      <c r="F252">
        <f>Table4[[#This Row],[Price]]*Table4[[#This Row],[Sales]]</f>
        <v>73577</v>
      </c>
      <c r="G252" t="str">
        <f>TEXT(Table4[[#This Row],[Date]],"dddd")</f>
        <v>Saturday</v>
      </c>
    </row>
    <row r="253" spans="1:7" x14ac:dyDescent="0.3">
      <c r="A253" s="4">
        <v>44289</v>
      </c>
      <c r="B253" t="s">
        <v>18</v>
      </c>
      <c r="C253" t="s">
        <v>40</v>
      </c>
      <c r="D253">
        <v>13</v>
      </c>
      <c r="E253">
        <f>VLOOKUP(Table4[[#This Row],[SKU]],Table2[[SKU]:[Avg Price]],4,0)</f>
        <v>371</v>
      </c>
      <c r="F253">
        <f>Table4[[#This Row],[Price]]*Table4[[#This Row],[Sales]]</f>
        <v>4823</v>
      </c>
      <c r="G253" t="str">
        <f>TEXT(Table4[[#This Row],[Date]],"dddd")</f>
        <v>Saturday</v>
      </c>
    </row>
    <row r="254" spans="1:7" x14ac:dyDescent="0.3">
      <c r="A254" s="4">
        <v>44289</v>
      </c>
      <c r="B254" t="s">
        <v>19</v>
      </c>
      <c r="C254" t="s">
        <v>40</v>
      </c>
      <c r="D254">
        <v>3</v>
      </c>
      <c r="E254">
        <f>VLOOKUP(Table4[[#This Row],[SKU]],Table2[[SKU]:[Avg Price]],4,0)</f>
        <v>2300</v>
      </c>
      <c r="F254">
        <f>Table4[[#This Row],[Price]]*Table4[[#This Row],[Sales]]</f>
        <v>6900</v>
      </c>
      <c r="G254" t="str">
        <f>TEXT(Table4[[#This Row],[Date]],"dddd")</f>
        <v>Saturday</v>
      </c>
    </row>
    <row r="255" spans="1:7" x14ac:dyDescent="0.3">
      <c r="A255" s="4">
        <v>44289</v>
      </c>
      <c r="B255" t="s">
        <v>20</v>
      </c>
      <c r="C255" t="s">
        <v>40</v>
      </c>
      <c r="D255">
        <v>5</v>
      </c>
      <c r="E255">
        <f>VLOOKUP(Table4[[#This Row],[SKU]],Table2[[SKU]:[Avg Price]],4,0)</f>
        <v>499</v>
      </c>
      <c r="F255">
        <f>Table4[[#This Row],[Price]]*Table4[[#This Row],[Sales]]</f>
        <v>2495</v>
      </c>
      <c r="G255" t="str">
        <f>TEXT(Table4[[#This Row],[Date]],"dddd")</f>
        <v>Saturday</v>
      </c>
    </row>
    <row r="256" spans="1:7" x14ac:dyDescent="0.3">
      <c r="A256" s="4">
        <v>44289</v>
      </c>
      <c r="B256" t="s">
        <v>21</v>
      </c>
      <c r="C256" t="s">
        <v>40</v>
      </c>
      <c r="D256">
        <v>5</v>
      </c>
      <c r="E256">
        <f>VLOOKUP(Table4[[#This Row],[SKU]],Table2[[SKU]:[Avg Price]],4,0)</f>
        <v>299</v>
      </c>
      <c r="F256">
        <f>Table4[[#This Row],[Price]]*Table4[[#This Row],[Sales]]</f>
        <v>1495</v>
      </c>
      <c r="G256" t="str">
        <f>TEXT(Table4[[#This Row],[Date]],"dddd")</f>
        <v>Saturday</v>
      </c>
    </row>
    <row r="257" spans="1:7" x14ac:dyDescent="0.3">
      <c r="A257" s="4">
        <v>44289</v>
      </c>
      <c r="B257" t="s">
        <v>22</v>
      </c>
      <c r="C257" t="s">
        <v>40</v>
      </c>
      <c r="D257">
        <v>5</v>
      </c>
      <c r="E257">
        <f>VLOOKUP(Table4[[#This Row],[SKU]],Table2[[SKU]:[Avg Price]],4,0)</f>
        <v>901</v>
      </c>
      <c r="F257">
        <f>Table4[[#This Row],[Price]]*Table4[[#This Row],[Sales]]</f>
        <v>4505</v>
      </c>
      <c r="G257" t="str">
        <f>TEXT(Table4[[#This Row],[Date]],"dddd")</f>
        <v>Saturday</v>
      </c>
    </row>
    <row r="258" spans="1:7" x14ac:dyDescent="0.3">
      <c r="A258" s="4">
        <v>44289</v>
      </c>
      <c r="B258" t="s">
        <v>23</v>
      </c>
      <c r="C258" t="s">
        <v>40</v>
      </c>
      <c r="D258">
        <v>4</v>
      </c>
      <c r="E258">
        <f>VLOOKUP(Table4[[#This Row],[SKU]],Table2[[SKU]:[Avg Price]],4,0)</f>
        <v>929</v>
      </c>
      <c r="F258">
        <f>Table4[[#This Row],[Price]]*Table4[[#This Row],[Sales]]</f>
        <v>3716</v>
      </c>
      <c r="G258" t="str">
        <f>TEXT(Table4[[#This Row],[Date]],"dddd")</f>
        <v>Saturday</v>
      </c>
    </row>
    <row r="259" spans="1:7" x14ac:dyDescent="0.3">
      <c r="A259" s="4">
        <v>44289</v>
      </c>
      <c r="B259" t="s">
        <v>24</v>
      </c>
      <c r="C259" t="s">
        <v>40</v>
      </c>
      <c r="D259">
        <v>2</v>
      </c>
      <c r="E259">
        <f>VLOOKUP(Table4[[#This Row],[SKU]],Table2[[SKU]:[Avg Price]],4,0)</f>
        <v>1030</v>
      </c>
      <c r="F259">
        <f>Table4[[#This Row],[Price]]*Table4[[#This Row],[Sales]]</f>
        <v>2060</v>
      </c>
      <c r="G259" t="str">
        <f>TEXT(Table4[[#This Row],[Date]],"dddd")</f>
        <v>Saturday</v>
      </c>
    </row>
    <row r="260" spans="1:7" x14ac:dyDescent="0.3">
      <c r="A260" s="4">
        <v>44289</v>
      </c>
      <c r="B260" t="s">
        <v>25</v>
      </c>
      <c r="C260" t="s">
        <v>40</v>
      </c>
      <c r="D260">
        <v>1</v>
      </c>
      <c r="E260">
        <f>VLOOKUP(Table4[[#This Row],[SKU]],Table2[[SKU]:[Avg Price]],4,0)</f>
        <v>1222</v>
      </c>
      <c r="F260">
        <f>Table4[[#This Row],[Price]]*Table4[[#This Row],[Sales]]</f>
        <v>1222</v>
      </c>
      <c r="G260" t="str">
        <f>TEXT(Table4[[#This Row],[Date]],"dddd")</f>
        <v>Saturday</v>
      </c>
    </row>
    <row r="261" spans="1:7" x14ac:dyDescent="0.3">
      <c r="A261" s="4">
        <v>44289</v>
      </c>
      <c r="B261" t="s">
        <v>26</v>
      </c>
      <c r="C261" t="s">
        <v>40</v>
      </c>
      <c r="D261">
        <v>3</v>
      </c>
      <c r="E261">
        <f>VLOOKUP(Table4[[#This Row],[SKU]],Table2[[SKU]:[Avg Price]],4,0)</f>
        <v>649</v>
      </c>
      <c r="F261">
        <f>Table4[[#This Row],[Price]]*Table4[[#This Row],[Sales]]</f>
        <v>1947</v>
      </c>
      <c r="G261" t="str">
        <f>TEXT(Table4[[#This Row],[Date]],"dddd")</f>
        <v>Saturday</v>
      </c>
    </row>
    <row r="262" spans="1:7" x14ac:dyDescent="0.3">
      <c r="A262" s="4">
        <v>44289</v>
      </c>
      <c r="B262" t="s">
        <v>27</v>
      </c>
      <c r="C262" t="s">
        <v>40</v>
      </c>
      <c r="D262">
        <v>11</v>
      </c>
      <c r="E262">
        <f>VLOOKUP(Table4[[#This Row],[SKU]],Table2[[SKU]:[Avg Price]],4,0)</f>
        <v>1800</v>
      </c>
      <c r="F262">
        <f>Table4[[#This Row],[Price]]*Table4[[#This Row],[Sales]]</f>
        <v>19800</v>
      </c>
      <c r="G262" t="str">
        <f>TEXT(Table4[[#This Row],[Date]],"dddd")</f>
        <v>Saturday</v>
      </c>
    </row>
    <row r="263" spans="1:7" x14ac:dyDescent="0.3">
      <c r="A263" s="4">
        <v>44289</v>
      </c>
      <c r="B263" t="s">
        <v>28</v>
      </c>
      <c r="C263" t="s">
        <v>40</v>
      </c>
      <c r="D263">
        <v>8</v>
      </c>
      <c r="E263">
        <f>VLOOKUP(Table4[[#This Row],[SKU]],Table2[[SKU]:[Avg Price]],4,0)</f>
        <v>345</v>
      </c>
      <c r="F263">
        <f>Table4[[#This Row],[Price]]*Table4[[#This Row],[Sales]]</f>
        <v>2760</v>
      </c>
      <c r="G263" t="str">
        <f>TEXT(Table4[[#This Row],[Date]],"dddd")</f>
        <v>Saturday</v>
      </c>
    </row>
    <row r="264" spans="1:7" x14ac:dyDescent="0.3">
      <c r="A264" s="4">
        <v>44289</v>
      </c>
      <c r="B264" t="s">
        <v>29</v>
      </c>
      <c r="C264" t="s">
        <v>40</v>
      </c>
      <c r="D264">
        <v>4</v>
      </c>
      <c r="E264">
        <f>VLOOKUP(Table4[[#This Row],[SKU]],Table2[[SKU]:[Avg Price]],4,0)</f>
        <v>350</v>
      </c>
      <c r="F264">
        <f>Table4[[#This Row],[Price]]*Table4[[#This Row],[Sales]]</f>
        <v>1400</v>
      </c>
      <c r="G264" t="str">
        <f>TEXT(Table4[[#This Row],[Date]],"dddd")</f>
        <v>Saturday</v>
      </c>
    </row>
    <row r="265" spans="1:7" x14ac:dyDescent="0.3">
      <c r="A265" s="4">
        <v>44289</v>
      </c>
      <c r="B265" t="s">
        <v>30</v>
      </c>
      <c r="C265" t="s">
        <v>40</v>
      </c>
      <c r="D265">
        <v>4</v>
      </c>
      <c r="E265">
        <f>VLOOKUP(Table4[[#This Row],[SKU]],Table2[[SKU]:[Avg Price]],4,0)</f>
        <v>1575</v>
      </c>
      <c r="F265">
        <f>Table4[[#This Row],[Price]]*Table4[[#This Row],[Sales]]</f>
        <v>6300</v>
      </c>
      <c r="G265" t="str">
        <f>TEXT(Table4[[#This Row],[Date]],"dddd")</f>
        <v>Saturday</v>
      </c>
    </row>
    <row r="266" spans="1:7" x14ac:dyDescent="0.3">
      <c r="A266" s="4">
        <v>44289</v>
      </c>
      <c r="B266" t="s">
        <v>31</v>
      </c>
      <c r="C266" t="s">
        <v>40</v>
      </c>
      <c r="D266">
        <v>2</v>
      </c>
      <c r="E266">
        <f>VLOOKUP(Table4[[#This Row],[SKU]],Table2[[SKU]:[Avg Price]],4,0)</f>
        <v>1045</v>
      </c>
      <c r="F266">
        <f>Table4[[#This Row],[Price]]*Table4[[#This Row],[Sales]]</f>
        <v>2090</v>
      </c>
      <c r="G266" t="str">
        <f>TEXT(Table4[[#This Row],[Date]],"dddd")</f>
        <v>Saturday</v>
      </c>
    </row>
    <row r="267" spans="1:7" x14ac:dyDescent="0.3">
      <c r="A267" s="4">
        <v>44289</v>
      </c>
      <c r="B267" t="s">
        <v>32</v>
      </c>
      <c r="C267" t="s">
        <v>40</v>
      </c>
      <c r="D267">
        <v>2</v>
      </c>
      <c r="E267">
        <f>VLOOKUP(Table4[[#This Row],[SKU]],Table2[[SKU]:[Avg Price]],4,0)</f>
        <v>1186</v>
      </c>
      <c r="F267">
        <f>Table4[[#This Row],[Price]]*Table4[[#This Row],[Sales]]</f>
        <v>2372</v>
      </c>
      <c r="G267" t="str">
        <f>TEXT(Table4[[#This Row],[Date]],"dddd")</f>
        <v>Saturday</v>
      </c>
    </row>
    <row r="268" spans="1:7" x14ac:dyDescent="0.3">
      <c r="A268" s="4">
        <v>44289</v>
      </c>
      <c r="B268" t="s">
        <v>33</v>
      </c>
      <c r="C268" t="s">
        <v>40</v>
      </c>
      <c r="D268">
        <v>5</v>
      </c>
      <c r="E268">
        <f>VLOOKUP(Table4[[#This Row],[SKU]],Table2[[SKU]:[Avg Price]],4,0)</f>
        <v>374</v>
      </c>
      <c r="F268">
        <f>Table4[[#This Row],[Price]]*Table4[[#This Row],[Sales]]</f>
        <v>1870</v>
      </c>
      <c r="G268" t="str">
        <f>TEXT(Table4[[#This Row],[Date]],"dddd")</f>
        <v>Saturday</v>
      </c>
    </row>
    <row r="269" spans="1:7" x14ac:dyDescent="0.3">
      <c r="A269" s="4">
        <v>44289</v>
      </c>
      <c r="B269" t="s">
        <v>34</v>
      </c>
      <c r="C269" t="s">
        <v>40</v>
      </c>
      <c r="D269">
        <v>2</v>
      </c>
      <c r="E269">
        <f>VLOOKUP(Table4[[#This Row],[SKU]],Table2[[SKU]:[Avg Price]],4,0)</f>
        <v>1500</v>
      </c>
      <c r="F269">
        <f>Table4[[#This Row],[Price]]*Table4[[#This Row],[Sales]]</f>
        <v>3000</v>
      </c>
      <c r="G269" t="str">
        <f>TEXT(Table4[[#This Row],[Date]],"dddd")</f>
        <v>Saturday</v>
      </c>
    </row>
    <row r="270" spans="1:7" x14ac:dyDescent="0.3">
      <c r="A270" s="4">
        <v>44289</v>
      </c>
      <c r="B270" t="s">
        <v>35</v>
      </c>
      <c r="C270" t="s">
        <v>40</v>
      </c>
      <c r="D270">
        <v>2</v>
      </c>
      <c r="E270">
        <f>VLOOKUP(Table4[[#This Row],[SKU]],Table2[[SKU]:[Avg Price]],4,0)</f>
        <v>1800</v>
      </c>
      <c r="F270">
        <f>Table4[[#This Row],[Price]]*Table4[[#This Row],[Sales]]</f>
        <v>3600</v>
      </c>
      <c r="G270" t="str">
        <f>TEXT(Table4[[#This Row],[Date]],"dddd")</f>
        <v>Saturday</v>
      </c>
    </row>
    <row r="271" spans="1:7" x14ac:dyDescent="0.3">
      <c r="A271" s="4">
        <v>44289</v>
      </c>
      <c r="B271" t="s">
        <v>36</v>
      </c>
      <c r="C271" t="s">
        <v>40</v>
      </c>
      <c r="D271">
        <v>0</v>
      </c>
      <c r="E271">
        <f>VLOOKUP(Table4[[#This Row],[SKU]],Table2[[SKU]:[Avg Price]],4,0)</f>
        <v>1477</v>
      </c>
      <c r="F271">
        <f>Table4[[#This Row],[Price]]*Table4[[#This Row],[Sales]]</f>
        <v>0</v>
      </c>
      <c r="G271" t="str">
        <f>TEXT(Table4[[#This Row],[Date]],"dddd")</f>
        <v>Saturday</v>
      </c>
    </row>
    <row r="272" spans="1:7" x14ac:dyDescent="0.3">
      <c r="A272" s="4">
        <v>44290</v>
      </c>
      <c r="B272" t="s">
        <v>5</v>
      </c>
      <c r="C272" t="s">
        <v>38</v>
      </c>
      <c r="D272">
        <v>37</v>
      </c>
      <c r="E272">
        <f>VLOOKUP(Table4[[#This Row],[SKU]],Table2[[SKU]:[Avg Price]],4,0)</f>
        <v>210</v>
      </c>
      <c r="F272">
        <f>Table4[[#This Row],[Price]]*Table4[[#This Row],[Sales]]</f>
        <v>7770</v>
      </c>
      <c r="G272" t="str">
        <f>TEXT(Table4[[#This Row],[Date]],"dddd")</f>
        <v>Sunday</v>
      </c>
    </row>
    <row r="273" spans="1:7" x14ac:dyDescent="0.3">
      <c r="A273" s="4">
        <v>44290</v>
      </c>
      <c r="B273" t="s">
        <v>6</v>
      </c>
      <c r="C273" t="s">
        <v>38</v>
      </c>
      <c r="D273">
        <v>13</v>
      </c>
      <c r="E273">
        <f>VLOOKUP(Table4[[#This Row],[SKU]],Table2[[SKU]:[Avg Price]],4,0)</f>
        <v>199</v>
      </c>
      <c r="F273">
        <f>Table4[[#This Row],[Price]]*Table4[[#This Row],[Sales]]</f>
        <v>2587</v>
      </c>
      <c r="G273" t="str">
        <f>TEXT(Table4[[#This Row],[Date]],"dddd")</f>
        <v>Sunday</v>
      </c>
    </row>
    <row r="274" spans="1:7" x14ac:dyDescent="0.3">
      <c r="A274" s="4">
        <v>44290</v>
      </c>
      <c r="B274" t="s">
        <v>7</v>
      </c>
      <c r="C274" t="s">
        <v>38</v>
      </c>
      <c r="D274">
        <v>14</v>
      </c>
      <c r="E274">
        <f>VLOOKUP(Table4[[#This Row],[SKU]],Table2[[SKU]:[Avg Price]],4,0)</f>
        <v>322</v>
      </c>
      <c r="F274">
        <f>Table4[[#This Row],[Price]]*Table4[[#This Row],[Sales]]</f>
        <v>4508</v>
      </c>
      <c r="G274" t="str">
        <f>TEXT(Table4[[#This Row],[Date]],"dddd")</f>
        <v>Sunday</v>
      </c>
    </row>
    <row r="275" spans="1:7" x14ac:dyDescent="0.3">
      <c r="A275" s="4">
        <v>44290</v>
      </c>
      <c r="B275" t="s">
        <v>8</v>
      </c>
      <c r="C275" t="s">
        <v>38</v>
      </c>
      <c r="D275">
        <v>9</v>
      </c>
      <c r="E275">
        <f>VLOOKUP(Table4[[#This Row],[SKU]],Table2[[SKU]:[Avg Price]],4,0)</f>
        <v>161</v>
      </c>
      <c r="F275">
        <f>Table4[[#This Row],[Price]]*Table4[[#This Row],[Sales]]</f>
        <v>1449</v>
      </c>
      <c r="G275" t="str">
        <f>TEXT(Table4[[#This Row],[Date]],"dddd")</f>
        <v>Sunday</v>
      </c>
    </row>
    <row r="276" spans="1:7" x14ac:dyDescent="0.3">
      <c r="A276" s="4">
        <v>44290</v>
      </c>
      <c r="B276" t="s">
        <v>9</v>
      </c>
      <c r="C276" t="s">
        <v>38</v>
      </c>
      <c r="D276">
        <v>7</v>
      </c>
      <c r="E276">
        <f>VLOOKUP(Table4[[#This Row],[SKU]],Table2[[SKU]:[Avg Price]],4,0)</f>
        <v>109</v>
      </c>
      <c r="F276">
        <f>Table4[[#This Row],[Price]]*Table4[[#This Row],[Sales]]</f>
        <v>763</v>
      </c>
      <c r="G276" t="str">
        <f>TEXT(Table4[[#This Row],[Date]],"dddd")</f>
        <v>Sunday</v>
      </c>
    </row>
    <row r="277" spans="1:7" x14ac:dyDescent="0.3">
      <c r="A277" s="4">
        <v>44290</v>
      </c>
      <c r="B277" t="s">
        <v>10</v>
      </c>
      <c r="C277" t="s">
        <v>38</v>
      </c>
      <c r="D277">
        <v>3</v>
      </c>
      <c r="E277">
        <f>VLOOKUP(Table4[[#This Row],[SKU]],Table2[[SKU]:[Avg Price]],4,0)</f>
        <v>122</v>
      </c>
      <c r="F277">
        <f>Table4[[#This Row],[Price]]*Table4[[#This Row],[Sales]]</f>
        <v>366</v>
      </c>
      <c r="G277" t="str">
        <f>TEXT(Table4[[#This Row],[Date]],"dddd")</f>
        <v>Sunday</v>
      </c>
    </row>
    <row r="278" spans="1:7" x14ac:dyDescent="0.3">
      <c r="A278" s="4">
        <v>44290</v>
      </c>
      <c r="B278" t="s">
        <v>11</v>
      </c>
      <c r="C278" t="s">
        <v>38</v>
      </c>
      <c r="D278">
        <v>5</v>
      </c>
      <c r="E278">
        <f>VLOOKUP(Table4[[#This Row],[SKU]],Table2[[SKU]:[Avg Price]],4,0)</f>
        <v>96</v>
      </c>
      <c r="F278">
        <f>Table4[[#This Row],[Price]]*Table4[[#This Row],[Sales]]</f>
        <v>480</v>
      </c>
      <c r="G278" t="str">
        <f>TEXT(Table4[[#This Row],[Date]],"dddd")</f>
        <v>Sunday</v>
      </c>
    </row>
    <row r="279" spans="1:7" x14ac:dyDescent="0.3">
      <c r="A279" s="4">
        <v>44290</v>
      </c>
      <c r="B279" t="s">
        <v>12</v>
      </c>
      <c r="C279" t="s">
        <v>38</v>
      </c>
      <c r="D279">
        <v>0</v>
      </c>
      <c r="E279">
        <f>VLOOKUP(Table4[[#This Row],[SKU]],Table2[[SKU]:[Avg Price]],4,0)</f>
        <v>73</v>
      </c>
      <c r="F279">
        <f>Table4[[#This Row],[Price]]*Table4[[#This Row],[Sales]]</f>
        <v>0</v>
      </c>
      <c r="G279" t="str">
        <f>TEXT(Table4[[#This Row],[Date]],"dddd")</f>
        <v>Sunday</v>
      </c>
    </row>
    <row r="280" spans="1:7" x14ac:dyDescent="0.3">
      <c r="A280" s="4">
        <v>44290</v>
      </c>
      <c r="B280" t="s">
        <v>14</v>
      </c>
      <c r="C280" t="s">
        <v>38</v>
      </c>
      <c r="D280">
        <v>2</v>
      </c>
      <c r="E280">
        <f>VLOOKUP(Table4[[#This Row],[SKU]],Table2[[SKU]:[Avg Price]],4,0)</f>
        <v>225</v>
      </c>
      <c r="F280">
        <f>Table4[[#This Row],[Price]]*Table4[[#This Row],[Sales]]</f>
        <v>450</v>
      </c>
      <c r="G280" t="str">
        <f>TEXT(Table4[[#This Row],[Date]],"dddd")</f>
        <v>Sunday</v>
      </c>
    </row>
    <row r="281" spans="1:7" x14ac:dyDescent="0.3">
      <c r="A281" s="4">
        <v>44290</v>
      </c>
      <c r="B281" t="s">
        <v>16</v>
      </c>
      <c r="C281" t="s">
        <v>38</v>
      </c>
      <c r="D281">
        <v>1</v>
      </c>
      <c r="E281">
        <f>VLOOKUP(Table4[[#This Row],[SKU]],Table2[[SKU]:[Avg Price]],4,0)</f>
        <v>559</v>
      </c>
      <c r="F281">
        <f>Table4[[#This Row],[Price]]*Table4[[#This Row],[Sales]]</f>
        <v>559</v>
      </c>
      <c r="G281" t="str">
        <f>TEXT(Table4[[#This Row],[Date]],"dddd")</f>
        <v>Sunday</v>
      </c>
    </row>
    <row r="282" spans="1:7" x14ac:dyDescent="0.3">
      <c r="A282" s="4">
        <v>44290</v>
      </c>
      <c r="B282" t="s">
        <v>17</v>
      </c>
      <c r="C282" t="s">
        <v>38</v>
      </c>
      <c r="D282">
        <v>34</v>
      </c>
      <c r="E282">
        <f>VLOOKUP(Table4[[#This Row],[SKU]],Table2[[SKU]:[Avg Price]],4,0)</f>
        <v>3199</v>
      </c>
      <c r="F282">
        <f>Table4[[#This Row],[Price]]*Table4[[#This Row],[Sales]]</f>
        <v>108766</v>
      </c>
      <c r="G282" t="str">
        <f>TEXT(Table4[[#This Row],[Date]],"dddd")</f>
        <v>Sunday</v>
      </c>
    </row>
    <row r="283" spans="1:7" x14ac:dyDescent="0.3">
      <c r="A283" s="4">
        <v>44290</v>
      </c>
      <c r="B283" t="s">
        <v>18</v>
      </c>
      <c r="C283" t="s">
        <v>38</v>
      </c>
      <c r="D283">
        <v>17</v>
      </c>
      <c r="E283">
        <f>VLOOKUP(Table4[[#This Row],[SKU]],Table2[[SKU]:[Avg Price]],4,0)</f>
        <v>371</v>
      </c>
      <c r="F283">
        <f>Table4[[#This Row],[Price]]*Table4[[#This Row],[Sales]]</f>
        <v>6307</v>
      </c>
      <c r="G283" t="str">
        <f>TEXT(Table4[[#This Row],[Date]],"dddd")</f>
        <v>Sunday</v>
      </c>
    </row>
    <row r="284" spans="1:7" x14ac:dyDescent="0.3">
      <c r="A284" s="4">
        <v>44290</v>
      </c>
      <c r="B284" t="s">
        <v>19</v>
      </c>
      <c r="C284" t="s">
        <v>38</v>
      </c>
      <c r="D284">
        <v>13</v>
      </c>
      <c r="E284">
        <f>VLOOKUP(Table4[[#This Row],[SKU]],Table2[[SKU]:[Avg Price]],4,0)</f>
        <v>2300</v>
      </c>
      <c r="F284">
        <f>Table4[[#This Row],[Price]]*Table4[[#This Row],[Sales]]</f>
        <v>29900</v>
      </c>
      <c r="G284" t="str">
        <f>TEXT(Table4[[#This Row],[Date]],"dddd")</f>
        <v>Sunday</v>
      </c>
    </row>
    <row r="285" spans="1:7" x14ac:dyDescent="0.3">
      <c r="A285" s="4">
        <v>44290</v>
      </c>
      <c r="B285" t="s">
        <v>20</v>
      </c>
      <c r="C285" t="s">
        <v>38</v>
      </c>
      <c r="D285">
        <v>10</v>
      </c>
      <c r="E285">
        <f>VLOOKUP(Table4[[#This Row],[SKU]],Table2[[SKU]:[Avg Price]],4,0)</f>
        <v>499</v>
      </c>
      <c r="F285">
        <f>Table4[[#This Row],[Price]]*Table4[[#This Row],[Sales]]</f>
        <v>4990</v>
      </c>
      <c r="G285" t="str">
        <f>TEXT(Table4[[#This Row],[Date]],"dddd")</f>
        <v>Sunday</v>
      </c>
    </row>
    <row r="286" spans="1:7" x14ac:dyDescent="0.3">
      <c r="A286" s="4">
        <v>44290</v>
      </c>
      <c r="B286" t="s">
        <v>21</v>
      </c>
      <c r="C286" t="s">
        <v>38</v>
      </c>
      <c r="D286">
        <v>6</v>
      </c>
      <c r="E286">
        <f>VLOOKUP(Table4[[#This Row],[SKU]],Table2[[SKU]:[Avg Price]],4,0)</f>
        <v>299</v>
      </c>
      <c r="F286">
        <f>Table4[[#This Row],[Price]]*Table4[[#This Row],[Sales]]</f>
        <v>1794</v>
      </c>
      <c r="G286" t="str">
        <f>TEXT(Table4[[#This Row],[Date]],"dddd")</f>
        <v>Sunday</v>
      </c>
    </row>
    <row r="287" spans="1:7" x14ac:dyDescent="0.3">
      <c r="A287" s="4">
        <v>44290</v>
      </c>
      <c r="B287" t="s">
        <v>22</v>
      </c>
      <c r="C287" t="s">
        <v>38</v>
      </c>
      <c r="D287">
        <v>3</v>
      </c>
      <c r="E287">
        <f>VLOOKUP(Table4[[#This Row],[SKU]],Table2[[SKU]:[Avg Price]],4,0)</f>
        <v>901</v>
      </c>
      <c r="F287">
        <f>Table4[[#This Row],[Price]]*Table4[[#This Row],[Sales]]</f>
        <v>2703</v>
      </c>
      <c r="G287" t="str">
        <f>TEXT(Table4[[#This Row],[Date]],"dddd")</f>
        <v>Sunday</v>
      </c>
    </row>
    <row r="288" spans="1:7" x14ac:dyDescent="0.3">
      <c r="A288" s="4">
        <v>44290</v>
      </c>
      <c r="B288" t="s">
        <v>23</v>
      </c>
      <c r="C288" t="s">
        <v>38</v>
      </c>
      <c r="D288">
        <v>2</v>
      </c>
      <c r="E288">
        <f>VLOOKUP(Table4[[#This Row],[SKU]],Table2[[SKU]:[Avg Price]],4,0)</f>
        <v>929</v>
      </c>
      <c r="F288">
        <f>Table4[[#This Row],[Price]]*Table4[[#This Row],[Sales]]</f>
        <v>1858</v>
      </c>
      <c r="G288" t="str">
        <f>TEXT(Table4[[#This Row],[Date]],"dddd")</f>
        <v>Sunday</v>
      </c>
    </row>
    <row r="289" spans="1:7" x14ac:dyDescent="0.3">
      <c r="A289" s="4">
        <v>44290</v>
      </c>
      <c r="B289" t="s">
        <v>24</v>
      </c>
      <c r="C289" t="s">
        <v>38</v>
      </c>
      <c r="D289">
        <v>2</v>
      </c>
      <c r="E289">
        <f>VLOOKUP(Table4[[#This Row],[SKU]],Table2[[SKU]:[Avg Price]],4,0)</f>
        <v>1030</v>
      </c>
      <c r="F289">
        <f>Table4[[#This Row],[Price]]*Table4[[#This Row],[Sales]]</f>
        <v>2060</v>
      </c>
      <c r="G289" t="str">
        <f>TEXT(Table4[[#This Row],[Date]],"dddd")</f>
        <v>Sunday</v>
      </c>
    </row>
    <row r="290" spans="1:7" x14ac:dyDescent="0.3">
      <c r="A290" s="4">
        <v>44290</v>
      </c>
      <c r="B290" t="s">
        <v>25</v>
      </c>
      <c r="C290" t="s">
        <v>38</v>
      </c>
      <c r="D290">
        <v>2</v>
      </c>
      <c r="E290">
        <f>VLOOKUP(Table4[[#This Row],[SKU]],Table2[[SKU]:[Avg Price]],4,0)</f>
        <v>1222</v>
      </c>
      <c r="F290">
        <f>Table4[[#This Row],[Price]]*Table4[[#This Row],[Sales]]</f>
        <v>2444</v>
      </c>
      <c r="G290" t="str">
        <f>TEXT(Table4[[#This Row],[Date]],"dddd")</f>
        <v>Sunday</v>
      </c>
    </row>
    <row r="291" spans="1:7" x14ac:dyDescent="0.3">
      <c r="A291" s="4">
        <v>44290</v>
      </c>
      <c r="B291" t="s">
        <v>26</v>
      </c>
      <c r="C291" t="s">
        <v>38</v>
      </c>
      <c r="D291">
        <v>0</v>
      </c>
      <c r="E291">
        <f>VLOOKUP(Table4[[#This Row],[SKU]],Table2[[SKU]:[Avg Price]],4,0)</f>
        <v>649</v>
      </c>
      <c r="F291">
        <f>Table4[[#This Row],[Price]]*Table4[[#This Row],[Sales]]</f>
        <v>0</v>
      </c>
      <c r="G291" t="str">
        <f>TEXT(Table4[[#This Row],[Date]],"dddd")</f>
        <v>Sunday</v>
      </c>
    </row>
    <row r="292" spans="1:7" x14ac:dyDescent="0.3">
      <c r="A292" s="4">
        <v>44290</v>
      </c>
      <c r="B292" t="s">
        <v>27</v>
      </c>
      <c r="C292" t="s">
        <v>38</v>
      </c>
      <c r="D292">
        <v>29</v>
      </c>
      <c r="E292">
        <f>VLOOKUP(Table4[[#This Row],[SKU]],Table2[[SKU]:[Avg Price]],4,0)</f>
        <v>1800</v>
      </c>
      <c r="F292">
        <f>Table4[[#This Row],[Price]]*Table4[[#This Row],[Sales]]</f>
        <v>52200</v>
      </c>
      <c r="G292" t="str">
        <f>TEXT(Table4[[#This Row],[Date]],"dddd")</f>
        <v>Sunday</v>
      </c>
    </row>
    <row r="293" spans="1:7" x14ac:dyDescent="0.3">
      <c r="A293" s="4">
        <v>44290</v>
      </c>
      <c r="B293" t="s">
        <v>28</v>
      </c>
      <c r="C293" t="s">
        <v>38</v>
      </c>
      <c r="D293">
        <v>14</v>
      </c>
      <c r="E293">
        <f>VLOOKUP(Table4[[#This Row],[SKU]],Table2[[SKU]:[Avg Price]],4,0)</f>
        <v>345</v>
      </c>
      <c r="F293">
        <f>Table4[[#This Row],[Price]]*Table4[[#This Row],[Sales]]</f>
        <v>4830</v>
      </c>
      <c r="G293" t="str">
        <f>TEXT(Table4[[#This Row],[Date]],"dddd")</f>
        <v>Sunday</v>
      </c>
    </row>
    <row r="294" spans="1:7" x14ac:dyDescent="0.3">
      <c r="A294" s="4">
        <v>44290</v>
      </c>
      <c r="B294" t="s">
        <v>29</v>
      </c>
      <c r="C294" t="s">
        <v>38</v>
      </c>
      <c r="D294">
        <v>13</v>
      </c>
      <c r="E294">
        <f>VLOOKUP(Table4[[#This Row],[SKU]],Table2[[SKU]:[Avg Price]],4,0)</f>
        <v>350</v>
      </c>
      <c r="F294">
        <f>Table4[[#This Row],[Price]]*Table4[[#This Row],[Sales]]</f>
        <v>4550</v>
      </c>
      <c r="G294" t="str">
        <f>TEXT(Table4[[#This Row],[Date]],"dddd")</f>
        <v>Sunday</v>
      </c>
    </row>
    <row r="295" spans="1:7" x14ac:dyDescent="0.3">
      <c r="A295" s="4">
        <v>44290</v>
      </c>
      <c r="B295" t="s">
        <v>30</v>
      </c>
      <c r="C295" t="s">
        <v>38</v>
      </c>
      <c r="D295">
        <v>10</v>
      </c>
      <c r="E295">
        <f>VLOOKUP(Table4[[#This Row],[SKU]],Table2[[SKU]:[Avg Price]],4,0)</f>
        <v>1575</v>
      </c>
      <c r="F295">
        <f>Table4[[#This Row],[Price]]*Table4[[#This Row],[Sales]]</f>
        <v>15750</v>
      </c>
      <c r="G295" t="str">
        <f>TEXT(Table4[[#This Row],[Date]],"dddd")</f>
        <v>Sunday</v>
      </c>
    </row>
    <row r="296" spans="1:7" x14ac:dyDescent="0.3">
      <c r="A296" s="4">
        <v>44290</v>
      </c>
      <c r="B296" t="s">
        <v>31</v>
      </c>
      <c r="C296" t="s">
        <v>38</v>
      </c>
      <c r="D296">
        <v>5</v>
      </c>
      <c r="E296">
        <f>VLOOKUP(Table4[[#This Row],[SKU]],Table2[[SKU]:[Avg Price]],4,0)</f>
        <v>1045</v>
      </c>
      <c r="F296">
        <f>Table4[[#This Row],[Price]]*Table4[[#This Row],[Sales]]</f>
        <v>5225</v>
      </c>
      <c r="G296" t="str">
        <f>TEXT(Table4[[#This Row],[Date]],"dddd")</f>
        <v>Sunday</v>
      </c>
    </row>
    <row r="297" spans="1:7" x14ac:dyDescent="0.3">
      <c r="A297" s="4">
        <v>44290</v>
      </c>
      <c r="B297" t="s">
        <v>32</v>
      </c>
      <c r="C297" t="s">
        <v>38</v>
      </c>
      <c r="D297">
        <v>3</v>
      </c>
      <c r="E297">
        <f>VLOOKUP(Table4[[#This Row],[SKU]],Table2[[SKU]:[Avg Price]],4,0)</f>
        <v>1186</v>
      </c>
      <c r="F297">
        <f>Table4[[#This Row],[Price]]*Table4[[#This Row],[Sales]]</f>
        <v>3558</v>
      </c>
      <c r="G297" t="str">
        <f>TEXT(Table4[[#This Row],[Date]],"dddd")</f>
        <v>Sunday</v>
      </c>
    </row>
    <row r="298" spans="1:7" x14ac:dyDescent="0.3">
      <c r="A298" s="4">
        <v>44290</v>
      </c>
      <c r="B298" t="s">
        <v>33</v>
      </c>
      <c r="C298" t="s">
        <v>38</v>
      </c>
      <c r="D298">
        <v>4</v>
      </c>
      <c r="E298">
        <f>VLOOKUP(Table4[[#This Row],[SKU]],Table2[[SKU]:[Avg Price]],4,0)</f>
        <v>374</v>
      </c>
      <c r="F298">
        <f>Table4[[#This Row],[Price]]*Table4[[#This Row],[Sales]]</f>
        <v>1496</v>
      </c>
      <c r="G298" t="str">
        <f>TEXT(Table4[[#This Row],[Date]],"dddd")</f>
        <v>Sunday</v>
      </c>
    </row>
    <row r="299" spans="1:7" x14ac:dyDescent="0.3">
      <c r="A299" s="4">
        <v>44290</v>
      </c>
      <c r="B299" t="s">
        <v>34</v>
      </c>
      <c r="C299" t="s">
        <v>38</v>
      </c>
      <c r="D299">
        <v>0</v>
      </c>
      <c r="E299">
        <f>VLOOKUP(Table4[[#This Row],[SKU]],Table2[[SKU]:[Avg Price]],4,0)</f>
        <v>1500</v>
      </c>
      <c r="F299">
        <f>Table4[[#This Row],[Price]]*Table4[[#This Row],[Sales]]</f>
        <v>0</v>
      </c>
      <c r="G299" t="str">
        <f>TEXT(Table4[[#This Row],[Date]],"dddd")</f>
        <v>Sunday</v>
      </c>
    </row>
    <row r="300" spans="1:7" x14ac:dyDescent="0.3">
      <c r="A300" s="4">
        <v>44290</v>
      </c>
      <c r="B300" t="s">
        <v>35</v>
      </c>
      <c r="C300" t="s">
        <v>38</v>
      </c>
      <c r="D300">
        <v>0</v>
      </c>
      <c r="E300">
        <f>VLOOKUP(Table4[[#This Row],[SKU]],Table2[[SKU]:[Avg Price]],4,0)</f>
        <v>1800</v>
      </c>
      <c r="F300">
        <f>Table4[[#This Row],[Price]]*Table4[[#This Row],[Sales]]</f>
        <v>0</v>
      </c>
      <c r="G300" t="str">
        <f>TEXT(Table4[[#This Row],[Date]],"dddd")</f>
        <v>Sunday</v>
      </c>
    </row>
    <row r="301" spans="1:7" x14ac:dyDescent="0.3">
      <c r="A301" s="4">
        <v>44290</v>
      </c>
      <c r="B301" t="s">
        <v>36</v>
      </c>
      <c r="C301" t="s">
        <v>38</v>
      </c>
      <c r="D301">
        <v>2</v>
      </c>
      <c r="E301">
        <f>VLOOKUP(Table4[[#This Row],[SKU]],Table2[[SKU]:[Avg Price]],4,0)</f>
        <v>1477</v>
      </c>
      <c r="F301">
        <f>Table4[[#This Row],[Price]]*Table4[[#This Row],[Sales]]</f>
        <v>2954</v>
      </c>
      <c r="G301" t="str">
        <f>TEXT(Table4[[#This Row],[Date]],"dddd")</f>
        <v>Sunday</v>
      </c>
    </row>
    <row r="302" spans="1:7" x14ac:dyDescent="0.3">
      <c r="A302" s="4">
        <v>44290</v>
      </c>
      <c r="B302" t="s">
        <v>5</v>
      </c>
      <c r="C302" t="s">
        <v>39</v>
      </c>
      <c r="D302">
        <v>19</v>
      </c>
      <c r="E302">
        <f>VLOOKUP(Table4[[#This Row],[SKU]],Table2[[SKU]:[Avg Price]],4,0)</f>
        <v>210</v>
      </c>
      <c r="F302">
        <f>Table4[[#This Row],[Price]]*Table4[[#This Row],[Sales]]</f>
        <v>3990</v>
      </c>
      <c r="G302" t="str">
        <f>TEXT(Table4[[#This Row],[Date]],"dddd")</f>
        <v>Sunday</v>
      </c>
    </row>
    <row r="303" spans="1:7" x14ac:dyDescent="0.3">
      <c r="A303" s="4">
        <v>44290</v>
      </c>
      <c r="B303" t="s">
        <v>6</v>
      </c>
      <c r="C303" t="s">
        <v>39</v>
      </c>
      <c r="D303">
        <v>10</v>
      </c>
      <c r="E303">
        <f>VLOOKUP(Table4[[#This Row],[SKU]],Table2[[SKU]:[Avg Price]],4,0)</f>
        <v>199</v>
      </c>
      <c r="F303">
        <f>Table4[[#This Row],[Price]]*Table4[[#This Row],[Sales]]</f>
        <v>1990</v>
      </c>
      <c r="G303" t="str">
        <f>TEXT(Table4[[#This Row],[Date]],"dddd")</f>
        <v>Sunday</v>
      </c>
    </row>
    <row r="304" spans="1:7" x14ac:dyDescent="0.3">
      <c r="A304" s="4">
        <v>44290</v>
      </c>
      <c r="B304" t="s">
        <v>7</v>
      </c>
      <c r="C304" t="s">
        <v>39</v>
      </c>
      <c r="D304">
        <v>9</v>
      </c>
      <c r="E304">
        <f>VLOOKUP(Table4[[#This Row],[SKU]],Table2[[SKU]:[Avg Price]],4,0)</f>
        <v>322</v>
      </c>
      <c r="F304">
        <f>Table4[[#This Row],[Price]]*Table4[[#This Row],[Sales]]</f>
        <v>2898</v>
      </c>
      <c r="G304" t="str">
        <f>TEXT(Table4[[#This Row],[Date]],"dddd")</f>
        <v>Sunday</v>
      </c>
    </row>
    <row r="305" spans="1:7" x14ac:dyDescent="0.3">
      <c r="A305" s="4">
        <v>44290</v>
      </c>
      <c r="B305" t="s">
        <v>8</v>
      </c>
      <c r="C305" t="s">
        <v>39</v>
      </c>
      <c r="D305">
        <v>6</v>
      </c>
      <c r="E305">
        <f>VLOOKUP(Table4[[#This Row],[SKU]],Table2[[SKU]:[Avg Price]],4,0)</f>
        <v>161</v>
      </c>
      <c r="F305">
        <f>Table4[[#This Row],[Price]]*Table4[[#This Row],[Sales]]</f>
        <v>966</v>
      </c>
      <c r="G305" t="str">
        <f>TEXT(Table4[[#This Row],[Date]],"dddd")</f>
        <v>Sunday</v>
      </c>
    </row>
    <row r="306" spans="1:7" x14ac:dyDescent="0.3">
      <c r="A306" s="4">
        <v>44290</v>
      </c>
      <c r="B306" t="s">
        <v>9</v>
      </c>
      <c r="C306" t="s">
        <v>39</v>
      </c>
      <c r="D306">
        <v>4</v>
      </c>
      <c r="E306">
        <f>VLOOKUP(Table4[[#This Row],[SKU]],Table2[[SKU]:[Avg Price]],4,0)</f>
        <v>109</v>
      </c>
      <c r="F306">
        <f>Table4[[#This Row],[Price]]*Table4[[#This Row],[Sales]]</f>
        <v>436</v>
      </c>
      <c r="G306" t="str">
        <f>TEXT(Table4[[#This Row],[Date]],"dddd")</f>
        <v>Sunday</v>
      </c>
    </row>
    <row r="307" spans="1:7" x14ac:dyDescent="0.3">
      <c r="A307" s="4">
        <v>44290</v>
      </c>
      <c r="B307" t="s">
        <v>10</v>
      </c>
      <c r="C307" t="s">
        <v>39</v>
      </c>
      <c r="D307">
        <v>2</v>
      </c>
      <c r="E307">
        <f>VLOOKUP(Table4[[#This Row],[SKU]],Table2[[SKU]:[Avg Price]],4,0)</f>
        <v>122</v>
      </c>
      <c r="F307">
        <f>Table4[[#This Row],[Price]]*Table4[[#This Row],[Sales]]</f>
        <v>244</v>
      </c>
      <c r="G307" t="str">
        <f>TEXT(Table4[[#This Row],[Date]],"dddd")</f>
        <v>Sunday</v>
      </c>
    </row>
    <row r="308" spans="1:7" x14ac:dyDescent="0.3">
      <c r="A308" s="4">
        <v>44290</v>
      </c>
      <c r="B308" t="s">
        <v>11</v>
      </c>
      <c r="C308" t="s">
        <v>39</v>
      </c>
      <c r="D308">
        <v>3</v>
      </c>
      <c r="E308">
        <f>VLOOKUP(Table4[[#This Row],[SKU]],Table2[[SKU]:[Avg Price]],4,0)</f>
        <v>96</v>
      </c>
      <c r="F308">
        <f>Table4[[#This Row],[Price]]*Table4[[#This Row],[Sales]]</f>
        <v>288</v>
      </c>
      <c r="G308" t="str">
        <f>TEXT(Table4[[#This Row],[Date]],"dddd")</f>
        <v>Sunday</v>
      </c>
    </row>
    <row r="309" spans="1:7" x14ac:dyDescent="0.3">
      <c r="A309" s="4">
        <v>44290</v>
      </c>
      <c r="B309" t="s">
        <v>12</v>
      </c>
      <c r="C309" t="s">
        <v>39</v>
      </c>
      <c r="D309">
        <v>0</v>
      </c>
      <c r="E309">
        <f>VLOOKUP(Table4[[#This Row],[SKU]],Table2[[SKU]:[Avg Price]],4,0)</f>
        <v>73</v>
      </c>
      <c r="F309">
        <f>Table4[[#This Row],[Price]]*Table4[[#This Row],[Sales]]</f>
        <v>0</v>
      </c>
      <c r="G309" t="str">
        <f>TEXT(Table4[[#This Row],[Date]],"dddd")</f>
        <v>Sunday</v>
      </c>
    </row>
    <row r="310" spans="1:7" x14ac:dyDescent="0.3">
      <c r="A310" s="4">
        <v>44290</v>
      </c>
      <c r="B310" t="s">
        <v>14</v>
      </c>
      <c r="C310" t="s">
        <v>39</v>
      </c>
      <c r="D310">
        <v>1</v>
      </c>
      <c r="E310">
        <f>VLOOKUP(Table4[[#This Row],[SKU]],Table2[[SKU]:[Avg Price]],4,0)</f>
        <v>225</v>
      </c>
      <c r="F310">
        <f>Table4[[#This Row],[Price]]*Table4[[#This Row],[Sales]]</f>
        <v>225</v>
      </c>
      <c r="G310" t="str">
        <f>TEXT(Table4[[#This Row],[Date]],"dddd")</f>
        <v>Sunday</v>
      </c>
    </row>
    <row r="311" spans="1:7" x14ac:dyDescent="0.3">
      <c r="A311" s="4">
        <v>44290</v>
      </c>
      <c r="B311" t="s">
        <v>16</v>
      </c>
      <c r="C311" t="s">
        <v>39</v>
      </c>
      <c r="D311">
        <v>0</v>
      </c>
      <c r="E311">
        <f>VLOOKUP(Table4[[#This Row],[SKU]],Table2[[SKU]:[Avg Price]],4,0)</f>
        <v>559</v>
      </c>
      <c r="F311">
        <f>Table4[[#This Row],[Price]]*Table4[[#This Row],[Sales]]</f>
        <v>0</v>
      </c>
      <c r="G311" t="str">
        <f>TEXT(Table4[[#This Row],[Date]],"dddd")</f>
        <v>Sunday</v>
      </c>
    </row>
    <row r="312" spans="1:7" x14ac:dyDescent="0.3">
      <c r="A312" s="4">
        <v>44290</v>
      </c>
      <c r="B312" t="s">
        <v>17</v>
      </c>
      <c r="C312" t="s">
        <v>39</v>
      </c>
      <c r="D312">
        <v>6</v>
      </c>
      <c r="E312">
        <f>VLOOKUP(Table4[[#This Row],[SKU]],Table2[[SKU]:[Avg Price]],4,0)</f>
        <v>3199</v>
      </c>
      <c r="F312">
        <f>Table4[[#This Row],[Price]]*Table4[[#This Row],[Sales]]</f>
        <v>19194</v>
      </c>
      <c r="G312" t="str">
        <f>TEXT(Table4[[#This Row],[Date]],"dddd")</f>
        <v>Sunday</v>
      </c>
    </row>
    <row r="313" spans="1:7" x14ac:dyDescent="0.3">
      <c r="A313" s="4">
        <v>44290</v>
      </c>
      <c r="B313" t="s">
        <v>18</v>
      </c>
      <c r="C313" t="s">
        <v>39</v>
      </c>
      <c r="D313">
        <v>2</v>
      </c>
      <c r="E313">
        <f>VLOOKUP(Table4[[#This Row],[SKU]],Table2[[SKU]:[Avg Price]],4,0)</f>
        <v>371</v>
      </c>
      <c r="F313">
        <f>Table4[[#This Row],[Price]]*Table4[[#This Row],[Sales]]</f>
        <v>742</v>
      </c>
      <c r="G313" t="str">
        <f>TEXT(Table4[[#This Row],[Date]],"dddd")</f>
        <v>Sunday</v>
      </c>
    </row>
    <row r="314" spans="1:7" x14ac:dyDescent="0.3">
      <c r="A314" s="4">
        <v>44290</v>
      </c>
      <c r="B314" t="s">
        <v>19</v>
      </c>
      <c r="C314" t="s">
        <v>39</v>
      </c>
      <c r="D314">
        <v>0</v>
      </c>
      <c r="E314">
        <f>VLOOKUP(Table4[[#This Row],[SKU]],Table2[[SKU]:[Avg Price]],4,0)</f>
        <v>2300</v>
      </c>
      <c r="F314">
        <f>Table4[[#This Row],[Price]]*Table4[[#This Row],[Sales]]</f>
        <v>0</v>
      </c>
      <c r="G314" t="str">
        <f>TEXT(Table4[[#This Row],[Date]],"dddd")</f>
        <v>Sunday</v>
      </c>
    </row>
    <row r="315" spans="1:7" x14ac:dyDescent="0.3">
      <c r="A315" s="4">
        <v>44290</v>
      </c>
      <c r="B315" t="s">
        <v>20</v>
      </c>
      <c r="C315" t="s">
        <v>39</v>
      </c>
      <c r="D315">
        <v>2</v>
      </c>
      <c r="E315">
        <f>VLOOKUP(Table4[[#This Row],[SKU]],Table2[[SKU]:[Avg Price]],4,0)</f>
        <v>499</v>
      </c>
      <c r="F315">
        <f>Table4[[#This Row],[Price]]*Table4[[#This Row],[Sales]]</f>
        <v>998</v>
      </c>
      <c r="G315" t="str">
        <f>TEXT(Table4[[#This Row],[Date]],"dddd")</f>
        <v>Sunday</v>
      </c>
    </row>
    <row r="316" spans="1:7" x14ac:dyDescent="0.3">
      <c r="A316" s="4">
        <v>44290</v>
      </c>
      <c r="B316" t="s">
        <v>21</v>
      </c>
      <c r="C316" t="s">
        <v>39</v>
      </c>
      <c r="D316">
        <v>4</v>
      </c>
      <c r="E316">
        <f>VLOOKUP(Table4[[#This Row],[SKU]],Table2[[SKU]:[Avg Price]],4,0)</f>
        <v>299</v>
      </c>
      <c r="F316">
        <f>Table4[[#This Row],[Price]]*Table4[[#This Row],[Sales]]</f>
        <v>1196</v>
      </c>
      <c r="G316" t="str">
        <f>TEXT(Table4[[#This Row],[Date]],"dddd")</f>
        <v>Sunday</v>
      </c>
    </row>
    <row r="317" spans="1:7" x14ac:dyDescent="0.3">
      <c r="A317" s="4">
        <v>44290</v>
      </c>
      <c r="B317" t="s">
        <v>22</v>
      </c>
      <c r="C317" t="s">
        <v>39</v>
      </c>
      <c r="D317">
        <v>2</v>
      </c>
      <c r="E317">
        <f>VLOOKUP(Table4[[#This Row],[SKU]],Table2[[SKU]:[Avg Price]],4,0)</f>
        <v>901</v>
      </c>
      <c r="F317">
        <f>Table4[[#This Row],[Price]]*Table4[[#This Row],[Sales]]</f>
        <v>1802</v>
      </c>
      <c r="G317" t="str">
        <f>TEXT(Table4[[#This Row],[Date]],"dddd")</f>
        <v>Sunday</v>
      </c>
    </row>
    <row r="318" spans="1:7" x14ac:dyDescent="0.3">
      <c r="A318" s="4">
        <v>44290</v>
      </c>
      <c r="B318" t="s">
        <v>23</v>
      </c>
      <c r="C318" t="s">
        <v>39</v>
      </c>
      <c r="D318">
        <v>0</v>
      </c>
      <c r="E318">
        <f>VLOOKUP(Table4[[#This Row],[SKU]],Table2[[SKU]:[Avg Price]],4,0)</f>
        <v>929</v>
      </c>
      <c r="F318">
        <f>Table4[[#This Row],[Price]]*Table4[[#This Row],[Sales]]</f>
        <v>0</v>
      </c>
      <c r="G318" t="str">
        <f>TEXT(Table4[[#This Row],[Date]],"dddd")</f>
        <v>Sunday</v>
      </c>
    </row>
    <row r="319" spans="1:7" x14ac:dyDescent="0.3">
      <c r="A319" s="4">
        <v>44290</v>
      </c>
      <c r="B319" t="s">
        <v>24</v>
      </c>
      <c r="C319" t="s">
        <v>39</v>
      </c>
      <c r="D319">
        <v>0</v>
      </c>
      <c r="E319">
        <f>VLOOKUP(Table4[[#This Row],[SKU]],Table2[[SKU]:[Avg Price]],4,0)</f>
        <v>1030</v>
      </c>
      <c r="F319">
        <f>Table4[[#This Row],[Price]]*Table4[[#This Row],[Sales]]</f>
        <v>0</v>
      </c>
      <c r="G319" t="str">
        <f>TEXT(Table4[[#This Row],[Date]],"dddd")</f>
        <v>Sunday</v>
      </c>
    </row>
    <row r="320" spans="1:7" x14ac:dyDescent="0.3">
      <c r="A320" s="4">
        <v>44290</v>
      </c>
      <c r="B320" t="s">
        <v>25</v>
      </c>
      <c r="C320" t="s">
        <v>39</v>
      </c>
      <c r="D320">
        <v>1</v>
      </c>
      <c r="E320">
        <f>VLOOKUP(Table4[[#This Row],[SKU]],Table2[[SKU]:[Avg Price]],4,0)</f>
        <v>1222</v>
      </c>
      <c r="F320">
        <f>Table4[[#This Row],[Price]]*Table4[[#This Row],[Sales]]</f>
        <v>1222</v>
      </c>
      <c r="G320" t="str">
        <f>TEXT(Table4[[#This Row],[Date]],"dddd")</f>
        <v>Sunday</v>
      </c>
    </row>
    <row r="321" spans="1:7" x14ac:dyDescent="0.3">
      <c r="A321" s="4">
        <v>44290</v>
      </c>
      <c r="B321" t="s">
        <v>26</v>
      </c>
      <c r="C321" t="s">
        <v>39</v>
      </c>
      <c r="D321">
        <v>0</v>
      </c>
      <c r="E321">
        <f>VLOOKUP(Table4[[#This Row],[SKU]],Table2[[SKU]:[Avg Price]],4,0)</f>
        <v>649</v>
      </c>
      <c r="F321">
        <f>Table4[[#This Row],[Price]]*Table4[[#This Row],[Sales]]</f>
        <v>0</v>
      </c>
      <c r="G321" t="str">
        <f>TEXT(Table4[[#This Row],[Date]],"dddd")</f>
        <v>Sunday</v>
      </c>
    </row>
    <row r="322" spans="1:7" x14ac:dyDescent="0.3">
      <c r="A322" s="4">
        <v>44290</v>
      </c>
      <c r="B322" t="s">
        <v>27</v>
      </c>
      <c r="C322" t="s">
        <v>39</v>
      </c>
      <c r="D322">
        <v>18</v>
      </c>
      <c r="E322">
        <f>VLOOKUP(Table4[[#This Row],[SKU]],Table2[[SKU]:[Avg Price]],4,0)</f>
        <v>1800</v>
      </c>
      <c r="F322">
        <f>Table4[[#This Row],[Price]]*Table4[[#This Row],[Sales]]</f>
        <v>32400</v>
      </c>
      <c r="G322" t="str">
        <f>TEXT(Table4[[#This Row],[Date]],"dddd")</f>
        <v>Sunday</v>
      </c>
    </row>
    <row r="323" spans="1:7" x14ac:dyDescent="0.3">
      <c r="A323" s="4">
        <v>44290</v>
      </c>
      <c r="B323" t="s">
        <v>28</v>
      </c>
      <c r="C323" t="s">
        <v>39</v>
      </c>
      <c r="D323">
        <v>9</v>
      </c>
      <c r="E323">
        <f>VLOOKUP(Table4[[#This Row],[SKU]],Table2[[SKU]:[Avg Price]],4,0)</f>
        <v>345</v>
      </c>
      <c r="F323">
        <f>Table4[[#This Row],[Price]]*Table4[[#This Row],[Sales]]</f>
        <v>3105</v>
      </c>
      <c r="G323" t="str">
        <f>TEXT(Table4[[#This Row],[Date]],"dddd")</f>
        <v>Sunday</v>
      </c>
    </row>
    <row r="324" spans="1:7" x14ac:dyDescent="0.3">
      <c r="A324" s="4">
        <v>44290</v>
      </c>
      <c r="B324" t="s">
        <v>29</v>
      </c>
      <c r="C324" t="s">
        <v>39</v>
      </c>
      <c r="D324">
        <v>9</v>
      </c>
      <c r="E324">
        <f>VLOOKUP(Table4[[#This Row],[SKU]],Table2[[SKU]:[Avg Price]],4,0)</f>
        <v>350</v>
      </c>
      <c r="F324">
        <f>Table4[[#This Row],[Price]]*Table4[[#This Row],[Sales]]</f>
        <v>3150</v>
      </c>
      <c r="G324" t="str">
        <f>TEXT(Table4[[#This Row],[Date]],"dddd")</f>
        <v>Sunday</v>
      </c>
    </row>
    <row r="325" spans="1:7" x14ac:dyDescent="0.3">
      <c r="A325" s="4">
        <v>44290</v>
      </c>
      <c r="B325" t="s">
        <v>30</v>
      </c>
      <c r="C325" t="s">
        <v>39</v>
      </c>
      <c r="D325">
        <v>6</v>
      </c>
      <c r="E325">
        <f>VLOOKUP(Table4[[#This Row],[SKU]],Table2[[SKU]:[Avg Price]],4,0)</f>
        <v>1575</v>
      </c>
      <c r="F325">
        <f>Table4[[#This Row],[Price]]*Table4[[#This Row],[Sales]]</f>
        <v>9450</v>
      </c>
      <c r="G325" t="str">
        <f>TEXT(Table4[[#This Row],[Date]],"dddd")</f>
        <v>Sunday</v>
      </c>
    </row>
    <row r="326" spans="1:7" x14ac:dyDescent="0.3">
      <c r="A326" s="4">
        <v>44290</v>
      </c>
      <c r="B326" t="s">
        <v>31</v>
      </c>
      <c r="C326" t="s">
        <v>39</v>
      </c>
      <c r="D326">
        <v>2</v>
      </c>
      <c r="E326">
        <f>VLOOKUP(Table4[[#This Row],[SKU]],Table2[[SKU]:[Avg Price]],4,0)</f>
        <v>1045</v>
      </c>
      <c r="F326">
        <f>Table4[[#This Row],[Price]]*Table4[[#This Row],[Sales]]</f>
        <v>2090</v>
      </c>
      <c r="G326" t="str">
        <f>TEXT(Table4[[#This Row],[Date]],"dddd")</f>
        <v>Sunday</v>
      </c>
    </row>
    <row r="327" spans="1:7" x14ac:dyDescent="0.3">
      <c r="A327" s="4">
        <v>44290</v>
      </c>
      <c r="B327" t="s">
        <v>32</v>
      </c>
      <c r="C327" t="s">
        <v>39</v>
      </c>
      <c r="D327">
        <v>1</v>
      </c>
      <c r="E327">
        <f>VLOOKUP(Table4[[#This Row],[SKU]],Table2[[SKU]:[Avg Price]],4,0)</f>
        <v>1186</v>
      </c>
      <c r="F327">
        <f>Table4[[#This Row],[Price]]*Table4[[#This Row],[Sales]]</f>
        <v>1186</v>
      </c>
      <c r="G327" t="str">
        <f>TEXT(Table4[[#This Row],[Date]],"dddd")</f>
        <v>Sunday</v>
      </c>
    </row>
    <row r="328" spans="1:7" x14ac:dyDescent="0.3">
      <c r="A328" s="4">
        <v>44290</v>
      </c>
      <c r="B328" t="s">
        <v>33</v>
      </c>
      <c r="C328" t="s">
        <v>39</v>
      </c>
      <c r="D328">
        <v>2</v>
      </c>
      <c r="E328">
        <f>VLOOKUP(Table4[[#This Row],[SKU]],Table2[[SKU]:[Avg Price]],4,0)</f>
        <v>374</v>
      </c>
      <c r="F328">
        <f>Table4[[#This Row],[Price]]*Table4[[#This Row],[Sales]]</f>
        <v>748</v>
      </c>
      <c r="G328" t="str">
        <f>TEXT(Table4[[#This Row],[Date]],"dddd")</f>
        <v>Sunday</v>
      </c>
    </row>
    <row r="329" spans="1:7" x14ac:dyDescent="0.3">
      <c r="A329" s="4">
        <v>44290</v>
      </c>
      <c r="B329" t="s">
        <v>34</v>
      </c>
      <c r="C329" t="s">
        <v>39</v>
      </c>
      <c r="D329">
        <v>0</v>
      </c>
      <c r="E329">
        <f>VLOOKUP(Table4[[#This Row],[SKU]],Table2[[SKU]:[Avg Price]],4,0)</f>
        <v>1500</v>
      </c>
      <c r="F329">
        <f>Table4[[#This Row],[Price]]*Table4[[#This Row],[Sales]]</f>
        <v>0</v>
      </c>
      <c r="G329" t="str">
        <f>TEXT(Table4[[#This Row],[Date]],"dddd")</f>
        <v>Sunday</v>
      </c>
    </row>
    <row r="330" spans="1:7" x14ac:dyDescent="0.3">
      <c r="A330" s="4">
        <v>44290</v>
      </c>
      <c r="B330" t="s">
        <v>35</v>
      </c>
      <c r="C330" t="s">
        <v>39</v>
      </c>
      <c r="D330">
        <v>0</v>
      </c>
      <c r="E330">
        <f>VLOOKUP(Table4[[#This Row],[SKU]],Table2[[SKU]:[Avg Price]],4,0)</f>
        <v>1800</v>
      </c>
      <c r="F330">
        <f>Table4[[#This Row],[Price]]*Table4[[#This Row],[Sales]]</f>
        <v>0</v>
      </c>
      <c r="G330" t="str">
        <f>TEXT(Table4[[#This Row],[Date]],"dddd")</f>
        <v>Sunday</v>
      </c>
    </row>
    <row r="331" spans="1:7" x14ac:dyDescent="0.3">
      <c r="A331" s="4">
        <v>44290</v>
      </c>
      <c r="B331" t="s">
        <v>36</v>
      </c>
      <c r="C331" t="s">
        <v>39</v>
      </c>
      <c r="D331">
        <v>1</v>
      </c>
      <c r="E331">
        <f>VLOOKUP(Table4[[#This Row],[SKU]],Table2[[SKU]:[Avg Price]],4,0)</f>
        <v>1477</v>
      </c>
      <c r="F331">
        <f>Table4[[#This Row],[Price]]*Table4[[#This Row],[Sales]]</f>
        <v>1477</v>
      </c>
      <c r="G331" t="str">
        <f>TEXT(Table4[[#This Row],[Date]],"dddd")</f>
        <v>Sunday</v>
      </c>
    </row>
    <row r="332" spans="1:7" x14ac:dyDescent="0.3">
      <c r="A332" s="4">
        <v>44290</v>
      </c>
      <c r="B332" t="s">
        <v>5</v>
      </c>
      <c r="C332" t="s">
        <v>40</v>
      </c>
      <c r="D332">
        <v>8</v>
      </c>
      <c r="E332">
        <f>VLOOKUP(Table4[[#This Row],[SKU]],Table2[[SKU]:[Avg Price]],4,0)</f>
        <v>210</v>
      </c>
      <c r="F332">
        <f>Table4[[#This Row],[Price]]*Table4[[#This Row],[Sales]]</f>
        <v>1680</v>
      </c>
      <c r="G332" t="str">
        <f>TEXT(Table4[[#This Row],[Date]],"dddd")</f>
        <v>Sunday</v>
      </c>
    </row>
    <row r="333" spans="1:7" x14ac:dyDescent="0.3">
      <c r="A333" s="4">
        <v>44290</v>
      </c>
      <c r="B333" t="s">
        <v>6</v>
      </c>
      <c r="C333" t="s">
        <v>40</v>
      </c>
      <c r="D333">
        <v>8</v>
      </c>
      <c r="E333">
        <f>VLOOKUP(Table4[[#This Row],[SKU]],Table2[[SKU]:[Avg Price]],4,0)</f>
        <v>199</v>
      </c>
      <c r="F333">
        <f>Table4[[#This Row],[Price]]*Table4[[#This Row],[Sales]]</f>
        <v>1592</v>
      </c>
      <c r="G333" t="str">
        <f>TEXT(Table4[[#This Row],[Date]],"dddd")</f>
        <v>Sunday</v>
      </c>
    </row>
    <row r="334" spans="1:7" x14ac:dyDescent="0.3">
      <c r="A334" s="4">
        <v>44290</v>
      </c>
      <c r="B334" t="s">
        <v>7</v>
      </c>
      <c r="C334" t="s">
        <v>40</v>
      </c>
      <c r="D334">
        <v>2</v>
      </c>
      <c r="E334">
        <f>VLOOKUP(Table4[[#This Row],[SKU]],Table2[[SKU]:[Avg Price]],4,0)</f>
        <v>322</v>
      </c>
      <c r="F334">
        <f>Table4[[#This Row],[Price]]*Table4[[#This Row],[Sales]]</f>
        <v>644</v>
      </c>
      <c r="G334" t="str">
        <f>TEXT(Table4[[#This Row],[Date]],"dddd")</f>
        <v>Sunday</v>
      </c>
    </row>
    <row r="335" spans="1:7" x14ac:dyDescent="0.3">
      <c r="A335" s="4">
        <v>44290</v>
      </c>
      <c r="B335" t="s">
        <v>8</v>
      </c>
      <c r="C335" t="s">
        <v>40</v>
      </c>
      <c r="D335">
        <v>5</v>
      </c>
      <c r="E335">
        <f>VLOOKUP(Table4[[#This Row],[SKU]],Table2[[SKU]:[Avg Price]],4,0)</f>
        <v>161</v>
      </c>
      <c r="F335">
        <f>Table4[[#This Row],[Price]]*Table4[[#This Row],[Sales]]</f>
        <v>805</v>
      </c>
      <c r="G335" t="str">
        <f>TEXT(Table4[[#This Row],[Date]],"dddd")</f>
        <v>Sunday</v>
      </c>
    </row>
    <row r="336" spans="1:7" x14ac:dyDescent="0.3">
      <c r="A336" s="4">
        <v>44290</v>
      </c>
      <c r="B336" t="s">
        <v>9</v>
      </c>
      <c r="C336" t="s">
        <v>40</v>
      </c>
      <c r="D336">
        <v>2</v>
      </c>
      <c r="E336">
        <f>VLOOKUP(Table4[[#This Row],[SKU]],Table2[[SKU]:[Avg Price]],4,0)</f>
        <v>109</v>
      </c>
      <c r="F336">
        <f>Table4[[#This Row],[Price]]*Table4[[#This Row],[Sales]]</f>
        <v>218</v>
      </c>
      <c r="G336" t="str">
        <f>TEXT(Table4[[#This Row],[Date]],"dddd")</f>
        <v>Sunday</v>
      </c>
    </row>
    <row r="337" spans="1:7" x14ac:dyDescent="0.3">
      <c r="A337" s="4">
        <v>44290</v>
      </c>
      <c r="B337" t="s">
        <v>10</v>
      </c>
      <c r="C337" t="s">
        <v>40</v>
      </c>
      <c r="D337">
        <v>1</v>
      </c>
      <c r="E337">
        <f>VLOOKUP(Table4[[#This Row],[SKU]],Table2[[SKU]:[Avg Price]],4,0)</f>
        <v>122</v>
      </c>
      <c r="F337">
        <f>Table4[[#This Row],[Price]]*Table4[[#This Row],[Sales]]</f>
        <v>122</v>
      </c>
      <c r="G337" t="str">
        <f>TEXT(Table4[[#This Row],[Date]],"dddd")</f>
        <v>Sunday</v>
      </c>
    </row>
    <row r="338" spans="1:7" x14ac:dyDescent="0.3">
      <c r="A338" s="4">
        <v>44290</v>
      </c>
      <c r="B338" t="s">
        <v>11</v>
      </c>
      <c r="C338" t="s">
        <v>40</v>
      </c>
      <c r="D338">
        <v>2</v>
      </c>
      <c r="E338">
        <f>VLOOKUP(Table4[[#This Row],[SKU]],Table2[[SKU]:[Avg Price]],4,0)</f>
        <v>96</v>
      </c>
      <c r="F338">
        <f>Table4[[#This Row],[Price]]*Table4[[#This Row],[Sales]]</f>
        <v>192</v>
      </c>
      <c r="G338" t="str">
        <f>TEXT(Table4[[#This Row],[Date]],"dddd")</f>
        <v>Sunday</v>
      </c>
    </row>
    <row r="339" spans="1:7" x14ac:dyDescent="0.3">
      <c r="A339" s="4">
        <v>44290</v>
      </c>
      <c r="B339" t="s">
        <v>12</v>
      </c>
      <c r="C339" t="s">
        <v>40</v>
      </c>
      <c r="D339">
        <v>1</v>
      </c>
      <c r="E339">
        <f>VLOOKUP(Table4[[#This Row],[SKU]],Table2[[SKU]:[Avg Price]],4,0)</f>
        <v>73</v>
      </c>
      <c r="F339">
        <f>Table4[[#This Row],[Price]]*Table4[[#This Row],[Sales]]</f>
        <v>73</v>
      </c>
      <c r="G339" t="str">
        <f>TEXT(Table4[[#This Row],[Date]],"dddd")</f>
        <v>Sunday</v>
      </c>
    </row>
    <row r="340" spans="1:7" x14ac:dyDescent="0.3">
      <c r="A340" s="4">
        <v>44290</v>
      </c>
      <c r="B340" t="s">
        <v>14</v>
      </c>
      <c r="C340" t="s">
        <v>40</v>
      </c>
      <c r="D340">
        <v>1</v>
      </c>
      <c r="E340">
        <f>VLOOKUP(Table4[[#This Row],[SKU]],Table2[[SKU]:[Avg Price]],4,0)</f>
        <v>225</v>
      </c>
      <c r="F340">
        <f>Table4[[#This Row],[Price]]*Table4[[#This Row],[Sales]]</f>
        <v>225</v>
      </c>
      <c r="G340" t="str">
        <f>TEXT(Table4[[#This Row],[Date]],"dddd")</f>
        <v>Sunday</v>
      </c>
    </row>
    <row r="341" spans="1:7" x14ac:dyDescent="0.3">
      <c r="A341" s="4">
        <v>44290</v>
      </c>
      <c r="B341" t="s">
        <v>16</v>
      </c>
      <c r="C341" t="s">
        <v>40</v>
      </c>
      <c r="D341">
        <v>1</v>
      </c>
      <c r="E341">
        <f>VLOOKUP(Table4[[#This Row],[SKU]],Table2[[SKU]:[Avg Price]],4,0)</f>
        <v>559</v>
      </c>
      <c r="F341">
        <f>Table4[[#This Row],[Price]]*Table4[[#This Row],[Sales]]</f>
        <v>559</v>
      </c>
      <c r="G341" t="str">
        <f>TEXT(Table4[[#This Row],[Date]],"dddd")</f>
        <v>Sunday</v>
      </c>
    </row>
    <row r="342" spans="1:7" x14ac:dyDescent="0.3">
      <c r="A342" s="4">
        <v>44290</v>
      </c>
      <c r="B342" t="s">
        <v>17</v>
      </c>
      <c r="C342" t="s">
        <v>40</v>
      </c>
      <c r="D342">
        <v>24</v>
      </c>
      <c r="E342">
        <f>VLOOKUP(Table4[[#This Row],[SKU]],Table2[[SKU]:[Avg Price]],4,0)</f>
        <v>3199</v>
      </c>
      <c r="F342">
        <f>Table4[[#This Row],[Price]]*Table4[[#This Row],[Sales]]</f>
        <v>76776</v>
      </c>
      <c r="G342" t="str">
        <f>TEXT(Table4[[#This Row],[Date]],"dddd")</f>
        <v>Sunday</v>
      </c>
    </row>
    <row r="343" spans="1:7" x14ac:dyDescent="0.3">
      <c r="A343" s="4">
        <v>44290</v>
      </c>
      <c r="B343" t="s">
        <v>18</v>
      </c>
      <c r="C343" t="s">
        <v>40</v>
      </c>
      <c r="D343">
        <v>14</v>
      </c>
      <c r="E343">
        <f>VLOOKUP(Table4[[#This Row],[SKU]],Table2[[SKU]:[Avg Price]],4,0)</f>
        <v>371</v>
      </c>
      <c r="F343">
        <f>Table4[[#This Row],[Price]]*Table4[[#This Row],[Sales]]</f>
        <v>5194</v>
      </c>
      <c r="G343" t="str">
        <f>TEXT(Table4[[#This Row],[Date]],"dddd")</f>
        <v>Sunday</v>
      </c>
    </row>
    <row r="344" spans="1:7" x14ac:dyDescent="0.3">
      <c r="A344" s="4">
        <v>44290</v>
      </c>
      <c r="B344" t="s">
        <v>19</v>
      </c>
      <c r="C344" t="s">
        <v>40</v>
      </c>
      <c r="D344">
        <v>10</v>
      </c>
      <c r="E344">
        <f>VLOOKUP(Table4[[#This Row],[SKU]],Table2[[SKU]:[Avg Price]],4,0)</f>
        <v>2300</v>
      </c>
      <c r="F344">
        <f>Table4[[#This Row],[Price]]*Table4[[#This Row],[Sales]]</f>
        <v>23000</v>
      </c>
      <c r="G344" t="str">
        <f>TEXT(Table4[[#This Row],[Date]],"dddd")</f>
        <v>Sunday</v>
      </c>
    </row>
    <row r="345" spans="1:7" x14ac:dyDescent="0.3">
      <c r="A345" s="4">
        <v>44290</v>
      </c>
      <c r="B345" t="s">
        <v>20</v>
      </c>
      <c r="C345" t="s">
        <v>40</v>
      </c>
      <c r="D345">
        <v>6</v>
      </c>
      <c r="E345">
        <f>VLOOKUP(Table4[[#This Row],[SKU]],Table2[[SKU]:[Avg Price]],4,0)</f>
        <v>499</v>
      </c>
      <c r="F345">
        <f>Table4[[#This Row],[Price]]*Table4[[#This Row],[Sales]]</f>
        <v>2994</v>
      </c>
      <c r="G345" t="str">
        <f>TEXT(Table4[[#This Row],[Date]],"dddd")</f>
        <v>Sunday</v>
      </c>
    </row>
    <row r="346" spans="1:7" x14ac:dyDescent="0.3">
      <c r="A346" s="4">
        <v>44290</v>
      </c>
      <c r="B346" t="s">
        <v>21</v>
      </c>
      <c r="C346" t="s">
        <v>40</v>
      </c>
      <c r="D346">
        <v>5</v>
      </c>
      <c r="E346">
        <f>VLOOKUP(Table4[[#This Row],[SKU]],Table2[[SKU]:[Avg Price]],4,0)</f>
        <v>299</v>
      </c>
      <c r="F346">
        <f>Table4[[#This Row],[Price]]*Table4[[#This Row],[Sales]]</f>
        <v>1495</v>
      </c>
      <c r="G346" t="str">
        <f>TEXT(Table4[[#This Row],[Date]],"dddd")</f>
        <v>Sunday</v>
      </c>
    </row>
    <row r="347" spans="1:7" x14ac:dyDescent="0.3">
      <c r="A347" s="4">
        <v>44290</v>
      </c>
      <c r="B347" t="s">
        <v>22</v>
      </c>
      <c r="C347" t="s">
        <v>40</v>
      </c>
      <c r="D347">
        <v>3</v>
      </c>
      <c r="E347">
        <f>VLOOKUP(Table4[[#This Row],[SKU]],Table2[[SKU]:[Avg Price]],4,0)</f>
        <v>901</v>
      </c>
      <c r="F347">
        <f>Table4[[#This Row],[Price]]*Table4[[#This Row],[Sales]]</f>
        <v>2703</v>
      </c>
      <c r="G347" t="str">
        <f>TEXT(Table4[[#This Row],[Date]],"dddd")</f>
        <v>Sunday</v>
      </c>
    </row>
    <row r="348" spans="1:7" x14ac:dyDescent="0.3">
      <c r="A348" s="4">
        <v>44290</v>
      </c>
      <c r="B348" t="s">
        <v>23</v>
      </c>
      <c r="C348" t="s">
        <v>40</v>
      </c>
      <c r="D348">
        <v>3</v>
      </c>
      <c r="E348">
        <f>VLOOKUP(Table4[[#This Row],[SKU]],Table2[[SKU]:[Avg Price]],4,0)</f>
        <v>929</v>
      </c>
      <c r="F348">
        <f>Table4[[#This Row],[Price]]*Table4[[#This Row],[Sales]]</f>
        <v>2787</v>
      </c>
      <c r="G348" t="str">
        <f>TEXT(Table4[[#This Row],[Date]],"dddd")</f>
        <v>Sunday</v>
      </c>
    </row>
    <row r="349" spans="1:7" x14ac:dyDescent="0.3">
      <c r="A349" s="4">
        <v>44290</v>
      </c>
      <c r="B349" t="s">
        <v>24</v>
      </c>
      <c r="C349" t="s">
        <v>40</v>
      </c>
      <c r="D349">
        <v>3</v>
      </c>
      <c r="E349">
        <f>VLOOKUP(Table4[[#This Row],[SKU]],Table2[[SKU]:[Avg Price]],4,0)</f>
        <v>1030</v>
      </c>
      <c r="F349">
        <f>Table4[[#This Row],[Price]]*Table4[[#This Row],[Sales]]</f>
        <v>3090</v>
      </c>
      <c r="G349" t="str">
        <f>TEXT(Table4[[#This Row],[Date]],"dddd")</f>
        <v>Sunday</v>
      </c>
    </row>
    <row r="350" spans="1:7" x14ac:dyDescent="0.3">
      <c r="A350" s="4">
        <v>44290</v>
      </c>
      <c r="B350" t="s">
        <v>25</v>
      </c>
      <c r="C350" t="s">
        <v>40</v>
      </c>
      <c r="D350">
        <v>2</v>
      </c>
      <c r="E350">
        <f>VLOOKUP(Table4[[#This Row],[SKU]],Table2[[SKU]:[Avg Price]],4,0)</f>
        <v>1222</v>
      </c>
      <c r="F350">
        <f>Table4[[#This Row],[Price]]*Table4[[#This Row],[Sales]]</f>
        <v>2444</v>
      </c>
      <c r="G350" t="str">
        <f>TEXT(Table4[[#This Row],[Date]],"dddd")</f>
        <v>Sunday</v>
      </c>
    </row>
    <row r="351" spans="1:7" x14ac:dyDescent="0.3">
      <c r="A351" s="4">
        <v>44290</v>
      </c>
      <c r="B351" t="s">
        <v>26</v>
      </c>
      <c r="C351" t="s">
        <v>40</v>
      </c>
      <c r="D351">
        <v>0</v>
      </c>
      <c r="E351">
        <f>VLOOKUP(Table4[[#This Row],[SKU]],Table2[[SKU]:[Avg Price]],4,0)</f>
        <v>649</v>
      </c>
      <c r="F351">
        <f>Table4[[#This Row],[Price]]*Table4[[#This Row],[Sales]]</f>
        <v>0</v>
      </c>
      <c r="G351" t="str">
        <f>TEXT(Table4[[#This Row],[Date]],"dddd")</f>
        <v>Sunday</v>
      </c>
    </row>
    <row r="352" spans="1:7" x14ac:dyDescent="0.3">
      <c r="A352" s="4">
        <v>44290</v>
      </c>
      <c r="B352" t="s">
        <v>27</v>
      </c>
      <c r="C352" t="s">
        <v>40</v>
      </c>
      <c r="D352">
        <v>9</v>
      </c>
      <c r="E352">
        <f>VLOOKUP(Table4[[#This Row],[SKU]],Table2[[SKU]:[Avg Price]],4,0)</f>
        <v>1800</v>
      </c>
      <c r="F352">
        <f>Table4[[#This Row],[Price]]*Table4[[#This Row],[Sales]]</f>
        <v>16200</v>
      </c>
      <c r="G352" t="str">
        <f>TEXT(Table4[[#This Row],[Date]],"dddd")</f>
        <v>Sunday</v>
      </c>
    </row>
    <row r="353" spans="1:7" x14ac:dyDescent="0.3">
      <c r="A353" s="4">
        <v>44290</v>
      </c>
      <c r="B353" t="s">
        <v>28</v>
      </c>
      <c r="C353" t="s">
        <v>40</v>
      </c>
      <c r="D353">
        <v>9</v>
      </c>
      <c r="E353">
        <f>VLOOKUP(Table4[[#This Row],[SKU]],Table2[[SKU]:[Avg Price]],4,0)</f>
        <v>345</v>
      </c>
      <c r="F353">
        <f>Table4[[#This Row],[Price]]*Table4[[#This Row],[Sales]]</f>
        <v>3105</v>
      </c>
      <c r="G353" t="str">
        <f>TEXT(Table4[[#This Row],[Date]],"dddd")</f>
        <v>Sunday</v>
      </c>
    </row>
    <row r="354" spans="1:7" x14ac:dyDescent="0.3">
      <c r="A354" s="4">
        <v>44290</v>
      </c>
      <c r="B354" t="s">
        <v>29</v>
      </c>
      <c r="C354" t="s">
        <v>40</v>
      </c>
      <c r="D354">
        <v>2</v>
      </c>
      <c r="E354">
        <f>VLOOKUP(Table4[[#This Row],[SKU]],Table2[[SKU]:[Avg Price]],4,0)</f>
        <v>350</v>
      </c>
      <c r="F354">
        <f>Table4[[#This Row],[Price]]*Table4[[#This Row],[Sales]]</f>
        <v>700</v>
      </c>
      <c r="G354" t="str">
        <f>TEXT(Table4[[#This Row],[Date]],"dddd")</f>
        <v>Sunday</v>
      </c>
    </row>
    <row r="355" spans="1:7" x14ac:dyDescent="0.3">
      <c r="A355" s="4">
        <v>44290</v>
      </c>
      <c r="B355" t="s">
        <v>30</v>
      </c>
      <c r="C355" t="s">
        <v>40</v>
      </c>
      <c r="D355">
        <v>2</v>
      </c>
      <c r="E355">
        <f>VLOOKUP(Table4[[#This Row],[SKU]],Table2[[SKU]:[Avg Price]],4,0)</f>
        <v>1575</v>
      </c>
      <c r="F355">
        <f>Table4[[#This Row],[Price]]*Table4[[#This Row],[Sales]]</f>
        <v>3150</v>
      </c>
      <c r="G355" t="str">
        <f>TEXT(Table4[[#This Row],[Date]],"dddd")</f>
        <v>Sunday</v>
      </c>
    </row>
    <row r="356" spans="1:7" x14ac:dyDescent="0.3">
      <c r="A356" s="4">
        <v>44290</v>
      </c>
      <c r="B356" t="s">
        <v>31</v>
      </c>
      <c r="C356" t="s">
        <v>40</v>
      </c>
      <c r="D356">
        <v>6</v>
      </c>
      <c r="E356">
        <f>VLOOKUP(Table4[[#This Row],[SKU]],Table2[[SKU]:[Avg Price]],4,0)</f>
        <v>1045</v>
      </c>
      <c r="F356">
        <f>Table4[[#This Row],[Price]]*Table4[[#This Row],[Sales]]</f>
        <v>6270</v>
      </c>
      <c r="G356" t="str">
        <f>TEXT(Table4[[#This Row],[Date]],"dddd")</f>
        <v>Sunday</v>
      </c>
    </row>
    <row r="357" spans="1:7" x14ac:dyDescent="0.3">
      <c r="A357" s="4">
        <v>44290</v>
      </c>
      <c r="B357" t="s">
        <v>32</v>
      </c>
      <c r="C357" t="s">
        <v>40</v>
      </c>
      <c r="D357">
        <v>4</v>
      </c>
      <c r="E357">
        <f>VLOOKUP(Table4[[#This Row],[SKU]],Table2[[SKU]:[Avg Price]],4,0)</f>
        <v>1186</v>
      </c>
      <c r="F357">
        <f>Table4[[#This Row],[Price]]*Table4[[#This Row],[Sales]]</f>
        <v>4744</v>
      </c>
      <c r="G357" t="str">
        <f>TEXT(Table4[[#This Row],[Date]],"dddd")</f>
        <v>Sunday</v>
      </c>
    </row>
    <row r="358" spans="1:7" x14ac:dyDescent="0.3">
      <c r="A358" s="4">
        <v>44290</v>
      </c>
      <c r="B358" t="s">
        <v>33</v>
      </c>
      <c r="C358" t="s">
        <v>40</v>
      </c>
      <c r="D358">
        <v>3</v>
      </c>
      <c r="E358">
        <f>VLOOKUP(Table4[[#This Row],[SKU]],Table2[[SKU]:[Avg Price]],4,0)</f>
        <v>374</v>
      </c>
      <c r="F358">
        <f>Table4[[#This Row],[Price]]*Table4[[#This Row],[Sales]]</f>
        <v>1122</v>
      </c>
      <c r="G358" t="str">
        <f>TEXT(Table4[[#This Row],[Date]],"dddd")</f>
        <v>Sunday</v>
      </c>
    </row>
    <row r="359" spans="1:7" x14ac:dyDescent="0.3">
      <c r="A359" s="4">
        <v>44290</v>
      </c>
      <c r="B359" t="s">
        <v>34</v>
      </c>
      <c r="C359" t="s">
        <v>40</v>
      </c>
      <c r="D359">
        <v>1</v>
      </c>
      <c r="E359">
        <f>VLOOKUP(Table4[[#This Row],[SKU]],Table2[[SKU]:[Avg Price]],4,0)</f>
        <v>1500</v>
      </c>
      <c r="F359">
        <f>Table4[[#This Row],[Price]]*Table4[[#This Row],[Sales]]</f>
        <v>1500</v>
      </c>
      <c r="G359" t="str">
        <f>TEXT(Table4[[#This Row],[Date]],"dddd")</f>
        <v>Sunday</v>
      </c>
    </row>
    <row r="360" spans="1:7" x14ac:dyDescent="0.3">
      <c r="A360" s="4">
        <v>44290</v>
      </c>
      <c r="B360" t="s">
        <v>35</v>
      </c>
      <c r="C360" t="s">
        <v>40</v>
      </c>
      <c r="D360">
        <v>0</v>
      </c>
      <c r="E360">
        <f>VLOOKUP(Table4[[#This Row],[SKU]],Table2[[SKU]:[Avg Price]],4,0)</f>
        <v>1800</v>
      </c>
      <c r="F360">
        <f>Table4[[#This Row],[Price]]*Table4[[#This Row],[Sales]]</f>
        <v>0</v>
      </c>
      <c r="G360" t="str">
        <f>TEXT(Table4[[#This Row],[Date]],"dddd")</f>
        <v>Sunday</v>
      </c>
    </row>
    <row r="361" spans="1:7" x14ac:dyDescent="0.3">
      <c r="A361" s="4">
        <v>44290</v>
      </c>
      <c r="B361" t="s">
        <v>36</v>
      </c>
      <c r="C361" t="s">
        <v>40</v>
      </c>
      <c r="D361">
        <v>2</v>
      </c>
      <c r="E361">
        <f>VLOOKUP(Table4[[#This Row],[SKU]],Table2[[SKU]:[Avg Price]],4,0)</f>
        <v>1477</v>
      </c>
      <c r="F361">
        <f>Table4[[#This Row],[Price]]*Table4[[#This Row],[Sales]]</f>
        <v>2954</v>
      </c>
      <c r="G361" t="str">
        <f>TEXT(Table4[[#This Row],[Date]],"dddd")</f>
        <v>Sunday</v>
      </c>
    </row>
    <row r="362" spans="1:7" x14ac:dyDescent="0.3">
      <c r="A362" s="4">
        <v>44291</v>
      </c>
      <c r="B362" t="s">
        <v>5</v>
      </c>
      <c r="C362" t="s">
        <v>38</v>
      </c>
      <c r="D362">
        <v>36</v>
      </c>
      <c r="E362">
        <f>VLOOKUP(Table4[[#This Row],[SKU]],Table2[[SKU]:[Avg Price]],4,0)</f>
        <v>210</v>
      </c>
      <c r="F362">
        <f>Table4[[#This Row],[Price]]*Table4[[#This Row],[Sales]]</f>
        <v>7560</v>
      </c>
      <c r="G362" t="str">
        <f>TEXT(Table4[[#This Row],[Date]],"dddd")</f>
        <v>Monday</v>
      </c>
    </row>
    <row r="363" spans="1:7" x14ac:dyDescent="0.3">
      <c r="A363" s="4">
        <v>44291</v>
      </c>
      <c r="B363" t="s">
        <v>6</v>
      </c>
      <c r="C363" t="s">
        <v>38</v>
      </c>
      <c r="D363">
        <v>19</v>
      </c>
      <c r="E363">
        <f>VLOOKUP(Table4[[#This Row],[SKU]],Table2[[SKU]:[Avg Price]],4,0)</f>
        <v>199</v>
      </c>
      <c r="F363">
        <f>Table4[[#This Row],[Price]]*Table4[[#This Row],[Sales]]</f>
        <v>3781</v>
      </c>
      <c r="G363" t="str">
        <f>TEXT(Table4[[#This Row],[Date]],"dddd")</f>
        <v>Monday</v>
      </c>
    </row>
    <row r="364" spans="1:7" x14ac:dyDescent="0.3">
      <c r="A364" s="4">
        <v>44291</v>
      </c>
      <c r="B364" t="s">
        <v>7</v>
      </c>
      <c r="C364" t="s">
        <v>38</v>
      </c>
      <c r="D364">
        <v>12</v>
      </c>
      <c r="E364">
        <f>VLOOKUP(Table4[[#This Row],[SKU]],Table2[[SKU]:[Avg Price]],4,0)</f>
        <v>322</v>
      </c>
      <c r="F364">
        <f>Table4[[#This Row],[Price]]*Table4[[#This Row],[Sales]]</f>
        <v>3864</v>
      </c>
      <c r="G364" t="str">
        <f>TEXT(Table4[[#This Row],[Date]],"dddd")</f>
        <v>Monday</v>
      </c>
    </row>
    <row r="365" spans="1:7" x14ac:dyDescent="0.3">
      <c r="A365" s="4">
        <v>44291</v>
      </c>
      <c r="B365" t="s">
        <v>8</v>
      </c>
      <c r="C365" t="s">
        <v>38</v>
      </c>
      <c r="D365">
        <v>10</v>
      </c>
      <c r="E365">
        <f>VLOOKUP(Table4[[#This Row],[SKU]],Table2[[SKU]:[Avg Price]],4,0)</f>
        <v>161</v>
      </c>
      <c r="F365">
        <f>Table4[[#This Row],[Price]]*Table4[[#This Row],[Sales]]</f>
        <v>1610</v>
      </c>
      <c r="G365" t="str">
        <f>TEXT(Table4[[#This Row],[Date]],"dddd")</f>
        <v>Monday</v>
      </c>
    </row>
    <row r="366" spans="1:7" x14ac:dyDescent="0.3">
      <c r="A366" s="4">
        <v>44291</v>
      </c>
      <c r="B366" t="s">
        <v>9</v>
      </c>
      <c r="C366" t="s">
        <v>38</v>
      </c>
      <c r="D366">
        <v>7</v>
      </c>
      <c r="E366">
        <f>VLOOKUP(Table4[[#This Row],[SKU]],Table2[[SKU]:[Avg Price]],4,0)</f>
        <v>109</v>
      </c>
      <c r="F366">
        <f>Table4[[#This Row],[Price]]*Table4[[#This Row],[Sales]]</f>
        <v>763</v>
      </c>
      <c r="G366" t="str">
        <f>TEXT(Table4[[#This Row],[Date]],"dddd")</f>
        <v>Monday</v>
      </c>
    </row>
    <row r="367" spans="1:7" x14ac:dyDescent="0.3">
      <c r="A367" s="4">
        <v>44291</v>
      </c>
      <c r="B367" t="s">
        <v>10</v>
      </c>
      <c r="C367" t="s">
        <v>38</v>
      </c>
      <c r="D367">
        <v>4</v>
      </c>
      <c r="E367">
        <f>VLOOKUP(Table4[[#This Row],[SKU]],Table2[[SKU]:[Avg Price]],4,0)</f>
        <v>122</v>
      </c>
      <c r="F367">
        <f>Table4[[#This Row],[Price]]*Table4[[#This Row],[Sales]]</f>
        <v>488</v>
      </c>
      <c r="G367" t="str">
        <f>TEXT(Table4[[#This Row],[Date]],"dddd")</f>
        <v>Monday</v>
      </c>
    </row>
    <row r="368" spans="1:7" x14ac:dyDescent="0.3">
      <c r="A368" s="4">
        <v>44291</v>
      </c>
      <c r="B368" t="s">
        <v>11</v>
      </c>
      <c r="C368" t="s">
        <v>38</v>
      </c>
      <c r="D368">
        <v>4</v>
      </c>
      <c r="E368">
        <f>VLOOKUP(Table4[[#This Row],[SKU]],Table2[[SKU]:[Avg Price]],4,0)</f>
        <v>96</v>
      </c>
      <c r="F368">
        <f>Table4[[#This Row],[Price]]*Table4[[#This Row],[Sales]]</f>
        <v>384</v>
      </c>
      <c r="G368" t="str">
        <f>TEXT(Table4[[#This Row],[Date]],"dddd")</f>
        <v>Monday</v>
      </c>
    </row>
    <row r="369" spans="1:7" x14ac:dyDescent="0.3">
      <c r="A369" s="4">
        <v>44291</v>
      </c>
      <c r="B369" t="s">
        <v>12</v>
      </c>
      <c r="C369" t="s">
        <v>38</v>
      </c>
      <c r="D369">
        <v>2</v>
      </c>
      <c r="E369">
        <f>VLOOKUP(Table4[[#This Row],[SKU]],Table2[[SKU]:[Avg Price]],4,0)</f>
        <v>73</v>
      </c>
      <c r="F369">
        <f>Table4[[#This Row],[Price]]*Table4[[#This Row],[Sales]]</f>
        <v>146</v>
      </c>
      <c r="G369" t="str">
        <f>TEXT(Table4[[#This Row],[Date]],"dddd")</f>
        <v>Monday</v>
      </c>
    </row>
    <row r="370" spans="1:7" x14ac:dyDescent="0.3">
      <c r="A370" s="4">
        <v>44291</v>
      </c>
      <c r="B370" t="s">
        <v>14</v>
      </c>
      <c r="C370" t="s">
        <v>38</v>
      </c>
      <c r="D370">
        <v>0</v>
      </c>
      <c r="E370">
        <f>VLOOKUP(Table4[[#This Row],[SKU]],Table2[[SKU]:[Avg Price]],4,0)</f>
        <v>225</v>
      </c>
      <c r="F370">
        <f>Table4[[#This Row],[Price]]*Table4[[#This Row],[Sales]]</f>
        <v>0</v>
      </c>
      <c r="G370" t="str">
        <f>TEXT(Table4[[#This Row],[Date]],"dddd")</f>
        <v>Monday</v>
      </c>
    </row>
    <row r="371" spans="1:7" x14ac:dyDescent="0.3">
      <c r="A371" s="4">
        <v>44291</v>
      </c>
      <c r="B371" t="s">
        <v>16</v>
      </c>
      <c r="C371" t="s">
        <v>38</v>
      </c>
      <c r="D371">
        <v>1</v>
      </c>
      <c r="E371">
        <f>VLOOKUP(Table4[[#This Row],[SKU]],Table2[[SKU]:[Avg Price]],4,0)</f>
        <v>559</v>
      </c>
      <c r="F371">
        <f>Table4[[#This Row],[Price]]*Table4[[#This Row],[Sales]]</f>
        <v>559</v>
      </c>
      <c r="G371" t="str">
        <f>TEXT(Table4[[#This Row],[Date]],"dddd")</f>
        <v>Monday</v>
      </c>
    </row>
    <row r="372" spans="1:7" x14ac:dyDescent="0.3">
      <c r="A372" s="4">
        <v>44291</v>
      </c>
      <c r="B372" t="s">
        <v>17</v>
      </c>
      <c r="C372" t="s">
        <v>38</v>
      </c>
      <c r="D372">
        <v>30</v>
      </c>
      <c r="E372">
        <f>VLOOKUP(Table4[[#This Row],[SKU]],Table2[[SKU]:[Avg Price]],4,0)</f>
        <v>3199</v>
      </c>
      <c r="F372">
        <f>Table4[[#This Row],[Price]]*Table4[[#This Row],[Sales]]</f>
        <v>95970</v>
      </c>
      <c r="G372" t="str">
        <f>TEXT(Table4[[#This Row],[Date]],"dddd")</f>
        <v>Monday</v>
      </c>
    </row>
    <row r="373" spans="1:7" x14ac:dyDescent="0.3">
      <c r="A373" s="4">
        <v>44291</v>
      </c>
      <c r="B373" t="s">
        <v>18</v>
      </c>
      <c r="C373" t="s">
        <v>38</v>
      </c>
      <c r="D373">
        <v>15</v>
      </c>
      <c r="E373">
        <f>VLOOKUP(Table4[[#This Row],[SKU]],Table2[[SKU]:[Avg Price]],4,0)</f>
        <v>371</v>
      </c>
      <c r="F373">
        <f>Table4[[#This Row],[Price]]*Table4[[#This Row],[Sales]]</f>
        <v>5565</v>
      </c>
      <c r="G373" t="str">
        <f>TEXT(Table4[[#This Row],[Date]],"dddd")</f>
        <v>Monday</v>
      </c>
    </row>
    <row r="374" spans="1:7" x14ac:dyDescent="0.3">
      <c r="A374" s="4">
        <v>44291</v>
      </c>
      <c r="B374" t="s">
        <v>19</v>
      </c>
      <c r="C374" t="s">
        <v>38</v>
      </c>
      <c r="D374">
        <v>12</v>
      </c>
      <c r="E374">
        <f>VLOOKUP(Table4[[#This Row],[SKU]],Table2[[SKU]:[Avg Price]],4,0)</f>
        <v>2300</v>
      </c>
      <c r="F374">
        <f>Table4[[#This Row],[Price]]*Table4[[#This Row],[Sales]]</f>
        <v>27600</v>
      </c>
      <c r="G374" t="str">
        <f>TEXT(Table4[[#This Row],[Date]],"dddd")</f>
        <v>Monday</v>
      </c>
    </row>
    <row r="375" spans="1:7" x14ac:dyDescent="0.3">
      <c r="A375" s="4">
        <v>44291</v>
      </c>
      <c r="B375" t="s">
        <v>20</v>
      </c>
      <c r="C375" t="s">
        <v>38</v>
      </c>
      <c r="D375">
        <v>12</v>
      </c>
      <c r="E375">
        <f>VLOOKUP(Table4[[#This Row],[SKU]],Table2[[SKU]:[Avg Price]],4,0)</f>
        <v>499</v>
      </c>
      <c r="F375">
        <f>Table4[[#This Row],[Price]]*Table4[[#This Row],[Sales]]</f>
        <v>5988</v>
      </c>
      <c r="G375" t="str">
        <f>TEXT(Table4[[#This Row],[Date]],"dddd")</f>
        <v>Monday</v>
      </c>
    </row>
    <row r="376" spans="1:7" x14ac:dyDescent="0.3">
      <c r="A376" s="4">
        <v>44291</v>
      </c>
      <c r="B376" t="s">
        <v>21</v>
      </c>
      <c r="C376" t="s">
        <v>38</v>
      </c>
      <c r="D376">
        <v>7</v>
      </c>
      <c r="E376">
        <f>VLOOKUP(Table4[[#This Row],[SKU]],Table2[[SKU]:[Avg Price]],4,0)</f>
        <v>299</v>
      </c>
      <c r="F376">
        <f>Table4[[#This Row],[Price]]*Table4[[#This Row],[Sales]]</f>
        <v>2093</v>
      </c>
      <c r="G376" t="str">
        <f>TEXT(Table4[[#This Row],[Date]],"dddd")</f>
        <v>Monday</v>
      </c>
    </row>
    <row r="377" spans="1:7" x14ac:dyDescent="0.3">
      <c r="A377" s="4">
        <v>44291</v>
      </c>
      <c r="B377" t="s">
        <v>22</v>
      </c>
      <c r="C377" t="s">
        <v>38</v>
      </c>
      <c r="D377">
        <v>3</v>
      </c>
      <c r="E377">
        <f>VLOOKUP(Table4[[#This Row],[SKU]],Table2[[SKU]:[Avg Price]],4,0)</f>
        <v>901</v>
      </c>
      <c r="F377">
        <f>Table4[[#This Row],[Price]]*Table4[[#This Row],[Sales]]</f>
        <v>2703</v>
      </c>
      <c r="G377" t="str">
        <f>TEXT(Table4[[#This Row],[Date]],"dddd")</f>
        <v>Monday</v>
      </c>
    </row>
    <row r="378" spans="1:7" x14ac:dyDescent="0.3">
      <c r="A378" s="4">
        <v>44291</v>
      </c>
      <c r="B378" t="s">
        <v>23</v>
      </c>
      <c r="C378" t="s">
        <v>38</v>
      </c>
      <c r="D378">
        <v>5</v>
      </c>
      <c r="E378">
        <f>VLOOKUP(Table4[[#This Row],[SKU]],Table2[[SKU]:[Avg Price]],4,0)</f>
        <v>929</v>
      </c>
      <c r="F378">
        <f>Table4[[#This Row],[Price]]*Table4[[#This Row],[Sales]]</f>
        <v>4645</v>
      </c>
      <c r="G378" t="str">
        <f>TEXT(Table4[[#This Row],[Date]],"dddd")</f>
        <v>Monday</v>
      </c>
    </row>
    <row r="379" spans="1:7" x14ac:dyDescent="0.3">
      <c r="A379" s="4">
        <v>44291</v>
      </c>
      <c r="B379" t="s">
        <v>24</v>
      </c>
      <c r="C379" t="s">
        <v>38</v>
      </c>
      <c r="D379">
        <v>1</v>
      </c>
      <c r="E379">
        <f>VLOOKUP(Table4[[#This Row],[SKU]],Table2[[SKU]:[Avg Price]],4,0)</f>
        <v>1030</v>
      </c>
      <c r="F379">
        <f>Table4[[#This Row],[Price]]*Table4[[#This Row],[Sales]]</f>
        <v>1030</v>
      </c>
      <c r="G379" t="str">
        <f>TEXT(Table4[[#This Row],[Date]],"dddd")</f>
        <v>Monday</v>
      </c>
    </row>
    <row r="380" spans="1:7" x14ac:dyDescent="0.3">
      <c r="A380" s="4">
        <v>44291</v>
      </c>
      <c r="B380" t="s">
        <v>25</v>
      </c>
      <c r="C380" t="s">
        <v>38</v>
      </c>
      <c r="D380">
        <v>0</v>
      </c>
      <c r="E380">
        <f>VLOOKUP(Table4[[#This Row],[SKU]],Table2[[SKU]:[Avg Price]],4,0)</f>
        <v>1222</v>
      </c>
      <c r="F380">
        <f>Table4[[#This Row],[Price]]*Table4[[#This Row],[Sales]]</f>
        <v>0</v>
      </c>
      <c r="G380" t="str">
        <f>TEXT(Table4[[#This Row],[Date]],"dddd")</f>
        <v>Monday</v>
      </c>
    </row>
    <row r="381" spans="1:7" x14ac:dyDescent="0.3">
      <c r="A381" s="4">
        <v>44291</v>
      </c>
      <c r="B381" t="s">
        <v>26</v>
      </c>
      <c r="C381" t="s">
        <v>38</v>
      </c>
      <c r="D381">
        <v>2</v>
      </c>
      <c r="E381">
        <f>VLOOKUP(Table4[[#This Row],[SKU]],Table2[[SKU]:[Avg Price]],4,0)</f>
        <v>649</v>
      </c>
      <c r="F381">
        <f>Table4[[#This Row],[Price]]*Table4[[#This Row],[Sales]]</f>
        <v>1298</v>
      </c>
      <c r="G381" t="str">
        <f>TEXT(Table4[[#This Row],[Date]],"dddd")</f>
        <v>Monday</v>
      </c>
    </row>
    <row r="382" spans="1:7" x14ac:dyDescent="0.3">
      <c r="A382" s="4">
        <v>44291</v>
      </c>
      <c r="B382" t="s">
        <v>27</v>
      </c>
      <c r="C382" t="s">
        <v>38</v>
      </c>
      <c r="D382">
        <v>24</v>
      </c>
      <c r="E382">
        <f>VLOOKUP(Table4[[#This Row],[SKU]],Table2[[SKU]:[Avg Price]],4,0)</f>
        <v>1800</v>
      </c>
      <c r="F382">
        <f>Table4[[#This Row],[Price]]*Table4[[#This Row],[Sales]]</f>
        <v>43200</v>
      </c>
      <c r="G382" t="str">
        <f>TEXT(Table4[[#This Row],[Date]],"dddd")</f>
        <v>Monday</v>
      </c>
    </row>
    <row r="383" spans="1:7" x14ac:dyDescent="0.3">
      <c r="A383" s="4">
        <v>44291</v>
      </c>
      <c r="B383" t="s">
        <v>28</v>
      </c>
      <c r="C383" t="s">
        <v>38</v>
      </c>
      <c r="D383">
        <v>19</v>
      </c>
      <c r="E383">
        <f>VLOOKUP(Table4[[#This Row],[SKU]],Table2[[SKU]:[Avg Price]],4,0)</f>
        <v>345</v>
      </c>
      <c r="F383">
        <f>Table4[[#This Row],[Price]]*Table4[[#This Row],[Sales]]</f>
        <v>6555</v>
      </c>
      <c r="G383" t="str">
        <f>TEXT(Table4[[#This Row],[Date]],"dddd")</f>
        <v>Monday</v>
      </c>
    </row>
    <row r="384" spans="1:7" x14ac:dyDescent="0.3">
      <c r="A384" s="4">
        <v>44291</v>
      </c>
      <c r="B384" t="s">
        <v>29</v>
      </c>
      <c r="C384" t="s">
        <v>38</v>
      </c>
      <c r="D384">
        <v>12</v>
      </c>
      <c r="E384">
        <f>VLOOKUP(Table4[[#This Row],[SKU]],Table2[[SKU]:[Avg Price]],4,0)</f>
        <v>350</v>
      </c>
      <c r="F384">
        <f>Table4[[#This Row],[Price]]*Table4[[#This Row],[Sales]]</f>
        <v>4200</v>
      </c>
      <c r="G384" t="str">
        <f>TEXT(Table4[[#This Row],[Date]],"dddd")</f>
        <v>Monday</v>
      </c>
    </row>
    <row r="385" spans="1:7" x14ac:dyDescent="0.3">
      <c r="A385" s="4">
        <v>44291</v>
      </c>
      <c r="B385" t="s">
        <v>30</v>
      </c>
      <c r="C385" t="s">
        <v>38</v>
      </c>
      <c r="D385">
        <v>7</v>
      </c>
      <c r="E385">
        <f>VLOOKUP(Table4[[#This Row],[SKU]],Table2[[SKU]:[Avg Price]],4,0)</f>
        <v>1575</v>
      </c>
      <c r="F385">
        <f>Table4[[#This Row],[Price]]*Table4[[#This Row],[Sales]]</f>
        <v>11025</v>
      </c>
      <c r="G385" t="str">
        <f>TEXT(Table4[[#This Row],[Date]],"dddd")</f>
        <v>Monday</v>
      </c>
    </row>
    <row r="386" spans="1:7" x14ac:dyDescent="0.3">
      <c r="A386" s="4">
        <v>44291</v>
      </c>
      <c r="B386" t="s">
        <v>31</v>
      </c>
      <c r="C386" t="s">
        <v>38</v>
      </c>
      <c r="D386">
        <v>4</v>
      </c>
      <c r="E386">
        <f>VLOOKUP(Table4[[#This Row],[SKU]],Table2[[SKU]:[Avg Price]],4,0)</f>
        <v>1045</v>
      </c>
      <c r="F386">
        <f>Table4[[#This Row],[Price]]*Table4[[#This Row],[Sales]]</f>
        <v>4180</v>
      </c>
      <c r="G386" t="str">
        <f>TEXT(Table4[[#This Row],[Date]],"dddd")</f>
        <v>Monday</v>
      </c>
    </row>
    <row r="387" spans="1:7" x14ac:dyDescent="0.3">
      <c r="A387" s="4">
        <v>44291</v>
      </c>
      <c r="B387" t="s">
        <v>32</v>
      </c>
      <c r="C387" t="s">
        <v>38</v>
      </c>
      <c r="D387">
        <v>2</v>
      </c>
      <c r="E387">
        <f>VLOOKUP(Table4[[#This Row],[SKU]],Table2[[SKU]:[Avg Price]],4,0)</f>
        <v>1186</v>
      </c>
      <c r="F387">
        <f>Table4[[#This Row],[Price]]*Table4[[#This Row],[Sales]]</f>
        <v>2372</v>
      </c>
      <c r="G387" t="str">
        <f>TEXT(Table4[[#This Row],[Date]],"dddd")</f>
        <v>Monday</v>
      </c>
    </row>
    <row r="388" spans="1:7" x14ac:dyDescent="0.3">
      <c r="A388" s="4">
        <v>44291</v>
      </c>
      <c r="B388" t="s">
        <v>33</v>
      </c>
      <c r="C388" t="s">
        <v>38</v>
      </c>
      <c r="D388">
        <v>2</v>
      </c>
      <c r="E388">
        <f>VLOOKUP(Table4[[#This Row],[SKU]],Table2[[SKU]:[Avg Price]],4,0)</f>
        <v>374</v>
      </c>
      <c r="F388">
        <f>Table4[[#This Row],[Price]]*Table4[[#This Row],[Sales]]</f>
        <v>748</v>
      </c>
      <c r="G388" t="str">
        <f>TEXT(Table4[[#This Row],[Date]],"dddd")</f>
        <v>Monday</v>
      </c>
    </row>
    <row r="389" spans="1:7" x14ac:dyDescent="0.3">
      <c r="A389" s="4">
        <v>44291</v>
      </c>
      <c r="B389" t="s">
        <v>34</v>
      </c>
      <c r="C389" t="s">
        <v>38</v>
      </c>
      <c r="D389">
        <v>1</v>
      </c>
      <c r="E389">
        <f>VLOOKUP(Table4[[#This Row],[SKU]],Table2[[SKU]:[Avg Price]],4,0)</f>
        <v>1500</v>
      </c>
      <c r="F389">
        <f>Table4[[#This Row],[Price]]*Table4[[#This Row],[Sales]]</f>
        <v>1500</v>
      </c>
      <c r="G389" t="str">
        <f>TEXT(Table4[[#This Row],[Date]],"dddd")</f>
        <v>Monday</v>
      </c>
    </row>
    <row r="390" spans="1:7" x14ac:dyDescent="0.3">
      <c r="A390" s="4">
        <v>44291</v>
      </c>
      <c r="B390" t="s">
        <v>35</v>
      </c>
      <c r="C390" t="s">
        <v>38</v>
      </c>
      <c r="D390">
        <v>0</v>
      </c>
      <c r="E390">
        <f>VLOOKUP(Table4[[#This Row],[SKU]],Table2[[SKU]:[Avg Price]],4,0)</f>
        <v>1800</v>
      </c>
      <c r="F390">
        <f>Table4[[#This Row],[Price]]*Table4[[#This Row],[Sales]]</f>
        <v>0</v>
      </c>
      <c r="G390" t="str">
        <f>TEXT(Table4[[#This Row],[Date]],"dddd")</f>
        <v>Monday</v>
      </c>
    </row>
    <row r="391" spans="1:7" x14ac:dyDescent="0.3">
      <c r="A391" s="4">
        <v>44291</v>
      </c>
      <c r="B391" t="s">
        <v>36</v>
      </c>
      <c r="C391" t="s">
        <v>38</v>
      </c>
      <c r="D391">
        <v>0</v>
      </c>
      <c r="E391">
        <f>VLOOKUP(Table4[[#This Row],[SKU]],Table2[[SKU]:[Avg Price]],4,0)</f>
        <v>1477</v>
      </c>
      <c r="F391">
        <f>Table4[[#This Row],[Price]]*Table4[[#This Row],[Sales]]</f>
        <v>0</v>
      </c>
      <c r="G391" t="str">
        <f>TEXT(Table4[[#This Row],[Date]],"dddd")</f>
        <v>Monday</v>
      </c>
    </row>
    <row r="392" spans="1:7" x14ac:dyDescent="0.3">
      <c r="A392" s="4">
        <v>44291</v>
      </c>
      <c r="B392" t="s">
        <v>5</v>
      </c>
      <c r="C392" t="s">
        <v>39</v>
      </c>
      <c r="D392">
        <v>24</v>
      </c>
      <c r="E392">
        <f>VLOOKUP(Table4[[#This Row],[SKU]],Table2[[SKU]:[Avg Price]],4,0)</f>
        <v>210</v>
      </c>
      <c r="F392">
        <f>Table4[[#This Row],[Price]]*Table4[[#This Row],[Sales]]</f>
        <v>5040</v>
      </c>
      <c r="G392" t="str">
        <f>TEXT(Table4[[#This Row],[Date]],"dddd")</f>
        <v>Monday</v>
      </c>
    </row>
    <row r="393" spans="1:7" x14ac:dyDescent="0.3">
      <c r="A393" s="4">
        <v>44291</v>
      </c>
      <c r="B393" t="s">
        <v>6</v>
      </c>
      <c r="C393" t="s">
        <v>39</v>
      </c>
      <c r="D393">
        <v>11</v>
      </c>
      <c r="E393">
        <f>VLOOKUP(Table4[[#This Row],[SKU]],Table2[[SKU]:[Avg Price]],4,0)</f>
        <v>199</v>
      </c>
      <c r="F393">
        <f>Table4[[#This Row],[Price]]*Table4[[#This Row],[Sales]]</f>
        <v>2189</v>
      </c>
      <c r="G393" t="str">
        <f>TEXT(Table4[[#This Row],[Date]],"dddd")</f>
        <v>Monday</v>
      </c>
    </row>
    <row r="394" spans="1:7" x14ac:dyDescent="0.3">
      <c r="A394" s="4">
        <v>44291</v>
      </c>
      <c r="B394" t="s">
        <v>7</v>
      </c>
      <c r="C394" t="s">
        <v>39</v>
      </c>
      <c r="D394">
        <v>8</v>
      </c>
      <c r="E394">
        <f>VLOOKUP(Table4[[#This Row],[SKU]],Table2[[SKU]:[Avg Price]],4,0)</f>
        <v>322</v>
      </c>
      <c r="F394">
        <f>Table4[[#This Row],[Price]]*Table4[[#This Row],[Sales]]</f>
        <v>2576</v>
      </c>
      <c r="G394" t="str">
        <f>TEXT(Table4[[#This Row],[Date]],"dddd")</f>
        <v>Monday</v>
      </c>
    </row>
    <row r="395" spans="1:7" x14ac:dyDescent="0.3">
      <c r="A395" s="4">
        <v>44291</v>
      </c>
      <c r="B395" t="s">
        <v>8</v>
      </c>
      <c r="C395" t="s">
        <v>39</v>
      </c>
      <c r="D395">
        <v>8</v>
      </c>
      <c r="E395">
        <f>VLOOKUP(Table4[[#This Row],[SKU]],Table2[[SKU]:[Avg Price]],4,0)</f>
        <v>161</v>
      </c>
      <c r="F395">
        <f>Table4[[#This Row],[Price]]*Table4[[#This Row],[Sales]]</f>
        <v>1288</v>
      </c>
      <c r="G395" t="str">
        <f>TEXT(Table4[[#This Row],[Date]],"dddd")</f>
        <v>Monday</v>
      </c>
    </row>
    <row r="396" spans="1:7" x14ac:dyDescent="0.3">
      <c r="A396" s="4">
        <v>44291</v>
      </c>
      <c r="B396" t="s">
        <v>9</v>
      </c>
      <c r="C396" t="s">
        <v>39</v>
      </c>
      <c r="D396">
        <v>4</v>
      </c>
      <c r="E396">
        <f>VLOOKUP(Table4[[#This Row],[SKU]],Table2[[SKU]:[Avg Price]],4,0)</f>
        <v>109</v>
      </c>
      <c r="F396">
        <f>Table4[[#This Row],[Price]]*Table4[[#This Row],[Sales]]</f>
        <v>436</v>
      </c>
      <c r="G396" t="str">
        <f>TEXT(Table4[[#This Row],[Date]],"dddd")</f>
        <v>Monday</v>
      </c>
    </row>
    <row r="397" spans="1:7" x14ac:dyDescent="0.3">
      <c r="A397" s="4">
        <v>44291</v>
      </c>
      <c r="B397" t="s">
        <v>10</v>
      </c>
      <c r="C397" t="s">
        <v>39</v>
      </c>
      <c r="D397">
        <v>2</v>
      </c>
      <c r="E397">
        <f>VLOOKUP(Table4[[#This Row],[SKU]],Table2[[SKU]:[Avg Price]],4,0)</f>
        <v>122</v>
      </c>
      <c r="F397">
        <f>Table4[[#This Row],[Price]]*Table4[[#This Row],[Sales]]</f>
        <v>244</v>
      </c>
      <c r="G397" t="str">
        <f>TEXT(Table4[[#This Row],[Date]],"dddd")</f>
        <v>Monday</v>
      </c>
    </row>
    <row r="398" spans="1:7" x14ac:dyDescent="0.3">
      <c r="A398" s="4">
        <v>44291</v>
      </c>
      <c r="B398" t="s">
        <v>11</v>
      </c>
      <c r="C398" t="s">
        <v>39</v>
      </c>
      <c r="D398">
        <v>3</v>
      </c>
      <c r="E398">
        <f>VLOOKUP(Table4[[#This Row],[SKU]],Table2[[SKU]:[Avg Price]],4,0)</f>
        <v>96</v>
      </c>
      <c r="F398">
        <f>Table4[[#This Row],[Price]]*Table4[[#This Row],[Sales]]</f>
        <v>288</v>
      </c>
      <c r="G398" t="str">
        <f>TEXT(Table4[[#This Row],[Date]],"dddd")</f>
        <v>Monday</v>
      </c>
    </row>
    <row r="399" spans="1:7" x14ac:dyDescent="0.3">
      <c r="A399" s="4">
        <v>44291</v>
      </c>
      <c r="B399" t="s">
        <v>12</v>
      </c>
      <c r="C399" t="s">
        <v>39</v>
      </c>
      <c r="D399">
        <v>1</v>
      </c>
      <c r="E399">
        <f>VLOOKUP(Table4[[#This Row],[SKU]],Table2[[SKU]:[Avg Price]],4,0)</f>
        <v>73</v>
      </c>
      <c r="F399">
        <f>Table4[[#This Row],[Price]]*Table4[[#This Row],[Sales]]</f>
        <v>73</v>
      </c>
      <c r="G399" t="str">
        <f>TEXT(Table4[[#This Row],[Date]],"dddd")</f>
        <v>Monday</v>
      </c>
    </row>
    <row r="400" spans="1:7" x14ac:dyDescent="0.3">
      <c r="A400" s="4">
        <v>44291</v>
      </c>
      <c r="B400" t="s">
        <v>14</v>
      </c>
      <c r="C400" t="s">
        <v>39</v>
      </c>
      <c r="D400">
        <v>0</v>
      </c>
      <c r="E400">
        <f>VLOOKUP(Table4[[#This Row],[SKU]],Table2[[SKU]:[Avg Price]],4,0)</f>
        <v>225</v>
      </c>
      <c r="F400">
        <f>Table4[[#This Row],[Price]]*Table4[[#This Row],[Sales]]</f>
        <v>0</v>
      </c>
      <c r="G400" t="str">
        <f>TEXT(Table4[[#This Row],[Date]],"dddd")</f>
        <v>Monday</v>
      </c>
    </row>
    <row r="401" spans="1:7" x14ac:dyDescent="0.3">
      <c r="A401" s="4">
        <v>44291</v>
      </c>
      <c r="B401" t="s">
        <v>16</v>
      </c>
      <c r="C401" t="s">
        <v>39</v>
      </c>
      <c r="D401">
        <v>1</v>
      </c>
      <c r="E401">
        <f>VLOOKUP(Table4[[#This Row],[SKU]],Table2[[SKU]:[Avg Price]],4,0)</f>
        <v>559</v>
      </c>
      <c r="F401">
        <f>Table4[[#This Row],[Price]]*Table4[[#This Row],[Sales]]</f>
        <v>559</v>
      </c>
      <c r="G401" t="str">
        <f>TEXT(Table4[[#This Row],[Date]],"dddd")</f>
        <v>Monday</v>
      </c>
    </row>
    <row r="402" spans="1:7" x14ac:dyDescent="0.3">
      <c r="A402" s="4">
        <v>44291</v>
      </c>
      <c r="B402" t="s">
        <v>17</v>
      </c>
      <c r="C402" t="s">
        <v>39</v>
      </c>
      <c r="D402">
        <v>21</v>
      </c>
      <c r="E402">
        <f>VLOOKUP(Table4[[#This Row],[SKU]],Table2[[SKU]:[Avg Price]],4,0)</f>
        <v>3199</v>
      </c>
      <c r="F402">
        <f>Table4[[#This Row],[Price]]*Table4[[#This Row],[Sales]]</f>
        <v>67179</v>
      </c>
      <c r="G402" t="str">
        <f>TEXT(Table4[[#This Row],[Date]],"dddd")</f>
        <v>Monday</v>
      </c>
    </row>
    <row r="403" spans="1:7" x14ac:dyDescent="0.3">
      <c r="A403" s="4">
        <v>44291</v>
      </c>
      <c r="B403" t="s">
        <v>18</v>
      </c>
      <c r="C403" t="s">
        <v>39</v>
      </c>
      <c r="D403">
        <v>7</v>
      </c>
      <c r="E403">
        <f>VLOOKUP(Table4[[#This Row],[SKU]],Table2[[SKU]:[Avg Price]],4,0)</f>
        <v>371</v>
      </c>
      <c r="F403">
        <f>Table4[[#This Row],[Price]]*Table4[[#This Row],[Sales]]</f>
        <v>2597</v>
      </c>
      <c r="G403" t="str">
        <f>TEXT(Table4[[#This Row],[Date]],"dddd")</f>
        <v>Monday</v>
      </c>
    </row>
    <row r="404" spans="1:7" x14ac:dyDescent="0.3">
      <c r="A404" s="4">
        <v>44291</v>
      </c>
      <c r="B404" t="s">
        <v>19</v>
      </c>
      <c r="C404" t="s">
        <v>39</v>
      </c>
      <c r="D404">
        <v>0</v>
      </c>
      <c r="E404">
        <f>VLOOKUP(Table4[[#This Row],[SKU]],Table2[[SKU]:[Avg Price]],4,0)</f>
        <v>2300</v>
      </c>
      <c r="F404">
        <f>Table4[[#This Row],[Price]]*Table4[[#This Row],[Sales]]</f>
        <v>0</v>
      </c>
      <c r="G404" t="str">
        <f>TEXT(Table4[[#This Row],[Date]],"dddd")</f>
        <v>Monday</v>
      </c>
    </row>
    <row r="405" spans="1:7" x14ac:dyDescent="0.3">
      <c r="A405" s="4">
        <v>44291</v>
      </c>
      <c r="B405" t="s">
        <v>20</v>
      </c>
      <c r="C405" t="s">
        <v>39</v>
      </c>
      <c r="D405">
        <v>1</v>
      </c>
      <c r="E405">
        <f>VLOOKUP(Table4[[#This Row],[SKU]],Table2[[SKU]:[Avg Price]],4,0)</f>
        <v>499</v>
      </c>
      <c r="F405">
        <f>Table4[[#This Row],[Price]]*Table4[[#This Row],[Sales]]</f>
        <v>499</v>
      </c>
      <c r="G405" t="str">
        <f>TEXT(Table4[[#This Row],[Date]],"dddd")</f>
        <v>Monday</v>
      </c>
    </row>
    <row r="406" spans="1:7" x14ac:dyDescent="0.3">
      <c r="A406" s="4">
        <v>44291</v>
      </c>
      <c r="B406" t="s">
        <v>21</v>
      </c>
      <c r="C406" t="s">
        <v>39</v>
      </c>
      <c r="D406">
        <v>3</v>
      </c>
      <c r="E406">
        <f>VLOOKUP(Table4[[#This Row],[SKU]],Table2[[SKU]:[Avg Price]],4,0)</f>
        <v>299</v>
      </c>
      <c r="F406">
        <f>Table4[[#This Row],[Price]]*Table4[[#This Row],[Sales]]</f>
        <v>897</v>
      </c>
      <c r="G406" t="str">
        <f>TEXT(Table4[[#This Row],[Date]],"dddd")</f>
        <v>Monday</v>
      </c>
    </row>
    <row r="407" spans="1:7" x14ac:dyDescent="0.3">
      <c r="A407" s="4">
        <v>44291</v>
      </c>
      <c r="B407" t="s">
        <v>22</v>
      </c>
      <c r="C407" t="s">
        <v>39</v>
      </c>
      <c r="D407">
        <v>1</v>
      </c>
      <c r="E407">
        <f>VLOOKUP(Table4[[#This Row],[SKU]],Table2[[SKU]:[Avg Price]],4,0)</f>
        <v>901</v>
      </c>
      <c r="F407">
        <f>Table4[[#This Row],[Price]]*Table4[[#This Row],[Sales]]</f>
        <v>901</v>
      </c>
      <c r="G407" t="str">
        <f>TEXT(Table4[[#This Row],[Date]],"dddd")</f>
        <v>Monday</v>
      </c>
    </row>
    <row r="408" spans="1:7" x14ac:dyDescent="0.3">
      <c r="A408" s="4">
        <v>44291</v>
      </c>
      <c r="B408" t="s">
        <v>23</v>
      </c>
      <c r="C408" t="s">
        <v>39</v>
      </c>
      <c r="D408">
        <v>1</v>
      </c>
      <c r="E408">
        <f>VLOOKUP(Table4[[#This Row],[SKU]],Table2[[SKU]:[Avg Price]],4,0)</f>
        <v>929</v>
      </c>
      <c r="F408">
        <f>Table4[[#This Row],[Price]]*Table4[[#This Row],[Sales]]</f>
        <v>929</v>
      </c>
      <c r="G408" t="str">
        <f>TEXT(Table4[[#This Row],[Date]],"dddd")</f>
        <v>Monday</v>
      </c>
    </row>
    <row r="409" spans="1:7" x14ac:dyDescent="0.3">
      <c r="A409" s="4">
        <v>44291</v>
      </c>
      <c r="B409" t="s">
        <v>24</v>
      </c>
      <c r="C409" t="s">
        <v>39</v>
      </c>
      <c r="D409">
        <v>0</v>
      </c>
      <c r="E409">
        <f>VLOOKUP(Table4[[#This Row],[SKU]],Table2[[SKU]:[Avg Price]],4,0)</f>
        <v>1030</v>
      </c>
      <c r="F409">
        <f>Table4[[#This Row],[Price]]*Table4[[#This Row],[Sales]]</f>
        <v>0</v>
      </c>
      <c r="G409" t="str">
        <f>TEXT(Table4[[#This Row],[Date]],"dddd")</f>
        <v>Monday</v>
      </c>
    </row>
    <row r="410" spans="1:7" x14ac:dyDescent="0.3">
      <c r="A410" s="4">
        <v>44291</v>
      </c>
      <c r="B410" t="s">
        <v>25</v>
      </c>
      <c r="C410" t="s">
        <v>39</v>
      </c>
      <c r="D410">
        <v>0</v>
      </c>
      <c r="E410">
        <f>VLOOKUP(Table4[[#This Row],[SKU]],Table2[[SKU]:[Avg Price]],4,0)</f>
        <v>1222</v>
      </c>
      <c r="F410">
        <f>Table4[[#This Row],[Price]]*Table4[[#This Row],[Sales]]</f>
        <v>0</v>
      </c>
      <c r="G410" t="str">
        <f>TEXT(Table4[[#This Row],[Date]],"dddd")</f>
        <v>Monday</v>
      </c>
    </row>
    <row r="411" spans="1:7" x14ac:dyDescent="0.3">
      <c r="A411" s="4">
        <v>44291</v>
      </c>
      <c r="B411" t="s">
        <v>26</v>
      </c>
      <c r="C411" t="s">
        <v>39</v>
      </c>
      <c r="D411">
        <v>1</v>
      </c>
      <c r="E411">
        <f>VLOOKUP(Table4[[#This Row],[SKU]],Table2[[SKU]:[Avg Price]],4,0)</f>
        <v>649</v>
      </c>
      <c r="F411">
        <f>Table4[[#This Row],[Price]]*Table4[[#This Row],[Sales]]</f>
        <v>649</v>
      </c>
      <c r="G411" t="str">
        <f>TEXT(Table4[[#This Row],[Date]],"dddd")</f>
        <v>Monday</v>
      </c>
    </row>
    <row r="412" spans="1:7" x14ac:dyDescent="0.3">
      <c r="A412" s="4">
        <v>44291</v>
      </c>
      <c r="B412" t="s">
        <v>27</v>
      </c>
      <c r="C412" t="s">
        <v>39</v>
      </c>
      <c r="D412">
        <v>18</v>
      </c>
      <c r="E412">
        <f>VLOOKUP(Table4[[#This Row],[SKU]],Table2[[SKU]:[Avg Price]],4,0)</f>
        <v>1800</v>
      </c>
      <c r="F412">
        <f>Table4[[#This Row],[Price]]*Table4[[#This Row],[Sales]]</f>
        <v>32400</v>
      </c>
      <c r="G412" t="str">
        <f>TEXT(Table4[[#This Row],[Date]],"dddd")</f>
        <v>Monday</v>
      </c>
    </row>
    <row r="413" spans="1:7" x14ac:dyDescent="0.3">
      <c r="A413" s="4">
        <v>44291</v>
      </c>
      <c r="B413" t="s">
        <v>28</v>
      </c>
      <c r="C413" t="s">
        <v>39</v>
      </c>
      <c r="D413">
        <v>14</v>
      </c>
      <c r="E413">
        <f>VLOOKUP(Table4[[#This Row],[SKU]],Table2[[SKU]:[Avg Price]],4,0)</f>
        <v>345</v>
      </c>
      <c r="F413">
        <f>Table4[[#This Row],[Price]]*Table4[[#This Row],[Sales]]</f>
        <v>4830</v>
      </c>
      <c r="G413" t="str">
        <f>TEXT(Table4[[#This Row],[Date]],"dddd")</f>
        <v>Monday</v>
      </c>
    </row>
    <row r="414" spans="1:7" x14ac:dyDescent="0.3">
      <c r="A414" s="4">
        <v>44291</v>
      </c>
      <c r="B414" t="s">
        <v>29</v>
      </c>
      <c r="C414" t="s">
        <v>39</v>
      </c>
      <c r="D414">
        <v>7</v>
      </c>
      <c r="E414">
        <f>VLOOKUP(Table4[[#This Row],[SKU]],Table2[[SKU]:[Avg Price]],4,0)</f>
        <v>350</v>
      </c>
      <c r="F414">
        <f>Table4[[#This Row],[Price]]*Table4[[#This Row],[Sales]]</f>
        <v>2450</v>
      </c>
      <c r="G414" t="str">
        <f>TEXT(Table4[[#This Row],[Date]],"dddd")</f>
        <v>Monday</v>
      </c>
    </row>
    <row r="415" spans="1:7" x14ac:dyDescent="0.3">
      <c r="A415" s="4">
        <v>44291</v>
      </c>
      <c r="B415" t="s">
        <v>30</v>
      </c>
      <c r="C415" t="s">
        <v>39</v>
      </c>
      <c r="D415">
        <v>5</v>
      </c>
      <c r="E415">
        <f>VLOOKUP(Table4[[#This Row],[SKU]],Table2[[SKU]:[Avg Price]],4,0)</f>
        <v>1575</v>
      </c>
      <c r="F415">
        <f>Table4[[#This Row],[Price]]*Table4[[#This Row],[Sales]]</f>
        <v>7875</v>
      </c>
      <c r="G415" t="str">
        <f>TEXT(Table4[[#This Row],[Date]],"dddd")</f>
        <v>Monday</v>
      </c>
    </row>
    <row r="416" spans="1:7" x14ac:dyDescent="0.3">
      <c r="A416" s="4">
        <v>44291</v>
      </c>
      <c r="B416" t="s">
        <v>31</v>
      </c>
      <c r="C416" t="s">
        <v>39</v>
      </c>
      <c r="D416">
        <v>3</v>
      </c>
      <c r="E416">
        <f>VLOOKUP(Table4[[#This Row],[SKU]],Table2[[SKU]:[Avg Price]],4,0)</f>
        <v>1045</v>
      </c>
      <c r="F416">
        <f>Table4[[#This Row],[Price]]*Table4[[#This Row],[Sales]]</f>
        <v>3135</v>
      </c>
      <c r="G416" t="str">
        <f>TEXT(Table4[[#This Row],[Date]],"dddd")</f>
        <v>Monday</v>
      </c>
    </row>
    <row r="417" spans="1:7" x14ac:dyDescent="0.3">
      <c r="A417" s="4">
        <v>44291</v>
      </c>
      <c r="B417" t="s">
        <v>32</v>
      </c>
      <c r="C417" t="s">
        <v>39</v>
      </c>
      <c r="D417">
        <v>0</v>
      </c>
      <c r="E417">
        <f>VLOOKUP(Table4[[#This Row],[SKU]],Table2[[SKU]:[Avg Price]],4,0)</f>
        <v>1186</v>
      </c>
      <c r="F417">
        <f>Table4[[#This Row],[Price]]*Table4[[#This Row],[Sales]]</f>
        <v>0</v>
      </c>
      <c r="G417" t="str">
        <f>TEXT(Table4[[#This Row],[Date]],"dddd")</f>
        <v>Monday</v>
      </c>
    </row>
    <row r="418" spans="1:7" x14ac:dyDescent="0.3">
      <c r="A418" s="4">
        <v>44291</v>
      </c>
      <c r="B418" t="s">
        <v>33</v>
      </c>
      <c r="C418" t="s">
        <v>39</v>
      </c>
      <c r="D418">
        <v>0</v>
      </c>
      <c r="E418">
        <f>VLOOKUP(Table4[[#This Row],[SKU]],Table2[[SKU]:[Avg Price]],4,0)</f>
        <v>374</v>
      </c>
      <c r="F418">
        <f>Table4[[#This Row],[Price]]*Table4[[#This Row],[Sales]]</f>
        <v>0</v>
      </c>
      <c r="G418" t="str">
        <f>TEXT(Table4[[#This Row],[Date]],"dddd")</f>
        <v>Monday</v>
      </c>
    </row>
    <row r="419" spans="1:7" x14ac:dyDescent="0.3">
      <c r="A419" s="4">
        <v>44291</v>
      </c>
      <c r="B419" t="s">
        <v>34</v>
      </c>
      <c r="C419" t="s">
        <v>39</v>
      </c>
      <c r="D419">
        <v>0</v>
      </c>
      <c r="E419">
        <f>VLOOKUP(Table4[[#This Row],[SKU]],Table2[[SKU]:[Avg Price]],4,0)</f>
        <v>1500</v>
      </c>
      <c r="F419">
        <f>Table4[[#This Row],[Price]]*Table4[[#This Row],[Sales]]</f>
        <v>0</v>
      </c>
      <c r="G419" t="str">
        <f>TEXT(Table4[[#This Row],[Date]],"dddd")</f>
        <v>Monday</v>
      </c>
    </row>
    <row r="420" spans="1:7" x14ac:dyDescent="0.3">
      <c r="A420" s="4">
        <v>44291</v>
      </c>
      <c r="B420" t="s">
        <v>35</v>
      </c>
      <c r="C420" t="s">
        <v>39</v>
      </c>
      <c r="D420">
        <v>0</v>
      </c>
      <c r="E420">
        <f>VLOOKUP(Table4[[#This Row],[SKU]],Table2[[SKU]:[Avg Price]],4,0)</f>
        <v>1800</v>
      </c>
      <c r="F420">
        <f>Table4[[#This Row],[Price]]*Table4[[#This Row],[Sales]]</f>
        <v>0</v>
      </c>
      <c r="G420" t="str">
        <f>TEXT(Table4[[#This Row],[Date]],"dddd")</f>
        <v>Monday</v>
      </c>
    </row>
    <row r="421" spans="1:7" x14ac:dyDescent="0.3">
      <c r="A421" s="4">
        <v>44291</v>
      </c>
      <c r="B421" t="s">
        <v>36</v>
      </c>
      <c r="C421" t="s">
        <v>39</v>
      </c>
      <c r="D421">
        <v>0</v>
      </c>
      <c r="E421">
        <f>VLOOKUP(Table4[[#This Row],[SKU]],Table2[[SKU]:[Avg Price]],4,0)</f>
        <v>1477</v>
      </c>
      <c r="F421">
        <f>Table4[[#This Row],[Price]]*Table4[[#This Row],[Sales]]</f>
        <v>0</v>
      </c>
      <c r="G421" t="str">
        <f>TEXT(Table4[[#This Row],[Date]],"dddd")</f>
        <v>Monday</v>
      </c>
    </row>
    <row r="422" spans="1:7" x14ac:dyDescent="0.3">
      <c r="A422" s="4">
        <v>44291</v>
      </c>
      <c r="B422" t="s">
        <v>5</v>
      </c>
      <c r="C422" t="s">
        <v>40</v>
      </c>
      <c r="D422">
        <v>2</v>
      </c>
      <c r="E422">
        <f>VLOOKUP(Table4[[#This Row],[SKU]],Table2[[SKU]:[Avg Price]],4,0)</f>
        <v>210</v>
      </c>
      <c r="F422">
        <f>Table4[[#This Row],[Price]]*Table4[[#This Row],[Sales]]</f>
        <v>420</v>
      </c>
      <c r="G422" t="str">
        <f>TEXT(Table4[[#This Row],[Date]],"dddd")</f>
        <v>Monday</v>
      </c>
    </row>
    <row r="423" spans="1:7" x14ac:dyDescent="0.3">
      <c r="A423" s="4">
        <v>44291</v>
      </c>
      <c r="B423" t="s">
        <v>6</v>
      </c>
      <c r="C423" t="s">
        <v>40</v>
      </c>
      <c r="D423">
        <v>5</v>
      </c>
      <c r="E423">
        <f>VLOOKUP(Table4[[#This Row],[SKU]],Table2[[SKU]:[Avg Price]],4,0)</f>
        <v>199</v>
      </c>
      <c r="F423">
        <f>Table4[[#This Row],[Price]]*Table4[[#This Row],[Sales]]</f>
        <v>995</v>
      </c>
      <c r="G423" t="str">
        <f>TEXT(Table4[[#This Row],[Date]],"dddd")</f>
        <v>Monday</v>
      </c>
    </row>
    <row r="424" spans="1:7" x14ac:dyDescent="0.3">
      <c r="A424" s="4">
        <v>44291</v>
      </c>
      <c r="B424" t="s">
        <v>7</v>
      </c>
      <c r="C424" t="s">
        <v>40</v>
      </c>
      <c r="D424">
        <v>4</v>
      </c>
      <c r="E424">
        <f>VLOOKUP(Table4[[#This Row],[SKU]],Table2[[SKU]:[Avg Price]],4,0)</f>
        <v>322</v>
      </c>
      <c r="F424">
        <f>Table4[[#This Row],[Price]]*Table4[[#This Row],[Sales]]</f>
        <v>1288</v>
      </c>
      <c r="G424" t="str">
        <f>TEXT(Table4[[#This Row],[Date]],"dddd")</f>
        <v>Monday</v>
      </c>
    </row>
    <row r="425" spans="1:7" x14ac:dyDescent="0.3">
      <c r="A425" s="4">
        <v>44291</v>
      </c>
      <c r="B425" t="s">
        <v>8</v>
      </c>
      <c r="C425" t="s">
        <v>40</v>
      </c>
      <c r="D425">
        <v>2</v>
      </c>
      <c r="E425">
        <f>VLOOKUP(Table4[[#This Row],[SKU]],Table2[[SKU]:[Avg Price]],4,0)</f>
        <v>161</v>
      </c>
      <c r="F425">
        <f>Table4[[#This Row],[Price]]*Table4[[#This Row],[Sales]]</f>
        <v>322</v>
      </c>
      <c r="G425" t="str">
        <f>TEXT(Table4[[#This Row],[Date]],"dddd")</f>
        <v>Monday</v>
      </c>
    </row>
    <row r="426" spans="1:7" x14ac:dyDescent="0.3">
      <c r="A426" s="4">
        <v>44291</v>
      </c>
      <c r="B426" t="s">
        <v>9</v>
      </c>
      <c r="C426" t="s">
        <v>40</v>
      </c>
      <c r="D426">
        <v>2</v>
      </c>
      <c r="E426">
        <f>VLOOKUP(Table4[[#This Row],[SKU]],Table2[[SKU]:[Avg Price]],4,0)</f>
        <v>109</v>
      </c>
      <c r="F426">
        <f>Table4[[#This Row],[Price]]*Table4[[#This Row],[Sales]]</f>
        <v>218</v>
      </c>
      <c r="G426" t="str">
        <f>TEXT(Table4[[#This Row],[Date]],"dddd")</f>
        <v>Monday</v>
      </c>
    </row>
    <row r="427" spans="1:7" x14ac:dyDescent="0.3">
      <c r="A427" s="4">
        <v>44291</v>
      </c>
      <c r="B427" t="s">
        <v>10</v>
      </c>
      <c r="C427" t="s">
        <v>40</v>
      </c>
      <c r="D427">
        <v>2</v>
      </c>
      <c r="E427">
        <f>VLOOKUP(Table4[[#This Row],[SKU]],Table2[[SKU]:[Avg Price]],4,0)</f>
        <v>122</v>
      </c>
      <c r="F427">
        <f>Table4[[#This Row],[Price]]*Table4[[#This Row],[Sales]]</f>
        <v>244</v>
      </c>
      <c r="G427" t="str">
        <f>TEXT(Table4[[#This Row],[Date]],"dddd")</f>
        <v>Monday</v>
      </c>
    </row>
    <row r="428" spans="1:7" x14ac:dyDescent="0.3">
      <c r="A428" s="4">
        <v>44291</v>
      </c>
      <c r="B428" t="s">
        <v>11</v>
      </c>
      <c r="C428" t="s">
        <v>40</v>
      </c>
      <c r="D428">
        <v>2</v>
      </c>
      <c r="E428">
        <f>VLOOKUP(Table4[[#This Row],[SKU]],Table2[[SKU]:[Avg Price]],4,0)</f>
        <v>96</v>
      </c>
      <c r="F428">
        <f>Table4[[#This Row],[Price]]*Table4[[#This Row],[Sales]]</f>
        <v>192</v>
      </c>
      <c r="G428" t="str">
        <f>TEXT(Table4[[#This Row],[Date]],"dddd")</f>
        <v>Monday</v>
      </c>
    </row>
    <row r="429" spans="1:7" x14ac:dyDescent="0.3">
      <c r="A429" s="4">
        <v>44291</v>
      </c>
      <c r="B429" t="s">
        <v>12</v>
      </c>
      <c r="C429" t="s">
        <v>40</v>
      </c>
      <c r="D429">
        <v>2</v>
      </c>
      <c r="E429">
        <f>VLOOKUP(Table4[[#This Row],[SKU]],Table2[[SKU]:[Avg Price]],4,0)</f>
        <v>73</v>
      </c>
      <c r="F429">
        <f>Table4[[#This Row],[Price]]*Table4[[#This Row],[Sales]]</f>
        <v>146</v>
      </c>
      <c r="G429" t="str">
        <f>TEXT(Table4[[#This Row],[Date]],"dddd")</f>
        <v>Monday</v>
      </c>
    </row>
    <row r="430" spans="1:7" x14ac:dyDescent="0.3">
      <c r="A430" s="4">
        <v>44291</v>
      </c>
      <c r="B430" t="s">
        <v>14</v>
      </c>
      <c r="C430" t="s">
        <v>40</v>
      </c>
      <c r="D430">
        <v>1</v>
      </c>
      <c r="E430">
        <f>VLOOKUP(Table4[[#This Row],[SKU]],Table2[[SKU]:[Avg Price]],4,0)</f>
        <v>225</v>
      </c>
      <c r="F430">
        <f>Table4[[#This Row],[Price]]*Table4[[#This Row],[Sales]]</f>
        <v>225</v>
      </c>
      <c r="G430" t="str">
        <f>TEXT(Table4[[#This Row],[Date]],"dddd")</f>
        <v>Monday</v>
      </c>
    </row>
    <row r="431" spans="1:7" x14ac:dyDescent="0.3">
      <c r="A431" s="4">
        <v>44291</v>
      </c>
      <c r="B431" t="s">
        <v>16</v>
      </c>
      <c r="C431" t="s">
        <v>40</v>
      </c>
      <c r="D431">
        <v>1</v>
      </c>
      <c r="E431">
        <f>VLOOKUP(Table4[[#This Row],[SKU]],Table2[[SKU]:[Avg Price]],4,0)</f>
        <v>559</v>
      </c>
      <c r="F431">
        <f>Table4[[#This Row],[Price]]*Table4[[#This Row],[Sales]]</f>
        <v>559</v>
      </c>
      <c r="G431" t="str">
        <f>TEXT(Table4[[#This Row],[Date]],"dddd")</f>
        <v>Monday</v>
      </c>
    </row>
    <row r="432" spans="1:7" x14ac:dyDescent="0.3">
      <c r="A432" s="4">
        <v>44291</v>
      </c>
      <c r="B432" t="s">
        <v>17</v>
      </c>
      <c r="C432" t="s">
        <v>40</v>
      </c>
      <c r="D432">
        <v>14</v>
      </c>
      <c r="E432">
        <f>VLOOKUP(Table4[[#This Row],[SKU]],Table2[[SKU]:[Avg Price]],4,0)</f>
        <v>3199</v>
      </c>
      <c r="F432">
        <f>Table4[[#This Row],[Price]]*Table4[[#This Row],[Sales]]</f>
        <v>44786</v>
      </c>
      <c r="G432" t="str">
        <f>TEXT(Table4[[#This Row],[Date]],"dddd")</f>
        <v>Monday</v>
      </c>
    </row>
    <row r="433" spans="1:7" x14ac:dyDescent="0.3">
      <c r="A433" s="4">
        <v>44291</v>
      </c>
      <c r="B433" t="s">
        <v>18</v>
      </c>
      <c r="C433" t="s">
        <v>40</v>
      </c>
      <c r="D433">
        <v>6</v>
      </c>
      <c r="E433">
        <f>VLOOKUP(Table4[[#This Row],[SKU]],Table2[[SKU]:[Avg Price]],4,0)</f>
        <v>371</v>
      </c>
      <c r="F433">
        <f>Table4[[#This Row],[Price]]*Table4[[#This Row],[Sales]]</f>
        <v>2226</v>
      </c>
      <c r="G433" t="str">
        <f>TEXT(Table4[[#This Row],[Date]],"dddd")</f>
        <v>Monday</v>
      </c>
    </row>
    <row r="434" spans="1:7" x14ac:dyDescent="0.3">
      <c r="A434" s="4">
        <v>44291</v>
      </c>
      <c r="B434" t="s">
        <v>19</v>
      </c>
      <c r="C434" t="s">
        <v>40</v>
      </c>
      <c r="D434">
        <v>9</v>
      </c>
      <c r="E434">
        <f>VLOOKUP(Table4[[#This Row],[SKU]],Table2[[SKU]:[Avg Price]],4,0)</f>
        <v>2300</v>
      </c>
      <c r="F434">
        <f>Table4[[#This Row],[Price]]*Table4[[#This Row],[Sales]]</f>
        <v>20700</v>
      </c>
      <c r="G434" t="str">
        <f>TEXT(Table4[[#This Row],[Date]],"dddd")</f>
        <v>Monday</v>
      </c>
    </row>
    <row r="435" spans="1:7" x14ac:dyDescent="0.3">
      <c r="A435" s="4">
        <v>44291</v>
      </c>
      <c r="B435" t="s">
        <v>20</v>
      </c>
      <c r="C435" t="s">
        <v>40</v>
      </c>
      <c r="D435">
        <v>7</v>
      </c>
      <c r="E435">
        <f>VLOOKUP(Table4[[#This Row],[SKU]],Table2[[SKU]:[Avg Price]],4,0)</f>
        <v>499</v>
      </c>
      <c r="F435">
        <f>Table4[[#This Row],[Price]]*Table4[[#This Row],[Sales]]</f>
        <v>3493</v>
      </c>
      <c r="G435" t="str">
        <f>TEXT(Table4[[#This Row],[Date]],"dddd")</f>
        <v>Monday</v>
      </c>
    </row>
    <row r="436" spans="1:7" x14ac:dyDescent="0.3">
      <c r="A436" s="4">
        <v>44291</v>
      </c>
      <c r="B436" t="s">
        <v>21</v>
      </c>
      <c r="C436" t="s">
        <v>40</v>
      </c>
      <c r="D436">
        <v>3</v>
      </c>
      <c r="E436">
        <f>VLOOKUP(Table4[[#This Row],[SKU]],Table2[[SKU]:[Avg Price]],4,0)</f>
        <v>299</v>
      </c>
      <c r="F436">
        <f>Table4[[#This Row],[Price]]*Table4[[#This Row],[Sales]]</f>
        <v>897</v>
      </c>
      <c r="G436" t="str">
        <f>TEXT(Table4[[#This Row],[Date]],"dddd")</f>
        <v>Monday</v>
      </c>
    </row>
    <row r="437" spans="1:7" x14ac:dyDescent="0.3">
      <c r="A437" s="4">
        <v>44291</v>
      </c>
      <c r="B437" t="s">
        <v>22</v>
      </c>
      <c r="C437" t="s">
        <v>40</v>
      </c>
      <c r="D437">
        <v>3</v>
      </c>
      <c r="E437">
        <f>VLOOKUP(Table4[[#This Row],[SKU]],Table2[[SKU]:[Avg Price]],4,0)</f>
        <v>901</v>
      </c>
      <c r="F437">
        <f>Table4[[#This Row],[Price]]*Table4[[#This Row],[Sales]]</f>
        <v>2703</v>
      </c>
      <c r="G437" t="str">
        <f>TEXT(Table4[[#This Row],[Date]],"dddd")</f>
        <v>Monday</v>
      </c>
    </row>
    <row r="438" spans="1:7" x14ac:dyDescent="0.3">
      <c r="A438" s="4">
        <v>44291</v>
      </c>
      <c r="B438" t="s">
        <v>23</v>
      </c>
      <c r="C438" t="s">
        <v>40</v>
      </c>
      <c r="D438">
        <v>3</v>
      </c>
      <c r="E438">
        <f>VLOOKUP(Table4[[#This Row],[SKU]],Table2[[SKU]:[Avg Price]],4,0)</f>
        <v>929</v>
      </c>
      <c r="F438">
        <f>Table4[[#This Row],[Price]]*Table4[[#This Row],[Sales]]</f>
        <v>2787</v>
      </c>
      <c r="G438" t="str">
        <f>TEXT(Table4[[#This Row],[Date]],"dddd")</f>
        <v>Monday</v>
      </c>
    </row>
    <row r="439" spans="1:7" x14ac:dyDescent="0.3">
      <c r="A439" s="4">
        <v>44291</v>
      </c>
      <c r="B439" t="s">
        <v>24</v>
      </c>
      <c r="C439" t="s">
        <v>40</v>
      </c>
      <c r="D439">
        <v>1</v>
      </c>
      <c r="E439">
        <f>VLOOKUP(Table4[[#This Row],[SKU]],Table2[[SKU]:[Avg Price]],4,0)</f>
        <v>1030</v>
      </c>
      <c r="F439">
        <f>Table4[[#This Row],[Price]]*Table4[[#This Row],[Sales]]</f>
        <v>1030</v>
      </c>
      <c r="G439" t="str">
        <f>TEXT(Table4[[#This Row],[Date]],"dddd")</f>
        <v>Monday</v>
      </c>
    </row>
    <row r="440" spans="1:7" x14ac:dyDescent="0.3">
      <c r="A440" s="4">
        <v>44291</v>
      </c>
      <c r="B440" t="s">
        <v>25</v>
      </c>
      <c r="C440" t="s">
        <v>40</v>
      </c>
      <c r="D440">
        <v>1</v>
      </c>
      <c r="E440">
        <f>VLOOKUP(Table4[[#This Row],[SKU]],Table2[[SKU]:[Avg Price]],4,0)</f>
        <v>1222</v>
      </c>
      <c r="F440">
        <f>Table4[[#This Row],[Price]]*Table4[[#This Row],[Sales]]</f>
        <v>1222</v>
      </c>
      <c r="G440" t="str">
        <f>TEXT(Table4[[#This Row],[Date]],"dddd")</f>
        <v>Monday</v>
      </c>
    </row>
    <row r="441" spans="1:7" x14ac:dyDescent="0.3">
      <c r="A441" s="4">
        <v>44291</v>
      </c>
      <c r="B441" t="s">
        <v>26</v>
      </c>
      <c r="C441" t="s">
        <v>40</v>
      </c>
      <c r="D441">
        <v>1</v>
      </c>
      <c r="E441">
        <f>VLOOKUP(Table4[[#This Row],[SKU]],Table2[[SKU]:[Avg Price]],4,0)</f>
        <v>649</v>
      </c>
      <c r="F441">
        <f>Table4[[#This Row],[Price]]*Table4[[#This Row],[Sales]]</f>
        <v>649</v>
      </c>
      <c r="G441" t="str">
        <f>TEXT(Table4[[#This Row],[Date]],"dddd")</f>
        <v>Monday</v>
      </c>
    </row>
    <row r="442" spans="1:7" x14ac:dyDescent="0.3">
      <c r="A442" s="4">
        <v>44291</v>
      </c>
      <c r="B442" t="s">
        <v>27</v>
      </c>
      <c r="C442" t="s">
        <v>40</v>
      </c>
      <c r="D442">
        <v>13</v>
      </c>
      <c r="E442">
        <f>VLOOKUP(Table4[[#This Row],[SKU]],Table2[[SKU]:[Avg Price]],4,0)</f>
        <v>1800</v>
      </c>
      <c r="F442">
        <f>Table4[[#This Row],[Price]]*Table4[[#This Row],[Sales]]</f>
        <v>23400</v>
      </c>
      <c r="G442" t="str">
        <f>TEXT(Table4[[#This Row],[Date]],"dddd")</f>
        <v>Monday</v>
      </c>
    </row>
    <row r="443" spans="1:7" x14ac:dyDescent="0.3">
      <c r="A443" s="4">
        <v>44291</v>
      </c>
      <c r="B443" t="s">
        <v>28</v>
      </c>
      <c r="C443" t="s">
        <v>40</v>
      </c>
      <c r="D443">
        <v>2</v>
      </c>
      <c r="E443">
        <f>VLOOKUP(Table4[[#This Row],[SKU]],Table2[[SKU]:[Avg Price]],4,0)</f>
        <v>345</v>
      </c>
      <c r="F443">
        <f>Table4[[#This Row],[Price]]*Table4[[#This Row],[Sales]]</f>
        <v>690</v>
      </c>
      <c r="G443" t="str">
        <f>TEXT(Table4[[#This Row],[Date]],"dddd")</f>
        <v>Monday</v>
      </c>
    </row>
    <row r="444" spans="1:7" x14ac:dyDescent="0.3">
      <c r="A444" s="4">
        <v>44291</v>
      </c>
      <c r="B444" t="s">
        <v>29</v>
      </c>
      <c r="C444" t="s">
        <v>40</v>
      </c>
      <c r="D444">
        <v>1</v>
      </c>
      <c r="E444">
        <f>VLOOKUP(Table4[[#This Row],[SKU]],Table2[[SKU]:[Avg Price]],4,0)</f>
        <v>350</v>
      </c>
      <c r="F444">
        <f>Table4[[#This Row],[Price]]*Table4[[#This Row],[Sales]]</f>
        <v>350</v>
      </c>
      <c r="G444" t="str">
        <f>TEXT(Table4[[#This Row],[Date]],"dddd")</f>
        <v>Monday</v>
      </c>
    </row>
    <row r="445" spans="1:7" x14ac:dyDescent="0.3">
      <c r="A445" s="4">
        <v>44291</v>
      </c>
      <c r="B445" t="s">
        <v>30</v>
      </c>
      <c r="C445" t="s">
        <v>40</v>
      </c>
      <c r="D445">
        <v>4</v>
      </c>
      <c r="E445">
        <f>VLOOKUP(Table4[[#This Row],[SKU]],Table2[[SKU]:[Avg Price]],4,0)</f>
        <v>1575</v>
      </c>
      <c r="F445">
        <f>Table4[[#This Row],[Price]]*Table4[[#This Row],[Sales]]</f>
        <v>6300</v>
      </c>
      <c r="G445" t="str">
        <f>TEXT(Table4[[#This Row],[Date]],"dddd")</f>
        <v>Monday</v>
      </c>
    </row>
    <row r="446" spans="1:7" x14ac:dyDescent="0.3">
      <c r="A446" s="4">
        <v>44291</v>
      </c>
      <c r="B446" t="s">
        <v>31</v>
      </c>
      <c r="C446" t="s">
        <v>40</v>
      </c>
      <c r="D446">
        <v>3</v>
      </c>
      <c r="E446">
        <f>VLOOKUP(Table4[[#This Row],[SKU]],Table2[[SKU]:[Avg Price]],4,0)</f>
        <v>1045</v>
      </c>
      <c r="F446">
        <f>Table4[[#This Row],[Price]]*Table4[[#This Row],[Sales]]</f>
        <v>3135</v>
      </c>
      <c r="G446" t="str">
        <f>TEXT(Table4[[#This Row],[Date]],"dddd")</f>
        <v>Monday</v>
      </c>
    </row>
    <row r="447" spans="1:7" x14ac:dyDescent="0.3">
      <c r="A447" s="4">
        <v>44291</v>
      </c>
      <c r="B447" t="s">
        <v>32</v>
      </c>
      <c r="C447" t="s">
        <v>40</v>
      </c>
      <c r="D447">
        <v>3</v>
      </c>
      <c r="E447">
        <f>VLOOKUP(Table4[[#This Row],[SKU]],Table2[[SKU]:[Avg Price]],4,0)</f>
        <v>1186</v>
      </c>
      <c r="F447">
        <f>Table4[[#This Row],[Price]]*Table4[[#This Row],[Sales]]</f>
        <v>3558</v>
      </c>
      <c r="G447" t="str">
        <f>TEXT(Table4[[#This Row],[Date]],"dddd")</f>
        <v>Monday</v>
      </c>
    </row>
    <row r="448" spans="1:7" x14ac:dyDescent="0.3">
      <c r="A448" s="4">
        <v>44291</v>
      </c>
      <c r="B448" t="s">
        <v>33</v>
      </c>
      <c r="C448" t="s">
        <v>40</v>
      </c>
      <c r="D448">
        <v>3</v>
      </c>
      <c r="E448">
        <f>VLOOKUP(Table4[[#This Row],[SKU]],Table2[[SKU]:[Avg Price]],4,0)</f>
        <v>374</v>
      </c>
      <c r="F448">
        <f>Table4[[#This Row],[Price]]*Table4[[#This Row],[Sales]]</f>
        <v>1122</v>
      </c>
      <c r="G448" t="str">
        <f>TEXT(Table4[[#This Row],[Date]],"dddd")</f>
        <v>Monday</v>
      </c>
    </row>
    <row r="449" spans="1:7" x14ac:dyDescent="0.3">
      <c r="A449" s="4">
        <v>44291</v>
      </c>
      <c r="B449" t="s">
        <v>34</v>
      </c>
      <c r="C449" t="s">
        <v>40</v>
      </c>
      <c r="D449">
        <v>1</v>
      </c>
      <c r="E449">
        <f>VLOOKUP(Table4[[#This Row],[SKU]],Table2[[SKU]:[Avg Price]],4,0)</f>
        <v>1500</v>
      </c>
      <c r="F449">
        <f>Table4[[#This Row],[Price]]*Table4[[#This Row],[Sales]]</f>
        <v>1500</v>
      </c>
      <c r="G449" t="str">
        <f>TEXT(Table4[[#This Row],[Date]],"dddd")</f>
        <v>Monday</v>
      </c>
    </row>
    <row r="450" spans="1:7" x14ac:dyDescent="0.3">
      <c r="A450" s="4">
        <v>44291</v>
      </c>
      <c r="B450" t="s">
        <v>35</v>
      </c>
      <c r="C450" t="s">
        <v>40</v>
      </c>
      <c r="D450">
        <v>2</v>
      </c>
      <c r="E450">
        <f>VLOOKUP(Table4[[#This Row],[SKU]],Table2[[SKU]:[Avg Price]],4,0)</f>
        <v>1800</v>
      </c>
      <c r="F450">
        <f>Table4[[#This Row],[Price]]*Table4[[#This Row],[Sales]]</f>
        <v>3600</v>
      </c>
      <c r="G450" t="str">
        <f>TEXT(Table4[[#This Row],[Date]],"dddd")</f>
        <v>Monday</v>
      </c>
    </row>
    <row r="451" spans="1:7" x14ac:dyDescent="0.3">
      <c r="A451" s="4">
        <v>44291</v>
      </c>
      <c r="B451" t="s">
        <v>36</v>
      </c>
      <c r="C451" t="s">
        <v>40</v>
      </c>
      <c r="D451">
        <v>0</v>
      </c>
      <c r="E451">
        <f>VLOOKUP(Table4[[#This Row],[SKU]],Table2[[SKU]:[Avg Price]],4,0)</f>
        <v>1477</v>
      </c>
      <c r="F451">
        <f>Table4[[#This Row],[Price]]*Table4[[#This Row],[Sales]]</f>
        <v>0</v>
      </c>
      <c r="G451" t="str">
        <f>TEXT(Table4[[#This Row],[Date]],"dddd")</f>
        <v>Monday</v>
      </c>
    </row>
    <row r="452" spans="1:7" x14ac:dyDescent="0.3">
      <c r="A452" s="4">
        <v>44292</v>
      </c>
      <c r="B452" t="s">
        <v>5</v>
      </c>
      <c r="C452" t="s">
        <v>38</v>
      </c>
      <c r="D452">
        <v>35</v>
      </c>
      <c r="E452">
        <f>VLOOKUP(Table4[[#This Row],[SKU]],Table2[[SKU]:[Avg Price]],4,0)</f>
        <v>210</v>
      </c>
      <c r="F452">
        <f>Table4[[#This Row],[Price]]*Table4[[#This Row],[Sales]]</f>
        <v>7350</v>
      </c>
      <c r="G452" t="str">
        <f>TEXT(Table4[[#This Row],[Date]],"dddd")</f>
        <v>Tuesday</v>
      </c>
    </row>
    <row r="453" spans="1:7" x14ac:dyDescent="0.3">
      <c r="A453" s="4">
        <v>44292</v>
      </c>
      <c r="B453" t="s">
        <v>6</v>
      </c>
      <c r="C453" t="s">
        <v>38</v>
      </c>
      <c r="D453">
        <v>17</v>
      </c>
      <c r="E453">
        <f>VLOOKUP(Table4[[#This Row],[SKU]],Table2[[SKU]:[Avg Price]],4,0)</f>
        <v>199</v>
      </c>
      <c r="F453">
        <f>Table4[[#This Row],[Price]]*Table4[[#This Row],[Sales]]</f>
        <v>3383</v>
      </c>
      <c r="G453" t="str">
        <f>TEXT(Table4[[#This Row],[Date]],"dddd")</f>
        <v>Tuesday</v>
      </c>
    </row>
    <row r="454" spans="1:7" x14ac:dyDescent="0.3">
      <c r="A454" s="4">
        <v>44292</v>
      </c>
      <c r="B454" t="s">
        <v>7</v>
      </c>
      <c r="C454" t="s">
        <v>38</v>
      </c>
      <c r="D454">
        <v>12</v>
      </c>
      <c r="E454">
        <f>VLOOKUP(Table4[[#This Row],[SKU]],Table2[[SKU]:[Avg Price]],4,0)</f>
        <v>322</v>
      </c>
      <c r="F454">
        <f>Table4[[#This Row],[Price]]*Table4[[#This Row],[Sales]]</f>
        <v>3864</v>
      </c>
      <c r="G454" t="str">
        <f>TEXT(Table4[[#This Row],[Date]],"dddd")</f>
        <v>Tuesday</v>
      </c>
    </row>
    <row r="455" spans="1:7" x14ac:dyDescent="0.3">
      <c r="A455" s="4">
        <v>44292</v>
      </c>
      <c r="B455" t="s">
        <v>8</v>
      </c>
      <c r="C455" t="s">
        <v>38</v>
      </c>
      <c r="D455">
        <v>7</v>
      </c>
      <c r="E455">
        <f>VLOOKUP(Table4[[#This Row],[SKU]],Table2[[SKU]:[Avg Price]],4,0)</f>
        <v>161</v>
      </c>
      <c r="F455">
        <f>Table4[[#This Row],[Price]]*Table4[[#This Row],[Sales]]</f>
        <v>1127</v>
      </c>
      <c r="G455" t="str">
        <f>TEXT(Table4[[#This Row],[Date]],"dddd")</f>
        <v>Tuesday</v>
      </c>
    </row>
    <row r="456" spans="1:7" x14ac:dyDescent="0.3">
      <c r="A456" s="4">
        <v>44292</v>
      </c>
      <c r="B456" t="s">
        <v>9</v>
      </c>
      <c r="C456" t="s">
        <v>38</v>
      </c>
      <c r="D456">
        <v>4</v>
      </c>
      <c r="E456">
        <f>VLOOKUP(Table4[[#This Row],[SKU]],Table2[[SKU]:[Avg Price]],4,0)</f>
        <v>109</v>
      </c>
      <c r="F456">
        <f>Table4[[#This Row],[Price]]*Table4[[#This Row],[Sales]]</f>
        <v>436</v>
      </c>
      <c r="G456" t="str">
        <f>TEXT(Table4[[#This Row],[Date]],"dddd")</f>
        <v>Tuesday</v>
      </c>
    </row>
    <row r="457" spans="1:7" x14ac:dyDescent="0.3">
      <c r="A457" s="4">
        <v>44292</v>
      </c>
      <c r="B457" t="s">
        <v>10</v>
      </c>
      <c r="C457" t="s">
        <v>38</v>
      </c>
      <c r="D457">
        <v>6</v>
      </c>
      <c r="E457">
        <f>VLOOKUP(Table4[[#This Row],[SKU]],Table2[[SKU]:[Avg Price]],4,0)</f>
        <v>122</v>
      </c>
      <c r="F457">
        <f>Table4[[#This Row],[Price]]*Table4[[#This Row],[Sales]]</f>
        <v>732</v>
      </c>
      <c r="G457" t="str">
        <f>TEXT(Table4[[#This Row],[Date]],"dddd")</f>
        <v>Tuesday</v>
      </c>
    </row>
    <row r="458" spans="1:7" x14ac:dyDescent="0.3">
      <c r="A458" s="4">
        <v>44292</v>
      </c>
      <c r="B458" t="s">
        <v>11</v>
      </c>
      <c r="C458" t="s">
        <v>38</v>
      </c>
      <c r="D458">
        <v>3</v>
      </c>
      <c r="E458">
        <f>VLOOKUP(Table4[[#This Row],[SKU]],Table2[[SKU]:[Avg Price]],4,0)</f>
        <v>96</v>
      </c>
      <c r="F458">
        <f>Table4[[#This Row],[Price]]*Table4[[#This Row],[Sales]]</f>
        <v>288</v>
      </c>
      <c r="G458" t="str">
        <f>TEXT(Table4[[#This Row],[Date]],"dddd")</f>
        <v>Tuesday</v>
      </c>
    </row>
    <row r="459" spans="1:7" x14ac:dyDescent="0.3">
      <c r="A459" s="4">
        <v>44292</v>
      </c>
      <c r="B459" t="s">
        <v>12</v>
      </c>
      <c r="C459" t="s">
        <v>38</v>
      </c>
      <c r="D459">
        <v>2</v>
      </c>
      <c r="E459">
        <f>VLOOKUP(Table4[[#This Row],[SKU]],Table2[[SKU]:[Avg Price]],4,0)</f>
        <v>73</v>
      </c>
      <c r="F459">
        <f>Table4[[#This Row],[Price]]*Table4[[#This Row],[Sales]]</f>
        <v>146</v>
      </c>
      <c r="G459" t="str">
        <f>TEXT(Table4[[#This Row],[Date]],"dddd")</f>
        <v>Tuesday</v>
      </c>
    </row>
    <row r="460" spans="1:7" x14ac:dyDescent="0.3">
      <c r="A460" s="4">
        <v>44292</v>
      </c>
      <c r="B460" t="s">
        <v>14</v>
      </c>
      <c r="C460" t="s">
        <v>38</v>
      </c>
      <c r="D460">
        <v>1</v>
      </c>
      <c r="E460">
        <f>VLOOKUP(Table4[[#This Row],[SKU]],Table2[[SKU]:[Avg Price]],4,0)</f>
        <v>225</v>
      </c>
      <c r="F460">
        <f>Table4[[#This Row],[Price]]*Table4[[#This Row],[Sales]]</f>
        <v>225</v>
      </c>
      <c r="G460" t="str">
        <f>TEXT(Table4[[#This Row],[Date]],"dddd")</f>
        <v>Tuesday</v>
      </c>
    </row>
    <row r="461" spans="1:7" x14ac:dyDescent="0.3">
      <c r="A461" s="4">
        <v>44292</v>
      </c>
      <c r="B461" t="s">
        <v>16</v>
      </c>
      <c r="C461" t="s">
        <v>38</v>
      </c>
      <c r="D461">
        <v>1</v>
      </c>
      <c r="E461">
        <f>VLOOKUP(Table4[[#This Row],[SKU]],Table2[[SKU]:[Avg Price]],4,0)</f>
        <v>559</v>
      </c>
      <c r="F461">
        <f>Table4[[#This Row],[Price]]*Table4[[#This Row],[Sales]]</f>
        <v>559</v>
      </c>
      <c r="G461" t="str">
        <f>TEXT(Table4[[#This Row],[Date]],"dddd")</f>
        <v>Tuesday</v>
      </c>
    </row>
    <row r="462" spans="1:7" x14ac:dyDescent="0.3">
      <c r="A462" s="4">
        <v>44292</v>
      </c>
      <c r="B462" t="s">
        <v>17</v>
      </c>
      <c r="C462" t="s">
        <v>38</v>
      </c>
      <c r="D462">
        <v>30</v>
      </c>
      <c r="E462">
        <f>VLOOKUP(Table4[[#This Row],[SKU]],Table2[[SKU]:[Avg Price]],4,0)</f>
        <v>3199</v>
      </c>
      <c r="F462">
        <f>Table4[[#This Row],[Price]]*Table4[[#This Row],[Sales]]</f>
        <v>95970</v>
      </c>
      <c r="G462" t="str">
        <f>TEXT(Table4[[#This Row],[Date]],"dddd")</f>
        <v>Tuesday</v>
      </c>
    </row>
    <row r="463" spans="1:7" x14ac:dyDescent="0.3">
      <c r="A463" s="4">
        <v>44292</v>
      </c>
      <c r="B463" t="s">
        <v>18</v>
      </c>
      <c r="C463" t="s">
        <v>38</v>
      </c>
      <c r="D463">
        <v>16</v>
      </c>
      <c r="E463">
        <f>VLOOKUP(Table4[[#This Row],[SKU]],Table2[[SKU]:[Avg Price]],4,0)</f>
        <v>371</v>
      </c>
      <c r="F463">
        <f>Table4[[#This Row],[Price]]*Table4[[#This Row],[Sales]]</f>
        <v>5936</v>
      </c>
      <c r="G463" t="str">
        <f>TEXT(Table4[[#This Row],[Date]],"dddd")</f>
        <v>Tuesday</v>
      </c>
    </row>
    <row r="464" spans="1:7" x14ac:dyDescent="0.3">
      <c r="A464" s="4">
        <v>44292</v>
      </c>
      <c r="B464" t="s">
        <v>19</v>
      </c>
      <c r="C464" t="s">
        <v>38</v>
      </c>
      <c r="D464">
        <v>10</v>
      </c>
      <c r="E464">
        <f>VLOOKUP(Table4[[#This Row],[SKU]],Table2[[SKU]:[Avg Price]],4,0)</f>
        <v>2300</v>
      </c>
      <c r="F464">
        <f>Table4[[#This Row],[Price]]*Table4[[#This Row],[Sales]]</f>
        <v>23000</v>
      </c>
      <c r="G464" t="str">
        <f>TEXT(Table4[[#This Row],[Date]],"dddd")</f>
        <v>Tuesday</v>
      </c>
    </row>
    <row r="465" spans="1:7" x14ac:dyDescent="0.3">
      <c r="A465" s="4">
        <v>44292</v>
      </c>
      <c r="B465" t="s">
        <v>20</v>
      </c>
      <c r="C465" t="s">
        <v>38</v>
      </c>
      <c r="D465">
        <v>7</v>
      </c>
      <c r="E465">
        <f>VLOOKUP(Table4[[#This Row],[SKU]],Table2[[SKU]:[Avg Price]],4,0)</f>
        <v>499</v>
      </c>
      <c r="F465">
        <f>Table4[[#This Row],[Price]]*Table4[[#This Row],[Sales]]</f>
        <v>3493</v>
      </c>
      <c r="G465" t="str">
        <f>TEXT(Table4[[#This Row],[Date]],"dddd")</f>
        <v>Tuesday</v>
      </c>
    </row>
    <row r="466" spans="1:7" x14ac:dyDescent="0.3">
      <c r="A466" s="4">
        <v>44292</v>
      </c>
      <c r="B466" t="s">
        <v>21</v>
      </c>
      <c r="C466" t="s">
        <v>38</v>
      </c>
      <c r="D466">
        <v>6</v>
      </c>
      <c r="E466">
        <f>VLOOKUP(Table4[[#This Row],[SKU]],Table2[[SKU]:[Avg Price]],4,0)</f>
        <v>299</v>
      </c>
      <c r="F466">
        <f>Table4[[#This Row],[Price]]*Table4[[#This Row],[Sales]]</f>
        <v>1794</v>
      </c>
      <c r="G466" t="str">
        <f>TEXT(Table4[[#This Row],[Date]],"dddd")</f>
        <v>Tuesday</v>
      </c>
    </row>
    <row r="467" spans="1:7" x14ac:dyDescent="0.3">
      <c r="A467" s="4">
        <v>44292</v>
      </c>
      <c r="B467" t="s">
        <v>22</v>
      </c>
      <c r="C467" t="s">
        <v>38</v>
      </c>
      <c r="D467">
        <v>3</v>
      </c>
      <c r="E467">
        <f>VLOOKUP(Table4[[#This Row],[SKU]],Table2[[SKU]:[Avg Price]],4,0)</f>
        <v>901</v>
      </c>
      <c r="F467">
        <f>Table4[[#This Row],[Price]]*Table4[[#This Row],[Sales]]</f>
        <v>2703</v>
      </c>
      <c r="G467" t="str">
        <f>TEXT(Table4[[#This Row],[Date]],"dddd")</f>
        <v>Tuesday</v>
      </c>
    </row>
    <row r="468" spans="1:7" x14ac:dyDescent="0.3">
      <c r="A468" s="4">
        <v>44292</v>
      </c>
      <c r="B468" t="s">
        <v>23</v>
      </c>
      <c r="C468" t="s">
        <v>38</v>
      </c>
      <c r="D468">
        <v>4</v>
      </c>
      <c r="E468">
        <f>VLOOKUP(Table4[[#This Row],[SKU]],Table2[[SKU]:[Avg Price]],4,0)</f>
        <v>929</v>
      </c>
      <c r="F468">
        <f>Table4[[#This Row],[Price]]*Table4[[#This Row],[Sales]]</f>
        <v>3716</v>
      </c>
      <c r="G468" t="str">
        <f>TEXT(Table4[[#This Row],[Date]],"dddd")</f>
        <v>Tuesday</v>
      </c>
    </row>
    <row r="469" spans="1:7" x14ac:dyDescent="0.3">
      <c r="A469" s="4">
        <v>44292</v>
      </c>
      <c r="B469" t="s">
        <v>24</v>
      </c>
      <c r="C469" t="s">
        <v>38</v>
      </c>
      <c r="D469">
        <v>0</v>
      </c>
      <c r="E469">
        <f>VLOOKUP(Table4[[#This Row],[SKU]],Table2[[SKU]:[Avg Price]],4,0)</f>
        <v>1030</v>
      </c>
      <c r="F469">
        <f>Table4[[#This Row],[Price]]*Table4[[#This Row],[Sales]]</f>
        <v>0</v>
      </c>
      <c r="G469" t="str">
        <f>TEXT(Table4[[#This Row],[Date]],"dddd")</f>
        <v>Tuesday</v>
      </c>
    </row>
    <row r="470" spans="1:7" x14ac:dyDescent="0.3">
      <c r="A470" s="4">
        <v>44292</v>
      </c>
      <c r="B470" t="s">
        <v>25</v>
      </c>
      <c r="C470" t="s">
        <v>38</v>
      </c>
      <c r="D470">
        <v>0</v>
      </c>
      <c r="E470">
        <f>VLOOKUP(Table4[[#This Row],[SKU]],Table2[[SKU]:[Avg Price]],4,0)</f>
        <v>1222</v>
      </c>
      <c r="F470">
        <f>Table4[[#This Row],[Price]]*Table4[[#This Row],[Sales]]</f>
        <v>0</v>
      </c>
      <c r="G470" t="str">
        <f>TEXT(Table4[[#This Row],[Date]],"dddd")</f>
        <v>Tuesday</v>
      </c>
    </row>
    <row r="471" spans="1:7" x14ac:dyDescent="0.3">
      <c r="A471" s="4">
        <v>44292</v>
      </c>
      <c r="B471" t="s">
        <v>26</v>
      </c>
      <c r="C471" t="s">
        <v>38</v>
      </c>
      <c r="D471">
        <v>2</v>
      </c>
      <c r="E471">
        <f>VLOOKUP(Table4[[#This Row],[SKU]],Table2[[SKU]:[Avg Price]],4,0)</f>
        <v>649</v>
      </c>
      <c r="F471">
        <f>Table4[[#This Row],[Price]]*Table4[[#This Row],[Sales]]</f>
        <v>1298</v>
      </c>
      <c r="G471" t="str">
        <f>TEXT(Table4[[#This Row],[Date]],"dddd")</f>
        <v>Tuesday</v>
      </c>
    </row>
    <row r="472" spans="1:7" x14ac:dyDescent="0.3">
      <c r="A472" s="4">
        <v>44292</v>
      </c>
      <c r="B472" t="s">
        <v>27</v>
      </c>
      <c r="C472" t="s">
        <v>38</v>
      </c>
      <c r="D472">
        <v>33</v>
      </c>
      <c r="E472">
        <f>VLOOKUP(Table4[[#This Row],[SKU]],Table2[[SKU]:[Avg Price]],4,0)</f>
        <v>1800</v>
      </c>
      <c r="F472">
        <f>Table4[[#This Row],[Price]]*Table4[[#This Row],[Sales]]</f>
        <v>59400</v>
      </c>
      <c r="G472" t="str">
        <f>TEXT(Table4[[#This Row],[Date]],"dddd")</f>
        <v>Tuesday</v>
      </c>
    </row>
    <row r="473" spans="1:7" x14ac:dyDescent="0.3">
      <c r="A473" s="4">
        <v>44292</v>
      </c>
      <c r="B473" t="s">
        <v>28</v>
      </c>
      <c r="C473" t="s">
        <v>38</v>
      </c>
      <c r="D473">
        <v>19</v>
      </c>
      <c r="E473">
        <f>VLOOKUP(Table4[[#This Row],[SKU]],Table2[[SKU]:[Avg Price]],4,0)</f>
        <v>345</v>
      </c>
      <c r="F473">
        <f>Table4[[#This Row],[Price]]*Table4[[#This Row],[Sales]]</f>
        <v>6555</v>
      </c>
      <c r="G473" t="str">
        <f>TEXT(Table4[[#This Row],[Date]],"dddd")</f>
        <v>Tuesday</v>
      </c>
    </row>
    <row r="474" spans="1:7" x14ac:dyDescent="0.3">
      <c r="A474" s="4">
        <v>44292</v>
      </c>
      <c r="B474" t="s">
        <v>29</v>
      </c>
      <c r="C474" t="s">
        <v>38</v>
      </c>
      <c r="D474">
        <v>9</v>
      </c>
      <c r="E474">
        <f>VLOOKUP(Table4[[#This Row],[SKU]],Table2[[SKU]:[Avg Price]],4,0)</f>
        <v>350</v>
      </c>
      <c r="F474">
        <f>Table4[[#This Row],[Price]]*Table4[[#This Row],[Sales]]</f>
        <v>3150</v>
      </c>
      <c r="G474" t="str">
        <f>TEXT(Table4[[#This Row],[Date]],"dddd")</f>
        <v>Tuesday</v>
      </c>
    </row>
    <row r="475" spans="1:7" x14ac:dyDescent="0.3">
      <c r="A475" s="4">
        <v>44292</v>
      </c>
      <c r="B475" t="s">
        <v>30</v>
      </c>
      <c r="C475" t="s">
        <v>38</v>
      </c>
      <c r="D475">
        <v>8</v>
      </c>
      <c r="E475">
        <f>VLOOKUP(Table4[[#This Row],[SKU]],Table2[[SKU]:[Avg Price]],4,0)</f>
        <v>1575</v>
      </c>
      <c r="F475">
        <f>Table4[[#This Row],[Price]]*Table4[[#This Row],[Sales]]</f>
        <v>12600</v>
      </c>
      <c r="G475" t="str">
        <f>TEXT(Table4[[#This Row],[Date]],"dddd")</f>
        <v>Tuesday</v>
      </c>
    </row>
    <row r="476" spans="1:7" x14ac:dyDescent="0.3">
      <c r="A476" s="4">
        <v>44292</v>
      </c>
      <c r="B476" t="s">
        <v>31</v>
      </c>
      <c r="C476" t="s">
        <v>38</v>
      </c>
      <c r="D476">
        <v>5</v>
      </c>
      <c r="E476">
        <f>VLOOKUP(Table4[[#This Row],[SKU]],Table2[[SKU]:[Avg Price]],4,0)</f>
        <v>1045</v>
      </c>
      <c r="F476">
        <f>Table4[[#This Row],[Price]]*Table4[[#This Row],[Sales]]</f>
        <v>5225</v>
      </c>
      <c r="G476" t="str">
        <f>TEXT(Table4[[#This Row],[Date]],"dddd")</f>
        <v>Tuesday</v>
      </c>
    </row>
    <row r="477" spans="1:7" x14ac:dyDescent="0.3">
      <c r="A477" s="4">
        <v>44292</v>
      </c>
      <c r="B477" t="s">
        <v>32</v>
      </c>
      <c r="C477" t="s">
        <v>38</v>
      </c>
      <c r="D477">
        <v>2</v>
      </c>
      <c r="E477">
        <f>VLOOKUP(Table4[[#This Row],[SKU]],Table2[[SKU]:[Avg Price]],4,0)</f>
        <v>1186</v>
      </c>
      <c r="F477">
        <f>Table4[[#This Row],[Price]]*Table4[[#This Row],[Sales]]</f>
        <v>2372</v>
      </c>
      <c r="G477" t="str">
        <f>TEXT(Table4[[#This Row],[Date]],"dddd")</f>
        <v>Tuesday</v>
      </c>
    </row>
    <row r="478" spans="1:7" x14ac:dyDescent="0.3">
      <c r="A478" s="4">
        <v>44292</v>
      </c>
      <c r="B478" t="s">
        <v>33</v>
      </c>
      <c r="C478" t="s">
        <v>38</v>
      </c>
      <c r="D478">
        <v>3</v>
      </c>
      <c r="E478">
        <f>VLOOKUP(Table4[[#This Row],[SKU]],Table2[[SKU]:[Avg Price]],4,0)</f>
        <v>374</v>
      </c>
      <c r="F478">
        <f>Table4[[#This Row],[Price]]*Table4[[#This Row],[Sales]]</f>
        <v>1122</v>
      </c>
      <c r="G478" t="str">
        <f>TEXT(Table4[[#This Row],[Date]],"dddd")</f>
        <v>Tuesday</v>
      </c>
    </row>
    <row r="479" spans="1:7" x14ac:dyDescent="0.3">
      <c r="A479" s="4">
        <v>44292</v>
      </c>
      <c r="B479" t="s">
        <v>34</v>
      </c>
      <c r="C479" t="s">
        <v>38</v>
      </c>
      <c r="D479">
        <v>0</v>
      </c>
      <c r="E479">
        <f>VLOOKUP(Table4[[#This Row],[SKU]],Table2[[SKU]:[Avg Price]],4,0)</f>
        <v>1500</v>
      </c>
      <c r="F479">
        <f>Table4[[#This Row],[Price]]*Table4[[#This Row],[Sales]]</f>
        <v>0</v>
      </c>
      <c r="G479" t="str">
        <f>TEXT(Table4[[#This Row],[Date]],"dddd")</f>
        <v>Tuesday</v>
      </c>
    </row>
    <row r="480" spans="1:7" x14ac:dyDescent="0.3">
      <c r="A480" s="4">
        <v>44292</v>
      </c>
      <c r="B480" t="s">
        <v>35</v>
      </c>
      <c r="C480" t="s">
        <v>38</v>
      </c>
      <c r="D480">
        <v>1</v>
      </c>
      <c r="E480">
        <f>VLOOKUP(Table4[[#This Row],[SKU]],Table2[[SKU]:[Avg Price]],4,0)</f>
        <v>1800</v>
      </c>
      <c r="F480">
        <f>Table4[[#This Row],[Price]]*Table4[[#This Row],[Sales]]</f>
        <v>1800</v>
      </c>
      <c r="G480" t="str">
        <f>TEXT(Table4[[#This Row],[Date]],"dddd")</f>
        <v>Tuesday</v>
      </c>
    </row>
    <row r="481" spans="1:7" x14ac:dyDescent="0.3">
      <c r="A481" s="4">
        <v>44292</v>
      </c>
      <c r="B481" t="s">
        <v>36</v>
      </c>
      <c r="C481" t="s">
        <v>38</v>
      </c>
      <c r="D481">
        <v>0</v>
      </c>
      <c r="E481">
        <f>VLOOKUP(Table4[[#This Row],[SKU]],Table2[[SKU]:[Avg Price]],4,0)</f>
        <v>1477</v>
      </c>
      <c r="F481">
        <f>Table4[[#This Row],[Price]]*Table4[[#This Row],[Sales]]</f>
        <v>0</v>
      </c>
      <c r="G481" t="str">
        <f>TEXT(Table4[[#This Row],[Date]],"dddd")</f>
        <v>Tuesday</v>
      </c>
    </row>
    <row r="482" spans="1:7" x14ac:dyDescent="0.3">
      <c r="A482" s="4">
        <v>44292</v>
      </c>
      <c r="B482" t="s">
        <v>5</v>
      </c>
      <c r="C482" t="s">
        <v>39</v>
      </c>
      <c r="D482">
        <v>22</v>
      </c>
      <c r="E482">
        <f>VLOOKUP(Table4[[#This Row],[SKU]],Table2[[SKU]:[Avg Price]],4,0)</f>
        <v>210</v>
      </c>
      <c r="F482">
        <f>Table4[[#This Row],[Price]]*Table4[[#This Row],[Sales]]</f>
        <v>4620</v>
      </c>
      <c r="G482" t="str">
        <f>TEXT(Table4[[#This Row],[Date]],"dddd")</f>
        <v>Tuesday</v>
      </c>
    </row>
    <row r="483" spans="1:7" x14ac:dyDescent="0.3">
      <c r="A483" s="4">
        <v>44292</v>
      </c>
      <c r="B483" t="s">
        <v>6</v>
      </c>
      <c r="C483" t="s">
        <v>39</v>
      </c>
      <c r="D483">
        <v>9</v>
      </c>
      <c r="E483">
        <f>VLOOKUP(Table4[[#This Row],[SKU]],Table2[[SKU]:[Avg Price]],4,0)</f>
        <v>199</v>
      </c>
      <c r="F483">
        <f>Table4[[#This Row],[Price]]*Table4[[#This Row],[Sales]]</f>
        <v>1791</v>
      </c>
      <c r="G483" t="str">
        <f>TEXT(Table4[[#This Row],[Date]],"dddd")</f>
        <v>Tuesday</v>
      </c>
    </row>
    <row r="484" spans="1:7" x14ac:dyDescent="0.3">
      <c r="A484" s="4">
        <v>44292</v>
      </c>
      <c r="B484" t="s">
        <v>7</v>
      </c>
      <c r="C484" t="s">
        <v>39</v>
      </c>
      <c r="D484">
        <v>9</v>
      </c>
      <c r="E484">
        <f>VLOOKUP(Table4[[#This Row],[SKU]],Table2[[SKU]:[Avg Price]],4,0)</f>
        <v>322</v>
      </c>
      <c r="F484">
        <f>Table4[[#This Row],[Price]]*Table4[[#This Row],[Sales]]</f>
        <v>2898</v>
      </c>
      <c r="G484" t="str">
        <f>TEXT(Table4[[#This Row],[Date]],"dddd")</f>
        <v>Tuesday</v>
      </c>
    </row>
    <row r="485" spans="1:7" x14ac:dyDescent="0.3">
      <c r="A485" s="4">
        <v>44292</v>
      </c>
      <c r="B485" t="s">
        <v>8</v>
      </c>
      <c r="C485" t="s">
        <v>39</v>
      </c>
      <c r="D485">
        <v>7</v>
      </c>
      <c r="E485">
        <f>VLOOKUP(Table4[[#This Row],[SKU]],Table2[[SKU]:[Avg Price]],4,0)</f>
        <v>161</v>
      </c>
      <c r="F485">
        <f>Table4[[#This Row],[Price]]*Table4[[#This Row],[Sales]]</f>
        <v>1127</v>
      </c>
      <c r="G485" t="str">
        <f>TEXT(Table4[[#This Row],[Date]],"dddd")</f>
        <v>Tuesday</v>
      </c>
    </row>
    <row r="486" spans="1:7" x14ac:dyDescent="0.3">
      <c r="A486" s="4">
        <v>44292</v>
      </c>
      <c r="B486" t="s">
        <v>9</v>
      </c>
      <c r="C486" t="s">
        <v>39</v>
      </c>
      <c r="D486">
        <v>4</v>
      </c>
      <c r="E486">
        <f>VLOOKUP(Table4[[#This Row],[SKU]],Table2[[SKU]:[Avg Price]],4,0)</f>
        <v>109</v>
      </c>
      <c r="F486">
        <f>Table4[[#This Row],[Price]]*Table4[[#This Row],[Sales]]</f>
        <v>436</v>
      </c>
      <c r="G486" t="str">
        <f>TEXT(Table4[[#This Row],[Date]],"dddd")</f>
        <v>Tuesday</v>
      </c>
    </row>
    <row r="487" spans="1:7" x14ac:dyDescent="0.3">
      <c r="A487" s="4">
        <v>44292</v>
      </c>
      <c r="B487" t="s">
        <v>10</v>
      </c>
      <c r="C487" t="s">
        <v>39</v>
      </c>
      <c r="D487">
        <v>3</v>
      </c>
      <c r="E487">
        <f>VLOOKUP(Table4[[#This Row],[SKU]],Table2[[SKU]:[Avg Price]],4,0)</f>
        <v>122</v>
      </c>
      <c r="F487">
        <f>Table4[[#This Row],[Price]]*Table4[[#This Row],[Sales]]</f>
        <v>366</v>
      </c>
      <c r="G487" t="str">
        <f>TEXT(Table4[[#This Row],[Date]],"dddd")</f>
        <v>Tuesday</v>
      </c>
    </row>
    <row r="488" spans="1:7" x14ac:dyDescent="0.3">
      <c r="A488" s="4">
        <v>44292</v>
      </c>
      <c r="B488" t="s">
        <v>11</v>
      </c>
      <c r="C488" t="s">
        <v>39</v>
      </c>
      <c r="D488">
        <v>2</v>
      </c>
      <c r="E488">
        <f>VLOOKUP(Table4[[#This Row],[SKU]],Table2[[SKU]:[Avg Price]],4,0)</f>
        <v>96</v>
      </c>
      <c r="F488">
        <f>Table4[[#This Row],[Price]]*Table4[[#This Row],[Sales]]</f>
        <v>192</v>
      </c>
      <c r="G488" t="str">
        <f>TEXT(Table4[[#This Row],[Date]],"dddd")</f>
        <v>Tuesday</v>
      </c>
    </row>
    <row r="489" spans="1:7" x14ac:dyDescent="0.3">
      <c r="A489" s="4">
        <v>44292</v>
      </c>
      <c r="B489" t="s">
        <v>12</v>
      </c>
      <c r="C489" t="s">
        <v>39</v>
      </c>
      <c r="D489">
        <v>1</v>
      </c>
      <c r="E489">
        <f>VLOOKUP(Table4[[#This Row],[SKU]],Table2[[SKU]:[Avg Price]],4,0)</f>
        <v>73</v>
      </c>
      <c r="F489">
        <f>Table4[[#This Row],[Price]]*Table4[[#This Row],[Sales]]</f>
        <v>73</v>
      </c>
      <c r="G489" t="str">
        <f>TEXT(Table4[[#This Row],[Date]],"dddd")</f>
        <v>Tuesday</v>
      </c>
    </row>
    <row r="490" spans="1:7" x14ac:dyDescent="0.3">
      <c r="A490" s="4">
        <v>44292</v>
      </c>
      <c r="B490" t="s">
        <v>14</v>
      </c>
      <c r="C490" t="s">
        <v>39</v>
      </c>
      <c r="D490">
        <v>0</v>
      </c>
      <c r="E490">
        <f>VLOOKUP(Table4[[#This Row],[SKU]],Table2[[SKU]:[Avg Price]],4,0)</f>
        <v>225</v>
      </c>
      <c r="F490">
        <f>Table4[[#This Row],[Price]]*Table4[[#This Row],[Sales]]</f>
        <v>0</v>
      </c>
      <c r="G490" t="str">
        <f>TEXT(Table4[[#This Row],[Date]],"dddd")</f>
        <v>Tuesday</v>
      </c>
    </row>
    <row r="491" spans="1:7" x14ac:dyDescent="0.3">
      <c r="A491" s="4">
        <v>44292</v>
      </c>
      <c r="B491" t="s">
        <v>16</v>
      </c>
      <c r="C491" t="s">
        <v>39</v>
      </c>
      <c r="D491">
        <v>1</v>
      </c>
      <c r="E491">
        <f>VLOOKUP(Table4[[#This Row],[SKU]],Table2[[SKU]:[Avg Price]],4,0)</f>
        <v>559</v>
      </c>
      <c r="F491">
        <f>Table4[[#This Row],[Price]]*Table4[[#This Row],[Sales]]</f>
        <v>559</v>
      </c>
      <c r="G491" t="str">
        <f>TEXT(Table4[[#This Row],[Date]],"dddd")</f>
        <v>Tuesday</v>
      </c>
    </row>
    <row r="492" spans="1:7" x14ac:dyDescent="0.3">
      <c r="A492" s="4">
        <v>44292</v>
      </c>
      <c r="B492" t="s">
        <v>17</v>
      </c>
      <c r="C492" t="s">
        <v>39</v>
      </c>
      <c r="D492">
        <v>18</v>
      </c>
      <c r="E492">
        <f>VLOOKUP(Table4[[#This Row],[SKU]],Table2[[SKU]:[Avg Price]],4,0)</f>
        <v>3199</v>
      </c>
      <c r="F492">
        <f>Table4[[#This Row],[Price]]*Table4[[#This Row],[Sales]]</f>
        <v>57582</v>
      </c>
      <c r="G492" t="str">
        <f>TEXT(Table4[[#This Row],[Date]],"dddd")</f>
        <v>Tuesday</v>
      </c>
    </row>
    <row r="493" spans="1:7" x14ac:dyDescent="0.3">
      <c r="A493" s="4">
        <v>44292</v>
      </c>
      <c r="B493" t="s">
        <v>18</v>
      </c>
      <c r="C493" t="s">
        <v>39</v>
      </c>
      <c r="D493">
        <v>3</v>
      </c>
      <c r="E493">
        <f>VLOOKUP(Table4[[#This Row],[SKU]],Table2[[SKU]:[Avg Price]],4,0)</f>
        <v>371</v>
      </c>
      <c r="F493">
        <f>Table4[[#This Row],[Price]]*Table4[[#This Row],[Sales]]</f>
        <v>1113</v>
      </c>
      <c r="G493" t="str">
        <f>TEXT(Table4[[#This Row],[Date]],"dddd")</f>
        <v>Tuesday</v>
      </c>
    </row>
    <row r="494" spans="1:7" x14ac:dyDescent="0.3">
      <c r="A494" s="4">
        <v>44292</v>
      </c>
      <c r="B494" t="s">
        <v>19</v>
      </c>
      <c r="C494" t="s">
        <v>39</v>
      </c>
      <c r="D494">
        <v>6</v>
      </c>
      <c r="E494">
        <f>VLOOKUP(Table4[[#This Row],[SKU]],Table2[[SKU]:[Avg Price]],4,0)</f>
        <v>2300</v>
      </c>
      <c r="F494">
        <f>Table4[[#This Row],[Price]]*Table4[[#This Row],[Sales]]</f>
        <v>13800</v>
      </c>
      <c r="G494" t="str">
        <f>TEXT(Table4[[#This Row],[Date]],"dddd")</f>
        <v>Tuesday</v>
      </c>
    </row>
    <row r="495" spans="1:7" x14ac:dyDescent="0.3">
      <c r="A495" s="4">
        <v>44292</v>
      </c>
      <c r="B495" t="s">
        <v>20</v>
      </c>
      <c r="C495" t="s">
        <v>39</v>
      </c>
      <c r="D495">
        <v>7</v>
      </c>
      <c r="E495">
        <f>VLOOKUP(Table4[[#This Row],[SKU]],Table2[[SKU]:[Avg Price]],4,0)</f>
        <v>499</v>
      </c>
      <c r="F495">
        <f>Table4[[#This Row],[Price]]*Table4[[#This Row],[Sales]]</f>
        <v>3493</v>
      </c>
      <c r="G495" t="str">
        <f>TEXT(Table4[[#This Row],[Date]],"dddd")</f>
        <v>Tuesday</v>
      </c>
    </row>
    <row r="496" spans="1:7" x14ac:dyDescent="0.3">
      <c r="A496" s="4">
        <v>44292</v>
      </c>
      <c r="B496" t="s">
        <v>21</v>
      </c>
      <c r="C496" t="s">
        <v>39</v>
      </c>
      <c r="D496">
        <v>7</v>
      </c>
      <c r="E496">
        <f>VLOOKUP(Table4[[#This Row],[SKU]],Table2[[SKU]:[Avg Price]],4,0)</f>
        <v>299</v>
      </c>
      <c r="F496">
        <f>Table4[[#This Row],[Price]]*Table4[[#This Row],[Sales]]</f>
        <v>2093</v>
      </c>
      <c r="G496" t="str">
        <f>TEXT(Table4[[#This Row],[Date]],"dddd")</f>
        <v>Tuesday</v>
      </c>
    </row>
    <row r="497" spans="1:7" x14ac:dyDescent="0.3">
      <c r="A497" s="4">
        <v>44292</v>
      </c>
      <c r="B497" t="s">
        <v>22</v>
      </c>
      <c r="C497" t="s">
        <v>39</v>
      </c>
      <c r="D497">
        <v>1</v>
      </c>
      <c r="E497">
        <f>VLOOKUP(Table4[[#This Row],[SKU]],Table2[[SKU]:[Avg Price]],4,0)</f>
        <v>901</v>
      </c>
      <c r="F497">
        <f>Table4[[#This Row],[Price]]*Table4[[#This Row],[Sales]]</f>
        <v>901</v>
      </c>
      <c r="G497" t="str">
        <f>TEXT(Table4[[#This Row],[Date]],"dddd")</f>
        <v>Tuesday</v>
      </c>
    </row>
    <row r="498" spans="1:7" x14ac:dyDescent="0.3">
      <c r="A498" s="4">
        <v>44292</v>
      </c>
      <c r="B498" t="s">
        <v>23</v>
      </c>
      <c r="C498" t="s">
        <v>39</v>
      </c>
      <c r="D498">
        <v>3</v>
      </c>
      <c r="E498">
        <f>VLOOKUP(Table4[[#This Row],[SKU]],Table2[[SKU]:[Avg Price]],4,0)</f>
        <v>929</v>
      </c>
      <c r="F498">
        <f>Table4[[#This Row],[Price]]*Table4[[#This Row],[Sales]]</f>
        <v>2787</v>
      </c>
      <c r="G498" t="str">
        <f>TEXT(Table4[[#This Row],[Date]],"dddd")</f>
        <v>Tuesday</v>
      </c>
    </row>
    <row r="499" spans="1:7" x14ac:dyDescent="0.3">
      <c r="A499" s="4">
        <v>44292</v>
      </c>
      <c r="B499" t="s">
        <v>24</v>
      </c>
      <c r="C499" t="s">
        <v>39</v>
      </c>
      <c r="D499">
        <v>0</v>
      </c>
      <c r="E499">
        <f>VLOOKUP(Table4[[#This Row],[SKU]],Table2[[SKU]:[Avg Price]],4,0)</f>
        <v>1030</v>
      </c>
      <c r="F499">
        <f>Table4[[#This Row],[Price]]*Table4[[#This Row],[Sales]]</f>
        <v>0</v>
      </c>
      <c r="G499" t="str">
        <f>TEXT(Table4[[#This Row],[Date]],"dddd")</f>
        <v>Tuesday</v>
      </c>
    </row>
    <row r="500" spans="1:7" x14ac:dyDescent="0.3">
      <c r="A500" s="4">
        <v>44292</v>
      </c>
      <c r="B500" t="s">
        <v>25</v>
      </c>
      <c r="C500" t="s">
        <v>39</v>
      </c>
      <c r="D500">
        <v>0</v>
      </c>
      <c r="E500">
        <f>VLOOKUP(Table4[[#This Row],[SKU]],Table2[[SKU]:[Avg Price]],4,0)</f>
        <v>1222</v>
      </c>
      <c r="F500">
        <f>Table4[[#This Row],[Price]]*Table4[[#This Row],[Sales]]</f>
        <v>0</v>
      </c>
      <c r="G500" t="str">
        <f>TEXT(Table4[[#This Row],[Date]],"dddd")</f>
        <v>Tuesday</v>
      </c>
    </row>
    <row r="501" spans="1:7" x14ac:dyDescent="0.3">
      <c r="A501" s="4">
        <v>44292</v>
      </c>
      <c r="B501" t="s">
        <v>26</v>
      </c>
      <c r="C501" t="s">
        <v>39</v>
      </c>
      <c r="D501">
        <v>1</v>
      </c>
      <c r="E501">
        <f>VLOOKUP(Table4[[#This Row],[SKU]],Table2[[SKU]:[Avg Price]],4,0)</f>
        <v>649</v>
      </c>
      <c r="F501">
        <f>Table4[[#This Row],[Price]]*Table4[[#This Row],[Sales]]</f>
        <v>649</v>
      </c>
      <c r="G501" t="str">
        <f>TEXT(Table4[[#This Row],[Date]],"dddd")</f>
        <v>Tuesday</v>
      </c>
    </row>
    <row r="502" spans="1:7" x14ac:dyDescent="0.3">
      <c r="A502" s="4">
        <v>44292</v>
      </c>
      <c r="B502" t="s">
        <v>27</v>
      </c>
      <c r="C502" t="s">
        <v>39</v>
      </c>
      <c r="D502">
        <v>20</v>
      </c>
      <c r="E502">
        <f>VLOOKUP(Table4[[#This Row],[SKU]],Table2[[SKU]:[Avg Price]],4,0)</f>
        <v>1800</v>
      </c>
      <c r="F502">
        <f>Table4[[#This Row],[Price]]*Table4[[#This Row],[Sales]]</f>
        <v>36000</v>
      </c>
      <c r="G502" t="str">
        <f>TEXT(Table4[[#This Row],[Date]],"dddd")</f>
        <v>Tuesday</v>
      </c>
    </row>
    <row r="503" spans="1:7" x14ac:dyDescent="0.3">
      <c r="A503" s="4">
        <v>44292</v>
      </c>
      <c r="B503" t="s">
        <v>28</v>
      </c>
      <c r="C503" t="s">
        <v>39</v>
      </c>
      <c r="D503">
        <v>10</v>
      </c>
      <c r="E503">
        <f>VLOOKUP(Table4[[#This Row],[SKU]],Table2[[SKU]:[Avg Price]],4,0)</f>
        <v>345</v>
      </c>
      <c r="F503">
        <f>Table4[[#This Row],[Price]]*Table4[[#This Row],[Sales]]</f>
        <v>3450</v>
      </c>
      <c r="G503" t="str">
        <f>TEXT(Table4[[#This Row],[Date]],"dddd")</f>
        <v>Tuesday</v>
      </c>
    </row>
    <row r="504" spans="1:7" x14ac:dyDescent="0.3">
      <c r="A504" s="4">
        <v>44292</v>
      </c>
      <c r="B504" t="s">
        <v>29</v>
      </c>
      <c r="C504" t="s">
        <v>39</v>
      </c>
      <c r="D504">
        <v>7</v>
      </c>
      <c r="E504">
        <f>VLOOKUP(Table4[[#This Row],[SKU]],Table2[[SKU]:[Avg Price]],4,0)</f>
        <v>350</v>
      </c>
      <c r="F504">
        <f>Table4[[#This Row],[Price]]*Table4[[#This Row],[Sales]]</f>
        <v>2450</v>
      </c>
      <c r="G504" t="str">
        <f>TEXT(Table4[[#This Row],[Date]],"dddd")</f>
        <v>Tuesday</v>
      </c>
    </row>
    <row r="505" spans="1:7" x14ac:dyDescent="0.3">
      <c r="A505" s="4">
        <v>44292</v>
      </c>
      <c r="B505" t="s">
        <v>30</v>
      </c>
      <c r="C505" t="s">
        <v>39</v>
      </c>
      <c r="D505">
        <v>6</v>
      </c>
      <c r="E505">
        <f>VLOOKUP(Table4[[#This Row],[SKU]],Table2[[SKU]:[Avg Price]],4,0)</f>
        <v>1575</v>
      </c>
      <c r="F505">
        <f>Table4[[#This Row],[Price]]*Table4[[#This Row],[Sales]]</f>
        <v>9450</v>
      </c>
      <c r="G505" t="str">
        <f>TEXT(Table4[[#This Row],[Date]],"dddd")</f>
        <v>Tuesday</v>
      </c>
    </row>
    <row r="506" spans="1:7" x14ac:dyDescent="0.3">
      <c r="A506" s="4">
        <v>44292</v>
      </c>
      <c r="B506" t="s">
        <v>31</v>
      </c>
      <c r="C506" t="s">
        <v>39</v>
      </c>
      <c r="D506">
        <v>2</v>
      </c>
      <c r="E506">
        <f>VLOOKUP(Table4[[#This Row],[SKU]],Table2[[SKU]:[Avg Price]],4,0)</f>
        <v>1045</v>
      </c>
      <c r="F506">
        <f>Table4[[#This Row],[Price]]*Table4[[#This Row],[Sales]]</f>
        <v>2090</v>
      </c>
      <c r="G506" t="str">
        <f>TEXT(Table4[[#This Row],[Date]],"dddd")</f>
        <v>Tuesday</v>
      </c>
    </row>
    <row r="507" spans="1:7" x14ac:dyDescent="0.3">
      <c r="A507" s="4">
        <v>44292</v>
      </c>
      <c r="B507" t="s">
        <v>32</v>
      </c>
      <c r="C507" t="s">
        <v>39</v>
      </c>
      <c r="D507">
        <v>1</v>
      </c>
      <c r="E507">
        <f>VLOOKUP(Table4[[#This Row],[SKU]],Table2[[SKU]:[Avg Price]],4,0)</f>
        <v>1186</v>
      </c>
      <c r="F507">
        <f>Table4[[#This Row],[Price]]*Table4[[#This Row],[Sales]]</f>
        <v>1186</v>
      </c>
      <c r="G507" t="str">
        <f>TEXT(Table4[[#This Row],[Date]],"dddd")</f>
        <v>Tuesday</v>
      </c>
    </row>
    <row r="508" spans="1:7" x14ac:dyDescent="0.3">
      <c r="A508" s="4">
        <v>44292</v>
      </c>
      <c r="B508" t="s">
        <v>33</v>
      </c>
      <c r="C508" t="s">
        <v>39</v>
      </c>
      <c r="D508">
        <v>0</v>
      </c>
      <c r="E508">
        <f>VLOOKUP(Table4[[#This Row],[SKU]],Table2[[SKU]:[Avg Price]],4,0)</f>
        <v>374</v>
      </c>
      <c r="F508">
        <f>Table4[[#This Row],[Price]]*Table4[[#This Row],[Sales]]</f>
        <v>0</v>
      </c>
      <c r="G508" t="str">
        <f>TEXT(Table4[[#This Row],[Date]],"dddd")</f>
        <v>Tuesday</v>
      </c>
    </row>
    <row r="509" spans="1:7" x14ac:dyDescent="0.3">
      <c r="A509" s="4">
        <v>44292</v>
      </c>
      <c r="B509" t="s">
        <v>34</v>
      </c>
      <c r="C509" t="s">
        <v>39</v>
      </c>
      <c r="D509">
        <v>0</v>
      </c>
      <c r="E509">
        <f>VLOOKUP(Table4[[#This Row],[SKU]],Table2[[SKU]:[Avg Price]],4,0)</f>
        <v>1500</v>
      </c>
      <c r="F509">
        <f>Table4[[#This Row],[Price]]*Table4[[#This Row],[Sales]]</f>
        <v>0</v>
      </c>
      <c r="G509" t="str">
        <f>TEXT(Table4[[#This Row],[Date]],"dddd")</f>
        <v>Tuesday</v>
      </c>
    </row>
    <row r="510" spans="1:7" x14ac:dyDescent="0.3">
      <c r="A510" s="4">
        <v>44292</v>
      </c>
      <c r="B510" t="s">
        <v>35</v>
      </c>
      <c r="C510" t="s">
        <v>39</v>
      </c>
      <c r="D510">
        <v>0</v>
      </c>
      <c r="E510">
        <f>VLOOKUP(Table4[[#This Row],[SKU]],Table2[[SKU]:[Avg Price]],4,0)</f>
        <v>1800</v>
      </c>
      <c r="F510">
        <f>Table4[[#This Row],[Price]]*Table4[[#This Row],[Sales]]</f>
        <v>0</v>
      </c>
      <c r="G510" t="str">
        <f>TEXT(Table4[[#This Row],[Date]],"dddd")</f>
        <v>Tuesday</v>
      </c>
    </row>
    <row r="511" spans="1:7" x14ac:dyDescent="0.3">
      <c r="A511" s="4">
        <v>44292</v>
      </c>
      <c r="B511" t="s">
        <v>36</v>
      </c>
      <c r="C511" t="s">
        <v>39</v>
      </c>
      <c r="D511">
        <v>0</v>
      </c>
      <c r="E511">
        <f>VLOOKUP(Table4[[#This Row],[SKU]],Table2[[SKU]:[Avg Price]],4,0)</f>
        <v>1477</v>
      </c>
      <c r="F511">
        <f>Table4[[#This Row],[Price]]*Table4[[#This Row],[Sales]]</f>
        <v>0</v>
      </c>
      <c r="G511" t="str">
        <f>TEXT(Table4[[#This Row],[Date]],"dddd")</f>
        <v>Tuesday</v>
      </c>
    </row>
    <row r="512" spans="1:7" x14ac:dyDescent="0.3">
      <c r="A512" s="4">
        <v>44292</v>
      </c>
      <c r="B512" t="s">
        <v>5</v>
      </c>
      <c r="C512" t="s">
        <v>40</v>
      </c>
      <c r="D512">
        <v>6</v>
      </c>
      <c r="E512">
        <f>VLOOKUP(Table4[[#This Row],[SKU]],Table2[[SKU]:[Avg Price]],4,0)</f>
        <v>210</v>
      </c>
      <c r="F512">
        <f>Table4[[#This Row],[Price]]*Table4[[#This Row],[Sales]]</f>
        <v>1260</v>
      </c>
      <c r="G512" t="str">
        <f>TEXT(Table4[[#This Row],[Date]],"dddd")</f>
        <v>Tuesday</v>
      </c>
    </row>
    <row r="513" spans="1:7" x14ac:dyDescent="0.3">
      <c r="A513" s="4">
        <v>44292</v>
      </c>
      <c r="B513" t="s">
        <v>6</v>
      </c>
      <c r="C513" t="s">
        <v>40</v>
      </c>
      <c r="D513">
        <v>5</v>
      </c>
      <c r="E513">
        <f>VLOOKUP(Table4[[#This Row],[SKU]],Table2[[SKU]:[Avg Price]],4,0)</f>
        <v>199</v>
      </c>
      <c r="F513">
        <f>Table4[[#This Row],[Price]]*Table4[[#This Row],[Sales]]</f>
        <v>995</v>
      </c>
      <c r="G513" t="str">
        <f>TEXT(Table4[[#This Row],[Date]],"dddd")</f>
        <v>Tuesday</v>
      </c>
    </row>
    <row r="514" spans="1:7" x14ac:dyDescent="0.3">
      <c r="A514" s="4">
        <v>44292</v>
      </c>
      <c r="B514" t="s">
        <v>7</v>
      </c>
      <c r="C514" t="s">
        <v>40</v>
      </c>
      <c r="D514">
        <v>3</v>
      </c>
      <c r="E514">
        <f>VLOOKUP(Table4[[#This Row],[SKU]],Table2[[SKU]:[Avg Price]],4,0)</f>
        <v>322</v>
      </c>
      <c r="F514">
        <f>Table4[[#This Row],[Price]]*Table4[[#This Row],[Sales]]</f>
        <v>966</v>
      </c>
      <c r="G514" t="str">
        <f>TEXT(Table4[[#This Row],[Date]],"dddd")</f>
        <v>Tuesday</v>
      </c>
    </row>
    <row r="515" spans="1:7" x14ac:dyDescent="0.3">
      <c r="A515" s="4">
        <v>44292</v>
      </c>
      <c r="B515" t="s">
        <v>8</v>
      </c>
      <c r="C515" t="s">
        <v>40</v>
      </c>
      <c r="D515">
        <v>5</v>
      </c>
      <c r="E515">
        <f>VLOOKUP(Table4[[#This Row],[SKU]],Table2[[SKU]:[Avg Price]],4,0)</f>
        <v>161</v>
      </c>
      <c r="F515">
        <f>Table4[[#This Row],[Price]]*Table4[[#This Row],[Sales]]</f>
        <v>805</v>
      </c>
      <c r="G515" t="str">
        <f>TEXT(Table4[[#This Row],[Date]],"dddd")</f>
        <v>Tuesday</v>
      </c>
    </row>
    <row r="516" spans="1:7" x14ac:dyDescent="0.3">
      <c r="A516" s="4">
        <v>44292</v>
      </c>
      <c r="B516" t="s">
        <v>9</v>
      </c>
      <c r="C516" t="s">
        <v>40</v>
      </c>
      <c r="D516">
        <v>4</v>
      </c>
      <c r="E516">
        <f>VLOOKUP(Table4[[#This Row],[SKU]],Table2[[SKU]:[Avg Price]],4,0)</f>
        <v>109</v>
      </c>
      <c r="F516">
        <f>Table4[[#This Row],[Price]]*Table4[[#This Row],[Sales]]</f>
        <v>436</v>
      </c>
      <c r="G516" t="str">
        <f>TEXT(Table4[[#This Row],[Date]],"dddd")</f>
        <v>Tuesday</v>
      </c>
    </row>
    <row r="517" spans="1:7" x14ac:dyDescent="0.3">
      <c r="A517" s="4">
        <v>44292</v>
      </c>
      <c r="B517" t="s">
        <v>10</v>
      </c>
      <c r="C517" t="s">
        <v>40</v>
      </c>
      <c r="D517">
        <v>1</v>
      </c>
      <c r="E517">
        <f>VLOOKUP(Table4[[#This Row],[SKU]],Table2[[SKU]:[Avg Price]],4,0)</f>
        <v>122</v>
      </c>
      <c r="F517">
        <f>Table4[[#This Row],[Price]]*Table4[[#This Row],[Sales]]</f>
        <v>122</v>
      </c>
      <c r="G517" t="str">
        <f>TEXT(Table4[[#This Row],[Date]],"dddd")</f>
        <v>Tuesday</v>
      </c>
    </row>
    <row r="518" spans="1:7" x14ac:dyDescent="0.3">
      <c r="A518" s="4">
        <v>44292</v>
      </c>
      <c r="B518" t="s">
        <v>11</v>
      </c>
      <c r="C518" t="s">
        <v>40</v>
      </c>
      <c r="D518">
        <v>1</v>
      </c>
      <c r="E518">
        <f>VLOOKUP(Table4[[#This Row],[SKU]],Table2[[SKU]:[Avg Price]],4,0)</f>
        <v>96</v>
      </c>
      <c r="F518">
        <f>Table4[[#This Row],[Price]]*Table4[[#This Row],[Sales]]</f>
        <v>96</v>
      </c>
      <c r="G518" t="str">
        <f>TEXT(Table4[[#This Row],[Date]],"dddd")</f>
        <v>Tuesday</v>
      </c>
    </row>
    <row r="519" spans="1:7" x14ac:dyDescent="0.3">
      <c r="A519" s="4">
        <v>44292</v>
      </c>
      <c r="B519" t="s">
        <v>12</v>
      </c>
      <c r="C519" t="s">
        <v>40</v>
      </c>
      <c r="D519">
        <v>2</v>
      </c>
      <c r="E519">
        <f>VLOOKUP(Table4[[#This Row],[SKU]],Table2[[SKU]:[Avg Price]],4,0)</f>
        <v>73</v>
      </c>
      <c r="F519">
        <f>Table4[[#This Row],[Price]]*Table4[[#This Row],[Sales]]</f>
        <v>146</v>
      </c>
      <c r="G519" t="str">
        <f>TEXT(Table4[[#This Row],[Date]],"dddd")</f>
        <v>Tuesday</v>
      </c>
    </row>
    <row r="520" spans="1:7" x14ac:dyDescent="0.3">
      <c r="A520" s="4">
        <v>44292</v>
      </c>
      <c r="B520" t="s">
        <v>14</v>
      </c>
      <c r="C520" t="s">
        <v>40</v>
      </c>
      <c r="D520">
        <v>1</v>
      </c>
      <c r="E520">
        <f>VLOOKUP(Table4[[#This Row],[SKU]],Table2[[SKU]:[Avg Price]],4,0)</f>
        <v>225</v>
      </c>
      <c r="F520">
        <f>Table4[[#This Row],[Price]]*Table4[[#This Row],[Sales]]</f>
        <v>225</v>
      </c>
      <c r="G520" t="str">
        <f>TEXT(Table4[[#This Row],[Date]],"dddd")</f>
        <v>Tuesday</v>
      </c>
    </row>
    <row r="521" spans="1:7" x14ac:dyDescent="0.3">
      <c r="A521" s="4">
        <v>44292</v>
      </c>
      <c r="B521" t="s">
        <v>16</v>
      </c>
      <c r="C521" t="s">
        <v>40</v>
      </c>
      <c r="D521">
        <v>1</v>
      </c>
      <c r="E521">
        <f>VLOOKUP(Table4[[#This Row],[SKU]],Table2[[SKU]:[Avg Price]],4,0)</f>
        <v>559</v>
      </c>
      <c r="F521">
        <f>Table4[[#This Row],[Price]]*Table4[[#This Row],[Sales]]</f>
        <v>559</v>
      </c>
      <c r="G521" t="str">
        <f>TEXT(Table4[[#This Row],[Date]],"dddd")</f>
        <v>Tuesday</v>
      </c>
    </row>
    <row r="522" spans="1:7" x14ac:dyDescent="0.3">
      <c r="A522" s="4">
        <v>44292</v>
      </c>
      <c r="B522" t="s">
        <v>17</v>
      </c>
      <c r="C522" t="s">
        <v>40</v>
      </c>
      <c r="D522">
        <v>8</v>
      </c>
      <c r="E522">
        <f>VLOOKUP(Table4[[#This Row],[SKU]],Table2[[SKU]:[Avg Price]],4,0)</f>
        <v>3199</v>
      </c>
      <c r="F522">
        <f>Table4[[#This Row],[Price]]*Table4[[#This Row],[Sales]]</f>
        <v>25592</v>
      </c>
      <c r="G522" t="str">
        <f>TEXT(Table4[[#This Row],[Date]],"dddd")</f>
        <v>Tuesday</v>
      </c>
    </row>
    <row r="523" spans="1:7" x14ac:dyDescent="0.3">
      <c r="A523" s="4">
        <v>44292</v>
      </c>
      <c r="B523" t="s">
        <v>18</v>
      </c>
      <c r="C523" t="s">
        <v>40</v>
      </c>
      <c r="D523">
        <v>11</v>
      </c>
      <c r="E523">
        <f>VLOOKUP(Table4[[#This Row],[SKU]],Table2[[SKU]:[Avg Price]],4,0)</f>
        <v>371</v>
      </c>
      <c r="F523">
        <f>Table4[[#This Row],[Price]]*Table4[[#This Row],[Sales]]</f>
        <v>4081</v>
      </c>
      <c r="G523" t="str">
        <f>TEXT(Table4[[#This Row],[Date]],"dddd")</f>
        <v>Tuesday</v>
      </c>
    </row>
    <row r="524" spans="1:7" x14ac:dyDescent="0.3">
      <c r="A524" s="4">
        <v>44292</v>
      </c>
      <c r="B524" t="s">
        <v>19</v>
      </c>
      <c r="C524" t="s">
        <v>40</v>
      </c>
      <c r="D524">
        <v>7</v>
      </c>
      <c r="E524">
        <f>VLOOKUP(Table4[[#This Row],[SKU]],Table2[[SKU]:[Avg Price]],4,0)</f>
        <v>2300</v>
      </c>
      <c r="F524">
        <f>Table4[[#This Row],[Price]]*Table4[[#This Row],[Sales]]</f>
        <v>16100</v>
      </c>
      <c r="G524" t="str">
        <f>TEXT(Table4[[#This Row],[Date]],"dddd")</f>
        <v>Tuesday</v>
      </c>
    </row>
    <row r="525" spans="1:7" x14ac:dyDescent="0.3">
      <c r="A525" s="4">
        <v>44292</v>
      </c>
      <c r="B525" t="s">
        <v>20</v>
      </c>
      <c r="C525" t="s">
        <v>40</v>
      </c>
      <c r="D525">
        <v>1</v>
      </c>
      <c r="E525">
        <f>VLOOKUP(Table4[[#This Row],[SKU]],Table2[[SKU]:[Avg Price]],4,0)</f>
        <v>499</v>
      </c>
      <c r="F525">
        <f>Table4[[#This Row],[Price]]*Table4[[#This Row],[Sales]]</f>
        <v>499</v>
      </c>
      <c r="G525" t="str">
        <f>TEXT(Table4[[#This Row],[Date]],"dddd")</f>
        <v>Tuesday</v>
      </c>
    </row>
    <row r="526" spans="1:7" x14ac:dyDescent="0.3">
      <c r="A526" s="4">
        <v>44292</v>
      </c>
      <c r="B526" t="s">
        <v>21</v>
      </c>
      <c r="C526" t="s">
        <v>40</v>
      </c>
      <c r="D526">
        <v>2</v>
      </c>
      <c r="E526">
        <f>VLOOKUP(Table4[[#This Row],[SKU]],Table2[[SKU]:[Avg Price]],4,0)</f>
        <v>299</v>
      </c>
      <c r="F526">
        <f>Table4[[#This Row],[Price]]*Table4[[#This Row],[Sales]]</f>
        <v>598</v>
      </c>
      <c r="G526" t="str">
        <f>TEXT(Table4[[#This Row],[Date]],"dddd")</f>
        <v>Tuesday</v>
      </c>
    </row>
    <row r="527" spans="1:7" x14ac:dyDescent="0.3">
      <c r="A527" s="4">
        <v>44292</v>
      </c>
      <c r="B527" t="s">
        <v>22</v>
      </c>
      <c r="C527" t="s">
        <v>40</v>
      </c>
      <c r="D527">
        <v>5</v>
      </c>
      <c r="E527">
        <f>VLOOKUP(Table4[[#This Row],[SKU]],Table2[[SKU]:[Avg Price]],4,0)</f>
        <v>901</v>
      </c>
      <c r="F527">
        <f>Table4[[#This Row],[Price]]*Table4[[#This Row],[Sales]]</f>
        <v>4505</v>
      </c>
      <c r="G527" t="str">
        <f>TEXT(Table4[[#This Row],[Date]],"dddd")</f>
        <v>Tuesday</v>
      </c>
    </row>
    <row r="528" spans="1:7" x14ac:dyDescent="0.3">
      <c r="A528" s="4">
        <v>44292</v>
      </c>
      <c r="B528" t="s">
        <v>23</v>
      </c>
      <c r="C528" t="s">
        <v>40</v>
      </c>
      <c r="D528">
        <v>1</v>
      </c>
      <c r="E528">
        <f>VLOOKUP(Table4[[#This Row],[SKU]],Table2[[SKU]:[Avg Price]],4,0)</f>
        <v>929</v>
      </c>
      <c r="F528">
        <f>Table4[[#This Row],[Price]]*Table4[[#This Row],[Sales]]</f>
        <v>929</v>
      </c>
      <c r="G528" t="str">
        <f>TEXT(Table4[[#This Row],[Date]],"dddd")</f>
        <v>Tuesday</v>
      </c>
    </row>
    <row r="529" spans="1:7" x14ac:dyDescent="0.3">
      <c r="A529" s="4">
        <v>44292</v>
      </c>
      <c r="B529" t="s">
        <v>24</v>
      </c>
      <c r="C529" t="s">
        <v>40</v>
      </c>
      <c r="D529">
        <v>0</v>
      </c>
      <c r="E529">
        <f>VLOOKUP(Table4[[#This Row],[SKU]],Table2[[SKU]:[Avg Price]],4,0)</f>
        <v>1030</v>
      </c>
      <c r="F529">
        <f>Table4[[#This Row],[Price]]*Table4[[#This Row],[Sales]]</f>
        <v>0</v>
      </c>
      <c r="G529" t="str">
        <f>TEXT(Table4[[#This Row],[Date]],"dddd")</f>
        <v>Tuesday</v>
      </c>
    </row>
    <row r="530" spans="1:7" x14ac:dyDescent="0.3">
      <c r="A530" s="4">
        <v>44292</v>
      </c>
      <c r="B530" t="s">
        <v>25</v>
      </c>
      <c r="C530" t="s">
        <v>40</v>
      </c>
      <c r="D530">
        <v>1</v>
      </c>
      <c r="E530">
        <f>VLOOKUP(Table4[[#This Row],[SKU]],Table2[[SKU]:[Avg Price]],4,0)</f>
        <v>1222</v>
      </c>
      <c r="F530">
        <f>Table4[[#This Row],[Price]]*Table4[[#This Row],[Sales]]</f>
        <v>1222</v>
      </c>
      <c r="G530" t="str">
        <f>TEXT(Table4[[#This Row],[Date]],"dddd")</f>
        <v>Tuesday</v>
      </c>
    </row>
    <row r="531" spans="1:7" x14ac:dyDescent="0.3">
      <c r="A531" s="4">
        <v>44292</v>
      </c>
      <c r="B531" t="s">
        <v>26</v>
      </c>
      <c r="C531" t="s">
        <v>40</v>
      </c>
      <c r="D531">
        <v>2</v>
      </c>
      <c r="E531">
        <f>VLOOKUP(Table4[[#This Row],[SKU]],Table2[[SKU]:[Avg Price]],4,0)</f>
        <v>649</v>
      </c>
      <c r="F531">
        <f>Table4[[#This Row],[Price]]*Table4[[#This Row],[Sales]]</f>
        <v>1298</v>
      </c>
      <c r="G531" t="str">
        <f>TEXT(Table4[[#This Row],[Date]],"dddd")</f>
        <v>Tuesday</v>
      </c>
    </row>
    <row r="532" spans="1:7" x14ac:dyDescent="0.3">
      <c r="A532" s="4">
        <v>44292</v>
      </c>
      <c r="B532" t="s">
        <v>27</v>
      </c>
      <c r="C532" t="s">
        <v>40</v>
      </c>
      <c r="D532">
        <v>11</v>
      </c>
      <c r="E532">
        <f>VLOOKUP(Table4[[#This Row],[SKU]],Table2[[SKU]:[Avg Price]],4,0)</f>
        <v>1800</v>
      </c>
      <c r="F532">
        <f>Table4[[#This Row],[Price]]*Table4[[#This Row],[Sales]]</f>
        <v>19800</v>
      </c>
      <c r="G532" t="str">
        <f>TEXT(Table4[[#This Row],[Date]],"dddd")</f>
        <v>Tuesday</v>
      </c>
    </row>
    <row r="533" spans="1:7" x14ac:dyDescent="0.3">
      <c r="A533" s="4">
        <v>44292</v>
      </c>
      <c r="B533" t="s">
        <v>28</v>
      </c>
      <c r="C533" t="s">
        <v>40</v>
      </c>
      <c r="D533">
        <v>5</v>
      </c>
      <c r="E533">
        <f>VLOOKUP(Table4[[#This Row],[SKU]],Table2[[SKU]:[Avg Price]],4,0)</f>
        <v>345</v>
      </c>
      <c r="F533">
        <f>Table4[[#This Row],[Price]]*Table4[[#This Row],[Sales]]</f>
        <v>1725</v>
      </c>
      <c r="G533" t="str">
        <f>TEXT(Table4[[#This Row],[Date]],"dddd")</f>
        <v>Tuesday</v>
      </c>
    </row>
    <row r="534" spans="1:7" x14ac:dyDescent="0.3">
      <c r="A534" s="4">
        <v>44292</v>
      </c>
      <c r="B534" t="s">
        <v>29</v>
      </c>
      <c r="C534" t="s">
        <v>40</v>
      </c>
      <c r="D534">
        <v>5</v>
      </c>
      <c r="E534">
        <f>VLOOKUP(Table4[[#This Row],[SKU]],Table2[[SKU]:[Avg Price]],4,0)</f>
        <v>350</v>
      </c>
      <c r="F534">
        <f>Table4[[#This Row],[Price]]*Table4[[#This Row],[Sales]]</f>
        <v>1750</v>
      </c>
      <c r="G534" t="str">
        <f>TEXT(Table4[[#This Row],[Date]],"dddd")</f>
        <v>Tuesday</v>
      </c>
    </row>
    <row r="535" spans="1:7" x14ac:dyDescent="0.3">
      <c r="A535" s="4">
        <v>44292</v>
      </c>
      <c r="B535" t="s">
        <v>30</v>
      </c>
      <c r="C535" t="s">
        <v>40</v>
      </c>
      <c r="D535">
        <v>5</v>
      </c>
      <c r="E535">
        <f>VLOOKUP(Table4[[#This Row],[SKU]],Table2[[SKU]:[Avg Price]],4,0)</f>
        <v>1575</v>
      </c>
      <c r="F535">
        <f>Table4[[#This Row],[Price]]*Table4[[#This Row],[Sales]]</f>
        <v>7875</v>
      </c>
      <c r="G535" t="str">
        <f>TEXT(Table4[[#This Row],[Date]],"dddd")</f>
        <v>Tuesday</v>
      </c>
    </row>
    <row r="536" spans="1:7" x14ac:dyDescent="0.3">
      <c r="A536" s="4">
        <v>44292</v>
      </c>
      <c r="B536" t="s">
        <v>31</v>
      </c>
      <c r="C536" t="s">
        <v>40</v>
      </c>
      <c r="D536">
        <v>6</v>
      </c>
      <c r="E536">
        <f>VLOOKUP(Table4[[#This Row],[SKU]],Table2[[SKU]:[Avg Price]],4,0)</f>
        <v>1045</v>
      </c>
      <c r="F536">
        <f>Table4[[#This Row],[Price]]*Table4[[#This Row],[Sales]]</f>
        <v>6270</v>
      </c>
      <c r="G536" t="str">
        <f>TEXT(Table4[[#This Row],[Date]],"dddd")</f>
        <v>Tuesday</v>
      </c>
    </row>
    <row r="537" spans="1:7" x14ac:dyDescent="0.3">
      <c r="A537" s="4">
        <v>44292</v>
      </c>
      <c r="B537" t="s">
        <v>32</v>
      </c>
      <c r="C537" t="s">
        <v>40</v>
      </c>
      <c r="D537">
        <v>2</v>
      </c>
      <c r="E537">
        <f>VLOOKUP(Table4[[#This Row],[SKU]],Table2[[SKU]:[Avg Price]],4,0)</f>
        <v>1186</v>
      </c>
      <c r="F537">
        <f>Table4[[#This Row],[Price]]*Table4[[#This Row],[Sales]]</f>
        <v>2372</v>
      </c>
      <c r="G537" t="str">
        <f>TEXT(Table4[[#This Row],[Date]],"dddd")</f>
        <v>Tuesday</v>
      </c>
    </row>
    <row r="538" spans="1:7" x14ac:dyDescent="0.3">
      <c r="A538" s="4">
        <v>44292</v>
      </c>
      <c r="B538" t="s">
        <v>33</v>
      </c>
      <c r="C538" t="s">
        <v>40</v>
      </c>
      <c r="D538">
        <v>4</v>
      </c>
      <c r="E538">
        <f>VLOOKUP(Table4[[#This Row],[SKU]],Table2[[SKU]:[Avg Price]],4,0)</f>
        <v>374</v>
      </c>
      <c r="F538">
        <f>Table4[[#This Row],[Price]]*Table4[[#This Row],[Sales]]</f>
        <v>1496</v>
      </c>
      <c r="G538" t="str">
        <f>TEXT(Table4[[#This Row],[Date]],"dddd")</f>
        <v>Tuesday</v>
      </c>
    </row>
    <row r="539" spans="1:7" x14ac:dyDescent="0.3">
      <c r="A539" s="4">
        <v>44292</v>
      </c>
      <c r="B539" t="s">
        <v>34</v>
      </c>
      <c r="C539" t="s">
        <v>40</v>
      </c>
      <c r="D539">
        <v>2</v>
      </c>
      <c r="E539">
        <f>VLOOKUP(Table4[[#This Row],[SKU]],Table2[[SKU]:[Avg Price]],4,0)</f>
        <v>1500</v>
      </c>
      <c r="F539">
        <f>Table4[[#This Row],[Price]]*Table4[[#This Row],[Sales]]</f>
        <v>3000</v>
      </c>
      <c r="G539" t="str">
        <f>TEXT(Table4[[#This Row],[Date]],"dddd")</f>
        <v>Tuesday</v>
      </c>
    </row>
    <row r="540" spans="1:7" x14ac:dyDescent="0.3">
      <c r="A540" s="4">
        <v>44292</v>
      </c>
      <c r="B540" t="s">
        <v>35</v>
      </c>
      <c r="C540" t="s">
        <v>40</v>
      </c>
      <c r="D540">
        <v>2</v>
      </c>
      <c r="E540">
        <f>VLOOKUP(Table4[[#This Row],[SKU]],Table2[[SKU]:[Avg Price]],4,0)</f>
        <v>1800</v>
      </c>
      <c r="F540">
        <f>Table4[[#This Row],[Price]]*Table4[[#This Row],[Sales]]</f>
        <v>3600</v>
      </c>
      <c r="G540" t="str">
        <f>TEXT(Table4[[#This Row],[Date]],"dddd")</f>
        <v>Tuesday</v>
      </c>
    </row>
    <row r="541" spans="1:7" x14ac:dyDescent="0.3">
      <c r="A541" s="4">
        <v>44292</v>
      </c>
      <c r="B541" t="s">
        <v>36</v>
      </c>
      <c r="C541" t="s">
        <v>40</v>
      </c>
      <c r="D541">
        <v>0</v>
      </c>
      <c r="E541">
        <f>VLOOKUP(Table4[[#This Row],[SKU]],Table2[[SKU]:[Avg Price]],4,0)</f>
        <v>1477</v>
      </c>
      <c r="F541">
        <f>Table4[[#This Row],[Price]]*Table4[[#This Row],[Sales]]</f>
        <v>0</v>
      </c>
      <c r="G541" t="str">
        <f>TEXT(Table4[[#This Row],[Date]],"dddd")</f>
        <v>Tuesday</v>
      </c>
    </row>
    <row r="542" spans="1:7" x14ac:dyDescent="0.3">
      <c r="A542" s="4">
        <v>44293</v>
      </c>
      <c r="B542" t="s">
        <v>5</v>
      </c>
      <c r="C542" t="s">
        <v>38</v>
      </c>
      <c r="D542">
        <v>32</v>
      </c>
      <c r="E542">
        <f>VLOOKUP(Table4[[#This Row],[SKU]],Table2[[SKU]:[Avg Price]],4,0)</f>
        <v>210</v>
      </c>
      <c r="F542">
        <f>Table4[[#This Row],[Price]]*Table4[[#This Row],[Sales]]</f>
        <v>6720</v>
      </c>
      <c r="G542" t="str">
        <f>TEXT(Table4[[#This Row],[Date]],"dddd")</f>
        <v>Wednesday</v>
      </c>
    </row>
    <row r="543" spans="1:7" x14ac:dyDescent="0.3">
      <c r="A543" s="4">
        <v>44293</v>
      </c>
      <c r="B543" t="s">
        <v>6</v>
      </c>
      <c r="C543" t="s">
        <v>38</v>
      </c>
      <c r="D543">
        <v>17</v>
      </c>
      <c r="E543">
        <f>VLOOKUP(Table4[[#This Row],[SKU]],Table2[[SKU]:[Avg Price]],4,0)</f>
        <v>199</v>
      </c>
      <c r="F543">
        <f>Table4[[#This Row],[Price]]*Table4[[#This Row],[Sales]]</f>
        <v>3383</v>
      </c>
      <c r="G543" t="str">
        <f>TEXT(Table4[[#This Row],[Date]],"dddd")</f>
        <v>Wednesday</v>
      </c>
    </row>
    <row r="544" spans="1:7" x14ac:dyDescent="0.3">
      <c r="A544" s="4">
        <v>44293</v>
      </c>
      <c r="B544" t="s">
        <v>7</v>
      </c>
      <c r="C544" t="s">
        <v>38</v>
      </c>
      <c r="D544">
        <v>8</v>
      </c>
      <c r="E544">
        <f>VLOOKUP(Table4[[#This Row],[SKU]],Table2[[SKU]:[Avg Price]],4,0)</f>
        <v>322</v>
      </c>
      <c r="F544">
        <f>Table4[[#This Row],[Price]]*Table4[[#This Row],[Sales]]</f>
        <v>2576</v>
      </c>
      <c r="G544" t="str">
        <f>TEXT(Table4[[#This Row],[Date]],"dddd")</f>
        <v>Wednesday</v>
      </c>
    </row>
    <row r="545" spans="1:7" x14ac:dyDescent="0.3">
      <c r="A545" s="4">
        <v>44293</v>
      </c>
      <c r="B545" t="s">
        <v>8</v>
      </c>
      <c r="C545" t="s">
        <v>38</v>
      </c>
      <c r="D545">
        <v>10</v>
      </c>
      <c r="E545">
        <f>VLOOKUP(Table4[[#This Row],[SKU]],Table2[[SKU]:[Avg Price]],4,0)</f>
        <v>161</v>
      </c>
      <c r="F545">
        <f>Table4[[#This Row],[Price]]*Table4[[#This Row],[Sales]]</f>
        <v>1610</v>
      </c>
      <c r="G545" t="str">
        <f>TEXT(Table4[[#This Row],[Date]],"dddd")</f>
        <v>Wednesday</v>
      </c>
    </row>
    <row r="546" spans="1:7" x14ac:dyDescent="0.3">
      <c r="A546" s="4">
        <v>44293</v>
      </c>
      <c r="B546" t="s">
        <v>9</v>
      </c>
      <c r="C546" t="s">
        <v>38</v>
      </c>
      <c r="D546">
        <v>4</v>
      </c>
      <c r="E546">
        <f>VLOOKUP(Table4[[#This Row],[SKU]],Table2[[SKU]:[Avg Price]],4,0)</f>
        <v>109</v>
      </c>
      <c r="F546">
        <f>Table4[[#This Row],[Price]]*Table4[[#This Row],[Sales]]</f>
        <v>436</v>
      </c>
      <c r="G546" t="str">
        <f>TEXT(Table4[[#This Row],[Date]],"dddd")</f>
        <v>Wednesday</v>
      </c>
    </row>
    <row r="547" spans="1:7" x14ac:dyDescent="0.3">
      <c r="A547" s="4">
        <v>44293</v>
      </c>
      <c r="B547" t="s">
        <v>10</v>
      </c>
      <c r="C547" t="s">
        <v>38</v>
      </c>
      <c r="D547">
        <v>3</v>
      </c>
      <c r="E547">
        <f>VLOOKUP(Table4[[#This Row],[SKU]],Table2[[SKU]:[Avg Price]],4,0)</f>
        <v>122</v>
      </c>
      <c r="F547">
        <f>Table4[[#This Row],[Price]]*Table4[[#This Row],[Sales]]</f>
        <v>366</v>
      </c>
      <c r="G547" t="str">
        <f>TEXT(Table4[[#This Row],[Date]],"dddd")</f>
        <v>Wednesday</v>
      </c>
    </row>
    <row r="548" spans="1:7" x14ac:dyDescent="0.3">
      <c r="A548" s="4">
        <v>44293</v>
      </c>
      <c r="B548" t="s">
        <v>11</v>
      </c>
      <c r="C548" t="s">
        <v>38</v>
      </c>
      <c r="D548">
        <v>3</v>
      </c>
      <c r="E548">
        <f>VLOOKUP(Table4[[#This Row],[SKU]],Table2[[SKU]:[Avg Price]],4,0)</f>
        <v>96</v>
      </c>
      <c r="F548">
        <f>Table4[[#This Row],[Price]]*Table4[[#This Row],[Sales]]</f>
        <v>288</v>
      </c>
      <c r="G548" t="str">
        <f>TEXT(Table4[[#This Row],[Date]],"dddd")</f>
        <v>Wednesday</v>
      </c>
    </row>
    <row r="549" spans="1:7" x14ac:dyDescent="0.3">
      <c r="A549" s="4">
        <v>44293</v>
      </c>
      <c r="B549" t="s">
        <v>12</v>
      </c>
      <c r="C549" t="s">
        <v>38</v>
      </c>
      <c r="D549">
        <v>1</v>
      </c>
      <c r="E549">
        <f>VLOOKUP(Table4[[#This Row],[SKU]],Table2[[SKU]:[Avg Price]],4,0)</f>
        <v>73</v>
      </c>
      <c r="F549">
        <f>Table4[[#This Row],[Price]]*Table4[[#This Row],[Sales]]</f>
        <v>73</v>
      </c>
      <c r="G549" t="str">
        <f>TEXT(Table4[[#This Row],[Date]],"dddd")</f>
        <v>Wednesday</v>
      </c>
    </row>
    <row r="550" spans="1:7" x14ac:dyDescent="0.3">
      <c r="A550" s="4">
        <v>44293</v>
      </c>
      <c r="B550" t="s">
        <v>14</v>
      </c>
      <c r="C550" t="s">
        <v>38</v>
      </c>
      <c r="D550">
        <v>2</v>
      </c>
      <c r="E550">
        <f>VLOOKUP(Table4[[#This Row],[SKU]],Table2[[SKU]:[Avg Price]],4,0)</f>
        <v>225</v>
      </c>
      <c r="F550">
        <f>Table4[[#This Row],[Price]]*Table4[[#This Row],[Sales]]</f>
        <v>450</v>
      </c>
      <c r="G550" t="str">
        <f>TEXT(Table4[[#This Row],[Date]],"dddd")</f>
        <v>Wednesday</v>
      </c>
    </row>
    <row r="551" spans="1:7" x14ac:dyDescent="0.3">
      <c r="A551" s="4">
        <v>44293</v>
      </c>
      <c r="B551" t="s">
        <v>16</v>
      </c>
      <c r="C551" t="s">
        <v>38</v>
      </c>
      <c r="D551">
        <v>0</v>
      </c>
      <c r="E551">
        <f>VLOOKUP(Table4[[#This Row],[SKU]],Table2[[SKU]:[Avg Price]],4,0)</f>
        <v>559</v>
      </c>
      <c r="F551">
        <f>Table4[[#This Row],[Price]]*Table4[[#This Row],[Sales]]</f>
        <v>0</v>
      </c>
      <c r="G551" t="str">
        <f>TEXT(Table4[[#This Row],[Date]],"dddd")</f>
        <v>Wednesday</v>
      </c>
    </row>
    <row r="552" spans="1:7" x14ac:dyDescent="0.3">
      <c r="A552" s="4">
        <v>44293</v>
      </c>
      <c r="B552" t="s">
        <v>17</v>
      </c>
      <c r="C552" t="s">
        <v>38</v>
      </c>
      <c r="D552">
        <v>33</v>
      </c>
      <c r="E552">
        <f>VLOOKUP(Table4[[#This Row],[SKU]],Table2[[SKU]:[Avg Price]],4,0)</f>
        <v>3199</v>
      </c>
      <c r="F552">
        <f>Table4[[#This Row],[Price]]*Table4[[#This Row],[Sales]]</f>
        <v>105567</v>
      </c>
      <c r="G552" t="str">
        <f>TEXT(Table4[[#This Row],[Date]],"dddd")</f>
        <v>Wednesday</v>
      </c>
    </row>
    <row r="553" spans="1:7" x14ac:dyDescent="0.3">
      <c r="A553" s="4">
        <v>44293</v>
      </c>
      <c r="B553" t="s">
        <v>18</v>
      </c>
      <c r="C553" t="s">
        <v>38</v>
      </c>
      <c r="D553">
        <v>16</v>
      </c>
      <c r="E553">
        <f>VLOOKUP(Table4[[#This Row],[SKU]],Table2[[SKU]:[Avg Price]],4,0)</f>
        <v>371</v>
      </c>
      <c r="F553">
        <f>Table4[[#This Row],[Price]]*Table4[[#This Row],[Sales]]</f>
        <v>5936</v>
      </c>
      <c r="G553" t="str">
        <f>TEXT(Table4[[#This Row],[Date]],"dddd")</f>
        <v>Wednesday</v>
      </c>
    </row>
    <row r="554" spans="1:7" x14ac:dyDescent="0.3">
      <c r="A554" s="4">
        <v>44293</v>
      </c>
      <c r="B554" t="s">
        <v>19</v>
      </c>
      <c r="C554" t="s">
        <v>38</v>
      </c>
      <c r="D554">
        <v>10</v>
      </c>
      <c r="E554">
        <f>VLOOKUP(Table4[[#This Row],[SKU]],Table2[[SKU]:[Avg Price]],4,0)</f>
        <v>2300</v>
      </c>
      <c r="F554">
        <f>Table4[[#This Row],[Price]]*Table4[[#This Row],[Sales]]</f>
        <v>23000</v>
      </c>
      <c r="G554" t="str">
        <f>TEXT(Table4[[#This Row],[Date]],"dddd")</f>
        <v>Wednesday</v>
      </c>
    </row>
    <row r="555" spans="1:7" x14ac:dyDescent="0.3">
      <c r="A555" s="4">
        <v>44293</v>
      </c>
      <c r="B555" t="s">
        <v>20</v>
      </c>
      <c r="C555" t="s">
        <v>38</v>
      </c>
      <c r="D555">
        <v>8</v>
      </c>
      <c r="E555">
        <f>VLOOKUP(Table4[[#This Row],[SKU]],Table2[[SKU]:[Avg Price]],4,0)</f>
        <v>499</v>
      </c>
      <c r="F555">
        <f>Table4[[#This Row],[Price]]*Table4[[#This Row],[Sales]]</f>
        <v>3992</v>
      </c>
      <c r="G555" t="str">
        <f>TEXT(Table4[[#This Row],[Date]],"dddd")</f>
        <v>Wednesday</v>
      </c>
    </row>
    <row r="556" spans="1:7" x14ac:dyDescent="0.3">
      <c r="A556" s="4">
        <v>44293</v>
      </c>
      <c r="B556" t="s">
        <v>21</v>
      </c>
      <c r="C556" t="s">
        <v>38</v>
      </c>
      <c r="D556">
        <v>5</v>
      </c>
      <c r="E556">
        <f>VLOOKUP(Table4[[#This Row],[SKU]],Table2[[SKU]:[Avg Price]],4,0)</f>
        <v>299</v>
      </c>
      <c r="F556">
        <f>Table4[[#This Row],[Price]]*Table4[[#This Row],[Sales]]</f>
        <v>1495</v>
      </c>
      <c r="G556" t="str">
        <f>TEXT(Table4[[#This Row],[Date]],"dddd")</f>
        <v>Wednesday</v>
      </c>
    </row>
    <row r="557" spans="1:7" x14ac:dyDescent="0.3">
      <c r="A557" s="4">
        <v>44293</v>
      </c>
      <c r="B557" t="s">
        <v>22</v>
      </c>
      <c r="C557" t="s">
        <v>38</v>
      </c>
      <c r="D557">
        <v>2</v>
      </c>
      <c r="E557">
        <f>VLOOKUP(Table4[[#This Row],[SKU]],Table2[[SKU]:[Avg Price]],4,0)</f>
        <v>901</v>
      </c>
      <c r="F557">
        <f>Table4[[#This Row],[Price]]*Table4[[#This Row],[Sales]]</f>
        <v>1802</v>
      </c>
      <c r="G557" t="str">
        <f>TEXT(Table4[[#This Row],[Date]],"dddd")</f>
        <v>Wednesday</v>
      </c>
    </row>
    <row r="558" spans="1:7" x14ac:dyDescent="0.3">
      <c r="A558" s="4">
        <v>44293</v>
      </c>
      <c r="B558" t="s">
        <v>23</v>
      </c>
      <c r="C558" t="s">
        <v>38</v>
      </c>
      <c r="D558">
        <v>4</v>
      </c>
      <c r="E558">
        <f>VLOOKUP(Table4[[#This Row],[SKU]],Table2[[SKU]:[Avg Price]],4,0)</f>
        <v>929</v>
      </c>
      <c r="F558">
        <f>Table4[[#This Row],[Price]]*Table4[[#This Row],[Sales]]</f>
        <v>3716</v>
      </c>
      <c r="G558" t="str">
        <f>TEXT(Table4[[#This Row],[Date]],"dddd")</f>
        <v>Wednesday</v>
      </c>
    </row>
    <row r="559" spans="1:7" x14ac:dyDescent="0.3">
      <c r="A559" s="4">
        <v>44293</v>
      </c>
      <c r="B559" t="s">
        <v>24</v>
      </c>
      <c r="C559" t="s">
        <v>38</v>
      </c>
      <c r="D559">
        <v>1</v>
      </c>
      <c r="E559">
        <f>VLOOKUP(Table4[[#This Row],[SKU]],Table2[[SKU]:[Avg Price]],4,0)</f>
        <v>1030</v>
      </c>
      <c r="F559">
        <f>Table4[[#This Row],[Price]]*Table4[[#This Row],[Sales]]</f>
        <v>1030</v>
      </c>
      <c r="G559" t="str">
        <f>TEXT(Table4[[#This Row],[Date]],"dddd")</f>
        <v>Wednesday</v>
      </c>
    </row>
    <row r="560" spans="1:7" x14ac:dyDescent="0.3">
      <c r="A560" s="4">
        <v>44293</v>
      </c>
      <c r="B560" t="s">
        <v>25</v>
      </c>
      <c r="C560" t="s">
        <v>38</v>
      </c>
      <c r="D560">
        <v>1</v>
      </c>
      <c r="E560">
        <f>VLOOKUP(Table4[[#This Row],[SKU]],Table2[[SKU]:[Avg Price]],4,0)</f>
        <v>1222</v>
      </c>
      <c r="F560">
        <f>Table4[[#This Row],[Price]]*Table4[[#This Row],[Sales]]</f>
        <v>1222</v>
      </c>
      <c r="G560" t="str">
        <f>TEXT(Table4[[#This Row],[Date]],"dddd")</f>
        <v>Wednesday</v>
      </c>
    </row>
    <row r="561" spans="1:7" x14ac:dyDescent="0.3">
      <c r="A561" s="4">
        <v>44293</v>
      </c>
      <c r="B561" t="s">
        <v>26</v>
      </c>
      <c r="C561" t="s">
        <v>38</v>
      </c>
      <c r="D561">
        <v>1</v>
      </c>
      <c r="E561">
        <f>VLOOKUP(Table4[[#This Row],[SKU]],Table2[[SKU]:[Avg Price]],4,0)</f>
        <v>649</v>
      </c>
      <c r="F561">
        <f>Table4[[#This Row],[Price]]*Table4[[#This Row],[Sales]]</f>
        <v>649</v>
      </c>
      <c r="G561" t="str">
        <f>TEXT(Table4[[#This Row],[Date]],"dddd")</f>
        <v>Wednesday</v>
      </c>
    </row>
    <row r="562" spans="1:7" x14ac:dyDescent="0.3">
      <c r="A562" s="4">
        <v>44293</v>
      </c>
      <c r="B562" t="s">
        <v>27</v>
      </c>
      <c r="C562" t="s">
        <v>38</v>
      </c>
      <c r="D562">
        <v>28</v>
      </c>
      <c r="E562">
        <f>VLOOKUP(Table4[[#This Row],[SKU]],Table2[[SKU]:[Avg Price]],4,0)</f>
        <v>1800</v>
      </c>
      <c r="F562">
        <f>Table4[[#This Row],[Price]]*Table4[[#This Row],[Sales]]</f>
        <v>50400</v>
      </c>
      <c r="G562" t="str">
        <f>TEXT(Table4[[#This Row],[Date]],"dddd")</f>
        <v>Wednesday</v>
      </c>
    </row>
    <row r="563" spans="1:7" x14ac:dyDescent="0.3">
      <c r="A563" s="4">
        <v>44293</v>
      </c>
      <c r="B563" t="s">
        <v>28</v>
      </c>
      <c r="C563" t="s">
        <v>38</v>
      </c>
      <c r="D563">
        <v>13</v>
      </c>
      <c r="E563">
        <f>VLOOKUP(Table4[[#This Row],[SKU]],Table2[[SKU]:[Avg Price]],4,0)</f>
        <v>345</v>
      </c>
      <c r="F563">
        <f>Table4[[#This Row],[Price]]*Table4[[#This Row],[Sales]]</f>
        <v>4485</v>
      </c>
      <c r="G563" t="str">
        <f>TEXT(Table4[[#This Row],[Date]],"dddd")</f>
        <v>Wednesday</v>
      </c>
    </row>
    <row r="564" spans="1:7" x14ac:dyDescent="0.3">
      <c r="A564" s="4">
        <v>44293</v>
      </c>
      <c r="B564" t="s">
        <v>29</v>
      </c>
      <c r="C564" t="s">
        <v>38</v>
      </c>
      <c r="D564">
        <v>11</v>
      </c>
      <c r="E564">
        <f>VLOOKUP(Table4[[#This Row],[SKU]],Table2[[SKU]:[Avg Price]],4,0)</f>
        <v>350</v>
      </c>
      <c r="F564">
        <f>Table4[[#This Row],[Price]]*Table4[[#This Row],[Sales]]</f>
        <v>3850</v>
      </c>
      <c r="G564" t="str">
        <f>TEXT(Table4[[#This Row],[Date]],"dddd")</f>
        <v>Wednesday</v>
      </c>
    </row>
    <row r="565" spans="1:7" x14ac:dyDescent="0.3">
      <c r="A565" s="4">
        <v>44293</v>
      </c>
      <c r="B565" t="s">
        <v>30</v>
      </c>
      <c r="C565" t="s">
        <v>38</v>
      </c>
      <c r="D565">
        <v>10</v>
      </c>
      <c r="E565">
        <f>VLOOKUP(Table4[[#This Row],[SKU]],Table2[[SKU]:[Avg Price]],4,0)</f>
        <v>1575</v>
      </c>
      <c r="F565">
        <f>Table4[[#This Row],[Price]]*Table4[[#This Row],[Sales]]</f>
        <v>15750</v>
      </c>
      <c r="G565" t="str">
        <f>TEXT(Table4[[#This Row],[Date]],"dddd")</f>
        <v>Wednesday</v>
      </c>
    </row>
    <row r="566" spans="1:7" x14ac:dyDescent="0.3">
      <c r="A566" s="4">
        <v>44293</v>
      </c>
      <c r="B566" t="s">
        <v>31</v>
      </c>
      <c r="C566" t="s">
        <v>38</v>
      </c>
      <c r="D566">
        <v>5</v>
      </c>
      <c r="E566">
        <f>VLOOKUP(Table4[[#This Row],[SKU]],Table2[[SKU]:[Avg Price]],4,0)</f>
        <v>1045</v>
      </c>
      <c r="F566">
        <f>Table4[[#This Row],[Price]]*Table4[[#This Row],[Sales]]</f>
        <v>5225</v>
      </c>
      <c r="G566" t="str">
        <f>TEXT(Table4[[#This Row],[Date]],"dddd")</f>
        <v>Wednesday</v>
      </c>
    </row>
    <row r="567" spans="1:7" x14ac:dyDescent="0.3">
      <c r="A567" s="4">
        <v>44293</v>
      </c>
      <c r="B567" t="s">
        <v>32</v>
      </c>
      <c r="C567" t="s">
        <v>38</v>
      </c>
      <c r="D567">
        <v>3</v>
      </c>
      <c r="E567">
        <f>VLOOKUP(Table4[[#This Row],[SKU]],Table2[[SKU]:[Avg Price]],4,0)</f>
        <v>1186</v>
      </c>
      <c r="F567">
        <f>Table4[[#This Row],[Price]]*Table4[[#This Row],[Sales]]</f>
        <v>3558</v>
      </c>
      <c r="G567" t="str">
        <f>TEXT(Table4[[#This Row],[Date]],"dddd")</f>
        <v>Wednesday</v>
      </c>
    </row>
    <row r="568" spans="1:7" x14ac:dyDescent="0.3">
      <c r="A568" s="4">
        <v>44293</v>
      </c>
      <c r="B568" t="s">
        <v>33</v>
      </c>
      <c r="C568" t="s">
        <v>38</v>
      </c>
      <c r="D568">
        <v>3</v>
      </c>
      <c r="E568">
        <f>VLOOKUP(Table4[[#This Row],[SKU]],Table2[[SKU]:[Avg Price]],4,0)</f>
        <v>374</v>
      </c>
      <c r="F568">
        <f>Table4[[#This Row],[Price]]*Table4[[#This Row],[Sales]]</f>
        <v>1122</v>
      </c>
      <c r="G568" t="str">
        <f>TEXT(Table4[[#This Row],[Date]],"dddd")</f>
        <v>Wednesday</v>
      </c>
    </row>
    <row r="569" spans="1:7" x14ac:dyDescent="0.3">
      <c r="A569" s="4">
        <v>44293</v>
      </c>
      <c r="B569" t="s">
        <v>34</v>
      </c>
      <c r="C569" t="s">
        <v>38</v>
      </c>
      <c r="D569">
        <v>2</v>
      </c>
      <c r="E569">
        <f>VLOOKUP(Table4[[#This Row],[SKU]],Table2[[SKU]:[Avg Price]],4,0)</f>
        <v>1500</v>
      </c>
      <c r="F569">
        <f>Table4[[#This Row],[Price]]*Table4[[#This Row],[Sales]]</f>
        <v>3000</v>
      </c>
      <c r="G569" t="str">
        <f>TEXT(Table4[[#This Row],[Date]],"dddd")</f>
        <v>Wednesday</v>
      </c>
    </row>
    <row r="570" spans="1:7" x14ac:dyDescent="0.3">
      <c r="A570" s="4">
        <v>44293</v>
      </c>
      <c r="B570" t="s">
        <v>35</v>
      </c>
      <c r="C570" t="s">
        <v>38</v>
      </c>
      <c r="D570">
        <v>0</v>
      </c>
      <c r="E570">
        <f>VLOOKUP(Table4[[#This Row],[SKU]],Table2[[SKU]:[Avg Price]],4,0)</f>
        <v>1800</v>
      </c>
      <c r="F570">
        <f>Table4[[#This Row],[Price]]*Table4[[#This Row],[Sales]]</f>
        <v>0</v>
      </c>
      <c r="G570" t="str">
        <f>TEXT(Table4[[#This Row],[Date]],"dddd")</f>
        <v>Wednesday</v>
      </c>
    </row>
    <row r="571" spans="1:7" x14ac:dyDescent="0.3">
      <c r="A571" s="4">
        <v>44293</v>
      </c>
      <c r="B571" t="s">
        <v>36</v>
      </c>
      <c r="C571" t="s">
        <v>38</v>
      </c>
      <c r="D571">
        <v>0</v>
      </c>
      <c r="E571">
        <f>VLOOKUP(Table4[[#This Row],[SKU]],Table2[[SKU]:[Avg Price]],4,0)</f>
        <v>1477</v>
      </c>
      <c r="F571">
        <f>Table4[[#This Row],[Price]]*Table4[[#This Row],[Sales]]</f>
        <v>0</v>
      </c>
      <c r="G571" t="str">
        <f>TEXT(Table4[[#This Row],[Date]],"dddd")</f>
        <v>Wednesday</v>
      </c>
    </row>
    <row r="572" spans="1:7" x14ac:dyDescent="0.3">
      <c r="A572" s="4">
        <v>44293</v>
      </c>
      <c r="B572" t="s">
        <v>5</v>
      </c>
      <c r="C572" t="s">
        <v>39</v>
      </c>
      <c r="D572">
        <v>19</v>
      </c>
      <c r="E572">
        <f>VLOOKUP(Table4[[#This Row],[SKU]],Table2[[SKU]:[Avg Price]],4,0)</f>
        <v>210</v>
      </c>
      <c r="F572">
        <f>Table4[[#This Row],[Price]]*Table4[[#This Row],[Sales]]</f>
        <v>3990</v>
      </c>
      <c r="G572" t="str">
        <f>TEXT(Table4[[#This Row],[Date]],"dddd")</f>
        <v>Wednesday</v>
      </c>
    </row>
    <row r="573" spans="1:7" x14ac:dyDescent="0.3">
      <c r="A573" s="4">
        <v>44293</v>
      </c>
      <c r="B573" t="s">
        <v>6</v>
      </c>
      <c r="C573" t="s">
        <v>39</v>
      </c>
      <c r="D573">
        <v>11</v>
      </c>
      <c r="E573">
        <f>VLOOKUP(Table4[[#This Row],[SKU]],Table2[[SKU]:[Avg Price]],4,0)</f>
        <v>199</v>
      </c>
      <c r="F573">
        <f>Table4[[#This Row],[Price]]*Table4[[#This Row],[Sales]]</f>
        <v>2189</v>
      </c>
      <c r="G573" t="str">
        <f>TEXT(Table4[[#This Row],[Date]],"dddd")</f>
        <v>Wednesday</v>
      </c>
    </row>
    <row r="574" spans="1:7" x14ac:dyDescent="0.3">
      <c r="A574" s="4">
        <v>44293</v>
      </c>
      <c r="B574" t="s">
        <v>7</v>
      </c>
      <c r="C574" t="s">
        <v>39</v>
      </c>
      <c r="D574">
        <v>6</v>
      </c>
      <c r="E574">
        <f>VLOOKUP(Table4[[#This Row],[SKU]],Table2[[SKU]:[Avg Price]],4,0)</f>
        <v>322</v>
      </c>
      <c r="F574">
        <f>Table4[[#This Row],[Price]]*Table4[[#This Row],[Sales]]</f>
        <v>1932</v>
      </c>
      <c r="G574" t="str">
        <f>TEXT(Table4[[#This Row],[Date]],"dddd")</f>
        <v>Wednesday</v>
      </c>
    </row>
    <row r="575" spans="1:7" x14ac:dyDescent="0.3">
      <c r="A575" s="4">
        <v>44293</v>
      </c>
      <c r="B575" t="s">
        <v>8</v>
      </c>
      <c r="C575" t="s">
        <v>39</v>
      </c>
      <c r="D575">
        <v>6</v>
      </c>
      <c r="E575">
        <f>VLOOKUP(Table4[[#This Row],[SKU]],Table2[[SKU]:[Avg Price]],4,0)</f>
        <v>161</v>
      </c>
      <c r="F575">
        <f>Table4[[#This Row],[Price]]*Table4[[#This Row],[Sales]]</f>
        <v>966</v>
      </c>
      <c r="G575" t="str">
        <f>TEXT(Table4[[#This Row],[Date]],"dddd")</f>
        <v>Wednesday</v>
      </c>
    </row>
    <row r="576" spans="1:7" x14ac:dyDescent="0.3">
      <c r="A576" s="4">
        <v>44293</v>
      </c>
      <c r="B576" t="s">
        <v>9</v>
      </c>
      <c r="C576" t="s">
        <v>39</v>
      </c>
      <c r="D576">
        <v>3</v>
      </c>
      <c r="E576">
        <f>VLOOKUP(Table4[[#This Row],[SKU]],Table2[[SKU]:[Avg Price]],4,0)</f>
        <v>109</v>
      </c>
      <c r="F576">
        <f>Table4[[#This Row],[Price]]*Table4[[#This Row],[Sales]]</f>
        <v>327</v>
      </c>
      <c r="G576" t="str">
        <f>TEXT(Table4[[#This Row],[Date]],"dddd")</f>
        <v>Wednesday</v>
      </c>
    </row>
    <row r="577" spans="1:7" x14ac:dyDescent="0.3">
      <c r="A577" s="4">
        <v>44293</v>
      </c>
      <c r="B577" t="s">
        <v>10</v>
      </c>
      <c r="C577" t="s">
        <v>39</v>
      </c>
      <c r="D577">
        <v>2</v>
      </c>
      <c r="E577">
        <f>VLOOKUP(Table4[[#This Row],[SKU]],Table2[[SKU]:[Avg Price]],4,0)</f>
        <v>122</v>
      </c>
      <c r="F577">
        <f>Table4[[#This Row],[Price]]*Table4[[#This Row],[Sales]]</f>
        <v>244</v>
      </c>
      <c r="G577" t="str">
        <f>TEXT(Table4[[#This Row],[Date]],"dddd")</f>
        <v>Wednesday</v>
      </c>
    </row>
    <row r="578" spans="1:7" x14ac:dyDescent="0.3">
      <c r="A578" s="4">
        <v>44293</v>
      </c>
      <c r="B578" t="s">
        <v>11</v>
      </c>
      <c r="C578" t="s">
        <v>39</v>
      </c>
      <c r="D578">
        <v>2</v>
      </c>
      <c r="E578">
        <f>VLOOKUP(Table4[[#This Row],[SKU]],Table2[[SKU]:[Avg Price]],4,0)</f>
        <v>96</v>
      </c>
      <c r="F578">
        <f>Table4[[#This Row],[Price]]*Table4[[#This Row],[Sales]]</f>
        <v>192</v>
      </c>
      <c r="G578" t="str">
        <f>TEXT(Table4[[#This Row],[Date]],"dddd")</f>
        <v>Wednesday</v>
      </c>
    </row>
    <row r="579" spans="1:7" x14ac:dyDescent="0.3">
      <c r="A579" s="4">
        <v>44293</v>
      </c>
      <c r="B579" t="s">
        <v>12</v>
      </c>
      <c r="C579" t="s">
        <v>39</v>
      </c>
      <c r="D579">
        <v>0</v>
      </c>
      <c r="E579">
        <f>VLOOKUP(Table4[[#This Row],[SKU]],Table2[[SKU]:[Avg Price]],4,0)</f>
        <v>73</v>
      </c>
      <c r="F579">
        <f>Table4[[#This Row],[Price]]*Table4[[#This Row],[Sales]]</f>
        <v>0</v>
      </c>
      <c r="G579" t="str">
        <f>TEXT(Table4[[#This Row],[Date]],"dddd")</f>
        <v>Wednesday</v>
      </c>
    </row>
    <row r="580" spans="1:7" x14ac:dyDescent="0.3">
      <c r="A580" s="4">
        <v>44293</v>
      </c>
      <c r="B580" t="s">
        <v>14</v>
      </c>
      <c r="C580" t="s">
        <v>39</v>
      </c>
      <c r="D580">
        <v>1</v>
      </c>
      <c r="E580">
        <f>VLOOKUP(Table4[[#This Row],[SKU]],Table2[[SKU]:[Avg Price]],4,0)</f>
        <v>225</v>
      </c>
      <c r="F580">
        <f>Table4[[#This Row],[Price]]*Table4[[#This Row],[Sales]]</f>
        <v>225</v>
      </c>
      <c r="G580" t="str">
        <f>TEXT(Table4[[#This Row],[Date]],"dddd")</f>
        <v>Wednesday</v>
      </c>
    </row>
    <row r="581" spans="1:7" x14ac:dyDescent="0.3">
      <c r="A581" s="4">
        <v>44293</v>
      </c>
      <c r="B581" t="s">
        <v>16</v>
      </c>
      <c r="C581" t="s">
        <v>39</v>
      </c>
      <c r="D581">
        <v>0</v>
      </c>
      <c r="E581">
        <f>VLOOKUP(Table4[[#This Row],[SKU]],Table2[[SKU]:[Avg Price]],4,0)</f>
        <v>559</v>
      </c>
      <c r="F581">
        <f>Table4[[#This Row],[Price]]*Table4[[#This Row],[Sales]]</f>
        <v>0</v>
      </c>
      <c r="G581" t="str">
        <f>TEXT(Table4[[#This Row],[Date]],"dddd")</f>
        <v>Wednesday</v>
      </c>
    </row>
    <row r="582" spans="1:7" x14ac:dyDescent="0.3">
      <c r="A582" s="4">
        <v>44293</v>
      </c>
      <c r="B582" t="s">
        <v>17</v>
      </c>
      <c r="C582" t="s">
        <v>39</v>
      </c>
      <c r="D582">
        <v>2</v>
      </c>
      <c r="E582">
        <f>VLOOKUP(Table4[[#This Row],[SKU]],Table2[[SKU]:[Avg Price]],4,0)</f>
        <v>3199</v>
      </c>
      <c r="F582">
        <f>Table4[[#This Row],[Price]]*Table4[[#This Row],[Sales]]</f>
        <v>6398</v>
      </c>
      <c r="G582" t="str">
        <f>TEXT(Table4[[#This Row],[Date]],"dddd")</f>
        <v>Wednesday</v>
      </c>
    </row>
    <row r="583" spans="1:7" x14ac:dyDescent="0.3">
      <c r="A583" s="4">
        <v>44293</v>
      </c>
      <c r="B583" t="s">
        <v>18</v>
      </c>
      <c r="C583" t="s">
        <v>39</v>
      </c>
      <c r="D583">
        <v>7</v>
      </c>
      <c r="E583">
        <f>VLOOKUP(Table4[[#This Row],[SKU]],Table2[[SKU]:[Avg Price]],4,0)</f>
        <v>371</v>
      </c>
      <c r="F583">
        <f>Table4[[#This Row],[Price]]*Table4[[#This Row],[Sales]]</f>
        <v>2597</v>
      </c>
      <c r="G583" t="str">
        <f>TEXT(Table4[[#This Row],[Date]],"dddd")</f>
        <v>Wednesday</v>
      </c>
    </row>
    <row r="584" spans="1:7" x14ac:dyDescent="0.3">
      <c r="A584" s="4">
        <v>44293</v>
      </c>
      <c r="B584" t="s">
        <v>19</v>
      </c>
      <c r="C584" t="s">
        <v>39</v>
      </c>
      <c r="D584">
        <v>5</v>
      </c>
      <c r="E584">
        <f>VLOOKUP(Table4[[#This Row],[SKU]],Table2[[SKU]:[Avg Price]],4,0)</f>
        <v>2300</v>
      </c>
      <c r="F584">
        <f>Table4[[#This Row],[Price]]*Table4[[#This Row],[Sales]]</f>
        <v>11500</v>
      </c>
      <c r="G584" t="str">
        <f>TEXT(Table4[[#This Row],[Date]],"dddd")</f>
        <v>Wednesday</v>
      </c>
    </row>
    <row r="585" spans="1:7" x14ac:dyDescent="0.3">
      <c r="A585" s="4">
        <v>44293</v>
      </c>
      <c r="B585" t="s">
        <v>20</v>
      </c>
      <c r="C585" t="s">
        <v>39</v>
      </c>
      <c r="D585">
        <v>2</v>
      </c>
      <c r="E585">
        <f>VLOOKUP(Table4[[#This Row],[SKU]],Table2[[SKU]:[Avg Price]],4,0)</f>
        <v>499</v>
      </c>
      <c r="F585">
        <f>Table4[[#This Row],[Price]]*Table4[[#This Row],[Sales]]</f>
        <v>998</v>
      </c>
      <c r="G585" t="str">
        <f>TEXT(Table4[[#This Row],[Date]],"dddd")</f>
        <v>Wednesday</v>
      </c>
    </row>
    <row r="586" spans="1:7" x14ac:dyDescent="0.3">
      <c r="A586" s="4">
        <v>44293</v>
      </c>
      <c r="B586" t="s">
        <v>21</v>
      </c>
      <c r="C586" t="s">
        <v>39</v>
      </c>
      <c r="D586">
        <v>4</v>
      </c>
      <c r="E586">
        <f>VLOOKUP(Table4[[#This Row],[SKU]],Table2[[SKU]:[Avg Price]],4,0)</f>
        <v>299</v>
      </c>
      <c r="F586">
        <f>Table4[[#This Row],[Price]]*Table4[[#This Row],[Sales]]</f>
        <v>1196</v>
      </c>
      <c r="G586" t="str">
        <f>TEXT(Table4[[#This Row],[Date]],"dddd")</f>
        <v>Wednesday</v>
      </c>
    </row>
    <row r="587" spans="1:7" x14ac:dyDescent="0.3">
      <c r="A587" s="4">
        <v>44293</v>
      </c>
      <c r="B587" t="s">
        <v>22</v>
      </c>
      <c r="C587" t="s">
        <v>39</v>
      </c>
      <c r="D587">
        <v>2</v>
      </c>
      <c r="E587">
        <f>VLOOKUP(Table4[[#This Row],[SKU]],Table2[[SKU]:[Avg Price]],4,0)</f>
        <v>901</v>
      </c>
      <c r="F587">
        <f>Table4[[#This Row],[Price]]*Table4[[#This Row],[Sales]]</f>
        <v>1802</v>
      </c>
      <c r="G587" t="str">
        <f>TEXT(Table4[[#This Row],[Date]],"dddd")</f>
        <v>Wednesday</v>
      </c>
    </row>
    <row r="588" spans="1:7" x14ac:dyDescent="0.3">
      <c r="A588" s="4">
        <v>44293</v>
      </c>
      <c r="B588" t="s">
        <v>23</v>
      </c>
      <c r="C588" t="s">
        <v>39</v>
      </c>
      <c r="D588">
        <v>4</v>
      </c>
      <c r="E588">
        <f>VLOOKUP(Table4[[#This Row],[SKU]],Table2[[SKU]:[Avg Price]],4,0)</f>
        <v>929</v>
      </c>
      <c r="F588">
        <f>Table4[[#This Row],[Price]]*Table4[[#This Row],[Sales]]</f>
        <v>3716</v>
      </c>
      <c r="G588" t="str">
        <f>TEXT(Table4[[#This Row],[Date]],"dddd")</f>
        <v>Wednesday</v>
      </c>
    </row>
    <row r="589" spans="1:7" x14ac:dyDescent="0.3">
      <c r="A589" s="4">
        <v>44293</v>
      </c>
      <c r="B589" t="s">
        <v>24</v>
      </c>
      <c r="C589" t="s">
        <v>39</v>
      </c>
      <c r="D589">
        <v>1</v>
      </c>
      <c r="E589">
        <f>VLOOKUP(Table4[[#This Row],[SKU]],Table2[[SKU]:[Avg Price]],4,0)</f>
        <v>1030</v>
      </c>
      <c r="F589">
        <f>Table4[[#This Row],[Price]]*Table4[[#This Row],[Sales]]</f>
        <v>1030</v>
      </c>
      <c r="G589" t="str">
        <f>TEXT(Table4[[#This Row],[Date]],"dddd")</f>
        <v>Wednesday</v>
      </c>
    </row>
    <row r="590" spans="1:7" x14ac:dyDescent="0.3">
      <c r="A590" s="4">
        <v>44293</v>
      </c>
      <c r="B590" t="s">
        <v>25</v>
      </c>
      <c r="C590" t="s">
        <v>39</v>
      </c>
      <c r="D590">
        <v>0</v>
      </c>
      <c r="E590">
        <f>VLOOKUP(Table4[[#This Row],[SKU]],Table2[[SKU]:[Avg Price]],4,0)</f>
        <v>1222</v>
      </c>
      <c r="F590">
        <f>Table4[[#This Row],[Price]]*Table4[[#This Row],[Sales]]</f>
        <v>0</v>
      </c>
      <c r="G590" t="str">
        <f>TEXT(Table4[[#This Row],[Date]],"dddd")</f>
        <v>Wednesday</v>
      </c>
    </row>
    <row r="591" spans="1:7" x14ac:dyDescent="0.3">
      <c r="A591" s="4">
        <v>44293</v>
      </c>
      <c r="B591" t="s">
        <v>26</v>
      </c>
      <c r="C591" t="s">
        <v>39</v>
      </c>
      <c r="D591">
        <v>0</v>
      </c>
      <c r="E591">
        <f>VLOOKUP(Table4[[#This Row],[SKU]],Table2[[SKU]:[Avg Price]],4,0)</f>
        <v>649</v>
      </c>
      <c r="F591">
        <f>Table4[[#This Row],[Price]]*Table4[[#This Row],[Sales]]</f>
        <v>0</v>
      </c>
      <c r="G591" t="str">
        <f>TEXT(Table4[[#This Row],[Date]],"dddd")</f>
        <v>Wednesday</v>
      </c>
    </row>
    <row r="592" spans="1:7" x14ac:dyDescent="0.3">
      <c r="A592" s="4">
        <v>44293</v>
      </c>
      <c r="B592" t="s">
        <v>27</v>
      </c>
      <c r="C592" t="s">
        <v>39</v>
      </c>
      <c r="D592">
        <v>25</v>
      </c>
      <c r="E592">
        <f>VLOOKUP(Table4[[#This Row],[SKU]],Table2[[SKU]:[Avg Price]],4,0)</f>
        <v>1800</v>
      </c>
      <c r="F592">
        <f>Table4[[#This Row],[Price]]*Table4[[#This Row],[Sales]]</f>
        <v>45000</v>
      </c>
      <c r="G592" t="str">
        <f>TEXT(Table4[[#This Row],[Date]],"dddd")</f>
        <v>Wednesday</v>
      </c>
    </row>
    <row r="593" spans="1:7" x14ac:dyDescent="0.3">
      <c r="A593" s="4">
        <v>44293</v>
      </c>
      <c r="B593" t="s">
        <v>28</v>
      </c>
      <c r="C593" t="s">
        <v>39</v>
      </c>
      <c r="D593">
        <v>10</v>
      </c>
      <c r="E593">
        <f>VLOOKUP(Table4[[#This Row],[SKU]],Table2[[SKU]:[Avg Price]],4,0)</f>
        <v>345</v>
      </c>
      <c r="F593">
        <f>Table4[[#This Row],[Price]]*Table4[[#This Row],[Sales]]</f>
        <v>3450</v>
      </c>
      <c r="G593" t="str">
        <f>TEXT(Table4[[#This Row],[Date]],"dddd")</f>
        <v>Wednesday</v>
      </c>
    </row>
    <row r="594" spans="1:7" x14ac:dyDescent="0.3">
      <c r="A594" s="4">
        <v>44293</v>
      </c>
      <c r="B594" t="s">
        <v>29</v>
      </c>
      <c r="C594" t="s">
        <v>39</v>
      </c>
      <c r="D594">
        <v>6</v>
      </c>
      <c r="E594">
        <f>VLOOKUP(Table4[[#This Row],[SKU]],Table2[[SKU]:[Avg Price]],4,0)</f>
        <v>350</v>
      </c>
      <c r="F594">
        <f>Table4[[#This Row],[Price]]*Table4[[#This Row],[Sales]]</f>
        <v>2100</v>
      </c>
      <c r="G594" t="str">
        <f>TEXT(Table4[[#This Row],[Date]],"dddd")</f>
        <v>Wednesday</v>
      </c>
    </row>
    <row r="595" spans="1:7" x14ac:dyDescent="0.3">
      <c r="A595" s="4">
        <v>44293</v>
      </c>
      <c r="B595" t="s">
        <v>30</v>
      </c>
      <c r="C595" t="s">
        <v>39</v>
      </c>
      <c r="D595">
        <v>7</v>
      </c>
      <c r="E595">
        <f>VLOOKUP(Table4[[#This Row],[SKU]],Table2[[SKU]:[Avg Price]],4,0)</f>
        <v>1575</v>
      </c>
      <c r="F595">
        <f>Table4[[#This Row],[Price]]*Table4[[#This Row],[Sales]]</f>
        <v>11025</v>
      </c>
      <c r="G595" t="str">
        <f>TEXT(Table4[[#This Row],[Date]],"dddd")</f>
        <v>Wednesday</v>
      </c>
    </row>
    <row r="596" spans="1:7" x14ac:dyDescent="0.3">
      <c r="A596" s="4">
        <v>44293</v>
      </c>
      <c r="B596" t="s">
        <v>31</v>
      </c>
      <c r="C596" t="s">
        <v>39</v>
      </c>
      <c r="D596">
        <v>5</v>
      </c>
      <c r="E596">
        <f>VLOOKUP(Table4[[#This Row],[SKU]],Table2[[SKU]:[Avg Price]],4,0)</f>
        <v>1045</v>
      </c>
      <c r="F596">
        <f>Table4[[#This Row],[Price]]*Table4[[#This Row],[Sales]]</f>
        <v>5225</v>
      </c>
      <c r="G596" t="str">
        <f>TEXT(Table4[[#This Row],[Date]],"dddd")</f>
        <v>Wednesday</v>
      </c>
    </row>
    <row r="597" spans="1:7" x14ac:dyDescent="0.3">
      <c r="A597" s="4">
        <v>44293</v>
      </c>
      <c r="B597" t="s">
        <v>32</v>
      </c>
      <c r="C597" t="s">
        <v>39</v>
      </c>
      <c r="D597">
        <v>2</v>
      </c>
      <c r="E597">
        <f>VLOOKUP(Table4[[#This Row],[SKU]],Table2[[SKU]:[Avg Price]],4,0)</f>
        <v>1186</v>
      </c>
      <c r="F597">
        <f>Table4[[#This Row],[Price]]*Table4[[#This Row],[Sales]]</f>
        <v>2372</v>
      </c>
      <c r="G597" t="str">
        <f>TEXT(Table4[[#This Row],[Date]],"dddd")</f>
        <v>Wednesday</v>
      </c>
    </row>
    <row r="598" spans="1:7" x14ac:dyDescent="0.3">
      <c r="A598" s="4">
        <v>44293</v>
      </c>
      <c r="B598" t="s">
        <v>33</v>
      </c>
      <c r="C598" t="s">
        <v>39</v>
      </c>
      <c r="D598">
        <v>0</v>
      </c>
      <c r="E598">
        <f>VLOOKUP(Table4[[#This Row],[SKU]],Table2[[SKU]:[Avg Price]],4,0)</f>
        <v>374</v>
      </c>
      <c r="F598">
        <f>Table4[[#This Row],[Price]]*Table4[[#This Row],[Sales]]</f>
        <v>0</v>
      </c>
      <c r="G598" t="str">
        <f>TEXT(Table4[[#This Row],[Date]],"dddd")</f>
        <v>Wednesday</v>
      </c>
    </row>
    <row r="599" spans="1:7" x14ac:dyDescent="0.3">
      <c r="A599" s="4">
        <v>44293</v>
      </c>
      <c r="B599" t="s">
        <v>34</v>
      </c>
      <c r="C599" t="s">
        <v>39</v>
      </c>
      <c r="D599">
        <v>1</v>
      </c>
      <c r="E599">
        <f>VLOOKUP(Table4[[#This Row],[SKU]],Table2[[SKU]:[Avg Price]],4,0)</f>
        <v>1500</v>
      </c>
      <c r="F599">
        <f>Table4[[#This Row],[Price]]*Table4[[#This Row],[Sales]]</f>
        <v>1500</v>
      </c>
      <c r="G599" t="str">
        <f>TEXT(Table4[[#This Row],[Date]],"dddd")</f>
        <v>Wednesday</v>
      </c>
    </row>
    <row r="600" spans="1:7" x14ac:dyDescent="0.3">
      <c r="A600" s="4">
        <v>44293</v>
      </c>
      <c r="B600" t="s">
        <v>35</v>
      </c>
      <c r="C600" t="s">
        <v>39</v>
      </c>
      <c r="D600">
        <v>0</v>
      </c>
      <c r="E600">
        <f>VLOOKUP(Table4[[#This Row],[SKU]],Table2[[SKU]:[Avg Price]],4,0)</f>
        <v>1800</v>
      </c>
      <c r="F600">
        <f>Table4[[#This Row],[Price]]*Table4[[#This Row],[Sales]]</f>
        <v>0</v>
      </c>
      <c r="G600" t="str">
        <f>TEXT(Table4[[#This Row],[Date]],"dddd")</f>
        <v>Wednesday</v>
      </c>
    </row>
    <row r="601" spans="1:7" x14ac:dyDescent="0.3">
      <c r="A601" s="4">
        <v>44293</v>
      </c>
      <c r="B601" t="s">
        <v>36</v>
      </c>
      <c r="C601" t="s">
        <v>39</v>
      </c>
      <c r="D601">
        <v>0</v>
      </c>
      <c r="E601">
        <f>VLOOKUP(Table4[[#This Row],[SKU]],Table2[[SKU]:[Avg Price]],4,0)</f>
        <v>1477</v>
      </c>
      <c r="F601">
        <f>Table4[[#This Row],[Price]]*Table4[[#This Row],[Sales]]</f>
        <v>0</v>
      </c>
      <c r="G601" t="str">
        <f>TEXT(Table4[[#This Row],[Date]],"dddd")</f>
        <v>Wednesday</v>
      </c>
    </row>
    <row r="602" spans="1:7" x14ac:dyDescent="0.3">
      <c r="A602" s="4">
        <v>44293</v>
      </c>
      <c r="B602" t="s">
        <v>5</v>
      </c>
      <c r="C602" t="s">
        <v>40</v>
      </c>
      <c r="D602">
        <v>11</v>
      </c>
      <c r="E602">
        <f>VLOOKUP(Table4[[#This Row],[SKU]],Table2[[SKU]:[Avg Price]],4,0)</f>
        <v>210</v>
      </c>
      <c r="F602">
        <f>Table4[[#This Row],[Price]]*Table4[[#This Row],[Sales]]</f>
        <v>2310</v>
      </c>
      <c r="G602" t="str">
        <f>TEXT(Table4[[#This Row],[Date]],"dddd")</f>
        <v>Wednesday</v>
      </c>
    </row>
    <row r="603" spans="1:7" x14ac:dyDescent="0.3">
      <c r="A603" s="4">
        <v>44293</v>
      </c>
      <c r="B603" t="s">
        <v>6</v>
      </c>
      <c r="C603" t="s">
        <v>40</v>
      </c>
      <c r="D603">
        <v>1</v>
      </c>
      <c r="E603">
        <f>VLOOKUP(Table4[[#This Row],[SKU]],Table2[[SKU]:[Avg Price]],4,0)</f>
        <v>199</v>
      </c>
      <c r="F603">
        <f>Table4[[#This Row],[Price]]*Table4[[#This Row],[Sales]]</f>
        <v>199</v>
      </c>
      <c r="G603" t="str">
        <f>TEXT(Table4[[#This Row],[Date]],"dddd")</f>
        <v>Wednesday</v>
      </c>
    </row>
    <row r="604" spans="1:7" x14ac:dyDescent="0.3">
      <c r="A604" s="4">
        <v>44293</v>
      </c>
      <c r="B604" t="s">
        <v>7</v>
      </c>
      <c r="C604" t="s">
        <v>40</v>
      </c>
      <c r="D604">
        <v>6</v>
      </c>
      <c r="E604">
        <f>VLOOKUP(Table4[[#This Row],[SKU]],Table2[[SKU]:[Avg Price]],4,0)</f>
        <v>322</v>
      </c>
      <c r="F604">
        <f>Table4[[#This Row],[Price]]*Table4[[#This Row],[Sales]]</f>
        <v>1932</v>
      </c>
      <c r="G604" t="str">
        <f>TEXT(Table4[[#This Row],[Date]],"dddd")</f>
        <v>Wednesday</v>
      </c>
    </row>
    <row r="605" spans="1:7" x14ac:dyDescent="0.3">
      <c r="A605" s="4">
        <v>44293</v>
      </c>
      <c r="B605" t="s">
        <v>8</v>
      </c>
      <c r="C605" t="s">
        <v>40</v>
      </c>
      <c r="D605">
        <v>3</v>
      </c>
      <c r="E605">
        <f>VLOOKUP(Table4[[#This Row],[SKU]],Table2[[SKU]:[Avg Price]],4,0)</f>
        <v>161</v>
      </c>
      <c r="F605">
        <f>Table4[[#This Row],[Price]]*Table4[[#This Row],[Sales]]</f>
        <v>483</v>
      </c>
      <c r="G605" t="str">
        <f>TEXT(Table4[[#This Row],[Date]],"dddd")</f>
        <v>Wednesday</v>
      </c>
    </row>
    <row r="606" spans="1:7" x14ac:dyDescent="0.3">
      <c r="A606" s="4">
        <v>44293</v>
      </c>
      <c r="B606" t="s">
        <v>9</v>
      </c>
      <c r="C606" t="s">
        <v>40</v>
      </c>
      <c r="D606">
        <v>3</v>
      </c>
      <c r="E606">
        <f>VLOOKUP(Table4[[#This Row],[SKU]],Table2[[SKU]:[Avg Price]],4,0)</f>
        <v>109</v>
      </c>
      <c r="F606">
        <f>Table4[[#This Row],[Price]]*Table4[[#This Row],[Sales]]</f>
        <v>327</v>
      </c>
      <c r="G606" t="str">
        <f>TEXT(Table4[[#This Row],[Date]],"dddd")</f>
        <v>Wednesday</v>
      </c>
    </row>
    <row r="607" spans="1:7" x14ac:dyDescent="0.3">
      <c r="A607" s="4">
        <v>44293</v>
      </c>
      <c r="B607" t="s">
        <v>10</v>
      </c>
      <c r="C607" t="s">
        <v>40</v>
      </c>
      <c r="D607">
        <v>2</v>
      </c>
      <c r="E607">
        <f>VLOOKUP(Table4[[#This Row],[SKU]],Table2[[SKU]:[Avg Price]],4,0)</f>
        <v>122</v>
      </c>
      <c r="F607">
        <f>Table4[[#This Row],[Price]]*Table4[[#This Row],[Sales]]</f>
        <v>244</v>
      </c>
      <c r="G607" t="str">
        <f>TEXT(Table4[[#This Row],[Date]],"dddd")</f>
        <v>Wednesday</v>
      </c>
    </row>
    <row r="608" spans="1:7" x14ac:dyDescent="0.3">
      <c r="A608" s="4">
        <v>44293</v>
      </c>
      <c r="B608" t="s">
        <v>11</v>
      </c>
      <c r="C608" t="s">
        <v>40</v>
      </c>
      <c r="D608">
        <v>2</v>
      </c>
      <c r="E608">
        <f>VLOOKUP(Table4[[#This Row],[SKU]],Table2[[SKU]:[Avg Price]],4,0)</f>
        <v>96</v>
      </c>
      <c r="F608">
        <f>Table4[[#This Row],[Price]]*Table4[[#This Row],[Sales]]</f>
        <v>192</v>
      </c>
      <c r="G608" t="str">
        <f>TEXT(Table4[[#This Row],[Date]],"dddd")</f>
        <v>Wednesday</v>
      </c>
    </row>
    <row r="609" spans="1:7" x14ac:dyDescent="0.3">
      <c r="A609" s="4">
        <v>44293</v>
      </c>
      <c r="B609" t="s">
        <v>12</v>
      </c>
      <c r="C609" t="s">
        <v>40</v>
      </c>
      <c r="D609">
        <v>2</v>
      </c>
      <c r="E609">
        <f>VLOOKUP(Table4[[#This Row],[SKU]],Table2[[SKU]:[Avg Price]],4,0)</f>
        <v>73</v>
      </c>
      <c r="F609">
        <f>Table4[[#This Row],[Price]]*Table4[[#This Row],[Sales]]</f>
        <v>146</v>
      </c>
      <c r="G609" t="str">
        <f>TEXT(Table4[[#This Row],[Date]],"dddd")</f>
        <v>Wednesday</v>
      </c>
    </row>
    <row r="610" spans="1:7" x14ac:dyDescent="0.3">
      <c r="A610" s="4">
        <v>44293</v>
      </c>
      <c r="B610" t="s">
        <v>14</v>
      </c>
      <c r="C610" t="s">
        <v>40</v>
      </c>
      <c r="D610">
        <v>2</v>
      </c>
      <c r="E610">
        <f>VLOOKUP(Table4[[#This Row],[SKU]],Table2[[SKU]:[Avg Price]],4,0)</f>
        <v>225</v>
      </c>
      <c r="F610">
        <f>Table4[[#This Row],[Price]]*Table4[[#This Row],[Sales]]</f>
        <v>450</v>
      </c>
      <c r="G610" t="str">
        <f>TEXT(Table4[[#This Row],[Date]],"dddd")</f>
        <v>Wednesday</v>
      </c>
    </row>
    <row r="611" spans="1:7" x14ac:dyDescent="0.3">
      <c r="A611" s="4">
        <v>44293</v>
      </c>
      <c r="B611" t="s">
        <v>16</v>
      </c>
      <c r="C611" t="s">
        <v>40</v>
      </c>
      <c r="D611">
        <v>2</v>
      </c>
      <c r="E611">
        <f>VLOOKUP(Table4[[#This Row],[SKU]],Table2[[SKU]:[Avg Price]],4,0)</f>
        <v>559</v>
      </c>
      <c r="F611">
        <f>Table4[[#This Row],[Price]]*Table4[[#This Row],[Sales]]</f>
        <v>1118</v>
      </c>
      <c r="G611" t="str">
        <f>TEXT(Table4[[#This Row],[Date]],"dddd")</f>
        <v>Wednesday</v>
      </c>
    </row>
    <row r="612" spans="1:7" x14ac:dyDescent="0.3">
      <c r="A612" s="4">
        <v>44293</v>
      </c>
      <c r="B612" t="s">
        <v>17</v>
      </c>
      <c r="C612" t="s">
        <v>40</v>
      </c>
      <c r="D612">
        <v>21</v>
      </c>
      <c r="E612">
        <f>VLOOKUP(Table4[[#This Row],[SKU]],Table2[[SKU]:[Avg Price]],4,0)</f>
        <v>3199</v>
      </c>
      <c r="F612">
        <f>Table4[[#This Row],[Price]]*Table4[[#This Row],[Sales]]</f>
        <v>67179</v>
      </c>
      <c r="G612" t="str">
        <f>TEXT(Table4[[#This Row],[Date]],"dddd")</f>
        <v>Wednesday</v>
      </c>
    </row>
    <row r="613" spans="1:7" x14ac:dyDescent="0.3">
      <c r="A613" s="4">
        <v>44293</v>
      </c>
      <c r="B613" t="s">
        <v>18</v>
      </c>
      <c r="C613" t="s">
        <v>40</v>
      </c>
      <c r="D613">
        <v>9</v>
      </c>
      <c r="E613">
        <f>VLOOKUP(Table4[[#This Row],[SKU]],Table2[[SKU]:[Avg Price]],4,0)</f>
        <v>371</v>
      </c>
      <c r="F613">
        <f>Table4[[#This Row],[Price]]*Table4[[#This Row],[Sales]]</f>
        <v>3339</v>
      </c>
      <c r="G613" t="str">
        <f>TEXT(Table4[[#This Row],[Date]],"dddd")</f>
        <v>Wednesday</v>
      </c>
    </row>
    <row r="614" spans="1:7" x14ac:dyDescent="0.3">
      <c r="A614" s="4">
        <v>44293</v>
      </c>
      <c r="B614" t="s">
        <v>19</v>
      </c>
      <c r="C614" t="s">
        <v>40</v>
      </c>
      <c r="D614">
        <v>10</v>
      </c>
      <c r="E614">
        <f>VLOOKUP(Table4[[#This Row],[SKU]],Table2[[SKU]:[Avg Price]],4,0)</f>
        <v>2300</v>
      </c>
      <c r="F614">
        <f>Table4[[#This Row],[Price]]*Table4[[#This Row],[Sales]]</f>
        <v>23000</v>
      </c>
      <c r="G614" t="str">
        <f>TEXT(Table4[[#This Row],[Date]],"dddd")</f>
        <v>Wednesday</v>
      </c>
    </row>
    <row r="615" spans="1:7" x14ac:dyDescent="0.3">
      <c r="A615" s="4">
        <v>44293</v>
      </c>
      <c r="B615" t="s">
        <v>20</v>
      </c>
      <c r="C615" t="s">
        <v>40</v>
      </c>
      <c r="D615">
        <v>10</v>
      </c>
      <c r="E615">
        <f>VLOOKUP(Table4[[#This Row],[SKU]],Table2[[SKU]:[Avg Price]],4,0)</f>
        <v>499</v>
      </c>
      <c r="F615">
        <f>Table4[[#This Row],[Price]]*Table4[[#This Row],[Sales]]</f>
        <v>4990</v>
      </c>
      <c r="G615" t="str">
        <f>TEXT(Table4[[#This Row],[Date]],"dddd")</f>
        <v>Wednesday</v>
      </c>
    </row>
    <row r="616" spans="1:7" x14ac:dyDescent="0.3">
      <c r="A616" s="4">
        <v>44293</v>
      </c>
      <c r="B616" t="s">
        <v>21</v>
      </c>
      <c r="C616" t="s">
        <v>40</v>
      </c>
      <c r="D616">
        <v>1</v>
      </c>
      <c r="E616">
        <f>VLOOKUP(Table4[[#This Row],[SKU]],Table2[[SKU]:[Avg Price]],4,0)</f>
        <v>299</v>
      </c>
      <c r="F616">
        <f>Table4[[#This Row],[Price]]*Table4[[#This Row],[Sales]]</f>
        <v>299</v>
      </c>
      <c r="G616" t="str">
        <f>TEXT(Table4[[#This Row],[Date]],"dddd")</f>
        <v>Wednesday</v>
      </c>
    </row>
    <row r="617" spans="1:7" x14ac:dyDescent="0.3">
      <c r="A617" s="4">
        <v>44293</v>
      </c>
      <c r="B617" t="s">
        <v>22</v>
      </c>
      <c r="C617" t="s">
        <v>40</v>
      </c>
      <c r="D617">
        <v>2</v>
      </c>
      <c r="E617">
        <f>VLOOKUP(Table4[[#This Row],[SKU]],Table2[[SKU]:[Avg Price]],4,0)</f>
        <v>901</v>
      </c>
      <c r="F617">
        <f>Table4[[#This Row],[Price]]*Table4[[#This Row],[Sales]]</f>
        <v>1802</v>
      </c>
      <c r="G617" t="str">
        <f>TEXT(Table4[[#This Row],[Date]],"dddd")</f>
        <v>Wednesday</v>
      </c>
    </row>
    <row r="618" spans="1:7" x14ac:dyDescent="0.3">
      <c r="A618" s="4">
        <v>44293</v>
      </c>
      <c r="B618" t="s">
        <v>23</v>
      </c>
      <c r="C618" t="s">
        <v>40</v>
      </c>
      <c r="D618">
        <v>1</v>
      </c>
      <c r="E618">
        <f>VLOOKUP(Table4[[#This Row],[SKU]],Table2[[SKU]:[Avg Price]],4,0)</f>
        <v>929</v>
      </c>
      <c r="F618">
        <f>Table4[[#This Row],[Price]]*Table4[[#This Row],[Sales]]</f>
        <v>929</v>
      </c>
      <c r="G618" t="str">
        <f>TEXT(Table4[[#This Row],[Date]],"dddd")</f>
        <v>Wednesday</v>
      </c>
    </row>
    <row r="619" spans="1:7" x14ac:dyDescent="0.3">
      <c r="A619" s="4">
        <v>44293</v>
      </c>
      <c r="B619" t="s">
        <v>24</v>
      </c>
      <c r="C619" t="s">
        <v>40</v>
      </c>
      <c r="D619">
        <v>1</v>
      </c>
      <c r="E619">
        <f>VLOOKUP(Table4[[#This Row],[SKU]],Table2[[SKU]:[Avg Price]],4,0)</f>
        <v>1030</v>
      </c>
      <c r="F619">
        <f>Table4[[#This Row],[Price]]*Table4[[#This Row],[Sales]]</f>
        <v>1030</v>
      </c>
      <c r="G619" t="str">
        <f>TEXT(Table4[[#This Row],[Date]],"dddd")</f>
        <v>Wednesday</v>
      </c>
    </row>
    <row r="620" spans="1:7" x14ac:dyDescent="0.3">
      <c r="A620" s="4">
        <v>44293</v>
      </c>
      <c r="B620" t="s">
        <v>25</v>
      </c>
      <c r="C620" t="s">
        <v>40</v>
      </c>
      <c r="D620">
        <v>3</v>
      </c>
      <c r="E620">
        <f>VLOOKUP(Table4[[#This Row],[SKU]],Table2[[SKU]:[Avg Price]],4,0)</f>
        <v>1222</v>
      </c>
      <c r="F620">
        <f>Table4[[#This Row],[Price]]*Table4[[#This Row],[Sales]]</f>
        <v>3666</v>
      </c>
      <c r="G620" t="str">
        <f>TEXT(Table4[[#This Row],[Date]],"dddd")</f>
        <v>Wednesday</v>
      </c>
    </row>
    <row r="621" spans="1:7" x14ac:dyDescent="0.3">
      <c r="A621" s="4">
        <v>44293</v>
      </c>
      <c r="B621" t="s">
        <v>26</v>
      </c>
      <c r="C621" t="s">
        <v>40</v>
      </c>
      <c r="D621">
        <v>2</v>
      </c>
      <c r="E621">
        <f>VLOOKUP(Table4[[#This Row],[SKU]],Table2[[SKU]:[Avg Price]],4,0)</f>
        <v>649</v>
      </c>
      <c r="F621">
        <f>Table4[[#This Row],[Price]]*Table4[[#This Row],[Sales]]</f>
        <v>1298</v>
      </c>
      <c r="G621" t="str">
        <f>TEXT(Table4[[#This Row],[Date]],"dddd")</f>
        <v>Wednesday</v>
      </c>
    </row>
    <row r="622" spans="1:7" x14ac:dyDescent="0.3">
      <c r="A622" s="4">
        <v>44293</v>
      </c>
      <c r="B622" t="s">
        <v>27</v>
      </c>
      <c r="C622" t="s">
        <v>40</v>
      </c>
      <c r="D622">
        <v>11</v>
      </c>
      <c r="E622">
        <f>VLOOKUP(Table4[[#This Row],[SKU]],Table2[[SKU]:[Avg Price]],4,0)</f>
        <v>1800</v>
      </c>
      <c r="F622">
        <f>Table4[[#This Row],[Price]]*Table4[[#This Row],[Sales]]</f>
        <v>19800</v>
      </c>
      <c r="G622" t="str">
        <f>TEXT(Table4[[#This Row],[Date]],"dddd")</f>
        <v>Wednesday</v>
      </c>
    </row>
    <row r="623" spans="1:7" x14ac:dyDescent="0.3">
      <c r="A623" s="4">
        <v>44293</v>
      </c>
      <c r="B623" t="s">
        <v>28</v>
      </c>
      <c r="C623" t="s">
        <v>40</v>
      </c>
      <c r="D623">
        <v>11</v>
      </c>
      <c r="E623">
        <f>VLOOKUP(Table4[[#This Row],[SKU]],Table2[[SKU]:[Avg Price]],4,0)</f>
        <v>345</v>
      </c>
      <c r="F623">
        <f>Table4[[#This Row],[Price]]*Table4[[#This Row],[Sales]]</f>
        <v>3795</v>
      </c>
      <c r="G623" t="str">
        <f>TEXT(Table4[[#This Row],[Date]],"dddd")</f>
        <v>Wednesday</v>
      </c>
    </row>
    <row r="624" spans="1:7" x14ac:dyDescent="0.3">
      <c r="A624" s="4">
        <v>44293</v>
      </c>
      <c r="B624" t="s">
        <v>29</v>
      </c>
      <c r="C624" t="s">
        <v>40</v>
      </c>
      <c r="D624">
        <v>6</v>
      </c>
      <c r="E624">
        <f>VLOOKUP(Table4[[#This Row],[SKU]],Table2[[SKU]:[Avg Price]],4,0)</f>
        <v>350</v>
      </c>
      <c r="F624">
        <f>Table4[[#This Row],[Price]]*Table4[[#This Row],[Sales]]</f>
        <v>2100</v>
      </c>
      <c r="G624" t="str">
        <f>TEXT(Table4[[#This Row],[Date]],"dddd")</f>
        <v>Wednesday</v>
      </c>
    </row>
    <row r="625" spans="1:7" x14ac:dyDescent="0.3">
      <c r="A625" s="4">
        <v>44293</v>
      </c>
      <c r="B625" t="s">
        <v>30</v>
      </c>
      <c r="C625" t="s">
        <v>40</v>
      </c>
      <c r="D625">
        <v>2</v>
      </c>
      <c r="E625">
        <f>VLOOKUP(Table4[[#This Row],[SKU]],Table2[[SKU]:[Avg Price]],4,0)</f>
        <v>1575</v>
      </c>
      <c r="F625">
        <f>Table4[[#This Row],[Price]]*Table4[[#This Row],[Sales]]</f>
        <v>3150</v>
      </c>
      <c r="G625" t="str">
        <f>TEXT(Table4[[#This Row],[Date]],"dddd")</f>
        <v>Wednesday</v>
      </c>
    </row>
    <row r="626" spans="1:7" x14ac:dyDescent="0.3">
      <c r="A626" s="4">
        <v>44293</v>
      </c>
      <c r="B626" t="s">
        <v>31</v>
      </c>
      <c r="C626" t="s">
        <v>40</v>
      </c>
      <c r="D626">
        <v>2</v>
      </c>
      <c r="E626">
        <f>VLOOKUP(Table4[[#This Row],[SKU]],Table2[[SKU]:[Avg Price]],4,0)</f>
        <v>1045</v>
      </c>
      <c r="F626">
        <f>Table4[[#This Row],[Price]]*Table4[[#This Row],[Sales]]</f>
        <v>2090</v>
      </c>
      <c r="G626" t="str">
        <f>TEXT(Table4[[#This Row],[Date]],"dddd")</f>
        <v>Wednesday</v>
      </c>
    </row>
    <row r="627" spans="1:7" x14ac:dyDescent="0.3">
      <c r="A627" s="4">
        <v>44293</v>
      </c>
      <c r="B627" t="s">
        <v>32</v>
      </c>
      <c r="C627" t="s">
        <v>40</v>
      </c>
      <c r="D627">
        <v>3</v>
      </c>
      <c r="E627">
        <f>VLOOKUP(Table4[[#This Row],[SKU]],Table2[[SKU]:[Avg Price]],4,0)</f>
        <v>1186</v>
      </c>
      <c r="F627">
        <f>Table4[[#This Row],[Price]]*Table4[[#This Row],[Sales]]</f>
        <v>3558</v>
      </c>
      <c r="G627" t="str">
        <f>TEXT(Table4[[#This Row],[Date]],"dddd")</f>
        <v>Wednesday</v>
      </c>
    </row>
    <row r="628" spans="1:7" x14ac:dyDescent="0.3">
      <c r="A628" s="4">
        <v>44293</v>
      </c>
      <c r="B628" t="s">
        <v>33</v>
      </c>
      <c r="C628" t="s">
        <v>40</v>
      </c>
      <c r="D628">
        <v>3</v>
      </c>
      <c r="E628">
        <f>VLOOKUP(Table4[[#This Row],[SKU]],Table2[[SKU]:[Avg Price]],4,0)</f>
        <v>374</v>
      </c>
      <c r="F628">
        <f>Table4[[#This Row],[Price]]*Table4[[#This Row],[Sales]]</f>
        <v>1122</v>
      </c>
      <c r="G628" t="str">
        <f>TEXT(Table4[[#This Row],[Date]],"dddd")</f>
        <v>Wednesday</v>
      </c>
    </row>
    <row r="629" spans="1:7" x14ac:dyDescent="0.3">
      <c r="A629" s="4">
        <v>44293</v>
      </c>
      <c r="B629" t="s">
        <v>34</v>
      </c>
      <c r="C629" t="s">
        <v>40</v>
      </c>
      <c r="D629">
        <v>2</v>
      </c>
      <c r="E629">
        <f>VLOOKUP(Table4[[#This Row],[SKU]],Table2[[SKU]:[Avg Price]],4,0)</f>
        <v>1500</v>
      </c>
      <c r="F629">
        <f>Table4[[#This Row],[Price]]*Table4[[#This Row],[Sales]]</f>
        <v>3000</v>
      </c>
      <c r="G629" t="str">
        <f>TEXT(Table4[[#This Row],[Date]],"dddd")</f>
        <v>Wednesday</v>
      </c>
    </row>
    <row r="630" spans="1:7" x14ac:dyDescent="0.3">
      <c r="A630" s="4">
        <v>44293</v>
      </c>
      <c r="B630" t="s">
        <v>35</v>
      </c>
      <c r="C630" t="s">
        <v>40</v>
      </c>
      <c r="D630">
        <v>1</v>
      </c>
      <c r="E630">
        <f>VLOOKUP(Table4[[#This Row],[SKU]],Table2[[SKU]:[Avg Price]],4,0)</f>
        <v>1800</v>
      </c>
      <c r="F630">
        <f>Table4[[#This Row],[Price]]*Table4[[#This Row],[Sales]]</f>
        <v>1800</v>
      </c>
      <c r="G630" t="str">
        <f>TEXT(Table4[[#This Row],[Date]],"dddd")</f>
        <v>Wednesday</v>
      </c>
    </row>
    <row r="631" spans="1:7" x14ac:dyDescent="0.3">
      <c r="A631" s="4">
        <v>44293</v>
      </c>
      <c r="B631" t="s">
        <v>36</v>
      </c>
      <c r="C631" t="s">
        <v>40</v>
      </c>
      <c r="D631">
        <v>0</v>
      </c>
      <c r="E631">
        <f>VLOOKUP(Table4[[#This Row],[SKU]],Table2[[SKU]:[Avg Price]],4,0)</f>
        <v>1477</v>
      </c>
      <c r="F631">
        <f>Table4[[#This Row],[Price]]*Table4[[#This Row],[Sales]]</f>
        <v>0</v>
      </c>
      <c r="G631" t="str">
        <f>TEXT(Table4[[#This Row],[Date]],"dddd")</f>
        <v>Wednesday</v>
      </c>
    </row>
    <row r="632" spans="1:7" x14ac:dyDescent="0.3">
      <c r="A632" s="4">
        <v>44294</v>
      </c>
      <c r="B632" t="s">
        <v>5</v>
      </c>
      <c r="C632" t="s">
        <v>38</v>
      </c>
      <c r="D632">
        <v>28</v>
      </c>
      <c r="E632">
        <f>VLOOKUP(Table4[[#This Row],[SKU]],Table2[[SKU]:[Avg Price]],4,0)</f>
        <v>210</v>
      </c>
      <c r="F632">
        <f>Table4[[#This Row],[Price]]*Table4[[#This Row],[Sales]]</f>
        <v>5880</v>
      </c>
      <c r="G632" t="str">
        <f>TEXT(Table4[[#This Row],[Date]],"dddd")</f>
        <v>Thursday</v>
      </c>
    </row>
    <row r="633" spans="1:7" x14ac:dyDescent="0.3">
      <c r="A633" s="4">
        <v>44294</v>
      </c>
      <c r="B633" t="s">
        <v>6</v>
      </c>
      <c r="C633" t="s">
        <v>38</v>
      </c>
      <c r="D633">
        <v>13</v>
      </c>
      <c r="E633">
        <f>VLOOKUP(Table4[[#This Row],[SKU]],Table2[[SKU]:[Avg Price]],4,0)</f>
        <v>199</v>
      </c>
      <c r="F633">
        <f>Table4[[#This Row],[Price]]*Table4[[#This Row],[Sales]]</f>
        <v>2587</v>
      </c>
      <c r="G633" t="str">
        <f>TEXT(Table4[[#This Row],[Date]],"dddd")</f>
        <v>Thursday</v>
      </c>
    </row>
    <row r="634" spans="1:7" x14ac:dyDescent="0.3">
      <c r="A634" s="4">
        <v>44294</v>
      </c>
      <c r="B634" t="s">
        <v>7</v>
      </c>
      <c r="C634" t="s">
        <v>38</v>
      </c>
      <c r="D634">
        <v>11</v>
      </c>
      <c r="E634">
        <f>VLOOKUP(Table4[[#This Row],[SKU]],Table2[[SKU]:[Avg Price]],4,0)</f>
        <v>322</v>
      </c>
      <c r="F634">
        <f>Table4[[#This Row],[Price]]*Table4[[#This Row],[Sales]]</f>
        <v>3542</v>
      </c>
      <c r="G634" t="str">
        <f>TEXT(Table4[[#This Row],[Date]],"dddd")</f>
        <v>Thursday</v>
      </c>
    </row>
    <row r="635" spans="1:7" x14ac:dyDescent="0.3">
      <c r="A635" s="4">
        <v>44294</v>
      </c>
      <c r="B635" t="s">
        <v>8</v>
      </c>
      <c r="C635" t="s">
        <v>38</v>
      </c>
      <c r="D635">
        <v>7</v>
      </c>
      <c r="E635">
        <f>VLOOKUP(Table4[[#This Row],[SKU]],Table2[[SKU]:[Avg Price]],4,0)</f>
        <v>161</v>
      </c>
      <c r="F635">
        <f>Table4[[#This Row],[Price]]*Table4[[#This Row],[Sales]]</f>
        <v>1127</v>
      </c>
      <c r="G635" t="str">
        <f>TEXT(Table4[[#This Row],[Date]],"dddd")</f>
        <v>Thursday</v>
      </c>
    </row>
    <row r="636" spans="1:7" x14ac:dyDescent="0.3">
      <c r="A636" s="4">
        <v>44294</v>
      </c>
      <c r="B636" t="s">
        <v>9</v>
      </c>
      <c r="C636" t="s">
        <v>38</v>
      </c>
      <c r="D636">
        <v>5</v>
      </c>
      <c r="E636">
        <f>VLOOKUP(Table4[[#This Row],[SKU]],Table2[[SKU]:[Avg Price]],4,0)</f>
        <v>109</v>
      </c>
      <c r="F636">
        <f>Table4[[#This Row],[Price]]*Table4[[#This Row],[Sales]]</f>
        <v>545</v>
      </c>
      <c r="G636" t="str">
        <f>TEXT(Table4[[#This Row],[Date]],"dddd")</f>
        <v>Thursday</v>
      </c>
    </row>
    <row r="637" spans="1:7" x14ac:dyDescent="0.3">
      <c r="A637" s="4">
        <v>44294</v>
      </c>
      <c r="B637" t="s">
        <v>10</v>
      </c>
      <c r="C637" t="s">
        <v>38</v>
      </c>
      <c r="D637">
        <v>2</v>
      </c>
      <c r="E637">
        <f>VLOOKUP(Table4[[#This Row],[SKU]],Table2[[SKU]:[Avg Price]],4,0)</f>
        <v>122</v>
      </c>
      <c r="F637">
        <f>Table4[[#This Row],[Price]]*Table4[[#This Row],[Sales]]</f>
        <v>244</v>
      </c>
      <c r="G637" t="str">
        <f>TEXT(Table4[[#This Row],[Date]],"dddd")</f>
        <v>Thursday</v>
      </c>
    </row>
    <row r="638" spans="1:7" x14ac:dyDescent="0.3">
      <c r="A638" s="4">
        <v>44294</v>
      </c>
      <c r="B638" t="s">
        <v>11</v>
      </c>
      <c r="C638" t="s">
        <v>38</v>
      </c>
      <c r="D638">
        <v>4</v>
      </c>
      <c r="E638">
        <f>VLOOKUP(Table4[[#This Row],[SKU]],Table2[[SKU]:[Avg Price]],4,0)</f>
        <v>96</v>
      </c>
      <c r="F638">
        <f>Table4[[#This Row],[Price]]*Table4[[#This Row],[Sales]]</f>
        <v>384</v>
      </c>
      <c r="G638" t="str">
        <f>TEXT(Table4[[#This Row],[Date]],"dddd")</f>
        <v>Thursday</v>
      </c>
    </row>
    <row r="639" spans="1:7" x14ac:dyDescent="0.3">
      <c r="A639" s="4">
        <v>44294</v>
      </c>
      <c r="B639" t="s">
        <v>12</v>
      </c>
      <c r="C639" t="s">
        <v>38</v>
      </c>
      <c r="D639">
        <v>2</v>
      </c>
      <c r="E639">
        <f>VLOOKUP(Table4[[#This Row],[SKU]],Table2[[SKU]:[Avg Price]],4,0)</f>
        <v>73</v>
      </c>
      <c r="F639">
        <f>Table4[[#This Row],[Price]]*Table4[[#This Row],[Sales]]</f>
        <v>146</v>
      </c>
      <c r="G639" t="str">
        <f>TEXT(Table4[[#This Row],[Date]],"dddd")</f>
        <v>Thursday</v>
      </c>
    </row>
    <row r="640" spans="1:7" x14ac:dyDescent="0.3">
      <c r="A640" s="4">
        <v>44294</v>
      </c>
      <c r="B640" t="s">
        <v>14</v>
      </c>
      <c r="C640" t="s">
        <v>38</v>
      </c>
      <c r="D640">
        <v>0</v>
      </c>
      <c r="E640">
        <f>VLOOKUP(Table4[[#This Row],[SKU]],Table2[[SKU]:[Avg Price]],4,0)</f>
        <v>225</v>
      </c>
      <c r="F640">
        <f>Table4[[#This Row],[Price]]*Table4[[#This Row],[Sales]]</f>
        <v>0</v>
      </c>
      <c r="G640" t="str">
        <f>TEXT(Table4[[#This Row],[Date]],"dddd")</f>
        <v>Thursday</v>
      </c>
    </row>
    <row r="641" spans="1:7" x14ac:dyDescent="0.3">
      <c r="A641" s="4">
        <v>44294</v>
      </c>
      <c r="B641" t="s">
        <v>16</v>
      </c>
      <c r="C641" t="s">
        <v>38</v>
      </c>
      <c r="D641">
        <v>0</v>
      </c>
      <c r="E641">
        <f>VLOOKUP(Table4[[#This Row],[SKU]],Table2[[SKU]:[Avg Price]],4,0)</f>
        <v>559</v>
      </c>
      <c r="F641">
        <f>Table4[[#This Row],[Price]]*Table4[[#This Row],[Sales]]</f>
        <v>0</v>
      </c>
      <c r="G641" t="str">
        <f>TEXT(Table4[[#This Row],[Date]],"dddd")</f>
        <v>Thursday</v>
      </c>
    </row>
    <row r="642" spans="1:7" x14ac:dyDescent="0.3">
      <c r="A642" s="4">
        <v>44294</v>
      </c>
      <c r="B642" t="s">
        <v>17</v>
      </c>
      <c r="C642" t="s">
        <v>38</v>
      </c>
      <c r="D642">
        <v>34</v>
      </c>
      <c r="E642">
        <f>VLOOKUP(Table4[[#This Row],[SKU]],Table2[[SKU]:[Avg Price]],4,0)</f>
        <v>3199</v>
      </c>
      <c r="F642">
        <f>Table4[[#This Row],[Price]]*Table4[[#This Row],[Sales]]</f>
        <v>108766</v>
      </c>
      <c r="G642" t="str">
        <f>TEXT(Table4[[#This Row],[Date]],"dddd")</f>
        <v>Thursday</v>
      </c>
    </row>
    <row r="643" spans="1:7" x14ac:dyDescent="0.3">
      <c r="A643" s="4">
        <v>44294</v>
      </c>
      <c r="B643" t="s">
        <v>18</v>
      </c>
      <c r="C643" t="s">
        <v>38</v>
      </c>
      <c r="D643">
        <v>12</v>
      </c>
      <c r="E643">
        <f>VLOOKUP(Table4[[#This Row],[SKU]],Table2[[SKU]:[Avg Price]],4,0)</f>
        <v>371</v>
      </c>
      <c r="F643">
        <f>Table4[[#This Row],[Price]]*Table4[[#This Row],[Sales]]</f>
        <v>4452</v>
      </c>
      <c r="G643" t="str">
        <f>TEXT(Table4[[#This Row],[Date]],"dddd")</f>
        <v>Thursday</v>
      </c>
    </row>
    <row r="644" spans="1:7" x14ac:dyDescent="0.3">
      <c r="A644" s="4">
        <v>44294</v>
      </c>
      <c r="B644" t="s">
        <v>19</v>
      </c>
      <c r="C644" t="s">
        <v>38</v>
      </c>
      <c r="D644">
        <v>13</v>
      </c>
      <c r="E644">
        <f>VLOOKUP(Table4[[#This Row],[SKU]],Table2[[SKU]:[Avg Price]],4,0)</f>
        <v>2300</v>
      </c>
      <c r="F644">
        <f>Table4[[#This Row],[Price]]*Table4[[#This Row],[Sales]]</f>
        <v>29900</v>
      </c>
      <c r="G644" t="str">
        <f>TEXT(Table4[[#This Row],[Date]],"dddd")</f>
        <v>Thursday</v>
      </c>
    </row>
    <row r="645" spans="1:7" x14ac:dyDescent="0.3">
      <c r="A645" s="4">
        <v>44294</v>
      </c>
      <c r="B645" t="s">
        <v>20</v>
      </c>
      <c r="C645" t="s">
        <v>38</v>
      </c>
      <c r="D645">
        <v>12</v>
      </c>
      <c r="E645">
        <f>VLOOKUP(Table4[[#This Row],[SKU]],Table2[[SKU]:[Avg Price]],4,0)</f>
        <v>499</v>
      </c>
      <c r="F645">
        <f>Table4[[#This Row],[Price]]*Table4[[#This Row],[Sales]]</f>
        <v>5988</v>
      </c>
      <c r="G645" t="str">
        <f>TEXT(Table4[[#This Row],[Date]],"dddd")</f>
        <v>Thursday</v>
      </c>
    </row>
    <row r="646" spans="1:7" x14ac:dyDescent="0.3">
      <c r="A646" s="4">
        <v>44294</v>
      </c>
      <c r="B646" t="s">
        <v>21</v>
      </c>
      <c r="C646" t="s">
        <v>38</v>
      </c>
      <c r="D646">
        <v>5</v>
      </c>
      <c r="E646">
        <f>VLOOKUP(Table4[[#This Row],[SKU]],Table2[[SKU]:[Avg Price]],4,0)</f>
        <v>299</v>
      </c>
      <c r="F646">
        <f>Table4[[#This Row],[Price]]*Table4[[#This Row],[Sales]]</f>
        <v>1495</v>
      </c>
      <c r="G646" t="str">
        <f>TEXT(Table4[[#This Row],[Date]],"dddd")</f>
        <v>Thursday</v>
      </c>
    </row>
    <row r="647" spans="1:7" x14ac:dyDescent="0.3">
      <c r="A647" s="4">
        <v>44294</v>
      </c>
      <c r="B647" t="s">
        <v>22</v>
      </c>
      <c r="C647" t="s">
        <v>38</v>
      </c>
      <c r="D647">
        <v>2</v>
      </c>
      <c r="E647">
        <f>VLOOKUP(Table4[[#This Row],[SKU]],Table2[[SKU]:[Avg Price]],4,0)</f>
        <v>901</v>
      </c>
      <c r="F647">
        <f>Table4[[#This Row],[Price]]*Table4[[#This Row],[Sales]]</f>
        <v>1802</v>
      </c>
      <c r="G647" t="str">
        <f>TEXT(Table4[[#This Row],[Date]],"dddd")</f>
        <v>Thursday</v>
      </c>
    </row>
    <row r="648" spans="1:7" x14ac:dyDescent="0.3">
      <c r="A648" s="4">
        <v>44294</v>
      </c>
      <c r="B648" t="s">
        <v>23</v>
      </c>
      <c r="C648" t="s">
        <v>38</v>
      </c>
      <c r="D648">
        <v>3</v>
      </c>
      <c r="E648">
        <f>VLOOKUP(Table4[[#This Row],[SKU]],Table2[[SKU]:[Avg Price]],4,0)</f>
        <v>929</v>
      </c>
      <c r="F648">
        <f>Table4[[#This Row],[Price]]*Table4[[#This Row],[Sales]]</f>
        <v>2787</v>
      </c>
      <c r="G648" t="str">
        <f>TEXT(Table4[[#This Row],[Date]],"dddd")</f>
        <v>Thursday</v>
      </c>
    </row>
    <row r="649" spans="1:7" x14ac:dyDescent="0.3">
      <c r="A649" s="4">
        <v>44294</v>
      </c>
      <c r="B649" t="s">
        <v>24</v>
      </c>
      <c r="C649" t="s">
        <v>38</v>
      </c>
      <c r="D649">
        <v>0</v>
      </c>
      <c r="E649">
        <f>VLOOKUP(Table4[[#This Row],[SKU]],Table2[[SKU]:[Avg Price]],4,0)</f>
        <v>1030</v>
      </c>
      <c r="F649">
        <f>Table4[[#This Row],[Price]]*Table4[[#This Row],[Sales]]</f>
        <v>0</v>
      </c>
      <c r="G649" t="str">
        <f>TEXT(Table4[[#This Row],[Date]],"dddd")</f>
        <v>Thursday</v>
      </c>
    </row>
    <row r="650" spans="1:7" x14ac:dyDescent="0.3">
      <c r="A650" s="4">
        <v>44294</v>
      </c>
      <c r="B650" t="s">
        <v>25</v>
      </c>
      <c r="C650" t="s">
        <v>38</v>
      </c>
      <c r="D650">
        <v>2</v>
      </c>
      <c r="E650">
        <f>VLOOKUP(Table4[[#This Row],[SKU]],Table2[[SKU]:[Avg Price]],4,0)</f>
        <v>1222</v>
      </c>
      <c r="F650">
        <f>Table4[[#This Row],[Price]]*Table4[[#This Row],[Sales]]</f>
        <v>2444</v>
      </c>
      <c r="G650" t="str">
        <f>TEXT(Table4[[#This Row],[Date]],"dddd")</f>
        <v>Thursday</v>
      </c>
    </row>
    <row r="651" spans="1:7" x14ac:dyDescent="0.3">
      <c r="A651" s="4">
        <v>44294</v>
      </c>
      <c r="B651" t="s">
        <v>26</v>
      </c>
      <c r="C651" t="s">
        <v>38</v>
      </c>
      <c r="D651">
        <v>1</v>
      </c>
      <c r="E651">
        <f>VLOOKUP(Table4[[#This Row],[SKU]],Table2[[SKU]:[Avg Price]],4,0)</f>
        <v>649</v>
      </c>
      <c r="F651">
        <f>Table4[[#This Row],[Price]]*Table4[[#This Row],[Sales]]</f>
        <v>649</v>
      </c>
      <c r="G651" t="str">
        <f>TEXT(Table4[[#This Row],[Date]],"dddd")</f>
        <v>Thursday</v>
      </c>
    </row>
    <row r="652" spans="1:7" x14ac:dyDescent="0.3">
      <c r="A652" s="4">
        <v>44294</v>
      </c>
      <c r="B652" t="s">
        <v>27</v>
      </c>
      <c r="C652" t="s">
        <v>38</v>
      </c>
      <c r="D652">
        <v>30</v>
      </c>
      <c r="E652">
        <f>VLOOKUP(Table4[[#This Row],[SKU]],Table2[[SKU]:[Avg Price]],4,0)</f>
        <v>1800</v>
      </c>
      <c r="F652">
        <f>Table4[[#This Row],[Price]]*Table4[[#This Row],[Sales]]</f>
        <v>54000</v>
      </c>
      <c r="G652" t="str">
        <f>TEXT(Table4[[#This Row],[Date]],"dddd")</f>
        <v>Thursday</v>
      </c>
    </row>
    <row r="653" spans="1:7" x14ac:dyDescent="0.3">
      <c r="A653" s="4">
        <v>44294</v>
      </c>
      <c r="B653" t="s">
        <v>28</v>
      </c>
      <c r="C653" t="s">
        <v>38</v>
      </c>
      <c r="D653">
        <v>12</v>
      </c>
      <c r="E653">
        <f>VLOOKUP(Table4[[#This Row],[SKU]],Table2[[SKU]:[Avg Price]],4,0)</f>
        <v>345</v>
      </c>
      <c r="F653">
        <f>Table4[[#This Row],[Price]]*Table4[[#This Row],[Sales]]</f>
        <v>4140</v>
      </c>
      <c r="G653" t="str">
        <f>TEXT(Table4[[#This Row],[Date]],"dddd")</f>
        <v>Thursday</v>
      </c>
    </row>
    <row r="654" spans="1:7" x14ac:dyDescent="0.3">
      <c r="A654" s="4">
        <v>44294</v>
      </c>
      <c r="B654" t="s">
        <v>29</v>
      </c>
      <c r="C654" t="s">
        <v>38</v>
      </c>
      <c r="D654">
        <v>10</v>
      </c>
      <c r="E654">
        <f>VLOOKUP(Table4[[#This Row],[SKU]],Table2[[SKU]:[Avg Price]],4,0)</f>
        <v>350</v>
      </c>
      <c r="F654">
        <f>Table4[[#This Row],[Price]]*Table4[[#This Row],[Sales]]</f>
        <v>3500</v>
      </c>
      <c r="G654" t="str">
        <f>TEXT(Table4[[#This Row],[Date]],"dddd")</f>
        <v>Thursday</v>
      </c>
    </row>
    <row r="655" spans="1:7" x14ac:dyDescent="0.3">
      <c r="A655" s="4">
        <v>44294</v>
      </c>
      <c r="B655" t="s">
        <v>30</v>
      </c>
      <c r="C655" t="s">
        <v>38</v>
      </c>
      <c r="D655">
        <v>10</v>
      </c>
      <c r="E655">
        <f>VLOOKUP(Table4[[#This Row],[SKU]],Table2[[SKU]:[Avg Price]],4,0)</f>
        <v>1575</v>
      </c>
      <c r="F655">
        <f>Table4[[#This Row],[Price]]*Table4[[#This Row],[Sales]]</f>
        <v>15750</v>
      </c>
      <c r="G655" t="str">
        <f>TEXT(Table4[[#This Row],[Date]],"dddd")</f>
        <v>Thursday</v>
      </c>
    </row>
    <row r="656" spans="1:7" x14ac:dyDescent="0.3">
      <c r="A656" s="4">
        <v>44294</v>
      </c>
      <c r="B656" t="s">
        <v>31</v>
      </c>
      <c r="C656" t="s">
        <v>38</v>
      </c>
      <c r="D656">
        <v>7</v>
      </c>
      <c r="E656">
        <f>VLOOKUP(Table4[[#This Row],[SKU]],Table2[[SKU]:[Avg Price]],4,0)</f>
        <v>1045</v>
      </c>
      <c r="F656">
        <f>Table4[[#This Row],[Price]]*Table4[[#This Row],[Sales]]</f>
        <v>7315</v>
      </c>
      <c r="G656" t="str">
        <f>TEXT(Table4[[#This Row],[Date]],"dddd")</f>
        <v>Thursday</v>
      </c>
    </row>
    <row r="657" spans="1:7" x14ac:dyDescent="0.3">
      <c r="A657" s="4">
        <v>44294</v>
      </c>
      <c r="B657" t="s">
        <v>32</v>
      </c>
      <c r="C657" t="s">
        <v>38</v>
      </c>
      <c r="D657">
        <v>2</v>
      </c>
      <c r="E657">
        <f>VLOOKUP(Table4[[#This Row],[SKU]],Table2[[SKU]:[Avg Price]],4,0)</f>
        <v>1186</v>
      </c>
      <c r="F657">
        <f>Table4[[#This Row],[Price]]*Table4[[#This Row],[Sales]]</f>
        <v>2372</v>
      </c>
      <c r="G657" t="str">
        <f>TEXT(Table4[[#This Row],[Date]],"dddd")</f>
        <v>Thursday</v>
      </c>
    </row>
    <row r="658" spans="1:7" x14ac:dyDescent="0.3">
      <c r="A658" s="4">
        <v>44294</v>
      </c>
      <c r="B658" t="s">
        <v>33</v>
      </c>
      <c r="C658" t="s">
        <v>38</v>
      </c>
      <c r="D658">
        <v>4</v>
      </c>
      <c r="E658">
        <f>VLOOKUP(Table4[[#This Row],[SKU]],Table2[[SKU]:[Avg Price]],4,0)</f>
        <v>374</v>
      </c>
      <c r="F658">
        <f>Table4[[#This Row],[Price]]*Table4[[#This Row],[Sales]]</f>
        <v>1496</v>
      </c>
      <c r="G658" t="str">
        <f>TEXT(Table4[[#This Row],[Date]],"dddd")</f>
        <v>Thursday</v>
      </c>
    </row>
    <row r="659" spans="1:7" x14ac:dyDescent="0.3">
      <c r="A659" s="4">
        <v>44294</v>
      </c>
      <c r="B659" t="s">
        <v>34</v>
      </c>
      <c r="C659" t="s">
        <v>38</v>
      </c>
      <c r="D659">
        <v>0</v>
      </c>
      <c r="E659">
        <f>VLOOKUP(Table4[[#This Row],[SKU]],Table2[[SKU]:[Avg Price]],4,0)</f>
        <v>1500</v>
      </c>
      <c r="F659">
        <f>Table4[[#This Row],[Price]]*Table4[[#This Row],[Sales]]</f>
        <v>0</v>
      </c>
      <c r="G659" t="str">
        <f>TEXT(Table4[[#This Row],[Date]],"dddd")</f>
        <v>Thursday</v>
      </c>
    </row>
    <row r="660" spans="1:7" x14ac:dyDescent="0.3">
      <c r="A660" s="4">
        <v>44294</v>
      </c>
      <c r="B660" t="s">
        <v>35</v>
      </c>
      <c r="C660" t="s">
        <v>38</v>
      </c>
      <c r="D660">
        <v>2</v>
      </c>
      <c r="E660">
        <f>VLOOKUP(Table4[[#This Row],[SKU]],Table2[[SKU]:[Avg Price]],4,0)</f>
        <v>1800</v>
      </c>
      <c r="F660">
        <f>Table4[[#This Row],[Price]]*Table4[[#This Row],[Sales]]</f>
        <v>3600</v>
      </c>
      <c r="G660" t="str">
        <f>TEXT(Table4[[#This Row],[Date]],"dddd")</f>
        <v>Thursday</v>
      </c>
    </row>
    <row r="661" spans="1:7" x14ac:dyDescent="0.3">
      <c r="A661" s="4">
        <v>44294</v>
      </c>
      <c r="B661" t="s">
        <v>36</v>
      </c>
      <c r="C661" t="s">
        <v>38</v>
      </c>
      <c r="D661">
        <v>0</v>
      </c>
      <c r="E661">
        <f>VLOOKUP(Table4[[#This Row],[SKU]],Table2[[SKU]:[Avg Price]],4,0)</f>
        <v>1477</v>
      </c>
      <c r="F661">
        <f>Table4[[#This Row],[Price]]*Table4[[#This Row],[Sales]]</f>
        <v>0</v>
      </c>
      <c r="G661" t="str">
        <f>TEXT(Table4[[#This Row],[Date]],"dddd")</f>
        <v>Thursday</v>
      </c>
    </row>
    <row r="662" spans="1:7" x14ac:dyDescent="0.3">
      <c r="A662" s="4">
        <v>44294</v>
      </c>
      <c r="B662" t="s">
        <v>5</v>
      </c>
      <c r="C662" t="s">
        <v>39</v>
      </c>
      <c r="D662">
        <v>18</v>
      </c>
      <c r="E662">
        <f>VLOOKUP(Table4[[#This Row],[SKU]],Table2[[SKU]:[Avg Price]],4,0)</f>
        <v>210</v>
      </c>
      <c r="F662">
        <f>Table4[[#This Row],[Price]]*Table4[[#This Row],[Sales]]</f>
        <v>3780</v>
      </c>
      <c r="G662" t="str">
        <f>TEXT(Table4[[#This Row],[Date]],"dddd")</f>
        <v>Thursday</v>
      </c>
    </row>
    <row r="663" spans="1:7" x14ac:dyDescent="0.3">
      <c r="A663" s="4">
        <v>44294</v>
      </c>
      <c r="B663" t="s">
        <v>6</v>
      </c>
      <c r="C663" t="s">
        <v>39</v>
      </c>
      <c r="D663">
        <v>9</v>
      </c>
      <c r="E663">
        <f>VLOOKUP(Table4[[#This Row],[SKU]],Table2[[SKU]:[Avg Price]],4,0)</f>
        <v>199</v>
      </c>
      <c r="F663">
        <f>Table4[[#This Row],[Price]]*Table4[[#This Row],[Sales]]</f>
        <v>1791</v>
      </c>
      <c r="G663" t="str">
        <f>TEXT(Table4[[#This Row],[Date]],"dddd")</f>
        <v>Thursday</v>
      </c>
    </row>
    <row r="664" spans="1:7" x14ac:dyDescent="0.3">
      <c r="A664" s="4">
        <v>44294</v>
      </c>
      <c r="B664" t="s">
        <v>7</v>
      </c>
      <c r="C664" t="s">
        <v>39</v>
      </c>
      <c r="D664">
        <v>8</v>
      </c>
      <c r="E664">
        <f>VLOOKUP(Table4[[#This Row],[SKU]],Table2[[SKU]:[Avg Price]],4,0)</f>
        <v>322</v>
      </c>
      <c r="F664">
        <f>Table4[[#This Row],[Price]]*Table4[[#This Row],[Sales]]</f>
        <v>2576</v>
      </c>
      <c r="G664" t="str">
        <f>TEXT(Table4[[#This Row],[Date]],"dddd")</f>
        <v>Thursday</v>
      </c>
    </row>
    <row r="665" spans="1:7" x14ac:dyDescent="0.3">
      <c r="A665" s="4">
        <v>44294</v>
      </c>
      <c r="B665" t="s">
        <v>8</v>
      </c>
      <c r="C665" t="s">
        <v>39</v>
      </c>
      <c r="D665">
        <v>6</v>
      </c>
      <c r="E665">
        <f>VLOOKUP(Table4[[#This Row],[SKU]],Table2[[SKU]:[Avg Price]],4,0)</f>
        <v>161</v>
      </c>
      <c r="F665">
        <f>Table4[[#This Row],[Price]]*Table4[[#This Row],[Sales]]</f>
        <v>966</v>
      </c>
      <c r="G665" t="str">
        <f>TEXT(Table4[[#This Row],[Date]],"dddd")</f>
        <v>Thursday</v>
      </c>
    </row>
    <row r="666" spans="1:7" x14ac:dyDescent="0.3">
      <c r="A666" s="4">
        <v>44294</v>
      </c>
      <c r="B666" t="s">
        <v>9</v>
      </c>
      <c r="C666" t="s">
        <v>39</v>
      </c>
      <c r="D666">
        <v>3</v>
      </c>
      <c r="E666">
        <f>VLOOKUP(Table4[[#This Row],[SKU]],Table2[[SKU]:[Avg Price]],4,0)</f>
        <v>109</v>
      </c>
      <c r="F666">
        <f>Table4[[#This Row],[Price]]*Table4[[#This Row],[Sales]]</f>
        <v>327</v>
      </c>
      <c r="G666" t="str">
        <f>TEXT(Table4[[#This Row],[Date]],"dddd")</f>
        <v>Thursday</v>
      </c>
    </row>
    <row r="667" spans="1:7" x14ac:dyDescent="0.3">
      <c r="A667" s="4">
        <v>44294</v>
      </c>
      <c r="B667" t="s">
        <v>10</v>
      </c>
      <c r="C667" t="s">
        <v>39</v>
      </c>
      <c r="D667">
        <v>2</v>
      </c>
      <c r="E667">
        <f>VLOOKUP(Table4[[#This Row],[SKU]],Table2[[SKU]:[Avg Price]],4,0)</f>
        <v>122</v>
      </c>
      <c r="F667">
        <f>Table4[[#This Row],[Price]]*Table4[[#This Row],[Sales]]</f>
        <v>244</v>
      </c>
      <c r="G667" t="str">
        <f>TEXT(Table4[[#This Row],[Date]],"dddd")</f>
        <v>Thursday</v>
      </c>
    </row>
    <row r="668" spans="1:7" x14ac:dyDescent="0.3">
      <c r="A668" s="4">
        <v>44294</v>
      </c>
      <c r="B668" t="s">
        <v>11</v>
      </c>
      <c r="C668" t="s">
        <v>39</v>
      </c>
      <c r="D668">
        <v>2</v>
      </c>
      <c r="E668">
        <f>VLOOKUP(Table4[[#This Row],[SKU]],Table2[[SKU]:[Avg Price]],4,0)</f>
        <v>96</v>
      </c>
      <c r="F668">
        <f>Table4[[#This Row],[Price]]*Table4[[#This Row],[Sales]]</f>
        <v>192</v>
      </c>
      <c r="G668" t="str">
        <f>TEXT(Table4[[#This Row],[Date]],"dddd")</f>
        <v>Thursday</v>
      </c>
    </row>
    <row r="669" spans="1:7" x14ac:dyDescent="0.3">
      <c r="A669" s="4">
        <v>44294</v>
      </c>
      <c r="B669" t="s">
        <v>12</v>
      </c>
      <c r="C669" t="s">
        <v>39</v>
      </c>
      <c r="D669">
        <v>1</v>
      </c>
      <c r="E669">
        <f>VLOOKUP(Table4[[#This Row],[SKU]],Table2[[SKU]:[Avg Price]],4,0)</f>
        <v>73</v>
      </c>
      <c r="F669">
        <f>Table4[[#This Row],[Price]]*Table4[[#This Row],[Sales]]</f>
        <v>73</v>
      </c>
      <c r="G669" t="str">
        <f>TEXT(Table4[[#This Row],[Date]],"dddd")</f>
        <v>Thursday</v>
      </c>
    </row>
    <row r="670" spans="1:7" x14ac:dyDescent="0.3">
      <c r="A670" s="4">
        <v>44294</v>
      </c>
      <c r="B670" t="s">
        <v>14</v>
      </c>
      <c r="C670" t="s">
        <v>39</v>
      </c>
      <c r="D670">
        <v>0</v>
      </c>
      <c r="E670">
        <f>VLOOKUP(Table4[[#This Row],[SKU]],Table2[[SKU]:[Avg Price]],4,0)</f>
        <v>225</v>
      </c>
      <c r="F670">
        <f>Table4[[#This Row],[Price]]*Table4[[#This Row],[Sales]]</f>
        <v>0</v>
      </c>
      <c r="G670" t="str">
        <f>TEXT(Table4[[#This Row],[Date]],"dddd")</f>
        <v>Thursday</v>
      </c>
    </row>
    <row r="671" spans="1:7" x14ac:dyDescent="0.3">
      <c r="A671" s="4">
        <v>44294</v>
      </c>
      <c r="B671" t="s">
        <v>16</v>
      </c>
      <c r="C671" t="s">
        <v>39</v>
      </c>
      <c r="D671">
        <v>0</v>
      </c>
      <c r="E671">
        <f>VLOOKUP(Table4[[#This Row],[SKU]],Table2[[SKU]:[Avg Price]],4,0)</f>
        <v>559</v>
      </c>
      <c r="F671">
        <f>Table4[[#This Row],[Price]]*Table4[[#This Row],[Sales]]</f>
        <v>0</v>
      </c>
      <c r="G671" t="str">
        <f>TEXT(Table4[[#This Row],[Date]],"dddd")</f>
        <v>Thursday</v>
      </c>
    </row>
    <row r="672" spans="1:7" x14ac:dyDescent="0.3">
      <c r="A672" s="4">
        <v>44294</v>
      </c>
      <c r="B672" t="s">
        <v>17</v>
      </c>
      <c r="C672" t="s">
        <v>39</v>
      </c>
      <c r="D672">
        <v>24</v>
      </c>
      <c r="E672">
        <f>VLOOKUP(Table4[[#This Row],[SKU]],Table2[[SKU]:[Avg Price]],4,0)</f>
        <v>3199</v>
      </c>
      <c r="F672">
        <f>Table4[[#This Row],[Price]]*Table4[[#This Row],[Sales]]</f>
        <v>76776</v>
      </c>
      <c r="G672" t="str">
        <f>TEXT(Table4[[#This Row],[Date]],"dddd")</f>
        <v>Thursday</v>
      </c>
    </row>
    <row r="673" spans="1:7" x14ac:dyDescent="0.3">
      <c r="A673" s="4">
        <v>44294</v>
      </c>
      <c r="B673" t="s">
        <v>18</v>
      </c>
      <c r="C673" t="s">
        <v>39</v>
      </c>
      <c r="D673">
        <v>3</v>
      </c>
      <c r="E673">
        <f>VLOOKUP(Table4[[#This Row],[SKU]],Table2[[SKU]:[Avg Price]],4,0)</f>
        <v>371</v>
      </c>
      <c r="F673">
        <f>Table4[[#This Row],[Price]]*Table4[[#This Row],[Sales]]</f>
        <v>1113</v>
      </c>
      <c r="G673" t="str">
        <f>TEXT(Table4[[#This Row],[Date]],"dddd")</f>
        <v>Thursday</v>
      </c>
    </row>
    <row r="674" spans="1:7" x14ac:dyDescent="0.3">
      <c r="A674" s="4">
        <v>44294</v>
      </c>
      <c r="B674" t="s">
        <v>19</v>
      </c>
      <c r="C674" t="s">
        <v>39</v>
      </c>
      <c r="D674">
        <v>0</v>
      </c>
      <c r="E674">
        <f>VLOOKUP(Table4[[#This Row],[SKU]],Table2[[SKU]:[Avg Price]],4,0)</f>
        <v>2300</v>
      </c>
      <c r="F674">
        <f>Table4[[#This Row],[Price]]*Table4[[#This Row],[Sales]]</f>
        <v>0</v>
      </c>
      <c r="G674" t="str">
        <f>TEXT(Table4[[#This Row],[Date]],"dddd")</f>
        <v>Thursday</v>
      </c>
    </row>
    <row r="675" spans="1:7" x14ac:dyDescent="0.3">
      <c r="A675" s="4">
        <v>44294</v>
      </c>
      <c r="B675" t="s">
        <v>20</v>
      </c>
      <c r="C675" t="s">
        <v>39</v>
      </c>
      <c r="D675">
        <v>7</v>
      </c>
      <c r="E675">
        <f>VLOOKUP(Table4[[#This Row],[SKU]],Table2[[SKU]:[Avg Price]],4,0)</f>
        <v>499</v>
      </c>
      <c r="F675">
        <f>Table4[[#This Row],[Price]]*Table4[[#This Row],[Sales]]</f>
        <v>3493</v>
      </c>
      <c r="G675" t="str">
        <f>TEXT(Table4[[#This Row],[Date]],"dddd")</f>
        <v>Thursday</v>
      </c>
    </row>
    <row r="676" spans="1:7" x14ac:dyDescent="0.3">
      <c r="A676" s="4">
        <v>44294</v>
      </c>
      <c r="B676" t="s">
        <v>21</v>
      </c>
      <c r="C676" t="s">
        <v>39</v>
      </c>
      <c r="D676">
        <v>2</v>
      </c>
      <c r="E676">
        <f>VLOOKUP(Table4[[#This Row],[SKU]],Table2[[SKU]:[Avg Price]],4,0)</f>
        <v>299</v>
      </c>
      <c r="F676">
        <f>Table4[[#This Row],[Price]]*Table4[[#This Row],[Sales]]</f>
        <v>598</v>
      </c>
      <c r="G676" t="str">
        <f>TEXT(Table4[[#This Row],[Date]],"dddd")</f>
        <v>Thursday</v>
      </c>
    </row>
    <row r="677" spans="1:7" x14ac:dyDescent="0.3">
      <c r="A677" s="4">
        <v>44294</v>
      </c>
      <c r="B677" t="s">
        <v>22</v>
      </c>
      <c r="C677" t="s">
        <v>39</v>
      </c>
      <c r="D677">
        <v>0</v>
      </c>
      <c r="E677">
        <f>VLOOKUP(Table4[[#This Row],[SKU]],Table2[[SKU]:[Avg Price]],4,0)</f>
        <v>901</v>
      </c>
      <c r="F677">
        <f>Table4[[#This Row],[Price]]*Table4[[#This Row],[Sales]]</f>
        <v>0</v>
      </c>
      <c r="G677" t="str">
        <f>TEXT(Table4[[#This Row],[Date]],"dddd")</f>
        <v>Thursday</v>
      </c>
    </row>
    <row r="678" spans="1:7" x14ac:dyDescent="0.3">
      <c r="A678" s="4">
        <v>44294</v>
      </c>
      <c r="B678" t="s">
        <v>23</v>
      </c>
      <c r="C678" t="s">
        <v>39</v>
      </c>
      <c r="D678">
        <v>2</v>
      </c>
      <c r="E678">
        <f>VLOOKUP(Table4[[#This Row],[SKU]],Table2[[SKU]:[Avg Price]],4,0)</f>
        <v>929</v>
      </c>
      <c r="F678">
        <f>Table4[[#This Row],[Price]]*Table4[[#This Row],[Sales]]</f>
        <v>1858</v>
      </c>
      <c r="G678" t="str">
        <f>TEXT(Table4[[#This Row],[Date]],"dddd")</f>
        <v>Thursday</v>
      </c>
    </row>
    <row r="679" spans="1:7" x14ac:dyDescent="0.3">
      <c r="A679" s="4">
        <v>44294</v>
      </c>
      <c r="B679" t="s">
        <v>24</v>
      </c>
      <c r="C679" t="s">
        <v>39</v>
      </c>
      <c r="D679">
        <v>0</v>
      </c>
      <c r="E679">
        <f>VLOOKUP(Table4[[#This Row],[SKU]],Table2[[SKU]:[Avg Price]],4,0)</f>
        <v>1030</v>
      </c>
      <c r="F679">
        <f>Table4[[#This Row],[Price]]*Table4[[#This Row],[Sales]]</f>
        <v>0</v>
      </c>
      <c r="G679" t="str">
        <f>TEXT(Table4[[#This Row],[Date]],"dddd")</f>
        <v>Thursday</v>
      </c>
    </row>
    <row r="680" spans="1:7" x14ac:dyDescent="0.3">
      <c r="A680" s="4">
        <v>44294</v>
      </c>
      <c r="B680" t="s">
        <v>25</v>
      </c>
      <c r="C680" t="s">
        <v>39</v>
      </c>
      <c r="D680">
        <v>0</v>
      </c>
      <c r="E680">
        <f>VLOOKUP(Table4[[#This Row],[SKU]],Table2[[SKU]:[Avg Price]],4,0)</f>
        <v>1222</v>
      </c>
      <c r="F680">
        <f>Table4[[#This Row],[Price]]*Table4[[#This Row],[Sales]]</f>
        <v>0</v>
      </c>
      <c r="G680" t="str">
        <f>TEXT(Table4[[#This Row],[Date]],"dddd")</f>
        <v>Thursday</v>
      </c>
    </row>
    <row r="681" spans="1:7" x14ac:dyDescent="0.3">
      <c r="A681" s="4">
        <v>44294</v>
      </c>
      <c r="B681" t="s">
        <v>26</v>
      </c>
      <c r="C681" t="s">
        <v>39</v>
      </c>
      <c r="D681">
        <v>0</v>
      </c>
      <c r="E681">
        <f>VLOOKUP(Table4[[#This Row],[SKU]],Table2[[SKU]:[Avg Price]],4,0)</f>
        <v>649</v>
      </c>
      <c r="F681">
        <f>Table4[[#This Row],[Price]]*Table4[[#This Row],[Sales]]</f>
        <v>0</v>
      </c>
      <c r="G681" t="str">
        <f>TEXT(Table4[[#This Row],[Date]],"dddd")</f>
        <v>Thursday</v>
      </c>
    </row>
    <row r="682" spans="1:7" x14ac:dyDescent="0.3">
      <c r="A682" s="4">
        <v>44294</v>
      </c>
      <c r="B682" t="s">
        <v>27</v>
      </c>
      <c r="C682" t="s">
        <v>39</v>
      </c>
      <c r="D682">
        <v>22</v>
      </c>
      <c r="E682">
        <f>VLOOKUP(Table4[[#This Row],[SKU]],Table2[[SKU]:[Avg Price]],4,0)</f>
        <v>1800</v>
      </c>
      <c r="F682">
        <f>Table4[[#This Row],[Price]]*Table4[[#This Row],[Sales]]</f>
        <v>39600</v>
      </c>
      <c r="G682" t="str">
        <f>TEXT(Table4[[#This Row],[Date]],"dddd")</f>
        <v>Thursday</v>
      </c>
    </row>
    <row r="683" spans="1:7" x14ac:dyDescent="0.3">
      <c r="A683" s="4">
        <v>44294</v>
      </c>
      <c r="B683" t="s">
        <v>28</v>
      </c>
      <c r="C683" t="s">
        <v>39</v>
      </c>
      <c r="D683">
        <v>10</v>
      </c>
      <c r="E683">
        <f>VLOOKUP(Table4[[#This Row],[SKU]],Table2[[SKU]:[Avg Price]],4,0)</f>
        <v>345</v>
      </c>
      <c r="F683">
        <f>Table4[[#This Row],[Price]]*Table4[[#This Row],[Sales]]</f>
        <v>3450</v>
      </c>
      <c r="G683" t="str">
        <f>TEXT(Table4[[#This Row],[Date]],"dddd")</f>
        <v>Thursday</v>
      </c>
    </row>
    <row r="684" spans="1:7" x14ac:dyDescent="0.3">
      <c r="A684" s="4">
        <v>44294</v>
      </c>
      <c r="B684" t="s">
        <v>29</v>
      </c>
      <c r="C684" t="s">
        <v>39</v>
      </c>
      <c r="D684">
        <v>9</v>
      </c>
      <c r="E684">
        <f>VLOOKUP(Table4[[#This Row],[SKU]],Table2[[SKU]:[Avg Price]],4,0)</f>
        <v>350</v>
      </c>
      <c r="F684">
        <f>Table4[[#This Row],[Price]]*Table4[[#This Row],[Sales]]</f>
        <v>3150</v>
      </c>
      <c r="G684" t="str">
        <f>TEXT(Table4[[#This Row],[Date]],"dddd")</f>
        <v>Thursday</v>
      </c>
    </row>
    <row r="685" spans="1:7" x14ac:dyDescent="0.3">
      <c r="A685" s="4">
        <v>44294</v>
      </c>
      <c r="B685" t="s">
        <v>30</v>
      </c>
      <c r="C685" t="s">
        <v>39</v>
      </c>
      <c r="D685">
        <v>6</v>
      </c>
      <c r="E685">
        <f>VLOOKUP(Table4[[#This Row],[SKU]],Table2[[SKU]:[Avg Price]],4,0)</f>
        <v>1575</v>
      </c>
      <c r="F685">
        <f>Table4[[#This Row],[Price]]*Table4[[#This Row],[Sales]]</f>
        <v>9450</v>
      </c>
      <c r="G685" t="str">
        <f>TEXT(Table4[[#This Row],[Date]],"dddd")</f>
        <v>Thursday</v>
      </c>
    </row>
    <row r="686" spans="1:7" x14ac:dyDescent="0.3">
      <c r="A686" s="4">
        <v>44294</v>
      </c>
      <c r="B686" t="s">
        <v>31</v>
      </c>
      <c r="C686" t="s">
        <v>39</v>
      </c>
      <c r="D686">
        <v>1</v>
      </c>
      <c r="E686">
        <f>VLOOKUP(Table4[[#This Row],[SKU]],Table2[[SKU]:[Avg Price]],4,0)</f>
        <v>1045</v>
      </c>
      <c r="F686">
        <f>Table4[[#This Row],[Price]]*Table4[[#This Row],[Sales]]</f>
        <v>1045</v>
      </c>
      <c r="G686" t="str">
        <f>TEXT(Table4[[#This Row],[Date]],"dddd")</f>
        <v>Thursday</v>
      </c>
    </row>
    <row r="687" spans="1:7" x14ac:dyDescent="0.3">
      <c r="A687" s="4">
        <v>44294</v>
      </c>
      <c r="B687" t="s">
        <v>32</v>
      </c>
      <c r="C687" t="s">
        <v>39</v>
      </c>
      <c r="D687">
        <v>1</v>
      </c>
      <c r="E687">
        <f>VLOOKUP(Table4[[#This Row],[SKU]],Table2[[SKU]:[Avg Price]],4,0)</f>
        <v>1186</v>
      </c>
      <c r="F687">
        <f>Table4[[#This Row],[Price]]*Table4[[#This Row],[Sales]]</f>
        <v>1186</v>
      </c>
      <c r="G687" t="str">
        <f>TEXT(Table4[[#This Row],[Date]],"dddd")</f>
        <v>Thursday</v>
      </c>
    </row>
    <row r="688" spans="1:7" x14ac:dyDescent="0.3">
      <c r="A688" s="4">
        <v>44294</v>
      </c>
      <c r="B688" t="s">
        <v>33</v>
      </c>
      <c r="C688" t="s">
        <v>39</v>
      </c>
      <c r="D688">
        <v>0</v>
      </c>
      <c r="E688">
        <f>VLOOKUP(Table4[[#This Row],[SKU]],Table2[[SKU]:[Avg Price]],4,0)</f>
        <v>374</v>
      </c>
      <c r="F688">
        <f>Table4[[#This Row],[Price]]*Table4[[#This Row],[Sales]]</f>
        <v>0</v>
      </c>
      <c r="G688" t="str">
        <f>TEXT(Table4[[#This Row],[Date]],"dddd")</f>
        <v>Thursday</v>
      </c>
    </row>
    <row r="689" spans="1:7" x14ac:dyDescent="0.3">
      <c r="A689" s="4">
        <v>44294</v>
      </c>
      <c r="B689" t="s">
        <v>34</v>
      </c>
      <c r="C689" t="s">
        <v>39</v>
      </c>
      <c r="D689">
        <v>0</v>
      </c>
      <c r="E689">
        <f>VLOOKUP(Table4[[#This Row],[SKU]],Table2[[SKU]:[Avg Price]],4,0)</f>
        <v>1500</v>
      </c>
      <c r="F689">
        <f>Table4[[#This Row],[Price]]*Table4[[#This Row],[Sales]]</f>
        <v>0</v>
      </c>
      <c r="G689" t="str">
        <f>TEXT(Table4[[#This Row],[Date]],"dddd")</f>
        <v>Thursday</v>
      </c>
    </row>
    <row r="690" spans="1:7" x14ac:dyDescent="0.3">
      <c r="A690" s="4">
        <v>44294</v>
      </c>
      <c r="B690" t="s">
        <v>35</v>
      </c>
      <c r="C690" t="s">
        <v>39</v>
      </c>
      <c r="D690">
        <v>1</v>
      </c>
      <c r="E690">
        <f>VLOOKUP(Table4[[#This Row],[SKU]],Table2[[SKU]:[Avg Price]],4,0)</f>
        <v>1800</v>
      </c>
      <c r="F690">
        <f>Table4[[#This Row],[Price]]*Table4[[#This Row],[Sales]]</f>
        <v>1800</v>
      </c>
      <c r="G690" t="str">
        <f>TEXT(Table4[[#This Row],[Date]],"dddd")</f>
        <v>Thursday</v>
      </c>
    </row>
    <row r="691" spans="1:7" x14ac:dyDescent="0.3">
      <c r="A691" s="4">
        <v>44294</v>
      </c>
      <c r="B691" t="s">
        <v>36</v>
      </c>
      <c r="C691" t="s">
        <v>39</v>
      </c>
      <c r="D691">
        <v>0</v>
      </c>
      <c r="E691">
        <f>VLOOKUP(Table4[[#This Row],[SKU]],Table2[[SKU]:[Avg Price]],4,0)</f>
        <v>1477</v>
      </c>
      <c r="F691">
        <f>Table4[[#This Row],[Price]]*Table4[[#This Row],[Sales]]</f>
        <v>0</v>
      </c>
      <c r="G691" t="str">
        <f>TEXT(Table4[[#This Row],[Date]],"dddd")</f>
        <v>Thursday</v>
      </c>
    </row>
    <row r="692" spans="1:7" x14ac:dyDescent="0.3">
      <c r="A692" s="4">
        <v>44294</v>
      </c>
      <c r="B692" t="s">
        <v>5</v>
      </c>
      <c r="C692" t="s">
        <v>40</v>
      </c>
      <c r="D692">
        <v>13</v>
      </c>
      <c r="E692">
        <f>VLOOKUP(Table4[[#This Row],[SKU]],Table2[[SKU]:[Avg Price]],4,0)</f>
        <v>210</v>
      </c>
      <c r="F692">
        <f>Table4[[#This Row],[Price]]*Table4[[#This Row],[Sales]]</f>
        <v>2730</v>
      </c>
      <c r="G692" t="str">
        <f>TEXT(Table4[[#This Row],[Date]],"dddd")</f>
        <v>Thursday</v>
      </c>
    </row>
    <row r="693" spans="1:7" x14ac:dyDescent="0.3">
      <c r="A693" s="4">
        <v>44294</v>
      </c>
      <c r="B693" t="s">
        <v>6</v>
      </c>
      <c r="C693" t="s">
        <v>40</v>
      </c>
      <c r="D693">
        <v>6</v>
      </c>
      <c r="E693">
        <f>VLOOKUP(Table4[[#This Row],[SKU]],Table2[[SKU]:[Avg Price]],4,0)</f>
        <v>199</v>
      </c>
      <c r="F693">
        <f>Table4[[#This Row],[Price]]*Table4[[#This Row],[Sales]]</f>
        <v>1194</v>
      </c>
      <c r="G693" t="str">
        <f>TEXT(Table4[[#This Row],[Date]],"dddd")</f>
        <v>Thursday</v>
      </c>
    </row>
    <row r="694" spans="1:7" x14ac:dyDescent="0.3">
      <c r="A694" s="4">
        <v>44294</v>
      </c>
      <c r="B694" t="s">
        <v>7</v>
      </c>
      <c r="C694" t="s">
        <v>40</v>
      </c>
      <c r="D694">
        <v>6</v>
      </c>
      <c r="E694">
        <f>VLOOKUP(Table4[[#This Row],[SKU]],Table2[[SKU]:[Avg Price]],4,0)</f>
        <v>322</v>
      </c>
      <c r="F694">
        <f>Table4[[#This Row],[Price]]*Table4[[#This Row],[Sales]]</f>
        <v>1932</v>
      </c>
      <c r="G694" t="str">
        <f>TEXT(Table4[[#This Row],[Date]],"dddd")</f>
        <v>Thursday</v>
      </c>
    </row>
    <row r="695" spans="1:7" x14ac:dyDescent="0.3">
      <c r="A695" s="4">
        <v>44294</v>
      </c>
      <c r="B695" t="s">
        <v>8</v>
      </c>
      <c r="C695" t="s">
        <v>40</v>
      </c>
      <c r="D695">
        <v>4</v>
      </c>
      <c r="E695">
        <f>VLOOKUP(Table4[[#This Row],[SKU]],Table2[[SKU]:[Avg Price]],4,0)</f>
        <v>161</v>
      </c>
      <c r="F695">
        <f>Table4[[#This Row],[Price]]*Table4[[#This Row],[Sales]]</f>
        <v>644</v>
      </c>
      <c r="G695" t="str">
        <f>TEXT(Table4[[#This Row],[Date]],"dddd")</f>
        <v>Thursday</v>
      </c>
    </row>
    <row r="696" spans="1:7" x14ac:dyDescent="0.3">
      <c r="A696" s="4">
        <v>44294</v>
      </c>
      <c r="B696" t="s">
        <v>9</v>
      </c>
      <c r="C696" t="s">
        <v>40</v>
      </c>
      <c r="D696">
        <v>5</v>
      </c>
      <c r="E696">
        <f>VLOOKUP(Table4[[#This Row],[SKU]],Table2[[SKU]:[Avg Price]],4,0)</f>
        <v>109</v>
      </c>
      <c r="F696">
        <f>Table4[[#This Row],[Price]]*Table4[[#This Row],[Sales]]</f>
        <v>545</v>
      </c>
      <c r="G696" t="str">
        <f>TEXT(Table4[[#This Row],[Date]],"dddd")</f>
        <v>Thursday</v>
      </c>
    </row>
    <row r="697" spans="1:7" x14ac:dyDescent="0.3">
      <c r="A697" s="4">
        <v>44294</v>
      </c>
      <c r="B697" t="s">
        <v>10</v>
      </c>
      <c r="C697" t="s">
        <v>40</v>
      </c>
      <c r="D697">
        <v>2</v>
      </c>
      <c r="E697">
        <f>VLOOKUP(Table4[[#This Row],[SKU]],Table2[[SKU]:[Avg Price]],4,0)</f>
        <v>122</v>
      </c>
      <c r="F697">
        <f>Table4[[#This Row],[Price]]*Table4[[#This Row],[Sales]]</f>
        <v>244</v>
      </c>
      <c r="G697" t="str">
        <f>TEXT(Table4[[#This Row],[Date]],"dddd")</f>
        <v>Thursday</v>
      </c>
    </row>
    <row r="698" spans="1:7" x14ac:dyDescent="0.3">
      <c r="A698" s="4">
        <v>44294</v>
      </c>
      <c r="B698" t="s">
        <v>11</v>
      </c>
      <c r="C698" t="s">
        <v>40</v>
      </c>
      <c r="D698">
        <v>2</v>
      </c>
      <c r="E698">
        <f>VLOOKUP(Table4[[#This Row],[SKU]],Table2[[SKU]:[Avg Price]],4,0)</f>
        <v>96</v>
      </c>
      <c r="F698">
        <f>Table4[[#This Row],[Price]]*Table4[[#This Row],[Sales]]</f>
        <v>192</v>
      </c>
      <c r="G698" t="str">
        <f>TEXT(Table4[[#This Row],[Date]],"dddd")</f>
        <v>Thursday</v>
      </c>
    </row>
    <row r="699" spans="1:7" x14ac:dyDescent="0.3">
      <c r="A699" s="4">
        <v>44294</v>
      </c>
      <c r="B699" t="s">
        <v>12</v>
      </c>
      <c r="C699" t="s">
        <v>40</v>
      </c>
      <c r="D699">
        <v>1</v>
      </c>
      <c r="E699">
        <f>VLOOKUP(Table4[[#This Row],[SKU]],Table2[[SKU]:[Avg Price]],4,0)</f>
        <v>73</v>
      </c>
      <c r="F699">
        <f>Table4[[#This Row],[Price]]*Table4[[#This Row],[Sales]]</f>
        <v>73</v>
      </c>
      <c r="G699" t="str">
        <f>TEXT(Table4[[#This Row],[Date]],"dddd")</f>
        <v>Thursday</v>
      </c>
    </row>
    <row r="700" spans="1:7" x14ac:dyDescent="0.3">
      <c r="A700" s="4">
        <v>44294</v>
      </c>
      <c r="B700" t="s">
        <v>14</v>
      </c>
      <c r="C700" t="s">
        <v>40</v>
      </c>
      <c r="D700">
        <v>1</v>
      </c>
      <c r="E700">
        <f>VLOOKUP(Table4[[#This Row],[SKU]],Table2[[SKU]:[Avg Price]],4,0)</f>
        <v>225</v>
      </c>
      <c r="F700">
        <f>Table4[[#This Row],[Price]]*Table4[[#This Row],[Sales]]</f>
        <v>225</v>
      </c>
      <c r="G700" t="str">
        <f>TEXT(Table4[[#This Row],[Date]],"dddd")</f>
        <v>Thursday</v>
      </c>
    </row>
    <row r="701" spans="1:7" x14ac:dyDescent="0.3">
      <c r="A701" s="4">
        <v>44294</v>
      </c>
      <c r="B701" t="s">
        <v>16</v>
      </c>
      <c r="C701" t="s">
        <v>40</v>
      </c>
      <c r="D701">
        <v>0</v>
      </c>
      <c r="E701">
        <f>VLOOKUP(Table4[[#This Row],[SKU]],Table2[[SKU]:[Avg Price]],4,0)</f>
        <v>559</v>
      </c>
      <c r="F701">
        <f>Table4[[#This Row],[Price]]*Table4[[#This Row],[Sales]]</f>
        <v>0</v>
      </c>
      <c r="G701" t="str">
        <f>TEXT(Table4[[#This Row],[Date]],"dddd")</f>
        <v>Thursday</v>
      </c>
    </row>
    <row r="702" spans="1:7" x14ac:dyDescent="0.3">
      <c r="A702" s="4">
        <v>44294</v>
      </c>
      <c r="B702" t="s">
        <v>17</v>
      </c>
      <c r="C702" t="s">
        <v>40</v>
      </c>
      <c r="D702">
        <v>1</v>
      </c>
      <c r="E702">
        <f>VLOOKUP(Table4[[#This Row],[SKU]],Table2[[SKU]:[Avg Price]],4,0)</f>
        <v>3199</v>
      </c>
      <c r="F702">
        <f>Table4[[#This Row],[Price]]*Table4[[#This Row],[Sales]]</f>
        <v>3199</v>
      </c>
      <c r="G702" t="str">
        <f>TEXT(Table4[[#This Row],[Date]],"dddd")</f>
        <v>Thursday</v>
      </c>
    </row>
    <row r="703" spans="1:7" x14ac:dyDescent="0.3">
      <c r="A703" s="4">
        <v>44294</v>
      </c>
      <c r="B703" t="s">
        <v>18</v>
      </c>
      <c r="C703" t="s">
        <v>40</v>
      </c>
      <c r="D703">
        <v>10</v>
      </c>
      <c r="E703">
        <f>VLOOKUP(Table4[[#This Row],[SKU]],Table2[[SKU]:[Avg Price]],4,0)</f>
        <v>371</v>
      </c>
      <c r="F703">
        <f>Table4[[#This Row],[Price]]*Table4[[#This Row],[Sales]]</f>
        <v>3710</v>
      </c>
      <c r="G703" t="str">
        <f>TEXT(Table4[[#This Row],[Date]],"dddd")</f>
        <v>Thursday</v>
      </c>
    </row>
    <row r="704" spans="1:7" x14ac:dyDescent="0.3">
      <c r="A704" s="4">
        <v>44294</v>
      </c>
      <c r="B704" t="s">
        <v>19</v>
      </c>
      <c r="C704" t="s">
        <v>40</v>
      </c>
      <c r="D704">
        <v>10</v>
      </c>
      <c r="E704">
        <f>VLOOKUP(Table4[[#This Row],[SKU]],Table2[[SKU]:[Avg Price]],4,0)</f>
        <v>2300</v>
      </c>
      <c r="F704">
        <f>Table4[[#This Row],[Price]]*Table4[[#This Row],[Sales]]</f>
        <v>23000</v>
      </c>
      <c r="G704" t="str">
        <f>TEXT(Table4[[#This Row],[Date]],"dddd")</f>
        <v>Thursday</v>
      </c>
    </row>
    <row r="705" spans="1:7" x14ac:dyDescent="0.3">
      <c r="A705" s="4">
        <v>44294</v>
      </c>
      <c r="B705" t="s">
        <v>20</v>
      </c>
      <c r="C705" t="s">
        <v>40</v>
      </c>
      <c r="D705">
        <v>1</v>
      </c>
      <c r="E705">
        <f>VLOOKUP(Table4[[#This Row],[SKU]],Table2[[SKU]:[Avg Price]],4,0)</f>
        <v>499</v>
      </c>
      <c r="F705">
        <f>Table4[[#This Row],[Price]]*Table4[[#This Row],[Sales]]</f>
        <v>499</v>
      </c>
      <c r="G705" t="str">
        <f>TEXT(Table4[[#This Row],[Date]],"dddd")</f>
        <v>Thursday</v>
      </c>
    </row>
    <row r="706" spans="1:7" x14ac:dyDescent="0.3">
      <c r="A706" s="4">
        <v>44294</v>
      </c>
      <c r="B706" t="s">
        <v>21</v>
      </c>
      <c r="C706" t="s">
        <v>40</v>
      </c>
      <c r="D706">
        <v>4</v>
      </c>
      <c r="E706">
        <f>VLOOKUP(Table4[[#This Row],[SKU]],Table2[[SKU]:[Avg Price]],4,0)</f>
        <v>299</v>
      </c>
      <c r="F706">
        <f>Table4[[#This Row],[Price]]*Table4[[#This Row],[Sales]]</f>
        <v>1196</v>
      </c>
      <c r="G706" t="str">
        <f>TEXT(Table4[[#This Row],[Date]],"dddd")</f>
        <v>Thursday</v>
      </c>
    </row>
    <row r="707" spans="1:7" x14ac:dyDescent="0.3">
      <c r="A707" s="4">
        <v>44294</v>
      </c>
      <c r="B707" t="s">
        <v>22</v>
      </c>
      <c r="C707" t="s">
        <v>40</v>
      </c>
      <c r="D707">
        <v>3</v>
      </c>
      <c r="E707">
        <f>VLOOKUP(Table4[[#This Row],[SKU]],Table2[[SKU]:[Avg Price]],4,0)</f>
        <v>901</v>
      </c>
      <c r="F707">
        <f>Table4[[#This Row],[Price]]*Table4[[#This Row],[Sales]]</f>
        <v>2703</v>
      </c>
      <c r="G707" t="str">
        <f>TEXT(Table4[[#This Row],[Date]],"dddd")</f>
        <v>Thursday</v>
      </c>
    </row>
    <row r="708" spans="1:7" x14ac:dyDescent="0.3">
      <c r="A708" s="4">
        <v>44294</v>
      </c>
      <c r="B708" t="s">
        <v>23</v>
      </c>
      <c r="C708" t="s">
        <v>40</v>
      </c>
      <c r="D708">
        <v>2</v>
      </c>
      <c r="E708">
        <f>VLOOKUP(Table4[[#This Row],[SKU]],Table2[[SKU]:[Avg Price]],4,0)</f>
        <v>929</v>
      </c>
      <c r="F708">
        <f>Table4[[#This Row],[Price]]*Table4[[#This Row],[Sales]]</f>
        <v>1858</v>
      </c>
      <c r="G708" t="str">
        <f>TEXT(Table4[[#This Row],[Date]],"dddd")</f>
        <v>Thursday</v>
      </c>
    </row>
    <row r="709" spans="1:7" x14ac:dyDescent="0.3">
      <c r="A709" s="4">
        <v>44294</v>
      </c>
      <c r="B709" t="s">
        <v>24</v>
      </c>
      <c r="C709" t="s">
        <v>40</v>
      </c>
      <c r="D709">
        <v>1</v>
      </c>
      <c r="E709">
        <f>VLOOKUP(Table4[[#This Row],[SKU]],Table2[[SKU]:[Avg Price]],4,0)</f>
        <v>1030</v>
      </c>
      <c r="F709">
        <f>Table4[[#This Row],[Price]]*Table4[[#This Row],[Sales]]</f>
        <v>1030</v>
      </c>
      <c r="G709" t="str">
        <f>TEXT(Table4[[#This Row],[Date]],"dddd")</f>
        <v>Thursday</v>
      </c>
    </row>
    <row r="710" spans="1:7" x14ac:dyDescent="0.3">
      <c r="A710" s="4">
        <v>44294</v>
      </c>
      <c r="B710" t="s">
        <v>25</v>
      </c>
      <c r="C710" t="s">
        <v>40</v>
      </c>
      <c r="D710">
        <v>2</v>
      </c>
      <c r="E710">
        <f>VLOOKUP(Table4[[#This Row],[SKU]],Table2[[SKU]:[Avg Price]],4,0)</f>
        <v>1222</v>
      </c>
      <c r="F710">
        <f>Table4[[#This Row],[Price]]*Table4[[#This Row],[Sales]]</f>
        <v>2444</v>
      </c>
      <c r="G710" t="str">
        <f>TEXT(Table4[[#This Row],[Date]],"dddd")</f>
        <v>Thursday</v>
      </c>
    </row>
    <row r="711" spans="1:7" x14ac:dyDescent="0.3">
      <c r="A711" s="4">
        <v>44294</v>
      </c>
      <c r="B711" t="s">
        <v>26</v>
      </c>
      <c r="C711" t="s">
        <v>40</v>
      </c>
      <c r="D711">
        <v>2</v>
      </c>
      <c r="E711">
        <f>VLOOKUP(Table4[[#This Row],[SKU]],Table2[[SKU]:[Avg Price]],4,0)</f>
        <v>649</v>
      </c>
      <c r="F711">
        <f>Table4[[#This Row],[Price]]*Table4[[#This Row],[Sales]]</f>
        <v>1298</v>
      </c>
      <c r="G711" t="str">
        <f>TEXT(Table4[[#This Row],[Date]],"dddd")</f>
        <v>Thursday</v>
      </c>
    </row>
    <row r="712" spans="1:7" x14ac:dyDescent="0.3">
      <c r="A712" s="4">
        <v>44294</v>
      </c>
      <c r="B712" t="s">
        <v>27</v>
      </c>
      <c r="C712" t="s">
        <v>40</v>
      </c>
      <c r="D712">
        <v>6</v>
      </c>
      <c r="E712">
        <f>VLOOKUP(Table4[[#This Row],[SKU]],Table2[[SKU]:[Avg Price]],4,0)</f>
        <v>1800</v>
      </c>
      <c r="F712">
        <f>Table4[[#This Row],[Price]]*Table4[[#This Row],[Sales]]</f>
        <v>10800</v>
      </c>
      <c r="G712" t="str">
        <f>TEXT(Table4[[#This Row],[Date]],"dddd")</f>
        <v>Thursday</v>
      </c>
    </row>
    <row r="713" spans="1:7" x14ac:dyDescent="0.3">
      <c r="A713" s="4">
        <v>44294</v>
      </c>
      <c r="B713" t="s">
        <v>28</v>
      </c>
      <c r="C713" t="s">
        <v>40</v>
      </c>
      <c r="D713">
        <v>8</v>
      </c>
      <c r="E713">
        <f>VLOOKUP(Table4[[#This Row],[SKU]],Table2[[SKU]:[Avg Price]],4,0)</f>
        <v>345</v>
      </c>
      <c r="F713">
        <f>Table4[[#This Row],[Price]]*Table4[[#This Row],[Sales]]</f>
        <v>2760</v>
      </c>
      <c r="G713" t="str">
        <f>TEXT(Table4[[#This Row],[Date]],"dddd")</f>
        <v>Thursday</v>
      </c>
    </row>
    <row r="714" spans="1:7" x14ac:dyDescent="0.3">
      <c r="A714" s="4">
        <v>44294</v>
      </c>
      <c r="B714" t="s">
        <v>29</v>
      </c>
      <c r="C714" t="s">
        <v>40</v>
      </c>
      <c r="D714">
        <v>6</v>
      </c>
      <c r="E714">
        <f>VLOOKUP(Table4[[#This Row],[SKU]],Table2[[SKU]:[Avg Price]],4,0)</f>
        <v>350</v>
      </c>
      <c r="F714">
        <f>Table4[[#This Row],[Price]]*Table4[[#This Row],[Sales]]</f>
        <v>2100</v>
      </c>
      <c r="G714" t="str">
        <f>TEXT(Table4[[#This Row],[Date]],"dddd")</f>
        <v>Thursday</v>
      </c>
    </row>
    <row r="715" spans="1:7" x14ac:dyDescent="0.3">
      <c r="A715" s="4">
        <v>44294</v>
      </c>
      <c r="B715" t="s">
        <v>30</v>
      </c>
      <c r="C715" t="s">
        <v>40</v>
      </c>
      <c r="D715">
        <v>2</v>
      </c>
      <c r="E715">
        <f>VLOOKUP(Table4[[#This Row],[SKU]],Table2[[SKU]:[Avg Price]],4,0)</f>
        <v>1575</v>
      </c>
      <c r="F715">
        <f>Table4[[#This Row],[Price]]*Table4[[#This Row],[Sales]]</f>
        <v>3150</v>
      </c>
      <c r="G715" t="str">
        <f>TEXT(Table4[[#This Row],[Date]],"dddd")</f>
        <v>Thursday</v>
      </c>
    </row>
    <row r="716" spans="1:7" x14ac:dyDescent="0.3">
      <c r="A716" s="4">
        <v>44294</v>
      </c>
      <c r="B716" t="s">
        <v>31</v>
      </c>
      <c r="C716" t="s">
        <v>40</v>
      </c>
      <c r="D716">
        <v>5</v>
      </c>
      <c r="E716">
        <f>VLOOKUP(Table4[[#This Row],[SKU]],Table2[[SKU]:[Avg Price]],4,0)</f>
        <v>1045</v>
      </c>
      <c r="F716">
        <f>Table4[[#This Row],[Price]]*Table4[[#This Row],[Sales]]</f>
        <v>5225</v>
      </c>
      <c r="G716" t="str">
        <f>TEXT(Table4[[#This Row],[Date]],"dddd")</f>
        <v>Thursday</v>
      </c>
    </row>
    <row r="717" spans="1:7" x14ac:dyDescent="0.3">
      <c r="A717" s="4">
        <v>44294</v>
      </c>
      <c r="B717" t="s">
        <v>32</v>
      </c>
      <c r="C717" t="s">
        <v>40</v>
      </c>
      <c r="D717">
        <v>2</v>
      </c>
      <c r="E717">
        <f>VLOOKUP(Table4[[#This Row],[SKU]],Table2[[SKU]:[Avg Price]],4,0)</f>
        <v>1186</v>
      </c>
      <c r="F717">
        <f>Table4[[#This Row],[Price]]*Table4[[#This Row],[Sales]]</f>
        <v>2372</v>
      </c>
      <c r="G717" t="str">
        <f>TEXT(Table4[[#This Row],[Date]],"dddd")</f>
        <v>Thursday</v>
      </c>
    </row>
    <row r="718" spans="1:7" x14ac:dyDescent="0.3">
      <c r="A718" s="4">
        <v>44294</v>
      </c>
      <c r="B718" t="s">
        <v>33</v>
      </c>
      <c r="C718" t="s">
        <v>40</v>
      </c>
      <c r="D718">
        <v>4</v>
      </c>
      <c r="E718">
        <f>VLOOKUP(Table4[[#This Row],[SKU]],Table2[[SKU]:[Avg Price]],4,0)</f>
        <v>374</v>
      </c>
      <c r="F718">
        <f>Table4[[#This Row],[Price]]*Table4[[#This Row],[Sales]]</f>
        <v>1496</v>
      </c>
      <c r="G718" t="str">
        <f>TEXT(Table4[[#This Row],[Date]],"dddd")</f>
        <v>Thursday</v>
      </c>
    </row>
    <row r="719" spans="1:7" x14ac:dyDescent="0.3">
      <c r="A719" s="4">
        <v>44294</v>
      </c>
      <c r="B719" t="s">
        <v>34</v>
      </c>
      <c r="C719" t="s">
        <v>40</v>
      </c>
      <c r="D719">
        <v>1</v>
      </c>
      <c r="E719">
        <f>VLOOKUP(Table4[[#This Row],[SKU]],Table2[[SKU]:[Avg Price]],4,0)</f>
        <v>1500</v>
      </c>
      <c r="F719">
        <f>Table4[[#This Row],[Price]]*Table4[[#This Row],[Sales]]</f>
        <v>1500</v>
      </c>
      <c r="G719" t="str">
        <f>TEXT(Table4[[#This Row],[Date]],"dddd")</f>
        <v>Thursday</v>
      </c>
    </row>
    <row r="720" spans="1:7" x14ac:dyDescent="0.3">
      <c r="A720" s="4">
        <v>44294</v>
      </c>
      <c r="B720" t="s">
        <v>35</v>
      </c>
      <c r="C720" t="s">
        <v>40</v>
      </c>
      <c r="D720">
        <v>2</v>
      </c>
      <c r="E720">
        <f>VLOOKUP(Table4[[#This Row],[SKU]],Table2[[SKU]:[Avg Price]],4,0)</f>
        <v>1800</v>
      </c>
      <c r="F720">
        <f>Table4[[#This Row],[Price]]*Table4[[#This Row],[Sales]]</f>
        <v>3600</v>
      </c>
      <c r="G720" t="str">
        <f>TEXT(Table4[[#This Row],[Date]],"dddd")</f>
        <v>Thursday</v>
      </c>
    </row>
    <row r="721" spans="1:7" x14ac:dyDescent="0.3">
      <c r="A721" s="4">
        <v>44294</v>
      </c>
      <c r="B721" t="s">
        <v>36</v>
      </c>
      <c r="C721" t="s">
        <v>40</v>
      </c>
      <c r="D721">
        <v>1</v>
      </c>
      <c r="E721">
        <f>VLOOKUP(Table4[[#This Row],[SKU]],Table2[[SKU]:[Avg Price]],4,0)</f>
        <v>1477</v>
      </c>
      <c r="F721">
        <f>Table4[[#This Row],[Price]]*Table4[[#This Row],[Sales]]</f>
        <v>1477</v>
      </c>
      <c r="G721" t="str">
        <f>TEXT(Table4[[#This Row],[Date]],"dddd")</f>
        <v>Thursday</v>
      </c>
    </row>
    <row r="722" spans="1:7" x14ac:dyDescent="0.3">
      <c r="A722" s="4">
        <v>44295</v>
      </c>
      <c r="B722" t="s">
        <v>5</v>
      </c>
      <c r="C722" t="s">
        <v>38</v>
      </c>
      <c r="D722">
        <v>27</v>
      </c>
      <c r="E722">
        <f>VLOOKUP(Table4[[#This Row],[SKU]],Table2[[SKU]:[Avg Price]],4,0)</f>
        <v>210</v>
      </c>
      <c r="F722">
        <f>Table4[[#This Row],[Price]]*Table4[[#This Row],[Sales]]</f>
        <v>5670</v>
      </c>
      <c r="G722" t="str">
        <f>TEXT(Table4[[#This Row],[Date]],"dddd")</f>
        <v>Friday</v>
      </c>
    </row>
    <row r="723" spans="1:7" x14ac:dyDescent="0.3">
      <c r="A723" s="4">
        <v>44295</v>
      </c>
      <c r="B723" t="s">
        <v>6</v>
      </c>
      <c r="C723" t="s">
        <v>38</v>
      </c>
      <c r="D723">
        <v>16</v>
      </c>
      <c r="E723">
        <f>VLOOKUP(Table4[[#This Row],[SKU]],Table2[[SKU]:[Avg Price]],4,0)</f>
        <v>199</v>
      </c>
      <c r="F723">
        <f>Table4[[#This Row],[Price]]*Table4[[#This Row],[Sales]]</f>
        <v>3184</v>
      </c>
      <c r="G723" t="str">
        <f>TEXT(Table4[[#This Row],[Date]],"dddd")</f>
        <v>Friday</v>
      </c>
    </row>
    <row r="724" spans="1:7" x14ac:dyDescent="0.3">
      <c r="A724" s="4">
        <v>44295</v>
      </c>
      <c r="B724" t="s">
        <v>7</v>
      </c>
      <c r="C724" t="s">
        <v>38</v>
      </c>
      <c r="D724">
        <v>11</v>
      </c>
      <c r="E724">
        <f>VLOOKUP(Table4[[#This Row],[SKU]],Table2[[SKU]:[Avg Price]],4,0)</f>
        <v>322</v>
      </c>
      <c r="F724">
        <f>Table4[[#This Row],[Price]]*Table4[[#This Row],[Sales]]</f>
        <v>3542</v>
      </c>
      <c r="G724" t="str">
        <f>TEXT(Table4[[#This Row],[Date]],"dddd")</f>
        <v>Friday</v>
      </c>
    </row>
    <row r="725" spans="1:7" x14ac:dyDescent="0.3">
      <c r="A725" s="4">
        <v>44295</v>
      </c>
      <c r="B725" t="s">
        <v>8</v>
      </c>
      <c r="C725" t="s">
        <v>38</v>
      </c>
      <c r="D725">
        <v>8</v>
      </c>
      <c r="E725">
        <f>VLOOKUP(Table4[[#This Row],[SKU]],Table2[[SKU]:[Avg Price]],4,0)</f>
        <v>161</v>
      </c>
      <c r="F725">
        <f>Table4[[#This Row],[Price]]*Table4[[#This Row],[Sales]]</f>
        <v>1288</v>
      </c>
      <c r="G725" t="str">
        <f>TEXT(Table4[[#This Row],[Date]],"dddd")</f>
        <v>Friday</v>
      </c>
    </row>
    <row r="726" spans="1:7" x14ac:dyDescent="0.3">
      <c r="A726" s="4">
        <v>44295</v>
      </c>
      <c r="B726" t="s">
        <v>9</v>
      </c>
      <c r="C726" t="s">
        <v>38</v>
      </c>
      <c r="D726">
        <v>7</v>
      </c>
      <c r="E726">
        <f>VLOOKUP(Table4[[#This Row],[SKU]],Table2[[SKU]:[Avg Price]],4,0)</f>
        <v>109</v>
      </c>
      <c r="F726">
        <f>Table4[[#This Row],[Price]]*Table4[[#This Row],[Sales]]</f>
        <v>763</v>
      </c>
      <c r="G726" t="str">
        <f>TEXT(Table4[[#This Row],[Date]],"dddd")</f>
        <v>Friday</v>
      </c>
    </row>
    <row r="727" spans="1:7" x14ac:dyDescent="0.3">
      <c r="A727" s="4">
        <v>44295</v>
      </c>
      <c r="B727" t="s">
        <v>10</v>
      </c>
      <c r="C727" t="s">
        <v>38</v>
      </c>
      <c r="D727">
        <v>4</v>
      </c>
      <c r="E727">
        <f>VLOOKUP(Table4[[#This Row],[SKU]],Table2[[SKU]:[Avg Price]],4,0)</f>
        <v>122</v>
      </c>
      <c r="F727">
        <f>Table4[[#This Row],[Price]]*Table4[[#This Row],[Sales]]</f>
        <v>488</v>
      </c>
      <c r="G727" t="str">
        <f>TEXT(Table4[[#This Row],[Date]],"dddd")</f>
        <v>Friday</v>
      </c>
    </row>
    <row r="728" spans="1:7" x14ac:dyDescent="0.3">
      <c r="A728" s="4">
        <v>44295</v>
      </c>
      <c r="B728" t="s">
        <v>11</v>
      </c>
      <c r="C728" t="s">
        <v>38</v>
      </c>
      <c r="D728">
        <v>2</v>
      </c>
      <c r="E728">
        <f>VLOOKUP(Table4[[#This Row],[SKU]],Table2[[SKU]:[Avg Price]],4,0)</f>
        <v>96</v>
      </c>
      <c r="F728">
        <f>Table4[[#This Row],[Price]]*Table4[[#This Row],[Sales]]</f>
        <v>192</v>
      </c>
      <c r="G728" t="str">
        <f>TEXT(Table4[[#This Row],[Date]],"dddd")</f>
        <v>Friday</v>
      </c>
    </row>
    <row r="729" spans="1:7" x14ac:dyDescent="0.3">
      <c r="A729" s="4">
        <v>44295</v>
      </c>
      <c r="B729" t="s">
        <v>12</v>
      </c>
      <c r="C729" t="s">
        <v>38</v>
      </c>
      <c r="D729">
        <v>2</v>
      </c>
      <c r="E729">
        <f>VLOOKUP(Table4[[#This Row],[SKU]],Table2[[SKU]:[Avg Price]],4,0)</f>
        <v>73</v>
      </c>
      <c r="F729">
        <f>Table4[[#This Row],[Price]]*Table4[[#This Row],[Sales]]</f>
        <v>146</v>
      </c>
      <c r="G729" t="str">
        <f>TEXT(Table4[[#This Row],[Date]],"dddd")</f>
        <v>Friday</v>
      </c>
    </row>
    <row r="730" spans="1:7" x14ac:dyDescent="0.3">
      <c r="A730" s="4">
        <v>44295</v>
      </c>
      <c r="B730" t="s">
        <v>14</v>
      </c>
      <c r="C730" t="s">
        <v>38</v>
      </c>
      <c r="D730">
        <v>1</v>
      </c>
      <c r="E730">
        <f>VLOOKUP(Table4[[#This Row],[SKU]],Table2[[SKU]:[Avg Price]],4,0)</f>
        <v>225</v>
      </c>
      <c r="F730">
        <f>Table4[[#This Row],[Price]]*Table4[[#This Row],[Sales]]</f>
        <v>225</v>
      </c>
      <c r="G730" t="str">
        <f>TEXT(Table4[[#This Row],[Date]],"dddd")</f>
        <v>Friday</v>
      </c>
    </row>
    <row r="731" spans="1:7" x14ac:dyDescent="0.3">
      <c r="A731" s="4">
        <v>44295</v>
      </c>
      <c r="B731" t="s">
        <v>16</v>
      </c>
      <c r="C731" t="s">
        <v>38</v>
      </c>
      <c r="D731">
        <v>0</v>
      </c>
      <c r="E731">
        <f>VLOOKUP(Table4[[#This Row],[SKU]],Table2[[SKU]:[Avg Price]],4,0)</f>
        <v>559</v>
      </c>
      <c r="F731">
        <f>Table4[[#This Row],[Price]]*Table4[[#This Row],[Sales]]</f>
        <v>0</v>
      </c>
      <c r="G731" t="str">
        <f>TEXT(Table4[[#This Row],[Date]],"dddd")</f>
        <v>Friday</v>
      </c>
    </row>
    <row r="732" spans="1:7" x14ac:dyDescent="0.3">
      <c r="A732" s="4">
        <v>44295</v>
      </c>
      <c r="B732" t="s">
        <v>17</v>
      </c>
      <c r="C732" t="s">
        <v>38</v>
      </c>
      <c r="D732">
        <v>30</v>
      </c>
      <c r="E732">
        <f>VLOOKUP(Table4[[#This Row],[SKU]],Table2[[SKU]:[Avg Price]],4,0)</f>
        <v>3199</v>
      </c>
      <c r="F732">
        <f>Table4[[#This Row],[Price]]*Table4[[#This Row],[Sales]]</f>
        <v>95970</v>
      </c>
      <c r="G732" t="str">
        <f>TEXT(Table4[[#This Row],[Date]],"dddd")</f>
        <v>Friday</v>
      </c>
    </row>
    <row r="733" spans="1:7" x14ac:dyDescent="0.3">
      <c r="A733" s="4">
        <v>44295</v>
      </c>
      <c r="B733" t="s">
        <v>18</v>
      </c>
      <c r="C733" t="s">
        <v>38</v>
      </c>
      <c r="D733">
        <v>14</v>
      </c>
      <c r="E733">
        <f>VLOOKUP(Table4[[#This Row],[SKU]],Table2[[SKU]:[Avg Price]],4,0)</f>
        <v>371</v>
      </c>
      <c r="F733">
        <f>Table4[[#This Row],[Price]]*Table4[[#This Row],[Sales]]</f>
        <v>5194</v>
      </c>
      <c r="G733" t="str">
        <f>TEXT(Table4[[#This Row],[Date]],"dddd")</f>
        <v>Friday</v>
      </c>
    </row>
    <row r="734" spans="1:7" x14ac:dyDescent="0.3">
      <c r="A734" s="4">
        <v>44295</v>
      </c>
      <c r="B734" t="s">
        <v>19</v>
      </c>
      <c r="C734" t="s">
        <v>38</v>
      </c>
      <c r="D734">
        <v>11</v>
      </c>
      <c r="E734">
        <f>VLOOKUP(Table4[[#This Row],[SKU]],Table2[[SKU]:[Avg Price]],4,0)</f>
        <v>2300</v>
      </c>
      <c r="F734">
        <f>Table4[[#This Row],[Price]]*Table4[[#This Row],[Sales]]</f>
        <v>25300</v>
      </c>
      <c r="G734" t="str">
        <f>TEXT(Table4[[#This Row],[Date]],"dddd")</f>
        <v>Friday</v>
      </c>
    </row>
    <row r="735" spans="1:7" x14ac:dyDescent="0.3">
      <c r="A735" s="4">
        <v>44295</v>
      </c>
      <c r="B735" t="s">
        <v>20</v>
      </c>
      <c r="C735" t="s">
        <v>38</v>
      </c>
      <c r="D735">
        <v>8</v>
      </c>
      <c r="E735">
        <f>VLOOKUP(Table4[[#This Row],[SKU]],Table2[[SKU]:[Avg Price]],4,0)</f>
        <v>499</v>
      </c>
      <c r="F735">
        <f>Table4[[#This Row],[Price]]*Table4[[#This Row],[Sales]]</f>
        <v>3992</v>
      </c>
      <c r="G735" t="str">
        <f>TEXT(Table4[[#This Row],[Date]],"dddd")</f>
        <v>Friday</v>
      </c>
    </row>
    <row r="736" spans="1:7" x14ac:dyDescent="0.3">
      <c r="A736" s="4">
        <v>44295</v>
      </c>
      <c r="B736" t="s">
        <v>21</v>
      </c>
      <c r="C736" t="s">
        <v>38</v>
      </c>
      <c r="D736">
        <v>7</v>
      </c>
      <c r="E736">
        <f>VLOOKUP(Table4[[#This Row],[SKU]],Table2[[SKU]:[Avg Price]],4,0)</f>
        <v>299</v>
      </c>
      <c r="F736">
        <f>Table4[[#This Row],[Price]]*Table4[[#This Row],[Sales]]</f>
        <v>2093</v>
      </c>
      <c r="G736" t="str">
        <f>TEXT(Table4[[#This Row],[Date]],"dddd")</f>
        <v>Friday</v>
      </c>
    </row>
    <row r="737" spans="1:7" x14ac:dyDescent="0.3">
      <c r="A737" s="4">
        <v>44295</v>
      </c>
      <c r="B737" t="s">
        <v>22</v>
      </c>
      <c r="C737" t="s">
        <v>38</v>
      </c>
      <c r="D737">
        <v>2</v>
      </c>
      <c r="E737">
        <f>VLOOKUP(Table4[[#This Row],[SKU]],Table2[[SKU]:[Avg Price]],4,0)</f>
        <v>901</v>
      </c>
      <c r="F737">
        <f>Table4[[#This Row],[Price]]*Table4[[#This Row],[Sales]]</f>
        <v>1802</v>
      </c>
      <c r="G737" t="str">
        <f>TEXT(Table4[[#This Row],[Date]],"dddd")</f>
        <v>Friday</v>
      </c>
    </row>
    <row r="738" spans="1:7" x14ac:dyDescent="0.3">
      <c r="A738" s="4">
        <v>44295</v>
      </c>
      <c r="B738" t="s">
        <v>23</v>
      </c>
      <c r="C738" t="s">
        <v>38</v>
      </c>
      <c r="D738">
        <v>2</v>
      </c>
      <c r="E738">
        <f>VLOOKUP(Table4[[#This Row],[SKU]],Table2[[SKU]:[Avg Price]],4,0)</f>
        <v>929</v>
      </c>
      <c r="F738">
        <f>Table4[[#This Row],[Price]]*Table4[[#This Row],[Sales]]</f>
        <v>1858</v>
      </c>
      <c r="G738" t="str">
        <f>TEXT(Table4[[#This Row],[Date]],"dddd")</f>
        <v>Friday</v>
      </c>
    </row>
    <row r="739" spans="1:7" x14ac:dyDescent="0.3">
      <c r="A739" s="4">
        <v>44295</v>
      </c>
      <c r="B739" t="s">
        <v>24</v>
      </c>
      <c r="C739" t="s">
        <v>38</v>
      </c>
      <c r="D739">
        <v>2</v>
      </c>
      <c r="E739">
        <f>VLOOKUP(Table4[[#This Row],[SKU]],Table2[[SKU]:[Avg Price]],4,0)</f>
        <v>1030</v>
      </c>
      <c r="F739">
        <f>Table4[[#This Row],[Price]]*Table4[[#This Row],[Sales]]</f>
        <v>2060</v>
      </c>
      <c r="G739" t="str">
        <f>TEXT(Table4[[#This Row],[Date]],"dddd")</f>
        <v>Friday</v>
      </c>
    </row>
    <row r="740" spans="1:7" x14ac:dyDescent="0.3">
      <c r="A740" s="4">
        <v>44295</v>
      </c>
      <c r="B740" t="s">
        <v>25</v>
      </c>
      <c r="C740" t="s">
        <v>38</v>
      </c>
      <c r="D740">
        <v>1</v>
      </c>
      <c r="E740">
        <f>VLOOKUP(Table4[[#This Row],[SKU]],Table2[[SKU]:[Avg Price]],4,0)</f>
        <v>1222</v>
      </c>
      <c r="F740">
        <f>Table4[[#This Row],[Price]]*Table4[[#This Row],[Sales]]</f>
        <v>1222</v>
      </c>
      <c r="G740" t="str">
        <f>TEXT(Table4[[#This Row],[Date]],"dddd")</f>
        <v>Friday</v>
      </c>
    </row>
    <row r="741" spans="1:7" x14ac:dyDescent="0.3">
      <c r="A741" s="4">
        <v>44295</v>
      </c>
      <c r="B741" t="s">
        <v>26</v>
      </c>
      <c r="C741" t="s">
        <v>38</v>
      </c>
      <c r="D741">
        <v>0</v>
      </c>
      <c r="E741">
        <f>VLOOKUP(Table4[[#This Row],[SKU]],Table2[[SKU]:[Avg Price]],4,0)</f>
        <v>649</v>
      </c>
      <c r="F741">
        <f>Table4[[#This Row],[Price]]*Table4[[#This Row],[Sales]]</f>
        <v>0</v>
      </c>
      <c r="G741" t="str">
        <f>TEXT(Table4[[#This Row],[Date]],"dddd")</f>
        <v>Friday</v>
      </c>
    </row>
    <row r="742" spans="1:7" x14ac:dyDescent="0.3">
      <c r="A742" s="4">
        <v>44295</v>
      </c>
      <c r="B742" t="s">
        <v>27</v>
      </c>
      <c r="C742" t="s">
        <v>38</v>
      </c>
      <c r="D742">
        <v>31</v>
      </c>
      <c r="E742">
        <f>VLOOKUP(Table4[[#This Row],[SKU]],Table2[[SKU]:[Avg Price]],4,0)</f>
        <v>1800</v>
      </c>
      <c r="F742">
        <f>Table4[[#This Row],[Price]]*Table4[[#This Row],[Sales]]</f>
        <v>55800</v>
      </c>
      <c r="G742" t="str">
        <f>TEXT(Table4[[#This Row],[Date]],"dddd")</f>
        <v>Friday</v>
      </c>
    </row>
    <row r="743" spans="1:7" x14ac:dyDescent="0.3">
      <c r="A743" s="4">
        <v>44295</v>
      </c>
      <c r="B743" t="s">
        <v>28</v>
      </c>
      <c r="C743" t="s">
        <v>38</v>
      </c>
      <c r="D743">
        <v>14</v>
      </c>
      <c r="E743">
        <f>VLOOKUP(Table4[[#This Row],[SKU]],Table2[[SKU]:[Avg Price]],4,0)</f>
        <v>345</v>
      </c>
      <c r="F743">
        <f>Table4[[#This Row],[Price]]*Table4[[#This Row],[Sales]]</f>
        <v>4830</v>
      </c>
      <c r="G743" t="str">
        <f>TEXT(Table4[[#This Row],[Date]],"dddd")</f>
        <v>Friday</v>
      </c>
    </row>
    <row r="744" spans="1:7" x14ac:dyDescent="0.3">
      <c r="A744" s="4">
        <v>44295</v>
      </c>
      <c r="B744" t="s">
        <v>29</v>
      </c>
      <c r="C744" t="s">
        <v>38</v>
      </c>
      <c r="D744">
        <v>14</v>
      </c>
      <c r="E744">
        <f>VLOOKUP(Table4[[#This Row],[SKU]],Table2[[SKU]:[Avg Price]],4,0)</f>
        <v>350</v>
      </c>
      <c r="F744">
        <f>Table4[[#This Row],[Price]]*Table4[[#This Row],[Sales]]</f>
        <v>4900</v>
      </c>
      <c r="G744" t="str">
        <f>TEXT(Table4[[#This Row],[Date]],"dddd")</f>
        <v>Friday</v>
      </c>
    </row>
    <row r="745" spans="1:7" x14ac:dyDescent="0.3">
      <c r="A745" s="4">
        <v>44295</v>
      </c>
      <c r="B745" t="s">
        <v>30</v>
      </c>
      <c r="C745" t="s">
        <v>38</v>
      </c>
      <c r="D745">
        <v>10</v>
      </c>
      <c r="E745">
        <f>VLOOKUP(Table4[[#This Row],[SKU]],Table2[[SKU]:[Avg Price]],4,0)</f>
        <v>1575</v>
      </c>
      <c r="F745">
        <f>Table4[[#This Row],[Price]]*Table4[[#This Row],[Sales]]</f>
        <v>15750</v>
      </c>
      <c r="G745" t="str">
        <f>TEXT(Table4[[#This Row],[Date]],"dddd")</f>
        <v>Friday</v>
      </c>
    </row>
    <row r="746" spans="1:7" x14ac:dyDescent="0.3">
      <c r="A746" s="4">
        <v>44295</v>
      </c>
      <c r="B746" t="s">
        <v>31</v>
      </c>
      <c r="C746" t="s">
        <v>38</v>
      </c>
      <c r="D746">
        <v>6</v>
      </c>
      <c r="E746">
        <f>VLOOKUP(Table4[[#This Row],[SKU]],Table2[[SKU]:[Avg Price]],4,0)</f>
        <v>1045</v>
      </c>
      <c r="F746">
        <f>Table4[[#This Row],[Price]]*Table4[[#This Row],[Sales]]</f>
        <v>6270</v>
      </c>
      <c r="G746" t="str">
        <f>TEXT(Table4[[#This Row],[Date]],"dddd")</f>
        <v>Friday</v>
      </c>
    </row>
    <row r="747" spans="1:7" x14ac:dyDescent="0.3">
      <c r="A747" s="4">
        <v>44295</v>
      </c>
      <c r="B747" t="s">
        <v>32</v>
      </c>
      <c r="C747" t="s">
        <v>38</v>
      </c>
      <c r="D747">
        <v>3</v>
      </c>
      <c r="E747">
        <f>VLOOKUP(Table4[[#This Row],[SKU]],Table2[[SKU]:[Avg Price]],4,0)</f>
        <v>1186</v>
      </c>
      <c r="F747">
        <f>Table4[[#This Row],[Price]]*Table4[[#This Row],[Sales]]</f>
        <v>3558</v>
      </c>
      <c r="G747" t="str">
        <f>TEXT(Table4[[#This Row],[Date]],"dddd")</f>
        <v>Friday</v>
      </c>
    </row>
    <row r="748" spans="1:7" x14ac:dyDescent="0.3">
      <c r="A748" s="4">
        <v>44295</v>
      </c>
      <c r="B748" t="s">
        <v>33</v>
      </c>
      <c r="C748" t="s">
        <v>38</v>
      </c>
      <c r="D748">
        <v>2</v>
      </c>
      <c r="E748">
        <f>VLOOKUP(Table4[[#This Row],[SKU]],Table2[[SKU]:[Avg Price]],4,0)</f>
        <v>374</v>
      </c>
      <c r="F748">
        <f>Table4[[#This Row],[Price]]*Table4[[#This Row],[Sales]]</f>
        <v>748</v>
      </c>
      <c r="G748" t="str">
        <f>TEXT(Table4[[#This Row],[Date]],"dddd")</f>
        <v>Friday</v>
      </c>
    </row>
    <row r="749" spans="1:7" x14ac:dyDescent="0.3">
      <c r="A749" s="4">
        <v>44295</v>
      </c>
      <c r="B749" t="s">
        <v>34</v>
      </c>
      <c r="C749" t="s">
        <v>38</v>
      </c>
      <c r="D749">
        <v>0</v>
      </c>
      <c r="E749">
        <f>VLOOKUP(Table4[[#This Row],[SKU]],Table2[[SKU]:[Avg Price]],4,0)</f>
        <v>1500</v>
      </c>
      <c r="F749">
        <f>Table4[[#This Row],[Price]]*Table4[[#This Row],[Sales]]</f>
        <v>0</v>
      </c>
      <c r="G749" t="str">
        <f>TEXT(Table4[[#This Row],[Date]],"dddd")</f>
        <v>Friday</v>
      </c>
    </row>
    <row r="750" spans="1:7" x14ac:dyDescent="0.3">
      <c r="A750" s="4">
        <v>44295</v>
      </c>
      <c r="B750" t="s">
        <v>35</v>
      </c>
      <c r="C750" t="s">
        <v>38</v>
      </c>
      <c r="D750">
        <v>1</v>
      </c>
      <c r="E750">
        <f>VLOOKUP(Table4[[#This Row],[SKU]],Table2[[SKU]:[Avg Price]],4,0)</f>
        <v>1800</v>
      </c>
      <c r="F750">
        <f>Table4[[#This Row],[Price]]*Table4[[#This Row],[Sales]]</f>
        <v>1800</v>
      </c>
      <c r="G750" t="str">
        <f>TEXT(Table4[[#This Row],[Date]],"dddd")</f>
        <v>Friday</v>
      </c>
    </row>
    <row r="751" spans="1:7" x14ac:dyDescent="0.3">
      <c r="A751" s="4">
        <v>44295</v>
      </c>
      <c r="B751" t="s">
        <v>36</v>
      </c>
      <c r="C751" t="s">
        <v>38</v>
      </c>
      <c r="D751">
        <v>0</v>
      </c>
      <c r="E751">
        <f>VLOOKUP(Table4[[#This Row],[SKU]],Table2[[SKU]:[Avg Price]],4,0)</f>
        <v>1477</v>
      </c>
      <c r="F751">
        <f>Table4[[#This Row],[Price]]*Table4[[#This Row],[Sales]]</f>
        <v>0</v>
      </c>
      <c r="G751" t="str">
        <f>TEXT(Table4[[#This Row],[Date]],"dddd")</f>
        <v>Friday</v>
      </c>
    </row>
    <row r="752" spans="1:7" x14ac:dyDescent="0.3">
      <c r="A752" s="4">
        <v>44295</v>
      </c>
      <c r="B752" t="s">
        <v>5</v>
      </c>
      <c r="C752" t="s">
        <v>39</v>
      </c>
      <c r="D752">
        <v>20</v>
      </c>
      <c r="E752">
        <f>VLOOKUP(Table4[[#This Row],[SKU]],Table2[[SKU]:[Avg Price]],4,0)</f>
        <v>210</v>
      </c>
      <c r="F752">
        <f>Table4[[#This Row],[Price]]*Table4[[#This Row],[Sales]]</f>
        <v>4200</v>
      </c>
      <c r="G752" t="str">
        <f>TEXT(Table4[[#This Row],[Date]],"dddd")</f>
        <v>Friday</v>
      </c>
    </row>
    <row r="753" spans="1:7" x14ac:dyDescent="0.3">
      <c r="A753" s="4">
        <v>44295</v>
      </c>
      <c r="B753" t="s">
        <v>6</v>
      </c>
      <c r="C753" t="s">
        <v>39</v>
      </c>
      <c r="D753">
        <v>9</v>
      </c>
      <c r="E753">
        <f>VLOOKUP(Table4[[#This Row],[SKU]],Table2[[SKU]:[Avg Price]],4,0)</f>
        <v>199</v>
      </c>
      <c r="F753">
        <f>Table4[[#This Row],[Price]]*Table4[[#This Row],[Sales]]</f>
        <v>1791</v>
      </c>
      <c r="G753" t="str">
        <f>TEXT(Table4[[#This Row],[Date]],"dddd")</f>
        <v>Friday</v>
      </c>
    </row>
    <row r="754" spans="1:7" x14ac:dyDescent="0.3">
      <c r="A754" s="4">
        <v>44295</v>
      </c>
      <c r="B754" t="s">
        <v>7</v>
      </c>
      <c r="C754" t="s">
        <v>39</v>
      </c>
      <c r="D754">
        <v>7</v>
      </c>
      <c r="E754">
        <f>VLOOKUP(Table4[[#This Row],[SKU]],Table2[[SKU]:[Avg Price]],4,0)</f>
        <v>322</v>
      </c>
      <c r="F754">
        <f>Table4[[#This Row],[Price]]*Table4[[#This Row],[Sales]]</f>
        <v>2254</v>
      </c>
      <c r="G754" t="str">
        <f>TEXT(Table4[[#This Row],[Date]],"dddd")</f>
        <v>Friday</v>
      </c>
    </row>
    <row r="755" spans="1:7" x14ac:dyDescent="0.3">
      <c r="A755" s="4">
        <v>44295</v>
      </c>
      <c r="B755" t="s">
        <v>8</v>
      </c>
      <c r="C755" t="s">
        <v>39</v>
      </c>
      <c r="D755">
        <v>6</v>
      </c>
      <c r="E755">
        <f>VLOOKUP(Table4[[#This Row],[SKU]],Table2[[SKU]:[Avg Price]],4,0)</f>
        <v>161</v>
      </c>
      <c r="F755">
        <f>Table4[[#This Row],[Price]]*Table4[[#This Row],[Sales]]</f>
        <v>966</v>
      </c>
      <c r="G755" t="str">
        <f>TEXT(Table4[[#This Row],[Date]],"dddd")</f>
        <v>Friday</v>
      </c>
    </row>
    <row r="756" spans="1:7" x14ac:dyDescent="0.3">
      <c r="A756" s="4">
        <v>44295</v>
      </c>
      <c r="B756" t="s">
        <v>9</v>
      </c>
      <c r="C756" t="s">
        <v>39</v>
      </c>
      <c r="D756">
        <v>4</v>
      </c>
      <c r="E756">
        <f>VLOOKUP(Table4[[#This Row],[SKU]],Table2[[SKU]:[Avg Price]],4,0)</f>
        <v>109</v>
      </c>
      <c r="F756">
        <f>Table4[[#This Row],[Price]]*Table4[[#This Row],[Sales]]</f>
        <v>436</v>
      </c>
      <c r="G756" t="str">
        <f>TEXT(Table4[[#This Row],[Date]],"dddd")</f>
        <v>Friday</v>
      </c>
    </row>
    <row r="757" spans="1:7" x14ac:dyDescent="0.3">
      <c r="A757" s="4">
        <v>44295</v>
      </c>
      <c r="B757" t="s">
        <v>10</v>
      </c>
      <c r="C757" t="s">
        <v>39</v>
      </c>
      <c r="D757">
        <v>3</v>
      </c>
      <c r="E757">
        <f>VLOOKUP(Table4[[#This Row],[SKU]],Table2[[SKU]:[Avg Price]],4,0)</f>
        <v>122</v>
      </c>
      <c r="F757">
        <f>Table4[[#This Row],[Price]]*Table4[[#This Row],[Sales]]</f>
        <v>366</v>
      </c>
      <c r="G757" t="str">
        <f>TEXT(Table4[[#This Row],[Date]],"dddd")</f>
        <v>Friday</v>
      </c>
    </row>
    <row r="758" spans="1:7" x14ac:dyDescent="0.3">
      <c r="A758" s="4">
        <v>44295</v>
      </c>
      <c r="B758" t="s">
        <v>11</v>
      </c>
      <c r="C758" t="s">
        <v>39</v>
      </c>
      <c r="D758">
        <v>2</v>
      </c>
      <c r="E758">
        <f>VLOOKUP(Table4[[#This Row],[SKU]],Table2[[SKU]:[Avg Price]],4,0)</f>
        <v>96</v>
      </c>
      <c r="F758">
        <f>Table4[[#This Row],[Price]]*Table4[[#This Row],[Sales]]</f>
        <v>192</v>
      </c>
      <c r="G758" t="str">
        <f>TEXT(Table4[[#This Row],[Date]],"dddd")</f>
        <v>Friday</v>
      </c>
    </row>
    <row r="759" spans="1:7" x14ac:dyDescent="0.3">
      <c r="A759" s="4">
        <v>44295</v>
      </c>
      <c r="B759" t="s">
        <v>12</v>
      </c>
      <c r="C759" t="s">
        <v>39</v>
      </c>
      <c r="D759">
        <v>1</v>
      </c>
      <c r="E759">
        <f>VLOOKUP(Table4[[#This Row],[SKU]],Table2[[SKU]:[Avg Price]],4,0)</f>
        <v>73</v>
      </c>
      <c r="F759">
        <f>Table4[[#This Row],[Price]]*Table4[[#This Row],[Sales]]</f>
        <v>73</v>
      </c>
      <c r="G759" t="str">
        <f>TEXT(Table4[[#This Row],[Date]],"dddd")</f>
        <v>Friday</v>
      </c>
    </row>
    <row r="760" spans="1:7" x14ac:dyDescent="0.3">
      <c r="A760" s="4">
        <v>44295</v>
      </c>
      <c r="B760" t="s">
        <v>14</v>
      </c>
      <c r="C760" t="s">
        <v>39</v>
      </c>
      <c r="D760">
        <v>0</v>
      </c>
      <c r="E760">
        <f>VLOOKUP(Table4[[#This Row],[SKU]],Table2[[SKU]:[Avg Price]],4,0)</f>
        <v>225</v>
      </c>
      <c r="F760">
        <f>Table4[[#This Row],[Price]]*Table4[[#This Row],[Sales]]</f>
        <v>0</v>
      </c>
      <c r="G760" t="str">
        <f>TEXT(Table4[[#This Row],[Date]],"dddd")</f>
        <v>Friday</v>
      </c>
    </row>
    <row r="761" spans="1:7" x14ac:dyDescent="0.3">
      <c r="A761" s="4">
        <v>44295</v>
      </c>
      <c r="B761" t="s">
        <v>16</v>
      </c>
      <c r="C761" t="s">
        <v>39</v>
      </c>
      <c r="D761">
        <v>0</v>
      </c>
      <c r="E761">
        <f>VLOOKUP(Table4[[#This Row],[SKU]],Table2[[SKU]:[Avg Price]],4,0)</f>
        <v>559</v>
      </c>
      <c r="F761">
        <f>Table4[[#This Row],[Price]]*Table4[[#This Row],[Sales]]</f>
        <v>0</v>
      </c>
      <c r="G761" t="str">
        <f>TEXT(Table4[[#This Row],[Date]],"dddd")</f>
        <v>Friday</v>
      </c>
    </row>
    <row r="762" spans="1:7" x14ac:dyDescent="0.3">
      <c r="A762" s="4">
        <v>44295</v>
      </c>
      <c r="B762" t="s">
        <v>17</v>
      </c>
      <c r="C762" t="s">
        <v>39</v>
      </c>
      <c r="D762">
        <v>5</v>
      </c>
      <c r="E762">
        <f>VLOOKUP(Table4[[#This Row],[SKU]],Table2[[SKU]:[Avg Price]],4,0)</f>
        <v>3199</v>
      </c>
      <c r="F762">
        <f>Table4[[#This Row],[Price]]*Table4[[#This Row],[Sales]]</f>
        <v>15995</v>
      </c>
      <c r="G762" t="str">
        <f>TEXT(Table4[[#This Row],[Date]],"dddd")</f>
        <v>Friday</v>
      </c>
    </row>
    <row r="763" spans="1:7" x14ac:dyDescent="0.3">
      <c r="A763" s="4">
        <v>44295</v>
      </c>
      <c r="B763" t="s">
        <v>18</v>
      </c>
      <c r="C763" t="s">
        <v>39</v>
      </c>
      <c r="D763">
        <v>1</v>
      </c>
      <c r="E763">
        <f>VLOOKUP(Table4[[#This Row],[SKU]],Table2[[SKU]:[Avg Price]],4,0)</f>
        <v>371</v>
      </c>
      <c r="F763">
        <f>Table4[[#This Row],[Price]]*Table4[[#This Row],[Sales]]</f>
        <v>371</v>
      </c>
      <c r="G763" t="str">
        <f>TEXT(Table4[[#This Row],[Date]],"dddd")</f>
        <v>Friday</v>
      </c>
    </row>
    <row r="764" spans="1:7" x14ac:dyDescent="0.3">
      <c r="A764" s="4">
        <v>44295</v>
      </c>
      <c r="B764" t="s">
        <v>19</v>
      </c>
      <c r="C764" t="s">
        <v>39</v>
      </c>
      <c r="D764">
        <v>4</v>
      </c>
      <c r="E764">
        <f>VLOOKUP(Table4[[#This Row],[SKU]],Table2[[SKU]:[Avg Price]],4,0)</f>
        <v>2300</v>
      </c>
      <c r="F764">
        <f>Table4[[#This Row],[Price]]*Table4[[#This Row],[Sales]]</f>
        <v>9200</v>
      </c>
      <c r="G764" t="str">
        <f>TEXT(Table4[[#This Row],[Date]],"dddd")</f>
        <v>Friday</v>
      </c>
    </row>
    <row r="765" spans="1:7" x14ac:dyDescent="0.3">
      <c r="A765" s="4">
        <v>44295</v>
      </c>
      <c r="B765" t="s">
        <v>20</v>
      </c>
      <c r="C765" t="s">
        <v>39</v>
      </c>
      <c r="D765">
        <v>6</v>
      </c>
      <c r="E765">
        <f>VLOOKUP(Table4[[#This Row],[SKU]],Table2[[SKU]:[Avg Price]],4,0)</f>
        <v>499</v>
      </c>
      <c r="F765">
        <f>Table4[[#This Row],[Price]]*Table4[[#This Row],[Sales]]</f>
        <v>2994</v>
      </c>
      <c r="G765" t="str">
        <f>TEXT(Table4[[#This Row],[Date]],"dddd")</f>
        <v>Friday</v>
      </c>
    </row>
    <row r="766" spans="1:7" x14ac:dyDescent="0.3">
      <c r="A766" s="4">
        <v>44295</v>
      </c>
      <c r="B766" t="s">
        <v>21</v>
      </c>
      <c r="C766" t="s">
        <v>39</v>
      </c>
      <c r="D766">
        <v>0</v>
      </c>
      <c r="E766">
        <f>VLOOKUP(Table4[[#This Row],[SKU]],Table2[[SKU]:[Avg Price]],4,0)</f>
        <v>299</v>
      </c>
      <c r="F766">
        <f>Table4[[#This Row],[Price]]*Table4[[#This Row],[Sales]]</f>
        <v>0</v>
      </c>
      <c r="G766" t="str">
        <f>TEXT(Table4[[#This Row],[Date]],"dddd")</f>
        <v>Friday</v>
      </c>
    </row>
    <row r="767" spans="1:7" x14ac:dyDescent="0.3">
      <c r="A767" s="4">
        <v>44295</v>
      </c>
      <c r="B767" t="s">
        <v>22</v>
      </c>
      <c r="C767" t="s">
        <v>39</v>
      </c>
      <c r="D767">
        <v>3</v>
      </c>
      <c r="E767">
        <f>VLOOKUP(Table4[[#This Row],[SKU]],Table2[[SKU]:[Avg Price]],4,0)</f>
        <v>901</v>
      </c>
      <c r="F767">
        <f>Table4[[#This Row],[Price]]*Table4[[#This Row],[Sales]]</f>
        <v>2703</v>
      </c>
      <c r="G767" t="str">
        <f>TEXT(Table4[[#This Row],[Date]],"dddd")</f>
        <v>Friday</v>
      </c>
    </row>
    <row r="768" spans="1:7" x14ac:dyDescent="0.3">
      <c r="A768" s="4">
        <v>44295</v>
      </c>
      <c r="B768" t="s">
        <v>23</v>
      </c>
      <c r="C768" t="s">
        <v>39</v>
      </c>
      <c r="D768">
        <v>1</v>
      </c>
      <c r="E768">
        <f>VLOOKUP(Table4[[#This Row],[SKU]],Table2[[SKU]:[Avg Price]],4,0)</f>
        <v>929</v>
      </c>
      <c r="F768">
        <f>Table4[[#This Row],[Price]]*Table4[[#This Row],[Sales]]</f>
        <v>929</v>
      </c>
      <c r="G768" t="str">
        <f>TEXT(Table4[[#This Row],[Date]],"dddd")</f>
        <v>Friday</v>
      </c>
    </row>
    <row r="769" spans="1:7" x14ac:dyDescent="0.3">
      <c r="A769" s="4">
        <v>44295</v>
      </c>
      <c r="B769" t="s">
        <v>24</v>
      </c>
      <c r="C769" t="s">
        <v>39</v>
      </c>
      <c r="D769">
        <v>2</v>
      </c>
      <c r="E769">
        <f>VLOOKUP(Table4[[#This Row],[SKU]],Table2[[SKU]:[Avg Price]],4,0)</f>
        <v>1030</v>
      </c>
      <c r="F769">
        <f>Table4[[#This Row],[Price]]*Table4[[#This Row],[Sales]]</f>
        <v>2060</v>
      </c>
      <c r="G769" t="str">
        <f>TEXT(Table4[[#This Row],[Date]],"dddd")</f>
        <v>Friday</v>
      </c>
    </row>
    <row r="770" spans="1:7" x14ac:dyDescent="0.3">
      <c r="A770" s="4">
        <v>44295</v>
      </c>
      <c r="B770" t="s">
        <v>25</v>
      </c>
      <c r="C770" t="s">
        <v>39</v>
      </c>
      <c r="D770">
        <v>1</v>
      </c>
      <c r="E770">
        <f>VLOOKUP(Table4[[#This Row],[SKU]],Table2[[SKU]:[Avg Price]],4,0)</f>
        <v>1222</v>
      </c>
      <c r="F770">
        <f>Table4[[#This Row],[Price]]*Table4[[#This Row],[Sales]]</f>
        <v>1222</v>
      </c>
      <c r="G770" t="str">
        <f>TEXT(Table4[[#This Row],[Date]],"dddd")</f>
        <v>Friday</v>
      </c>
    </row>
    <row r="771" spans="1:7" x14ac:dyDescent="0.3">
      <c r="A771" s="4">
        <v>44295</v>
      </c>
      <c r="B771" t="s">
        <v>26</v>
      </c>
      <c r="C771" t="s">
        <v>39</v>
      </c>
      <c r="D771">
        <v>0</v>
      </c>
      <c r="E771">
        <f>VLOOKUP(Table4[[#This Row],[SKU]],Table2[[SKU]:[Avg Price]],4,0)</f>
        <v>649</v>
      </c>
      <c r="F771">
        <f>Table4[[#This Row],[Price]]*Table4[[#This Row],[Sales]]</f>
        <v>0</v>
      </c>
      <c r="G771" t="str">
        <f>TEXT(Table4[[#This Row],[Date]],"dddd")</f>
        <v>Friday</v>
      </c>
    </row>
    <row r="772" spans="1:7" x14ac:dyDescent="0.3">
      <c r="A772" s="4">
        <v>44295</v>
      </c>
      <c r="B772" t="s">
        <v>27</v>
      </c>
      <c r="C772" t="s">
        <v>39</v>
      </c>
      <c r="D772">
        <v>19</v>
      </c>
      <c r="E772">
        <f>VLOOKUP(Table4[[#This Row],[SKU]],Table2[[SKU]:[Avg Price]],4,0)</f>
        <v>1800</v>
      </c>
      <c r="F772">
        <f>Table4[[#This Row],[Price]]*Table4[[#This Row],[Sales]]</f>
        <v>34200</v>
      </c>
      <c r="G772" t="str">
        <f>TEXT(Table4[[#This Row],[Date]],"dddd")</f>
        <v>Friday</v>
      </c>
    </row>
    <row r="773" spans="1:7" x14ac:dyDescent="0.3">
      <c r="A773" s="4">
        <v>44295</v>
      </c>
      <c r="B773" t="s">
        <v>28</v>
      </c>
      <c r="C773" t="s">
        <v>39</v>
      </c>
      <c r="D773">
        <v>8</v>
      </c>
      <c r="E773">
        <f>VLOOKUP(Table4[[#This Row],[SKU]],Table2[[SKU]:[Avg Price]],4,0)</f>
        <v>345</v>
      </c>
      <c r="F773">
        <f>Table4[[#This Row],[Price]]*Table4[[#This Row],[Sales]]</f>
        <v>2760</v>
      </c>
      <c r="G773" t="str">
        <f>TEXT(Table4[[#This Row],[Date]],"dddd")</f>
        <v>Friday</v>
      </c>
    </row>
    <row r="774" spans="1:7" x14ac:dyDescent="0.3">
      <c r="A774" s="4">
        <v>44295</v>
      </c>
      <c r="B774" t="s">
        <v>29</v>
      </c>
      <c r="C774" t="s">
        <v>39</v>
      </c>
      <c r="D774">
        <v>7</v>
      </c>
      <c r="E774">
        <f>VLOOKUP(Table4[[#This Row],[SKU]],Table2[[SKU]:[Avg Price]],4,0)</f>
        <v>350</v>
      </c>
      <c r="F774">
        <f>Table4[[#This Row],[Price]]*Table4[[#This Row],[Sales]]</f>
        <v>2450</v>
      </c>
      <c r="G774" t="str">
        <f>TEXT(Table4[[#This Row],[Date]],"dddd")</f>
        <v>Friday</v>
      </c>
    </row>
    <row r="775" spans="1:7" x14ac:dyDescent="0.3">
      <c r="A775" s="4">
        <v>44295</v>
      </c>
      <c r="B775" t="s">
        <v>30</v>
      </c>
      <c r="C775" t="s">
        <v>39</v>
      </c>
      <c r="D775">
        <v>6</v>
      </c>
      <c r="E775">
        <f>VLOOKUP(Table4[[#This Row],[SKU]],Table2[[SKU]:[Avg Price]],4,0)</f>
        <v>1575</v>
      </c>
      <c r="F775">
        <f>Table4[[#This Row],[Price]]*Table4[[#This Row],[Sales]]</f>
        <v>9450</v>
      </c>
      <c r="G775" t="str">
        <f>TEXT(Table4[[#This Row],[Date]],"dddd")</f>
        <v>Friday</v>
      </c>
    </row>
    <row r="776" spans="1:7" x14ac:dyDescent="0.3">
      <c r="A776" s="4">
        <v>44295</v>
      </c>
      <c r="B776" t="s">
        <v>31</v>
      </c>
      <c r="C776" t="s">
        <v>39</v>
      </c>
      <c r="D776">
        <v>4</v>
      </c>
      <c r="E776">
        <f>VLOOKUP(Table4[[#This Row],[SKU]],Table2[[SKU]:[Avg Price]],4,0)</f>
        <v>1045</v>
      </c>
      <c r="F776">
        <f>Table4[[#This Row],[Price]]*Table4[[#This Row],[Sales]]</f>
        <v>4180</v>
      </c>
      <c r="G776" t="str">
        <f>TEXT(Table4[[#This Row],[Date]],"dddd")</f>
        <v>Friday</v>
      </c>
    </row>
    <row r="777" spans="1:7" x14ac:dyDescent="0.3">
      <c r="A777" s="4">
        <v>44295</v>
      </c>
      <c r="B777" t="s">
        <v>32</v>
      </c>
      <c r="C777" t="s">
        <v>39</v>
      </c>
      <c r="D777">
        <v>0</v>
      </c>
      <c r="E777">
        <f>VLOOKUP(Table4[[#This Row],[SKU]],Table2[[SKU]:[Avg Price]],4,0)</f>
        <v>1186</v>
      </c>
      <c r="F777">
        <f>Table4[[#This Row],[Price]]*Table4[[#This Row],[Sales]]</f>
        <v>0</v>
      </c>
      <c r="G777" t="str">
        <f>TEXT(Table4[[#This Row],[Date]],"dddd")</f>
        <v>Friday</v>
      </c>
    </row>
    <row r="778" spans="1:7" x14ac:dyDescent="0.3">
      <c r="A778" s="4">
        <v>44295</v>
      </c>
      <c r="B778" t="s">
        <v>33</v>
      </c>
      <c r="C778" t="s">
        <v>39</v>
      </c>
      <c r="D778">
        <v>1</v>
      </c>
      <c r="E778">
        <f>VLOOKUP(Table4[[#This Row],[SKU]],Table2[[SKU]:[Avg Price]],4,0)</f>
        <v>374</v>
      </c>
      <c r="F778">
        <f>Table4[[#This Row],[Price]]*Table4[[#This Row],[Sales]]</f>
        <v>374</v>
      </c>
      <c r="G778" t="str">
        <f>TEXT(Table4[[#This Row],[Date]],"dddd")</f>
        <v>Friday</v>
      </c>
    </row>
    <row r="779" spans="1:7" x14ac:dyDescent="0.3">
      <c r="A779" s="4">
        <v>44295</v>
      </c>
      <c r="B779" t="s">
        <v>34</v>
      </c>
      <c r="C779" t="s">
        <v>39</v>
      </c>
      <c r="D779">
        <v>1</v>
      </c>
      <c r="E779">
        <f>VLOOKUP(Table4[[#This Row],[SKU]],Table2[[SKU]:[Avg Price]],4,0)</f>
        <v>1500</v>
      </c>
      <c r="F779">
        <f>Table4[[#This Row],[Price]]*Table4[[#This Row],[Sales]]</f>
        <v>1500</v>
      </c>
      <c r="G779" t="str">
        <f>TEXT(Table4[[#This Row],[Date]],"dddd")</f>
        <v>Friday</v>
      </c>
    </row>
    <row r="780" spans="1:7" x14ac:dyDescent="0.3">
      <c r="A780" s="4">
        <v>44295</v>
      </c>
      <c r="B780" t="s">
        <v>35</v>
      </c>
      <c r="C780" t="s">
        <v>39</v>
      </c>
      <c r="D780">
        <v>0</v>
      </c>
      <c r="E780">
        <f>VLOOKUP(Table4[[#This Row],[SKU]],Table2[[SKU]:[Avg Price]],4,0)</f>
        <v>1800</v>
      </c>
      <c r="F780">
        <f>Table4[[#This Row],[Price]]*Table4[[#This Row],[Sales]]</f>
        <v>0</v>
      </c>
      <c r="G780" t="str">
        <f>TEXT(Table4[[#This Row],[Date]],"dddd")</f>
        <v>Friday</v>
      </c>
    </row>
    <row r="781" spans="1:7" x14ac:dyDescent="0.3">
      <c r="A781" s="4">
        <v>44295</v>
      </c>
      <c r="B781" t="s">
        <v>36</v>
      </c>
      <c r="C781" t="s">
        <v>39</v>
      </c>
      <c r="D781">
        <v>0</v>
      </c>
      <c r="E781">
        <f>VLOOKUP(Table4[[#This Row],[SKU]],Table2[[SKU]:[Avg Price]],4,0)</f>
        <v>1477</v>
      </c>
      <c r="F781">
        <f>Table4[[#This Row],[Price]]*Table4[[#This Row],[Sales]]</f>
        <v>0</v>
      </c>
      <c r="G781" t="str">
        <f>TEXT(Table4[[#This Row],[Date]],"dddd")</f>
        <v>Friday</v>
      </c>
    </row>
    <row r="782" spans="1:7" x14ac:dyDescent="0.3">
      <c r="A782" s="4">
        <v>44295</v>
      </c>
      <c r="B782" t="s">
        <v>5</v>
      </c>
      <c r="C782" t="s">
        <v>40</v>
      </c>
      <c r="D782">
        <v>14</v>
      </c>
      <c r="E782">
        <f>VLOOKUP(Table4[[#This Row],[SKU]],Table2[[SKU]:[Avg Price]],4,0)</f>
        <v>210</v>
      </c>
      <c r="F782">
        <f>Table4[[#This Row],[Price]]*Table4[[#This Row],[Sales]]</f>
        <v>2940</v>
      </c>
      <c r="G782" t="str">
        <f>TEXT(Table4[[#This Row],[Date]],"dddd")</f>
        <v>Friday</v>
      </c>
    </row>
    <row r="783" spans="1:7" x14ac:dyDescent="0.3">
      <c r="A783" s="4">
        <v>44295</v>
      </c>
      <c r="B783" t="s">
        <v>6</v>
      </c>
      <c r="C783" t="s">
        <v>40</v>
      </c>
      <c r="D783">
        <v>6</v>
      </c>
      <c r="E783">
        <f>VLOOKUP(Table4[[#This Row],[SKU]],Table2[[SKU]:[Avg Price]],4,0)</f>
        <v>199</v>
      </c>
      <c r="F783">
        <f>Table4[[#This Row],[Price]]*Table4[[#This Row],[Sales]]</f>
        <v>1194</v>
      </c>
      <c r="G783" t="str">
        <f>TEXT(Table4[[#This Row],[Date]],"dddd")</f>
        <v>Friday</v>
      </c>
    </row>
    <row r="784" spans="1:7" x14ac:dyDescent="0.3">
      <c r="A784" s="4">
        <v>44295</v>
      </c>
      <c r="B784" t="s">
        <v>7</v>
      </c>
      <c r="C784" t="s">
        <v>40</v>
      </c>
      <c r="D784">
        <v>6</v>
      </c>
      <c r="E784">
        <f>VLOOKUP(Table4[[#This Row],[SKU]],Table2[[SKU]:[Avg Price]],4,0)</f>
        <v>322</v>
      </c>
      <c r="F784">
        <f>Table4[[#This Row],[Price]]*Table4[[#This Row],[Sales]]</f>
        <v>1932</v>
      </c>
      <c r="G784" t="str">
        <f>TEXT(Table4[[#This Row],[Date]],"dddd")</f>
        <v>Friday</v>
      </c>
    </row>
    <row r="785" spans="1:7" x14ac:dyDescent="0.3">
      <c r="A785" s="4">
        <v>44295</v>
      </c>
      <c r="B785" t="s">
        <v>8</v>
      </c>
      <c r="C785" t="s">
        <v>40</v>
      </c>
      <c r="D785">
        <v>6</v>
      </c>
      <c r="E785">
        <f>VLOOKUP(Table4[[#This Row],[SKU]],Table2[[SKU]:[Avg Price]],4,0)</f>
        <v>161</v>
      </c>
      <c r="F785">
        <f>Table4[[#This Row],[Price]]*Table4[[#This Row],[Sales]]</f>
        <v>966</v>
      </c>
      <c r="G785" t="str">
        <f>TEXT(Table4[[#This Row],[Date]],"dddd")</f>
        <v>Friday</v>
      </c>
    </row>
    <row r="786" spans="1:7" x14ac:dyDescent="0.3">
      <c r="A786" s="4">
        <v>44295</v>
      </c>
      <c r="B786" t="s">
        <v>9</v>
      </c>
      <c r="C786" t="s">
        <v>40</v>
      </c>
      <c r="D786">
        <v>4</v>
      </c>
      <c r="E786">
        <f>VLOOKUP(Table4[[#This Row],[SKU]],Table2[[SKU]:[Avg Price]],4,0)</f>
        <v>109</v>
      </c>
      <c r="F786">
        <f>Table4[[#This Row],[Price]]*Table4[[#This Row],[Sales]]</f>
        <v>436</v>
      </c>
      <c r="G786" t="str">
        <f>TEXT(Table4[[#This Row],[Date]],"dddd")</f>
        <v>Friday</v>
      </c>
    </row>
    <row r="787" spans="1:7" x14ac:dyDescent="0.3">
      <c r="A787" s="4">
        <v>44295</v>
      </c>
      <c r="B787" t="s">
        <v>10</v>
      </c>
      <c r="C787" t="s">
        <v>40</v>
      </c>
      <c r="D787">
        <v>1</v>
      </c>
      <c r="E787">
        <f>VLOOKUP(Table4[[#This Row],[SKU]],Table2[[SKU]:[Avg Price]],4,0)</f>
        <v>122</v>
      </c>
      <c r="F787">
        <f>Table4[[#This Row],[Price]]*Table4[[#This Row],[Sales]]</f>
        <v>122</v>
      </c>
      <c r="G787" t="str">
        <f>TEXT(Table4[[#This Row],[Date]],"dddd")</f>
        <v>Friday</v>
      </c>
    </row>
    <row r="788" spans="1:7" x14ac:dyDescent="0.3">
      <c r="A788" s="4">
        <v>44295</v>
      </c>
      <c r="B788" t="s">
        <v>11</v>
      </c>
      <c r="C788" t="s">
        <v>40</v>
      </c>
      <c r="D788">
        <v>2</v>
      </c>
      <c r="E788">
        <f>VLOOKUP(Table4[[#This Row],[SKU]],Table2[[SKU]:[Avg Price]],4,0)</f>
        <v>96</v>
      </c>
      <c r="F788">
        <f>Table4[[#This Row],[Price]]*Table4[[#This Row],[Sales]]</f>
        <v>192</v>
      </c>
      <c r="G788" t="str">
        <f>TEXT(Table4[[#This Row],[Date]],"dddd")</f>
        <v>Friday</v>
      </c>
    </row>
    <row r="789" spans="1:7" x14ac:dyDescent="0.3">
      <c r="A789" s="4">
        <v>44295</v>
      </c>
      <c r="B789" t="s">
        <v>12</v>
      </c>
      <c r="C789" t="s">
        <v>40</v>
      </c>
      <c r="D789">
        <v>1</v>
      </c>
      <c r="E789">
        <f>VLOOKUP(Table4[[#This Row],[SKU]],Table2[[SKU]:[Avg Price]],4,0)</f>
        <v>73</v>
      </c>
      <c r="F789">
        <f>Table4[[#This Row],[Price]]*Table4[[#This Row],[Sales]]</f>
        <v>73</v>
      </c>
      <c r="G789" t="str">
        <f>TEXT(Table4[[#This Row],[Date]],"dddd")</f>
        <v>Friday</v>
      </c>
    </row>
    <row r="790" spans="1:7" x14ac:dyDescent="0.3">
      <c r="A790" s="4">
        <v>44295</v>
      </c>
      <c r="B790" t="s">
        <v>14</v>
      </c>
      <c r="C790" t="s">
        <v>40</v>
      </c>
      <c r="D790">
        <v>1</v>
      </c>
      <c r="E790">
        <f>VLOOKUP(Table4[[#This Row],[SKU]],Table2[[SKU]:[Avg Price]],4,0)</f>
        <v>225</v>
      </c>
      <c r="F790">
        <f>Table4[[#This Row],[Price]]*Table4[[#This Row],[Sales]]</f>
        <v>225</v>
      </c>
      <c r="G790" t="str">
        <f>TEXT(Table4[[#This Row],[Date]],"dddd")</f>
        <v>Friday</v>
      </c>
    </row>
    <row r="791" spans="1:7" x14ac:dyDescent="0.3">
      <c r="A791" s="4">
        <v>44295</v>
      </c>
      <c r="B791" t="s">
        <v>16</v>
      </c>
      <c r="C791" t="s">
        <v>40</v>
      </c>
      <c r="D791">
        <v>0</v>
      </c>
      <c r="E791">
        <f>VLOOKUP(Table4[[#This Row],[SKU]],Table2[[SKU]:[Avg Price]],4,0)</f>
        <v>559</v>
      </c>
      <c r="F791">
        <f>Table4[[#This Row],[Price]]*Table4[[#This Row],[Sales]]</f>
        <v>0</v>
      </c>
      <c r="G791" t="str">
        <f>TEXT(Table4[[#This Row],[Date]],"dddd")</f>
        <v>Friday</v>
      </c>
    </row>
    <row r="792" spans="1:7" x14ac:dyDescent="0.3">
      <c r="A792" s="4">
        <v>44295</v>
      </c>
      <c r="B792" t="s">
        <v>17</v>
      </c>
      <c r="C792" t="s">
        <v>40</v>
      </c>
      <c r="D792">
        <v>30</v>
      </c>
      <c r="E792">
        <f>VLOOKUP(Table4[[#This Row],[SKU]],Table2[[SKU]:[Avg Price]],4,0)</f>
        <v>3199</v>
      </c>
      <c r="F792">
        <f>Table4[[#This Row],[Price]]*Table4[[#This Row],[Sales]]</f>
        <v>95970</v>
      </c>
      <c r="G792" t="str">
        <f>TEXT(Table4[[#This Row],[Date]],"dddd")</f>
        <v>Friday</v>
      </c>
    </row>
    <row r="793" spans="1:7" x14ac:dyDescent="0.3">
      <c r="A793" s="4">
        <v>44295</v>
      </c>
      <c r="B793" t="s">
        <v>18</v>
      </c>
      <c r="C793" t="s">
        <v>40</v>
      </c>
      <c r="D793">
        <v>11</v>
      </c>
      <c r="E793">
        <f>VLOOKUP(Table4[[#This Row],[SKU]],Table2[[SKU]:[Avg Price]],4,0)</f>
        <v>371</v>
      </c>
      <c r="F793">
        <f>Table4[[#This Row],[Price]]*Table4[[#This Row],[Sales]]</f>
        <v>4081</v>
      </c>
      <c r="G793" t="str">
        <f>TEXT(Table4[[#This Row],[Date]],"dddd")</f>
        <v>Friday</v>
      </c>
    </row>
    <row r="794" spans="1:7" x14ac:dyDescent="0.3">
      <c r="A794" s="4">
        <v>44295</v>
      </c>
      <c r="B794" t="s">
        <v>19</v>
      </c>
      <c r="C794" t="s">
        <v>40</v>
      </c>
      <c r="D794">
        <v>6</v>
      </c>
      <c r="E794">
        <f>VLOOKUP(Table4[[#This Row],[SKU]],Table2[[SKU]:[Avg Price]],4,0)</f>
        <v>2300</v>
      </c>
      <c r="F794">
        <f>Table4[[#This Row],[Price]]*Table4[[#This Row],[Sales]]</f>
        <v>13800</v>
      </c>
      <c r="G794" t="str">
        <f>TEXT(Table4[[#This Row],[Date]],"dddd")</f>
        <v>Friday</v>
      </c>
    </row>
    <row r="795" spans="1:7" x14ac:dyDescent="0.3">
      <c r="A795" s="4">
        <v>44295</v>
      </c>
      <c r="B795" t="s">
        <v>20</v>
      </c>
      <c r="C795" t="s">
        <v>40</v>
      </c>
      <c r="D795">
        <v>3</v>
      </c>
      <c r="E795">
        <f>VLOOKUP(Table4[[#This Row],[SKU]],Table2[[SKU]:[Avg Price]],4,0)</f>
        <v>499</v>
      </c>
      <c r="F795">
        <f>Table4[[#This Row],[Price]]*Table4[[#This Row],[Sales]]</f>
        <v>1497</v>
      </c>
      <c r="G795" t="str">
        <f>TEXT(Table4[[#This Row],[Date]],"dddd")</f>
        <v>Friday</v>
      </c>
    </row>
    <row r="796" spans="1:7" x14ac:dyDescent="0.3">
      <c r="A796" s="4">
        <v>44295</v>
      </c>
      <c r="B796" t="s">
        <v>21</v>
      </c>
      <c r="C796" t="s">
        <v>40</v>
      </c>
      <c r="D796">
        <v>7</v>
      </c>
      <c r="E796">
        <f>VLOOKUP(Table4[[#This Row],[SKU]],Table2[[SKU]:[Avg Price]],4,0)</f>
        <v>299</v>
      </c>
      <c r="F796">
        <f>Table4[[#This Row],[Price]]*Table4[[#This Row],[Sales]]</f>
        <v>2093</v>
      </c>
      <c r="G796" t="str">
        <f>TEXT(Table4[[#This Row],[Date]],"dddd")</f>
        <v>Friday</v>
      </c>
    </row>
    <row r="797" spans="1:7" x14ac:dyDescent="0.3">
      <c r="A797" s="4">
        <v>44295</v>
      </c>
      <c r="B797" t="s">
        <v>22</v>
      </c>
      <c r="C797" t="s">
        <v>40</v>
      </c>
      <c r="D797">
        <v>1</v>
      </c>
      <c r="E797">
        <f>VLOOKUP(Table4[[#This Row],[SKU]],Table2[[SKU]:[Avg Price]],4,0)</f>
        <v>901</v>
      </c>
      <c r="F797">
        <f>Table4[[#This Row],[Price]]*Table4[[#This Row],[Sales]]</f>
        <v>901</v>
      </c>
      <c r="G797" t="str">
        <f>TEXT(Table4[[#This Row],[Date]],"dddd")</f>
        <v>Friday</v>
      </c>
    </row>
    <row r="798" spans="1:7" x14ac:dyDescent="0.3">
      <c r="A798" s="4">
        <v>44295</v>
      </c>
      <c r="B798" t="s">
        <v>23</v>
      </c>
      <c r="C798" t="s">
        <v>40</v>
      </c>
      <c r="D798">
        <v>3</v>
      </c>
      <c r="E798">
        <f>VLOOKUP(Table4[[#This Row],[SKU]],Table2[[SKU]:[Avg Price]],4,0)</f>
        <v>929</v>
      </c>
      <c r="F798">
        <f>Table4[[#This Row],[Price]]*Table4[[#This Row],[Sales]]</f>
        <v>2787</v>
      </c>
      <c r="G798" t="str">
        <f>TEXT(Table4[[#This Row],[Date]],"dddd")</f>
        <v>Friday</v>
      </c>
    </row>
    <row r="799" spans="1:7" x14ac:dyDescent="0.3">
      <c r="A799" s="4">
        <v>44295</v>
      </c>
      <c r="B799" t="s">
        <v>24</v>
      </c>
      <c r="C799" t="s">
        <v>40</v>
      </c>
      <c r="D799">
        <v>1</v>
      </c>
      <c r="E799">
        <f>VLOOKUP(Table4[[#This Row],[SKU]],Table2[[SKU]:[Avg Price]],4,0)</f>
        <v>1030</v>
      </c>
      <c r="F799">
        <f>Table4[[#This Row],[Price]]*Table4[[#This Row],[Sales]]</f>
        <v>1030</v>
      </c>
      <c r="G799" t="str">
        <f>TEXT(Table4[[#This Row],[Date]],"dddd")</f>
        <v>Friday</v>
      </c>
    </row>
    <row r="800" spans="1:7" x14ac:dyDescent="0.3">
      <c r="A800" s="4">
        <v>44295</v>
      </c>
      <c r="B800" t="s">
        <v>25</v>
      </c>
      <c r="C800" t="s">
        <v>40</v>
      </c>
      <c r="D800">
        <v>1</v>
      </c>
      <c r="E800">
        <f>VLOOKUP(Table4[[#This Row],[SKU]],Table2[[SKU]:[Avg Price]],4,0)</f>
        <v>1222</v>
      </c>
      <c r="F800">
        <f>Table4[[#This Row],[Price]]*Table4[[#This Row],[Sales]]</f>
        <v>1222</v>
      </c>
      <c r="G800" t="str">
        <f>TEXT(Table4[[#This Row],[Date]],"dddd")</f>
        <v>Friday</v>
      </c>
    </row>
    <row r="801" spans="1:7" x14ac:dyDescent="0.3">
      <c r="A801" s="4">
        <v>44295</v>
      </c>
      <c r="B801" t="s">
        <v>26</v>
      </c>
      <c r="C801" t="s">
        <v>40</v>
      </c>
      <c r="D801">
        <v>0</v>
      </c>
      <c r="E801">
        <f>VLOOKUP(Table4[[#This Row],[SKU]],Table2[[SKU]:[Avg Price]],4,0)</f>
        <v>649</v>
      </c>
      <c r="F801">
        <f>Table4[[#This Row],[Price]]*Table4[[#This Row],[Sales]]</f>
        <v>0</v>
      </c>
      <c r="G801" t="str">
        <f>TEXT(Table4[[#This Row],[Date]],"dddd")</f>
        <v>Friday</v>
      </c>
    </row>
    <row r="802" spans="1:7" x14ac:dyDescent="0.3">
      <c r="A802" s="4">
        <v>44295</v>
      </c>
      <c r="B802" t="s">
        <v>27</v>
      </c>
      <c r="C802" t="s">
        <v>40</v>
      </c>
      <c r="D802">
        <v>15</v>
      </c>
      <c r="E802">
        <f>VLOOKUP(Table4[[#This Row],[SKU]],Table2[[SKU]:[Avg Price]],4,0)</f>
        <v>1800</v>
      </c>
      <c r="F802">
        <f>Table4[[#This Row],[Price]]*Table4[[#This Row],[Sales]]</f>
        <v>27000</v>
      </c>
      <c r="G802" t="str">
        <f>TEXT(Table4[[#This Row],[Date]],"dddd")</f>
        <v>Friday</v>
      </c>
    </row>
    <row r="803" spans="1:7" x14ac:dyDescent="0.3">
      <c r="A803" s="4">
        <v>44295</v>
      </c>
      <c r="B803" t="s">
        <v>28</v>
      </c>
      <c r="C803" t="s">
        <v>40</v>
      </c>
      <c r="D803">
        <v>5</v>
      </c>
      <c r="E803">
        <f>VLOOKUP(Table4[[#This Row],[SKU]],Table2[[SKU]:[Avg Price]],4,0)</f>
        <v>345</v>
      </c>
      <c r="F803">
        <f>Table4[[#This Row],[Price]]*Table4[[#This Row],[Sales]]</f>
        <v>1725</v>
      </c>
      <c r="G803" t="str">
        <f>TEXT(Table4[[#This Row],[Date]],"dddd")</f>
        <v>Friday</v>
      </c>
    </row>
    <row r="804" spans="1:7" x14ac:dyDescent="0.3">
      <c r="A804" s="4">
        <v>44295</v>
      </c>
      <c r="B804" t="s">
        <v>29</v>
      </c>
      <c r="C804" t="s">
        <v>40</v>
      </c>
      <c r="D804">
        <v>4</v>
      </c>
      <c r="E804">
        <f>VLOOKUP(Table4[[#This Row],[SKU]],Table2[[SKU]:[Avg Price]],4,0)</f>
        <v>350</v>
      </c>
      <c r="F804">
        <f>Table4[[#This Row],[Price]]*Table4[[#This Row],[Sales]]</f>
        <v>1400</v>
      </c>
      <c r="G804" t="str">
        <f>TEXT(Table4[[#This Row],[Date]],"dddd")</f>
        <v>Friday</v>
      </c>
    </row>
    <row r="805" spans="1:7" x14ac:dyDescent="0.3">
      <c r="A805" s="4">
        <v>44295</v>
      </c>
      <c r="B805" t="s">
        <v>30</v>
      </c>
      <c r="C805" t="s">
        <v>40</v>
      </c>
      <c r="D805">
        <v>1</v>
      </c>
      <c r="E805">
        <f>VLOOKUP(Table4[[#This Row],[SKU]],Table2[[SKU]:[Avg Price]],4,0)</f>
        <v>1575</v>
      </c>
      <c r="F805">
        <f>Table4[[#This Row],[Price]]*Table4[[#This Row],[Sales]]</f>
        <v>1575</v>
      </c>
      <c r="G805" t="str">
        <f>TEXT(Table4[[#This Row],[Date]],"dddd")</f>
        <v>Friday</v>
      </c>
    </row>
    <row r="806" spans="1:7" x14ac:dyDescent="0.3">
      <c r="A806" s="4">
        <v>44295</v>
      </c>
      <c r="B806" t="s">
        <v>31</v>
      </c>
      <c r="C806" t="s">
        <v>40</v>
      </c>
      <c r="D806">
        <v>4</v>
      </c>
      <c r="E806">
        <f>VLOOKUP(Table4[[#This Row],[SKU]],Table2[[SKU]:[Avg Price]],4,0)</f>
        <v>1045</v>
      </c>
      <c r="F806">
        <f>Table4[[#This Row],[Price]]*Table4[[#This Row],[Sales]]</f>
        <v>4180</v>
      </c>
      <c r="G806" t="str">
        <f>TEXT(Table4[[#This Row],[Date]],"dddd")</f>
        <v>Friday</v>
      </c>
    </row>
    <row r="807" spans="1:7" x14ac:dyDescent="0.3">
      <c r="A807" s="4">
        <v>44295</v>
      </c>
      <c r="B807" t="s">
        <v>32</v>
      </c>
      <c r="C807" t="s">
        <v>40</v>
      </c>
      <c r="D807">
        <v>3</v>
      </c>
      <c r="E807">
        <f>VLOOKUP(Table4[[#This Row],[SKU]],Table2[[SKU]:[Avg Price]],4,0)</f>
        <v>1186</v>
      </c>
      <c r="F807">
        <f>Table4[[#This Row],[Price]]*Table4[[#This Row],[Sales]]</f>
        <v>3558</v>
      </c>
      <c r="G807" t="str">
        <f>TEXT(Table4[[#This Row],[Date]],"dddd")</f>
        <v>Friday</v>
      </c>
    </row>
    <row r="808" spans="1:7" x14ac:dyDescent="0.3">
      <c r="A808" s="4">
        <v>44295</v>
      </c>
      <c r="B808" t="s">
        <v>33</v>
      </c>
      <c r="C808" t="s">
        <v>40</v>
      </c>
      <c r="D808">
        <v>2</v>
      </c>
      <c r="E808">
        <f>VLOOKUP(Table4[[#This Row],[SKU]],Table2[[SKU]:[Avg Price]],4,0)</f>
        <v>374</v>
      </c>
      <c r="F808">
        <f>Table4[[#This Row],[Price]]*Table4[[#This Row],[Sales]]</f>
        <v>748</v>
      </c>
      <c r="G808" t="str">
        <f>TEXT(Table4[[#This Row],[Date]],"dddd")</f>
        <v>Friday</v>
      </c>
    </row>
    <row r="809" spans="1:7" x14ac:dyDescent="0.3">
      <c r="A809" s="4">
        <v>44295</v>
      </c>
      <c r="B809" t="s">
        <v>34</v>
      </c>
      <c r="C809" t="s">
        <v>40</v>
      </c>
      <c r="D809">
        <v>1</v>
      </c>
      <c r="E809">
        <f>VLOOKUP(Table4[[#This Row],[SKU]],Table2[[SKU]:[Avg Price]],4,0)</f>
        <v>1500</v>
      </c>
      <c r="F809">
        <f>Table4[[#This Row],[Price]]*Table4[[#This Row],[Sales]]</f>
        <v>1500</v>
      </c>
      <c r="G809" t="str">
        <f>TEXT(Table4[[#This Row],[Date]],"dddd")</f>
        <v>Friday</v>
      </c>
    </row>
    <row r="810" spans="1:7" x14ac:dyDescent="0.3">
      <c r="A810" s="4">
        <v>44295</v>
      </c>
      <c r="B810" t="s">
        <v>35</v>
      </c>
      <c r="C810" t="s">
        <v>40</v>
      </c>
      <c r="D810">
        <v>1</v>
      </c>
      <c r="E810">
        <f>VLOOKUP(Table4[[#This Row],[SKU]],Table2[[SKU]:[Avg Price]],4,0)</f>
        <v>1800</v>
      </c>
      <c r="F810">
        <f>Table4[[#This Row],[Price]]*Table4[[#This Row],[Sales]]</f>
        <v>1800</v>
      </c>
      <c r="G810" t="str">
        <f>TEXT(Table4[[#This Row],[Date]],"dddd")</f>
        <v>Friday</v>
      </c>
    </row>
    <row r="811" spans="1:7" x14ac:dyDescent="0.3">
      <c r="A811" s="4">
        <v>44295</v>
      </c>
      <c r="B811" t="s">
        <v>36</v>
      </c>
      <c r="C811" t="s">
        <v>40</v>
      </c>
      <c r="D811">
        <v>0</v>
      </c>
      <c r="E811">
        <f>VLOOKUP(Table4[[#This Row],[SKU]],Table2[[SKU]:[Avg Price]],4,0)</f>
        <v>1477</v>
      </c>
      <c r="F811">
        <f>Table4[[#This Row],[Price]]*Table4[[#This Row],[Sales]]</f>
        <v>0</v>
      </c>
      <c r="G811" t="str">
        <f>TEXT(Table4[[#This Row],[Date]],"dddd")</f>
        <v>Friday</v>
      </c>
    </row>
    <row r="812" spans="1:7" x14ac:dyDescent="0.3">
      <c r="A812" s="4">
        <v>44296</v>
      </c>
      <c r="B812" t="s">
        <v>5</v>
      </c>
      <c r="C812" t="s">
        <v>38</v>
      </c>
      <c r="D812">
        <v>33</v>
      </c>
      <c r="E812">
        <f>VLOOKUP(Table4[[#This Row],[SKU]],Table2[[SKU]:[Avg Price]],4,0)</f>
        <v>210</v>
      </c>
      <c r="F812">
        <f>Table4[[#This Row],[Price]]*Table4[[#This Row],[Sales]]</f>
        <v>6930</v>
      </c>
      <c r="G812" t="str">
        <f>TEXT(Table4[[#This Row],[Date]],"dddd")</f>
        <v>Saturday</v>
      </c>
    </row>
    <row r="813" spans="1:7" x14ac:dyDescent="0.3">
      <c r="A813" s="4">
        <v>44296</v>
      </c>
      <c r="B813" t="s">
        <v>6</v>
      </c>
      <c r="C813" t="s">
        <v>38</v>
      </c>
      <c r="D813">
        <v>18</v>
      </c>
      <c r="E813">
        <f>VLOOKUP(Table4[[#This Row],[SKU]],Table2[[SKU]:[Avg Price]],4,0)</f>
        <v>199</v>
      </c>
      <c r="F813">
        <f>Table4[[#This Row],[Price]]*Table4[[#This Row],[Sales]]</f>
        <v>3582</v>
      </c>
      <c r="G813" t="str">
        <f>TEXT(Table4[[#This Row],[Date]],"dddd")</f>
        <v>Saturday</v>
      </c>
    </row>
    <row r="814" spans="1:7" x14ac:dyDescent="0.3">
      <c r="A814" s="4">
        <v>44296</v>
      </c>
      <c r="B814" t="s">
        <v>7</v>
      </c>
      <c r="C814" t="s">
        <v>38</v>
      </c>
      <c r="D814">
        <v>11</v>
      </c>
      <c r="E814">
        <f>VLOOKUP(Table4[[#This Row],[SKU]],Table2[[SKU]:[Avg Price]],4,0)</f>
        <v>322</v>
      </c>
      <c r="F814">
        <f>Table4[[#This Row],[Price]]*Table4[[#This Row],[Sales]]</f>
        <v>3542</v>
      </c>
      <c r="G814" t="str">
        <f>TEXT(Table4[[#This Row],[Date]],"dddd")</f>
        <v>Saturday</v>
      </c>
    </row>
    <row r="815" spans="1:7" x14ac:dyDescent="0.3">
      <c r="A815" s="4">
        <v>44296</v>
      </c>
      <c r="B815" t="s">
        <v>8</v>
      </c>
      <c r="C815" t="s">
        <v>38</v>
      </c>
      <c r="D815">
        <v>8</v>
      </c>
      <c r="E815">
        <f>VLOOKUP(Table4[[#This Row],[SKU]],Table2[[SKU]:[Avg Price]],4,0)</f>
        <v>161</v>
      </c>
      <c r="F815">
        <f>Table4[[#This Row],[Price]]*Table4[[#This Row],[Sales]]</f>
        <v>1288</v>
      </c>
      <c r="G815" t="str">
        <f>TEXT(Table4[[#This Row],[Date]],"dddd")</f>
        <v>Saturday</v>
      </c>
    </row>
    <row r="816" spans="1:7" x14ac:dyDescent="0.3">
      <c r="A816" s="4">
        <v>44296</v>
      </c>
      <c r="B816" t="s">
        <v>9</v>
      </c>
      <c r="C816" t="s">
        <v>38</v>
      </c>
      <c r="D816">
        <v>7</v>
      </c>
      <c r="E816">
        <f>VLOOKUP(Table4[[#This Row],[SKU]],Table2[[SKU]:[Avg Price]],4,0)</f>
        <v>109</v>
      </c>
      <c r="F816">
        <f>Table4[[#This Row],[Price]]*Table4[[#This Row],[Sales]]</f>
        <v>763</v>
      </c>
      <c r="G816" t="str">
        <f>TEXT(Table4[[#This Row],[Date]],"dddd")</f>
        <v>Saturday</v>
      </c>
    </row>
    <row r="817" spans="1:7" x14ac:dyDescent="0.3">
      <c r="A817" s="4">
        <v>44296</v>
      </c>
      <c r="B817" t="s">
        <v>10</v>
      </c>
      <c r="C817" t="s">
        <v>38</v>
      </c>
      <c r="D817">
        <v>4</v>
      </c>
      <c r="E817">
        <f>VLOOKUP(Table4[[#This Row],[SKU]],Table2[[SKU]:[Avg Price]],4,0)</f>
        <v>122</v>
      </c>
      <c r="F817">
        <f>Table4[[#This Row],[Price]]*Table4[[#This Row],[Sales]]</f>
        <v>488</v>
      </c>
      <c r="G817" t="str">
        <f>TEXT(Table4[[#This Row],[Date]],"dddd")</f>
        <v>Saturday</v>
      </c>
    </row>
    <row r="818" spans="1:7" x14ac:dyDescent="0.3">
      <c r="A818" s="4">
        <v>44296</v>
      </c>
      <c r="B818" t="s">
        <v>11</v>
      </c>
      <c r="C818" t="s">
        <v>38</v>
      </c>
      <c r="D818">
        <v>3</v>
      </c>
      <c r="E818">
        <f>VLOOKUP(Table4[[#This Row],[SKU]],Table2[[SKU]:[Avg Price]],4,0)</f>
        <v>96</v>
      </c>
      <c r="F818">
        <f>Table4[[#This Row],[Price]]*Table4[[#This Row],[Sales]]</f>
        <v>288</v>
      </c>
      <c r="G818" t="str">
        <f>TEXT(Table4[[#This Row],[Date]],"dddd")</f>
        <v>Saturday</v>
      </c>
    </row>
    <row r="819" spans="1:7" x14ac:dyDescent="0.3">
      <c r="A819" s="4">
        <v>44296</v>
      </c>
      <c r="B819" t="s">
        <v>12</v>
      </c>
      <c r="C819" t="s">
        <v>38</v>
      </c>
      <c r="D819">
        <v>0</v>
      </c>
      <c r="E819">
        <f>VLOOKUP(Table4[[#This Row],[SKU]],Table2[[SKU]:[Avg Price]],4,0)</f>
        <v>73</v>
      </c>
      <c r="F819">
        <f>Table4[[#This Row],[Price]]*Table4[[#This Row],[Sales]]</f>
        <v>0</v>
      </c>
      <c r="G819" t="str">
        <f>TEXT(Table4[[#This Row],[Date]],"dddd")</f>
        <v>Saturday</v>
      </c>
    </row>
    <row r="820" spans="1:7" x14ac:dyDescent="0.3">
      <c r="A820" s="4">
        <v>44296</v>
      </c>
      <c r="B820" t="s">
        <v>14</v>
      </c>
      <c r="C820" t="s">
        <v>38</v>
      </c>
      <c r="D820">
        <v>0</v>
      </c>
      <c r="E820">
        <f>VLOOKUP(Table4[[#This Row],[SKU]],Table2[[SKU]:[Avg Price]],4,0)</f>
        <v>225</v>
      </c>
      <c r="F820">
        <f>Table4[[#This Row],[Price]]*Table4[[#This Row],[Sales]]</f>
        <v>0</v>
      </c>
      <c r="G820" t="str">
        <f>TEXT(Table4[[#This Row],[Date]],"dddd")</f>
        <v>Saturday</v>
      </c>
    </row>
    <row r="821" spans="1:7" x14ac:dyDescent="0.3">
      <c r="A821" s="4">
        <v>44296</v>
      </c>
      <c r="B821" t="s">
        <v>16</v>
      </c>
      <c r="C821" t="s">
        <v>38</v>
      </c>
      <c r="D821">
        <v>0</v>
      </c>
      <c r="E821">
        <f>VLOOKUP(Table4[[#This Row],[SKU]],Table2[[SKU]:[Avg Price]],4,0)</f>
        <v>559</v>
      </c>
      <c r="F821">
        <f>Table4[[#This Row],[Price]]*Table4[[#This Row],[Sales]]</f>
        <v>0</v>
      </c>
      <c r="G821" t="str">
        <f>TEXT(Table4[[#This Row],[Date]],"dddd")</f>
        <v>Saturday</v>
      </c>
    </row>
    <row r="822" spans="1:7" x14ac:dyDescent="0.3">
      <c r="A822" s="4">
        <v>44296</v>
      </c>
      <c r="B822" t="s">
        <v>17</v>
      </c>
      <c r="C822" t="s">
        <v>38</v>
      </c>
      <c r="D822">
        <v>28</v>
      </c>
      <c r="E822">
        <f>VLOOKUP(Table4[[#This Row],[SKU]],Table2[[SKU]:[Avg Price]],4,0)</f>
        <v>3199</v>
      </c>
      <c r="F822">
        <f>Table4[[#This Row],[Price]]*Table4[[#This Row],[Sales]]</f>
        <v>89572</v>
      </c>
      <c r="G822" t="str">
        <f>TEXT(Table4[[#This Row],[Date]],"dddd")</f>
        <v>Saturday</v>
      </c>
    </row>
    <row r="823" spans="1:7" x14ac:dyDescent="0.3">
      <c r="A823" s="4">
        <v>44296</v>
      </c>
      <c r="B823" t="s">
        <v>18</v>
      </c>
      <c r="C823" t="s">
        <v>38</v>
      </c>
      <c r="D823">
        <v>14</v>
      </c>
      <c r="E823">
        <f>VLOOKUP(Table4[[#This Row],[SKU]],Table2[[SKU]:[Avg Price]],4,0)</f>
        <v>371</v>
      </c>
      <c r="F823">
        <f>Table4[[#This Row],[Price]]*Table4[[#This Row],[Sales]]</f>
        <v>5194</v>
      </c>
      <c r="G823" t="str">
        <f>TEXT(Table4[[#This Row],[Date]],"dddd")</f>
        <v>Saturday</v>
      </c>
    </row>
    <row r="824" spans="1:7" x14ac:dyDescent="0.3">
      <c r="A824" s="4">
        <v>44296</v>
      </c>
      <c r="B824" t="s">
        <v>19</v>
      </c>
      <c r="C824" t="s">
        <v>38</v>
      </c>
      <c r="D824">
        <v>9</v>
      </c>
      <c r="E824">
        <f>VLOOKUP(Table4[[#This Row],[SKU]],Table2[[SKU]:[Avg Price]],4,0)</f>
        <v>2300</v>
      </c>
      <c r="F824">
        <f>Table4[[#This Row],[Price]]*Table4[[#This Row],[Sales]]</f>
        <v>20700</v>
      </c>
      <c r="G824" t="str">
        <f>TEXT(Table4[[#This Row],[Date]],"dddd")</f>
        <v>Saturday</v>
      </c>
    </row>
    <row r="825" spans="1:7" x14ac:dyDescent="0.3">
      <c r="A825" s="4">
        <v>44296</v>
      </c>
      <c r="B825" t="s">
        <v>20</v>
      </c>
      <c r="C825" t="s">
        <v>38</v>
      </c>
      <c r="D825">
        <v>9</v>
      </c>
      <c r="E825">
        <f>VLOOKUP(Table4[[#This Row],[SKU]],Table2[[SKU]:[Avg Price]],4,0)</f>
        <v>499</v>
      </c>
      <c r="F825">
        <f>Table4[[#This Row],[Price]]*Table4[[#This Row],[Sales]]</f>
        <v>4491</v>
      </c>
      <c r="G825" t="str">
        <f>TEXT(Table4[[#This Row],[Date]],"dddd")</f>
        <v>Saturday</v>
      </c>
    </row>
    <row r="826" spans="1:7" x14ac:dyDescent="0.3">
      <c r="A826" s="4">
        <v>44296</v>
      </c>
      <c r="B826" t="s">
        <v>21</v>
      </c>
      <c r="C826" t="s">
        <v>38</v>
      </c>
      <c r="D826">
        <v>5</v>
      </c>
      <c r="E826">
        <f>VLOOKUP(Table4[[#This Row],[SKU]],Table2[[SKU]:[Avg Price]],4,0)</f>
        <v>299</v>
      </c>
      <c r="F826">
        <f>Table4[[#This Row],[Price]]*Table4[[#This Row],[Sales]]</f>
        <v>1495</v>
      </c>
      <c r="G826" t="str">
        <f>TEXT(Table4[[#This Row],[Date]],"dddd")</f>
        <v>Saturday</v>
      </c>
    </row>
    <row r="827" spans="1:7" x14ac:dyDescent="0.3">
      <c r="A827" s="4">
        <v>44296</v>
      </c>
      <c r="B827" t="s">
        <v>22</v>
      </c>
      <c r="C827" t="s">
        <v>38</v>
      </c>
      <c r="D827">
        <v>2</v>
      </c>
      <c r="E827">
        <f>VLOOKUP(Table4[[#This Row],[SKU]],Table2[[SKU]:[Avg Price]],4,0)</f>
        <v>901</v>
      </c>
      <c r="F827">
        <f>Table4[[#This Row],[Price]]*Table4[[#This Row],[Sales]]</f>
        <v>1802</v>
      </c>
      <c r="G827" t="str">
        <f>TEXT(Table4[[#This Row],[Date]],"dddd")</f>
        <v>Saturday</v>
      </c>
    </row>
    <row r="828" spans="1:7" x14ac:dyDescent="0.3">
      <c r="A828" s="4">
        <v>44296</v>
      </c>
      <c r="B828" t="s">
        <v>23</v>
      </c>
      <c r="C828" t="s">
        <v>38</v>
      </c>
      <c r="D828">
        <v>3</v>
      </c>
      <c r="E828">
        <f>VLOOKUP(Table4[[#This Row],[SKU]],Table2[[SKU]:[Avg Price]],4,0)</f>
        <v>929</v>
      </c>
      <c r="F828">
        <f>Table4[[#This Row],[Price]]*Table4[[#This Row],[Sales]]</f>
        <v>2787</v>
      </c>
      <c r="G828" t="str">
        <f>TEXT(Table4[[#This Row],[Date]],"dddd")</f>
        <v>Saturday</v>
      </c>
    </row>
    <row r="829" spans="1:7" x14ac:dyDescent="0.3">
      <c r="A829" s="4">
        <v>44296</v>
      </c>
      <c r="B829" t="s">
        <v>24</v>
      </c>
      <c r="C829" t="s">
        <v>38</v>
      </c>
      <c r="D829">
        <v>0</v>
      </c>
      <c r="E829">
        <f>VLOOKUP(Table4[[#This Row],[SKU]],Table2[[SKU]:[Avg Price]],4,0)</f>
        <v>1030</v>
      </c>
      <c r="F829">
        <f>Table4[[#This Row],[Price]]*Table4[[#This Row],[Sales]]</f>
        <v>0</v>
      </c>
      <c r="G829" t="str">
        <f>TEXT(Table4[[#This Row],[Date]],"dddd")</f>
        <v>Saturday</v>
      </c>
    </row>
    <row r="830" spans="1:7" x14ac:dyDescent="0.3">
      <c r="A830" s="4">
        <v>44296</v>
      </c>
      <c r="B830" t="s">
        <v>25</v>
      </c>
      <c r="C830" t="s">
        <v>38</v>
      </c>
      <c r="D830">
        <v>0</v>
      </c>
      <c r="E830">
        <f>VLOOKUP(Table4[[#This Row],[SKU]],Table2[[SKU]:[Avg Price]],4,0)</f>
        <v>1222</v>
      </c>
      <c r="F830">
        <f>Table4[[#This Row],[Price]]*Table4[[#This Row],[Sales]]</f>
        <v>0</v>
      </c>
      <c r="G830" t="str">
        <f>TEXT(Table4[[#This Row],[Date]],"dddd")</f>
        <v>Saturday</v>
      </c>
    </row>
    <row r="831" spans="1:7" x14ac:dyDescent="0.3">
      <c r="A831" s="4">
        <v>44296</v>
      </c>
      <c r="B831" t="s">
        <v>26</v>
      </c>
      <c r="C831" t="s">
        <v>38</v>
      </c>
      <c r="D831">
        <v>1</v>
      </c>
      <c r="E831">
        <f>VLOOKUP(Table4[[#This Row],[SKU]],Table2[[SKU]:[Avg Price]],4,0)</f>
        <v>649</v>
      </c>
      <c r="F831">
        <f>Table4[[#This Row],[Price]]*Table4[[#This Row],[Sales]]</f>
        <v>649</v>
      </c>
      <c r="G831" t="str">
        <f>TEXT(Table4[[#This Row],[Date]],"dddd")</f>
        <v>Saturday</v>
      </c>
    </row>
    <row r="832" spans="1:7" x14ac:dyDescent="0.3">
      <c r="A832" s="4">
        <v>44296</v>
      </c>
      <c r="B832" t="s">
        <v>27</v>
      </c>
      <c r="C832" t="s">
        <v>38</v>
      </c>
      <c r="D832">
        <v>36</v>
      </c>
      <c r="E832">
        <f>VLOOKUP(Table4[[#This Row],[SKU]],Table2[[SKU]:[Avg Price]],4,0)</f>
        <v>1800</v>
      </c>
      <c r="F832">
        <f>Table4[[#This Row],[Price]]*Table4[[#This Row],[Sales]]</f>
        <v>64800</v>
      </c>
      <c r="G832" t="str">
        <f>TEXT(Table4[[#This Row],[Date]],"dddd")</f>
        <v>Saturday</v>
      </c>
    </row>
    <row r="833" spans="1:7" x14ac:dyDescent="0.3">
      <c r="A833" s="4">
        <v>44296</v>
      </c>
      <c r="B833" t="s">
        <v>28</v>
      </c>
      <c r="C833" t="s">
        <v>38</v>
      </c>
      <c r="D833">
        <v>17</v>
      </c>
      <c r="E833">
        <f>VLOOKUP(Table4[[#This Row],[SKU]],Table2[[SKU]:[Avg Price]],4,0)</f>
        <v>345</v>
      </c>
      <c r="F833">
        <f>Table4[[#This Row],[Price]]*Table4[[#This Row],[Sales]]</f>
        <v>5865</v>
      </c>
      <c r="G833" t="str">
        <f>TEXT(Table4[[#This Row],[Date]],"dddd")</f>
        <v>Saturday</v>
      </c>
    </row>
    <row r="834" spans="1:7" x14ac:dyDescent="0.3">
      <c r="A834" s="4">
        <v>44296</v>
      </c>
      <c r="B834" t="s">
        <v>29</v>
      </c>
      <c r="C834" t="s">
        <v>38</v>
      </c>
      <c r="D834">
        <v>12</v>
      </c>
      <c r="E834">
        <f>VLOOKUP(Table4[[#This Row],[SKU]],Table2[[SKU]:[Avg Price]],4,0)</f>
        <v>350</v>
      </c>
      <c r="F834">
        <f>Table4[[#This Row],[Price]]*Table4[[#This Row],[Sales]]</f>
        <v>4200</v>
      </c>
      <c r="G834" t="str">
        <f>TEXT(Table4[[#This Row],[Date]],"dddd")</f>
        <v>Saturday</v>
      </c>
    </row>
    <row r="835" spans="1:7" x14ac:dyDescent="0.3">
      <c r="A835" s="4">
        <v>44296</v>
      </c>
      <c r="B835" t="s">
        <v>30</v>
      </c>
      <c r="C835" t="s">
        <v>38</v>
      </c>
      <c r="D835">
        <v>7</v>
      </c>
      <c r="E835">
        <f>VLOOKUP(Table4[[#This Row],[SKU]],Table2[[SKU]:[Avg Price]],4,0)</f>
        <v>1575</v>
      </c>
      <c r="F835">
        <f>Table4[[#This Row],[Price]]*Table4[[#This Row],[Sales]]</f>
        <v>11025</v>
      </c>
      <c r="G835" t="str">
        <f>TEXT(Table4[[#This Row],[Date]],"dddd")</f>
        <v>Saturday</v>
      </c>
    </row>
    <row r="836" spans="1:7" x14ac:dyDescent="0.3">
      <c r="A836" s="4">
        <v>44296</v>
      </c>
      <c r="B836" t="s">
        <v>31</v>
      </c>
      <c r="C836" t="s">
        <v>38</v>
      </c>
      <c r="D836">
        <v>6</v>
      </c>
      <c r="E836">
        <f>VLOOKUP(Table4[[#This Row],[SKU]],Table2[[SKU]:[Avg Price]],4,0)</f>
        <v>1045</v>
      </c>
      <c r="F836">
        <f>Table4[[#This Row],[Price]]*Table4[[#This Row],[Sales]]</f>
        <v>6270</v>
      </c>
      <c r="G836" t="str">
        <f>TEXT(Table4[[#This Row],[Date]],"dddd")</f>
        <v>Saturday</v>
      </c>
    </row>
    <row r="837" spans="1:7" x14ac:dyDescent="0.3">
      <c r="A837" s="4">
        <v>44296</v>
      </c>
      <c r="B837" t="s">
        <v>32</v>
      </c>
      <c r="C837" t="s">
        <v>38</v>
      </c>
      <c r="D837">
        <v>3</v>
      </c>
      <c r="E837">
        <f>VLOOKUP(Table4[[#This Row],[SKU]],Table2[[SKU]:[Avg Price]],4,0)</f>
        <v>1186</v>
      </c>
      <c r="F837">
        <f>Table4[[#This Row],[Price]]*Table4[[#This Row],[Sales]]</f>
        <v>3558</v>
      </c>
      <c r="G837" t="str">
        <f>TEXT(Table4[[#This Row],[Date]],"dddd")</f>
        <v>Saturday</v>
      </c>
    </row>
    <row r="838" spans="1:7" x14ac:dyDescent="0.3">
      <c r="A838" s="4">
        <v>44296</v>
      </c>
      <c r="B838" t="s">
        <v>33</v>
      </c>
      <c r="C838" t="s">
        <v>38</v>
      </c>
      <c r="D838">
        <v>2</v>
      </c>
      <c r="E838">
        <f>VLOOKUP(Table4[[#This Row],[SKU]],Table2[[SKU]:[Avg Price]],4,0)</f>
        <v>374</v>
      </c>
      <c r="F838">
        <f>Table4[[#This Row],[Price]]*Table4[[#This Row],[Sales]]</f>
        <v>748</v>
      </c>
      <c r="G838" t="str">
        <f>TEXT(Table4[[#This Row],[Date]],"dddd")</f>
        <v>Saturday</v>
      </c>
    </row>
    <row r="839" spans="1:7" x14ac:dyDescent="0.3">
      <c r="A839" s="4">
        <v>44296</v>
      </c>
      <c r="B839" t="s">
        <v>34</v>
      </c>
      <c r="C839" t="s">
        <v>38</v>
      </c>
      <c r="D839">
        <v>0</v>
      </c>
      <c r="E839">
        <f>VLOOKUP(Table4[[#This Row],[SKU]],Table2[[SKU]:[Avg Price]],4,0)</f>
        <v>1500</v>
      </c>
      <c r="F839">
        <f>Table4[[#This Row],[Price]]*Table4[[#This Row],[Sales]]</f>
        <v>0</v>
      </c>
      <c r="G839" t="str">
        <f>TEXT(Table4[[#This Row],[Date]],"dddd")</f>
        <v>Saturday</v>
      </c>
    </row>
    <row r="840" spans="1:7" x14ac:dyDescent="0.3">
      <c r="A840" s="4">
        <v>44296</v>
      </c>
      <c r="B840" t="s">
        <v>35</v>
      </c>
      <c r="C840" t="s">
        <v>38</v>
      </c>
      <c r="D840">
        <v>2</v>
      </c>
      <c r="E840">
        <f>VLOOKUP(Table4[[#This Row],[SKU]],Table2[[SKU]:[Avg Price]],4,0)</f>
        <v>1800</v>
      </c>
      <c r="F840">
        <f>Table4[[#This Row],[Price]]*Table4[[#This Row],[Sales]]</f>
        <v>3600</v>
      </c>
      <c r="G840" t="str">
        <f>TEXT(Table4[[#This Row],[Date]],"dddd")</f>
        <v>Saturday</v>
      </c>
    </row>
    <row r="841" spans="1:7" x14ac:dyDescent="0.3">
      <c r="A841" s="4">
        <v>44296</v>
      </c>
      <c r="B841" t="s">
        <v>36</v>
      </c>
      <c r="C841" t="s">
        <v>38</v>
      </c>
      <c r="D841">
        <v>2</v>
      </c>
      <c r="E841">
        <f>VLOOKUP(Table4[[#This Row],[SKU]],Table2[[SKU]:[Avg Price]],4,0)</f>
        <v>1477</v>
      </c>
      <c r="F841">
        <f>Table4[[#This Row],[Price]]*Table4[[#This Row],[Sales]]</f>
        <v>2954</v>
      </c>
      <c r="G841" t="str">
        <f>TEXT(Table4[[#This Row],[Date]],"dddd")</f>
        <v>Saturday</v>
      </c>
    </row>
    <row r="842" spans="1:7" x14ac:dyDescent="0.3">
      <c r="A842" s="4">
        <v>44296</v>
      </c>
      <c r="B842" t="s">
        <v>5</v>
      </c>
      <c r="C842" t="s">
        <v>39</v>
      </c>
      <c r="D842">
        <v>21</v>
      </c>
      <c r="E842">
        <f>VLOOKUP(Table4[[#This Row],[SKU]],Table2[[SKU]:[Avg Price]],4,0)</f>
        <v>210</v>
      </c>
      <c r="F842">
        <f>Table4[[#This Row],[Price]]*Table4[[#This Row],[Sales]]</f>
        <v>4410</v>
      </c>
      <c r="G842" t="str">
        <f>TEXT(Table4[[#This Row],[Date]],"dddd")</f>
        <v>Saturday</v>
      </c>
    </row>
    <row r="843" spans="1:7" x14ac:dyDescent="0.3">
      <c r="A843" s="4">
        <v>44296</v>
      </c>
      <c r="B843" t="s">
        <v>6</v>
      </c>
      <c r="C843" t="s">
        <v>39</v>
      </c>
      <c r="D843">
        <v>9</v>
      </c>
      <c r="E843">
        <f>VLOOKUP(Table4[[#This Row],[SKU]],Table2[[SKU]:[Avg Price]],4,0)</f>
        <v>199</v>
      </c>
      <c r="F843">
        <f>Table4[[#This Row],[Price]]*Table4[[#This Row],[Sales]]</f>
        <v>1791</v>
      </c>
      <c r="G843" t="str">
        <f>TEXT(Table4[[#This Row],[Date]],"dddd")</f>
        <v>Saturday</v>
      </c>
    </row>
    <row r="844" spans="1:7" x14ac:dyDescent="0.3">
      <c r="A844" s="4">
        <v>44296</v>
      </c>
      <c r="B844" t="s">
        <v>7</v>
      </c>
      <c r="C844" t="s">
        <v>39</v>
      </c>
      <c r="D844">
        <v>9</v>
      </c>
      <c r="E844">
        <f>VLOOKUP(Table4[[#This Row],[SKU]],Table2[[SKU]:[Avg Price]],4,0)</f>
        <v>322</v>
      </c>
      <c r="F844">
        <f>Table4[[#This Row],[Price]]*Table4[[#This Row],[Sales]]</f>
        <v>2898</v>
      </c>
      <c r="G844" t="str">
        <f>TEXT(Table4[[#This Row],[Date]],"dddd")</f>
        <v>Saturday</v>
      </c>
    </row>
    <row r="845" spans="1:7" x14ac:dyDescent="0.3">
      <c r="A845" s="4">
        <v>44296</v>
      </c>
      <c r="B845" t="s">
        <v>8</v>
      </c>
      <c r="C845" t="s">
        <v>39</v>
      </c>
      <c r="D845">
        <v>5</v>
      </c>
      <c r="E845">
        <f>VLOOKUP(Table4[[#This Row],[SKU]],Table2[[SKU]:[Avg Price]],4,0)</f>
        <v>161</v>
      </c>
      <c r="F845">
        <f>Table4[[#This Row],[Price]]*Table4[[#This Row],[Sales]]</f>
        <v>805</v>
      </c>
      <c r="G845" t="str">
        <f>TEXT(Table4[[#This Row],[Date]],"dddd")</f>
        <v>Saturday</v>
      </c>
    </row>
    <row r="846" spans="1:7" x14ac:dyDescent="0.3">
      <c r="A846" s="4">
        <v>44296</v>
      </c>
      <c r="B846" t="s">
        <v>9</v>
      </c>
      <c r="C846" t="s">
        <v>39</v>
      </c>
      <c r="D846">
        <v>4</v>
      </c>
      <c r="E846">
        <f>VLOOKUP(Table4[[#This Row],[SKU]],Table2[[SKU]:[Avg Price]],4,0)</f>
        <v>109</v>
      </c>
      <c r="F846">
        <f>Table4[[#This Row],[Price]]*Table4[[#This Row],[Sales]]</f>
        <v>436</v>
      </c>
      <c r="G846" t="str">
        <f>TEXT(Table4[[#This Row],[Date]],"dddd")</f>
        <v>Saturday</v>
      </c>
    </row>
    <row r="847" spans="1:7" x14ac:dyDescent="0.3">
      <c r="A847" s="4">
        <v>44296</v>
      </c>
      <c r="B847" t="s">
        <v>10</v>
      </c>
      <c r="C847" t="s">
        <v>39</v>
      </c>
      <c r="D847">
        <v>3</v>
      </c>
      <c r="E847">
        <f>VLOOKUP(Table4[[#This Row],[SKU]],Table2[[SKU]:[Avg Price]],4,0)</f>
        <v>122</v>
      </c>
      <c r="F847">
        <f>Table4[[#This Row],[Price]]*Table4[[#This Row],[Sales]]</f>
        <v>366</v>
      </c>
      <c r="G847" t="str">
        <f>TEXT(Table4[[#This Row],[Date]],"dddd")</f>
        <v>Saturday</v>
      </c>
    </row>
    <row r="848" spans="1:7" x14ac:dyDescent="0.3">
      <c r="A848" s="4">
        <v>44296</v>
      </c>
      <c r="B848" t="s">
        <v>11</v>
      </c>
      <c r="C848" t="s">
        <v>39</v>
      </c>
      <c r="D848">
        <v>2</v>
      </c>
      <c r="E848">
        <f>VLOOKUP(Table4[[#This Row],[SKU]],Table2[[SKU]:[Avg Price]],4,0)</f>
        <v>96</v>
      </c>
      <c r="F848">
        <f>Table4[[#This Row],[Price]]*Table4[[#This Row],[Sales]]</f>
        <v>192</v>
      </c>
      <c r="G848" t="str">
        <f>TEXT(Table4[[#This Row],[Date]],"dddd")</f>
        <v>Saturday</v>
      </c>
    </row>
    <row r="849" spans="1:7" x14ac:dyDescent="0.3">
      <c r="A849" s="4">
        <v>44296</v>
      </c>
      <c r="B849" t="s">
        <v>12</v>
      </c>
      <c r="C849" t="s">
        <v>39</v>
      </c>
      <c r="D849">
        <v>0</v>
      </c>
      <c r="E849">
        <f>VLOOKUP(Table4[[#This Row],[SKU]],Table2[[SKU]:[Avg Price]],4,0)</f>
        <v>73</v>
      </c>
      <c r="F849">
        <f>Table4[[#This Row],[Price]]*Table4[[#This Row],[Sales]]</f>
        <v>0</v>
      </c>
      <c r="G849" t="str">
        <f>TEXT(Table4[[#This Row],[Date]],"dddd")</f>
        <v>Saturday</v>
      </c>
    </row>
    <row r="850" spans="1:7" x14ac:dyDescent="0.3">
      <c r="A850" s="4">
        <v>44296</v>
      </c>
      <c r="B850" t="s">
        <v>14</v>
      </c>
      <c r="C850" t="s">
        <v>39</v>
      </c>
      <c r="D850">
        <v>0</v>
      </c>
      <c r="E850">
        <f>VLOOKUP(Table4[[#This Row],[SKU]],Table2[[SKU]:[Avg Price]],4,0)</f>
        <v>225</v>
      </c>
      <c r="F850">
        <f>Table4[[#This Row],[Price]]*Table4[[#This Row],[Sales]]</f>
        <v>0</v>
      </c>
      <c r="G850" t="str">
        <f>TEXT(Table4[[#This Row],[Date]],"dddd")</f>
        <v>Saturday</v>
      </c>
    </row>
    <row r="851" spans="1:7" x14ac:dyDescent="0.3">
      <c r="A851" s="4">
        <v>44296</v>
      </c>
      <c r="B851" t="s">
        <v>16</v>
      </c>
      <c r="C851" t="s">
        <v>39</v>
      </c>
      <c r="D851">
        <v>0</v>
      </c>
      <c r="E851">
        <f>VLOOKUP(Table4[[#This Row],[SKU]],Table2[[SKU]:[Avg Price]],4,0)</f>
        <v>559</v>
      </c>
      <c r="F851">
        <f>Table4[[#This Row],[Price]]*Table4[[#This Row],[Sales]]</f>
        <v>0</v>
      </c>
      <c r="G851" t="str">
        <f>TEXT(Table4[[#This Row],[Date]],"dddd")</f>
        <v>Saturday</v>
      </c>
    </row>
    <row r="852" spans="1:7" x14ac:dyDescent="0.3">
      <c r="A852" s="4">
        <v>44296</v>
      </c>
      <c r="B852" t="s">
        <v>17</v>
      </c>
      <c r="C852" t="s">
        <v>39</v>
      </c>
      <c r="D852">
        <v>13</v>
      </c>
      <c r="E852">
        <f>VLOOKUP(Table4[[#This Row],[SKU]],Table2[[SKU]:[Avg Price]],4,0)</f>
        <v>3199</v>
      </c>
      <c r="F852">
        <f>Table4[[#This Row],[Price]]*Table4[[#This Row],[Sales]]</f>
        <v>41587</v>
      </c>
      <c r="G852" t="str">
        <f>TEXT(Table4[[#This Row],[Date]],"dddd")</f>
        <v>Saturday</v>
      </c>
    </row>
    <row r="853" spans="1:7" x14ac:dyDescent="0.3">
      <c r="A853" s="4">
        <v>44296</v>
      </c>
      <c r="B853" t="s">
        <v>18</v>
      </c>
      <c r="C853" t="s">
        <v>39</v>
      </c>
      <c r="D853">
        <v>3</v>
      </c>
      <c r="E853">
        <f>VLOOKUP(Table4[[#This Row],[SKU]],Table2[[SKU]:[Avg Price]],4,0)</f>
        <v>371</v>
      </c>
      <c r="F853">
        <f>Table4[[#This Row],[Price]]*Table4[[#This Row],[Sales]]</f>
        <v>1113</v>
      </c>
      <c r="G853" t="str">
        <f>TEXT(Table4[[#This Row],[Date]],"dddd")</f>
        <v>Saturday</v>
      </c>
    </row>
    <row r="854" spans="1:7" x14ac:dyDescent="0.3">
      <c r="A854" s="4">
        <v>44296</v>
      </c>
      <c r="B854" t="s">
        <v>19</v>
      </c>
      <c r="C854" t="s">
        <v>39</v>
      </c>
      <c r="D854">
        <v>1</v>
      </c>
      <c r="E854">
        <f>VLOOKUP(Table4[[#This Row],[SKU]],Table2[[SKU]:[Avg Price]],4,0)</f>
        <v>2300</v>
      </c>
      <c r="F854">
        <f>Table4[[#This Row],[Price]]*Table4[[#This Row],[Sales]]</f>
        <v>2300</v>
      </c>
      <c r="G854" t="str">
        <f>TEXT(Table4[[#This Row],[Date]],"dddd")</f>
        <v>Saturday</v>
      </c>
    </row>
    <row r="855" spans="1:7" x14ac:dyDescent="0.3">
      <c r="A855" s="4">
        <v>44296</v>
      </c>
      <c r="B855" t="s">
        <v>20</v>
      </c>
      <c r="C855" t="s">
        <v>39</v>
      </c>
      <c r="D855">
        <v>6</v>
      </c>
      <c r="E855">
        <f>VLOOKUP(Table4[[#This Row],[SKU]],Table2[[SKU]:[Avg Price]],4,0)</f>
        <v>499</v>
      </c>
      <c r="F855">
        <f>Table4[[#This Row],[Price]]*Table4[[#This Row],[Sales]]</f>
        <v>2994</v>
      </c>
      <c r="G855" t="str">
        <f>TEXT(Table4[[#This Row],[Date]],"dddd")</f>
        <v>Saturday</v>
      </c>
    </row>
    <row r="856" spans="1:7" x14ac:dyDescent="0.3">
      <c r="A856" s="4">
        <v>44296</v>
      </c>
      <c r="B856" t="s">
        <v>21</v>
      </c>
      <c r="C856" t="s">
        <v>39</v>
      </c>
      <c r="D856">
        <v>3</v>
      </c>
      <c r="E856">
        <f>VLOOKUP(Table4[[#This Row],[SKU]],Table2[[SKU]:[Avg Price]],4,0)</f>
        <v>299</v>
      </c>
      <c r="F856">
        <f>Table4[[#This Row],[Price]]*Table4[[#This Row],[Sales]]</f>
        <v>897</v>
      </c>
      <c r="G856" t="str">
        <f>TEXT(Table4[[#This Row],[Date]],"dddd")</f>
        <v>Saturday</v>
      </c>
    </row>
    <row r="857" spans="1:7" x14ac:dyDescent="0.3">
      <c r="A857" s="4">
        <v>44296</v>
      </c>
      <c r="B857" t="s">
        <v>22</v>
      </c>
      <c r="C857" t="s">
        <v>39</v>
      </c>
      <c r="D857">
        <v>1</v>
      </c>
      <c r="E857">
        <f>VLOOKUP(Table4[[#This Row],[SKU]],Table2[[SKU]:[Avg Price]],4,0)</f>
        <v>901</v>
      </c>
      <c r="F857">
        <f>Table4[[#This Row],[Price]]*Table4[[#This Row],[Sales]]</f>
        <v>901</v>
      </c>
      <c r="G857" t="str">
        <f>TEXT(Table4[[#This Row],[Date]],"dddd")</f>
        <v>Saturday</v>
      </c>
    </row>
    <row r="858" spans="1:7" x14ac:dyDescent="0.3">
      <c r="A858" s="4">
        <v>44296</v>
      </c>
      <c r="B858" t="s">
        <v>23</v>
      </c>
      <c r="C858" t="s">
        <v>39</v>
      </c>
      <c r="D858">
        <v>3</v>
      </c>
      <c r="E858">
        <f>VLOOKUP(Table4[[#This Row],[SKU]],Table2[[SKU]:[Avg Price]],4,0)</f>
        <v>929</v>
      </c>
      <c r="F858">
        <f>Table4[[#This Row],[Price]]*Table4[[#This Row],[Sales]]</f>
        <v>2787</v>
      </c>
      <c r="G858" t="str">
        <f>TEXT(Table4[[#This Row],[Date]],"dddd")</f>
        <v>Saturday</v>
      </c>
    </row>
    <row r="859" spans="1:7" x14ac:dyDescent="0.3">
      <c r="A859" s="4">
        <v>44296</v>
      </c>
      <c r="B859" t="s">
        <v>24</v>
      </c>
      <c r="C859" t="s">
        <v>39</v>
      </c>
      <c r="D859">
        <v>0</v>
      </c>
      <c r="E859">
        <f>VLOOKUP(Table4[[#This Row],[SKU]],Table2[[SKU]:[Avg Price]],4,0)</f>
        <v>1030</v>
      </c>
      <c r="F859">
        <f>Table4[[#This Row],[Price]]*Table4[[#This Row],[Sales]]</f>
        <v>0</v>
      </c>
      <c r="G859" t="str">
        <f>TEXT(Table4[[#This Row],[Date]],"dddd")</f>
        <v>Saturday</v>
      </c>
    </row>
    <row r="860" spans="1:7" x14ac:dyDescent="0.3">
      <c r="A860" s="4">
        <v>44296</v>
      </c>
      <c r="B860" t="s">
        <v>25</v>
      </c>
      <c r="C860" t="s">
        <v>39</v>
      </c>
      <c r="D860">
        <v>0</v>
      </c>
      <c r="E860">
        <f>VLOOKUP(Table4[[#This Row],[SKU]],Table2[[SKU]:[Avg Price]],4,0)</f>
        <v>1222</v>
      </c>
      <c r="F860">
        <f>Table4[[#This Row],[Price]]*Table4[[#This Row],[Sales]]</f>
        <v>0</v>
      </c>
      <c r="G860" t="str">
        <f>TEXT(Table4[[#This Row],[Date]],"dddd")</f>
        <v>Saturday</v>
      </c>
    </row>
    <row r="861" spans="1:7" x14ac:dyDescent="0.3">
      <c r="A861" s="4">
        <v>44296</v>
      </c>
      <c r="B861" t="s">
        <v>26</v>
      </c>
      <c r="C861" t="s">
        <v>39</v>
      </c>
      <c r="D861">
        <v>2</v>
      </c>
      <c r="E861">
        <f>VLOOKUP(Table4[[#This Row],[SKU]],Table2[[SKU]:[Avg Price]],4,0)</f>
        <v>649</v>
      </c>
      <c r="F861">
        <f>Table4[[#This Row],[Price]]*Table4[[#This Row],[Sales]]</f>
        <v>1298</v>
      </c>
      <c r="G861" t="str">
        <f>TEXT(Table4[[#This Row],[Date]],"dddd")</f>
        <v>Saturday</v>
      </c>
    </row>
    <row r="862" spans="1:7" x14ac:dyDescent="0.3">
      <c r="A862" s="4">
        <v>44296</v>
      </c>
      <c r="B862" t="s">
        <v>27</v>
      </c>
      <c r="C862" t="s">
        <v>39</v>
      </c>
      <c r="D862">
        <v>24</v>
      </c>
      <c r="E862">
        <f>VLOOKUP(Table4[[#This Row],[SKU]],Table2[[SKU]:[Avg Price]],4,0)</f>
        <v>1800</v>
      </c>
      <c r="F862">
        <f>Table4[[#This Row],[Price]]*Table4[[#This Row],[Sales]]</f>
        <v>43200</v>
      </c>
      <c r="G862" t="str">
        <f>TEXT(Table4[[#This Row],[Date]],"dddd")</f>
        <v>Saturday</v>
      </c>
    </row>
    <row r="863" spans="1:7" x14ac:dyDescent="0.3">
      <c r="A863" s="4">
        <v>44296</v>
      </c>
      <c r="B863" t="s">
        <v>28</v>
      </c>
      <c r="C863" t="s">
        <v>39</v>
      </c>
      <c r="D863">
        <v>11</v>
      </c>
      <c r="E863">
        <f>VLOOKUP(Table4[[#This Row],[SKU]],Table2[[SKU]:[Avg Price]],4,0)</f>
        <v>345</v>
      </c>
      <c r="F863">
        <f>Table4[[#This Row],[Price]]*Table4[[#This Row],[Sales]]</f>
        <v>3795</v>
      </c>
      <c r="G863" t="str">
        <f>TEXT(Table4[[#This Row],[Date]],"dddd")</f>
        <v>Saturday</v>
      </c>
    </row>
    <row r="864" spans="1:7" x14ac:dyDescent="0.3">
      <c r="A864" s="4">
        <v>44296</v>
      </c>
      <c r="B864" t="s">
        <v>29</v>
      </c>
      <c r="C864" t="s">
        <v>39</v>
      </c>
      <c r="D864">
        <v>7</v>
      </c>
      <c r="E864">
        <f>VLOOKUP(Table4[[#This Row],[SKU]],Table2[[SKU]:[Avg Price]],4,0)</f>
        <v>350</v>
      </c>
      <c r="F864">
        <f>Table4[[#This Row],[Price]]*Table4[[#This Row],[Sales]]</f>
        <v>2450</v>
      </c>
      <c r="G864" t="str">
        <f>TEXT(Table4[[#This Row],[Date]],"dddd")</f>
        <v>Saturday</v>
      </c>
    </row>
    <row r="865" spans="1:7" x14ac:dyDescent="0.3">
      <c r="A865" s="4">
        <v>44296</v>
      </c>
      <c r="B865" t="s">
        <v>30</v>
      </c>
      <c r="C865" t="s">
        <v>39</v>
      </c>
      <c r="D865">
        <v>5</v>
      </c>
      <c r="E865">
        <f>VLOOKUP(Table4[[#This Row],[SKU]],Table2[[SKU]:[Avg Price]],4,0)</f>
        <v>1575</v>
      </c>
      <c r="F865">
        <f>Table4[[#This Row],[Price]]*Table4[[#This Row],[Sales]]</f>
        <v>7875</v>
      </c>
      <c r="G865" t="str">
        <f>TEXT(Table4[[#This Row],[Date]],"dddd")</f>
        <v>Saturday</v>
      </c>
    </row>
    <row r="866" spans="1:7" x14ac:dyDescent="0.3">
      <c r="A866" s="4">
        <v>44296</v>
      </c>
      <c r="B866" t="s">
        <v>31</v>
      </c>
      <c r="C866" t="s">
        <v>39</v>
      </c>
      <c r="D866">
        <v>5</v>
      </c>
      <c r="E866">
        <f>VLOOKUP(Table4[[#This Row],[SKU]],Table2[[SKU]:[Avg Price]],4,0)</f>
        <v>1045</v>
      </c>
      <c r="F866">
        <f>Table4[[#This Row],[Price]]*Table4[[#This Row],[Sales]]</f>
        <v>5225</v>
      </c>
      <c r="G866" t="str">
        <f>TEXT(Table4[[#This Row],[Date]],"dddd")</f>
        <v>Saturday</v>
      </c>
    </row>
    <row r="867" spans="1:7" x14ac:dyDescent="0.3">
      <c r="A867" s="4">
        <v>44296</v>
      </c>
      <c r="B867" t="s">
        <v>32</v>
      </c>
      <c r="C867" t="s">
        <v>39</v>
      </c>
      <c r="D867">
        <v>0</v>
      </c>
      <c r="E867">
        <f>VLOOKUP(Table4[[#This Row],[SKU]],Table2[[SKU]:[Avg Price]],4,0)</f>
        <v>1186</v>
      </c>
      <c r="F867">
        <f>Table4[[#This Row],[Price]]*Table4[[#This Row],[Sales]]</f>
        <v>0</v>
      </c>
      <c r="G867" t="str">
        <f>TEXT(Table4[[#This Row],[Date]],"dddd")</f>
        <v>Saturday</v>
      </c>
    </row>
    <row r="868" spans="1:7" x14ac:dyDescent="0.3">
      <c r="A868" s="4">
        <v>44296</v>
      </c>
      <c r="B868" t="s">
        <v>33</v>
      </c>
      <c r="C868" t="s">
        <v>39</v>
      </c>
      <c r="D868">
        <v>1</v>
      </c>
      <c r="E868">
        <f>VLOOKUP(Table4[[#This Row],[SKU]],Table2[[SKU]:[Avg Price]],4,0)</f>
        <v>374</v>
      </c>
      <c r="F868">
        <f>Table4[[#This Row],[Price]]*Table4[[#This Row],[Sales]]</f>
        <v>374</v>
      </c>
      <c r="G868" t="str">
        <f>TEXT(Table4[[#This Row],[Date]],"dddd")</f>
        <v>Saturday</v>
      </c>
    </row>
    <row r="869" spans="1:7" x14ac:dyDescent="0.3">
      <c r="A869" s="4">
        <v>44296</v>
      </c>
      <c r="B869" t="s">
        <v>34</v>
      </c>
      <c r="C869" t="s">
        <v>39</v>
      </c>
      <c r="D869">
        <v>0</v>
      </c>
      <c r="E869">
        <f>VLOOKUP(Table4[[#This Row],[SKU]],Table2[[SKU]:[Avg Price]],4,0)</f>
        <v>1500</v>
      </c>
      <c r="F869">
        <f>Table4[[#This Row],[Price]]*Table4[[#This Row],[Sales]]</f>
        <v>0</v>
      </c>
      <c r="G869" t="str">
        <f>TEXT(Table4[[#This Row],[Date]],"dddd")</f>
        <v>Saturday</v>
      </c>
    </row>
    <row r="870" spans="1:7" x14ac:dyDescent="0.3">
      <c r="A870" s="4">
        <v>44296</v>
      </c>
      <c r="B870" t="s">
        <v>35</v>
      </c>
      <c r="C870" t="s">
        <v>39</v>
      </c>
      <c r="D870">
        <v>0</v>
      </c>
      <c r="E870">
        <f>VLOOKUP(Table4[[#This Row],[SKU]],Table2[[SKU]:[Avg Price]],4,0)</f>
        <v>1800</v>
      </c>
      <c r="F870">
        <f>Table4[[#This Row],[Price]]*Table4[[#This Row],[Sales]]</f>
        <v>0</v>
      </c>
      <c r="G870" t="str">
        <f>TEXT(Table4[[#This Row],[Date]],"dddd")</f>
        <v>Saturday</v>
      </c>
    </row>
    <row r="871" spans="1:7" x14ac:dyDescent="0.3">
      <c r="A871" s="4">
        <v>44296</v>
      </c>
      <c r="B871" t="s">
        <v>36</v>
      </c>
      <c r="C871" t="s">
        <v>39</v>
      </c>
      <c r="D871">
        <v>2</v>
      </c>
      <c r="E871">
        <f>VLOOKUP(Table4[[#This Row],[SKU]],Table2[[SKU]:[Avg Price]],4,0)</f>
        <v>1477</v>
      </c>
      <c r="F871">
        <f>Table4[[#This Row],[Price]]*Table4[[#This Row],[Sales]]</f>
        <v>2954</v>
      </c>
      <c r="G871" t="str">
        <f>TEXT(Table4[[#This Row],[Date]],"dddd")</f>
        <v>Saturday</v>
      </c>
    </row>
    <row r="872" spans="1:7" x14ac:dyDescent="0.3">
      <c r="A872" s="4">
        <v>44296</v>
      </c>
      <c r="B872" t="s">
        <v>5</v>
      </c>
      <c r="C872" t="s">
        <v>40</v>
      </c>
      <c r="D872">
        <v>2</v>
      </c>
      <c r="E872">
        <f>VLOOKUP(Table4[[#This Row],[SKU]],Table2[[SKU]:[Avg Price]],4,0)</f>
        <v>210</v>
      </c>
      <c r="F872">
        <f>Table4[[#This Row],[Price]]*Table4[[#This Row],[Sales]]</f>
        <v>420</v>
      </c>
      <c r="G872" t="str">
        <f>TEXT(Table4[[#This Row],[Date]],"dddd")</f>
        <v>Saturday</v>
      </c>
    </row>
    <row r="873" spans="1:7" x14ac:dyDescent="0.3">
      <c r="A873" s="4">
        <v>44296</v>
      </c>
      <c r="B873" t="s">
        <v>6</v>
      </c>
      <c r="C873" t="s">
        <v>40</v>
      </c>
      <c r="D873">
        <v>5</v>
      </c>
      <c r="E873">
        <f>VLOOKUP(Table4[[#This Row],[SKU]],Table2[[SKU]:[Avg Price]],4,0)</f>
        <v>199</v>
      </c>
      <c r="F873">
        <f>Table4[[#This Row],[Price]]*Table4[[#This Row],[Sales]]</f>
        <v>995</v>
      </c>
      <c r="G873" t="str">
        <f>TEXT(Table4[[#This Row],[Date]],"dddd")</f>
        <v>Saturday</v>
      </c>
    </row>
    <row r="874" spans="1:7" x14ac:dyDescent="0.3">
      <c r="A874" s="4">
        <v>44296</v>
      </c>
      <c r="B874" t="s">
        <v>7</v>
      </c>
      <c r="C874" t="s">
        <v>40</v>
      </c>
      <c r="D874">
        <v>3</v>
      </c>
      <c r="E874">
        <f>VLOOKUP(Table4[[#This Row],[SKU]],Table2[[SKU]:[Avg Price]],4,0)</f>
        <v>322</v>
      </c>
      <c r="F874">
        <f>Table4[[#This Row],[Price]]*Table4[[#This Row],[Sales]]</f>
        <v>966</v>
      </c>
      <c r="G874" t="str">
        <f>TEXT(Table4[[#This Row],[Date]],"dddd")</f>
        <v>Saturday</v>
      </c>
    </row>
    <row r="875" spans="1:7" x14ac:dyDescent="0.3">
      <c r="A875" s="4">
        <v>44296</v>
      </c>
      <c r="B875" t="s">
        <v>8</v>
      </c>
      <c r="C875" t="s">
        <v>40</v>
      </c>
      <c r="D875">
        <v>4</v>
      </c>
      <c r="E875">
        <f>VLOOKUP(Table4[[#This Row],[SKU]],Table2[[SKU]:[Avg Price]],4,0)</f>
        <v>161</v>
      </c>
      <c r="F875">
        <f>Table4[[#This Row],[Price]]*Table4[[#This Row],[Sales]]</f>
        <v>644</v>
      </c>
      <c r="G875" t="str">
        <f>TEXT(Table4[[#This Row],[Date]],"dddd")</f>
        <v>Saturday</v>
      </c>
    </row>
    <row r="876" spans="1:7" x14ac:dyDescent="0.3">
      <c r="A876" s="4">
        <v>44296</v>
      </c>
      <c r="B876" t="s">
        <v>9</v>
      </c>
      <c r="C876" t="s">
        <v>40</v>
      </c>
      <c r="D876">
        <v>3</v>
      </c>
      <c r="E876">
        <f>VLOOKUP(Table4[[#This Row],[SKU]],Table2[[SKU]:[Avg Price]],4,0)</f>
        <v>109</v>
      </c>
      <c r="F876">
        <f>Table4[[#This Row],[Price]]*Table4[[#This Row],[Sales]]</f>
        <v>327</v>
      </c>
      <c r="G876" t="str">
        <f>TEXT(Table4[[#This Row],[Date]],"dddd")</f>
        <v>Saturday</v>
      </c>
    </row>
    <row r="877" spans="1:7" x14ac:dyDescent="0.3">
      <c r="A877" s="4">
        <v>44296</v>
      </c>
      <c r="B877" t="s">
        <v>10</v>
      </c>
      <c r="C877" t="s">
        <v>40</v>
      </c>
      <c r="D877">
        <v>3</v>
      </c>
      <c r="E877">
        <f>VLOOKUP(Table4[[#This Row],[SKU]],Table2[[SKU]:[Avg Price]],4,0)</f>
        <v>122</v>
      </c>
      <c r="F877">
        <f>Table4[[#This Row],[Price]]*Table4[[#This Row],[Sales]]</f>
        <v>366</v>
      </c>
      <c r="G877" t="str">
        <f>TEXT(Table4[[#This Row],[Date]],"dddd")</f>
        <v>Saturday</v>
      </c>
    </row>
    <row r="878" spans="1:7" x14ac:dyDescent="0.3">
      <c r="A878" s="4">
        <v>44296</v>
      </c>
      <c r="B878" t="s">
        <v>11</v>
      </c>
      <c r="C878" t="s">
        <v>40</v>
      </c>
      <c r="D878">
        <v>1</v>
      </c>
      <c r="E878">
        <f>VLOOKUP(Table4[[#This Row],[SKU]],Table2[[SKU]:[Avg Price]],4,0)</f>
        <v>96</v>
      </c>
      <c r="F878">
        <f>Table4[[#This Row],[Price]]*Table4[[#This Row],[Sales]]</f>
        <v>96</v>
      </c>
      <c r="G878" t="str">
        <f>TEXT(Table4[[#This Row],[Date]],"dddd")</f>
        <v>Saturday</v>
      </c>
    </row>
    <row r="879" spans="1:7" x14ac:dyDescent="0.3">
      <c r="A879" s="4">
        <v>44296</v>
      </c>
      <c r="B879" t="s">
        <v>12</v>
      </c>
      <c r="C879" t="s">
        <v>40</v>
      </c>
      <c r="D879">
        <v>1</v>
      </c>
      <c r="E879">
        <f>VLOOKUP(Table4[[#This Row],[SKU]],Table2[[SKU]:[Avg Price]],4,0)</f>
        <v>73</v>
      </c>
      <c r="F879">
        <f>Table4[[#This Row],[Price]]*Table4[[#This Row],[Sales]]</f>
        <v>73</v>
      </c>
      <c r="G879" t="str">
        <f>TEXT(Table4[[#This Row],[Date]],"dddd")</f>
        <v>Saturday</v>
      </c>
    </row>
    <row r="880" spans="1:7" x14ac:dyDescent="0.3">
      <c r="A880" s="4">
        <v>44296</v>
      </c>
      <c r="B880" t="s">
        <v>14</v>
      </c>
      <c r="C880" t="s">
        <v>40</v>
      </c>
      <c r="D880">
        <v>2</v>
      </c>
      <c r="E880">
        <f>VLOOKUP(Table4[[#This Row],[SKU]],Table2[[SKU]:[Avg Price]],4,0)</f>
        <v>225</v>
      </c>
      <c r="F880">
        <f>Table4[[#This Row],[Price]]*Table4[[#This Row],[Sales]]</f>
        <v>450</v>
      </c>
      <c r="G880" t="str">
        <f>TEXT(Table4[[#This Row],[Date]],"dddd")</f>
        <v>Saturday</v>
      </c>
    </row>
    <row r="881" spans="1:7" x14ac:dyDescent="0.3">
      <c r="A881" s="4">
        <v>44296</v>
      </c>
      <c r="B881" t="s">
        <v>16</v>
      </c>
      <c r="C881" t="s">
        <v>40</v>
      </c>
      <c r="D881">
        <v>1</v>
      </c>
      <c r="E881">
        <f>VLOOKUP(Table4[[#This Row],[SKU]],Table2[[SKU]:[Avg Price]],4,0)</f>
        <v>559</v>
      </c>
      <c r="F881">
        <f>Table4[[#This Row],[Price]]*Table4[[#This Row],[Sales]]</f>
        <v>559</v>
      </c>
      <c r="G881" t="str">
        <f>TEXT(Table4[[#This Row],[Date]],"dddd")</f>
        <v>Saturday</v>
      </c>
    </row>
    <row r="882" spans="1:7" x14ac:dyDescent="0.3">
      <c r="A882" s="4">
        <v>44296</v>
      </c>
      <c r="B882" t="s">
        <v>17</v>
      </c>
      <c r="C882" t="s">
        <v>40</v>
      </c>
      <c r="D882">
        <v>23</v>
      </c>
      <c r="E882">
        <f>VLOOKUP(Table4[[#This Row],[SKU]],Table2[[SKU]:[Avg Price]],4,0)</f>
        <v>3199</v>
      </c>
      <c r="F882">
        <f>Table4[[#This Row],[Price]]*Table4[[#This Row],[Sales]]</f>
        <v>73577</v>
      </c>
      <c r="G882" t="str">
        <f>TEXT(Table4[[#This Row],[Date]],"dddd")</f>
        <v>Saturday</v>
      </c>
    </row>
    <row r="883" spans="1:7" x14ac:dyDescent="0.3">
      <c r="A883" s="4">
        <v>44296</v>
      </c>
      <c r="B883" t="s">
        <v>18</v>
      </c>
      <c r="C883" t="s">
        <v>40</v>
      </c>
      <c r="D883">
        <v>10</v>
      </c>
      <c r="E883">
        <f>VLOOKUP(Table4[[#This Row],[SKU]],Table2[[SKU]:[Avg Price]],4,0)</f>
        <v>371</v>
      </c>
      <c r="F883">
        <f>Table4[[#This Row],[Price]]*Table4[[#This Row],[Sales]]</f>
        <v>3710</v>
      </c>
      <c r="G883" t="str">
        <f>TEXT(Table4[[#This Row],[Date]],"dddd")</f>
        <v>Saturday</v>
      </c>
    </row>
    <row r="884" spans="1:7" x14ac:dyDescent="0.3">
      <c r="A884" s="4">
        <v>44296</v>
      </c>
      <c r="B884" t="s">
        <v>19</v>
      </c>
      <c r="C884" t="s">
        <v>40</v>
      </c>
      <c r="D884">
        <v>11</v>
      </c>
      <c r="E884">
        <f>VLOOKUP(Table4[[#This Row],[SKU]],Table2[[SKU]:[Avg Price]],4,0)</f>
        <v>2300</v>
      </c>
      <c r="F884">
        <f>Table4[[#This Row],[Price]]*Table4[[#This Row],[Sales]]</f>
        <v>25300</v>
      </c>
      <c r="G884" t="str">
        <f>TEXT(Table4[[#This Row],[Date]],"dddd")</f>
        <v>Saturday</v>
      </c>
    </row>
    <row r="885" spans="1:7" x14ac:dyDescent="0.3">
      <c r="A885" s="4">
        <v>44296</v>
      </c>
      <c r="B885" t="s">
        <v>20</v>
      </c>
      <c r="C885" t="s">
        <v>40</v>
      </c>
      <c r="D885">
        <v>3</v>
      </c>
      <c r="E885">
        <f>VLOOKUP(Table4[[#This Row],[SKU]],Table2[[SKU]:[Avg Price]],4,0)</f>
        <v>499</v>
      </c>
      <c r="F885">
        <f>Table4[[#This Row],[Price]]*Table4[[#This Row],[Sales]]</f>
        <v>1497</v>
      </c>
      <c r="G885" t="str">
        <f>TEXT(Table4[[#This Row],[Date]],"dddd")</f>
        <v>Saturday</v>
      </c>
    </row>
    <row r="886" spans="1:7" x14ac:dyDescent="0.3">
      <c r="A886" s="4">
        <v>44296</v>
      </c>
      <c r="B886" t="s">
        <v>21</v>
      </c>
      <c r="C886" t="s">
        <v>40</v>
      </c>
      <c r="D886">
        <v>2</v>
      </c>
      <c r="E886">
        <f>VLOOKUP(Table4[[#This Row],[SKU]],Table2[[SKU]:[Avg Price]],4,0)</f>
        <v>299</v>
      </c>
      <c r="F886">
        <f>Table4[[#This Row],[Price]]*Table4[[#This Row],[Sales]]</f>
        <v>598</v>
      </c>
      <c r="G886" t="str">
        <f>TEXT(Table4[[#This Row],[Date]],"dddd")</f>
        <v>Saturday</v>
      </c>
    </row>
    <row r="887" spans="1:7" x14ac:dyDescent="0.3">
      <c r="A887" s="4">
        <v>44296</v>
      </c>
      <c r="B887" t="s">
        <v>22</v>
      </c>
      <c r="C887" t="s">
        <v>40</v>
      </c>
      <c r="D887">
        <v>2</v>
      </c>
      <c r="E887">
        <f>VLOOKUP(Table4[[#This Row],[SKU]],Table2[[SKU]:[Avg Price]],4,0)</f>
        <v>901</v>
      </c>
      <c r="F887">
        <f>Table4[[#This Row],[Price]]*Table4[[#This Row],[Sales]]</f>
        <v>1802</v>
      </c>
      <c r="G887" t="str">
        <f>TEXT(Table4[[#This Row],[Date]],"dddd")</f>
        <v>Saturday</v>
      </c>
    </row>
    <row r="888" spans="1:7" x14ac:dyDescent="0.3">
      <c r="A888" s="4">
        <v>44296</v>
      </c>
      <c r="B888" t="s">
        <v>23</v>
      </c>
      <c r="C888" t="s">
        <v>40</v>
      </c>
      <c r="D888">
        <v>2</v>
      </c>
      <c r="E888">
        <f>VLOOKUP(Table4[[#This Row],[SKU]],Table2[[SKU]:[Avg Price]],4,0)</f>
        <v>929</v>
      </c>
      <c r="F888">
        <f>Table4[[#This Row],[Price]]*Table4[[#This Row],[Sales]]</f>
        <v>1858</v>
      </c>
      <c r="G888" t="str">
        <f>TEXT(Table4[[#This Row],[Date]],"dddd")</f>
        <v>Saturday</v>
      </c>
    </row>
    <row r="889" spans="1:7" x14ac:dyDescent="0.3">
      <c r="A889" s="4">
        <v>44296</v>
      </c>
      <c r="B889" t="s">
        <v>24</v>
      </c>
      <c r="C889" t="s">
        <v>40</v>
      </c>
      <c r="D889">
        <v>2</v>
      </c>
      <c r="E889">
        <f>VLOOKUP(Table4[[#This Row],[SKU]],Table2[[SKU]:[Avg Price]],4,0)</f>
        <v>1030</v>
      </c>
      <c r="F889">
        <f>Table4[[#This Row],[Price]]*Table4[[#This Row],[Sales]]</f>
        <v>2060</v>
      </c>
      <c r="G889" t="str">
        <f>TEXT(Table4[[#This Row],[Date]],"dddd")</f>
        <v>Saturday</v>
      </c>
    </row>
    <row r="890" spans="1:7" x14ac:dyDescent="0.3">
      <c r="A890" s="4">
        <v>44296</v>
      </c>
      <c r="B890" t="s">
        <v>25</v>
      </c>
      <c r="C890" t="s">
        <v>40</v>
      </c>
      <c r="D890">
        <v>1</v>
      </c>
      <c r="E890">
        <f>VLOOKUP(Table4[[#This Row],[SKU]],Table2[[SKU]:[Avg Price]],4,0)</f>
        <v>1222</v>
      </c>
      <c r="F890">
        <f>Table4[[#This Row],[Price]]*Table4[[#This Row],[Sales]]</f>
        <v>1222</v>
      </c>
      <c r="G890" t="str">
        <f>TEXT(Table4[[#This Row],[Date]],"dddd")</f>
        <v>Saturday</v>
      </c>
    </row>
    <row r="891" spans="1:7" x14ac:dyDescent="0.3">
      <c r="A891" s="4">
        <v>44296</v>
      </c>
      <c r="B891" t="s">
        <v>26</v>
      </c>
      <c r="C891" t="s">
        <v>40</v>
      </c>
      <c r="D891">
        <v>1</v>
      </c>
      <c r="E891">
        <f>VLOOKUP(Table4[[#This Row],[SKU]],Table2[[SKU]:[Avg Price]],4,0)</f>
        <v>649</v>
      </c>
      <c r="F891">
        <f>Table4[[#This Row],[Price]]*Table4[[#This Row],[Sales]]</f>
        <v>649</v>
      </c>
      <c r="G891" t="str">
        <f>TEXT(Table4[[#This Row],[Date]],"dddd")</f>
        <v>Saturday</v>
      </c>
    </row>
    <row r="892" spans="1:7" x14ac:dyDescent="0.3">
      <c r="A892" s="4">
        <v>44296</v>
      </c>
      <c r="B892" t="s">
        <v>27</v>
      </c>
      <c r="C892" t="s">
        <v>40</v>
      </c>
      <c r="D892">
        <v>4</v>
      </c>
      <c r="E892">
        <f>VLOOKUP(Table4[[#This Row],[SKU]],Table2[[SKU]:[Avg Price]],4,0)</f>
        <v>1800</v>
      </c>
      <c r="F892">
        <f>Table4[[#This Row],[Price]]*Table4[[#This Row],[Sales]]</f>
        <v>7200</v>
      </c>
      <c r="G892" t="str">
        <f>TEXT(Table4[[#This Row],[Date]],"dddd")</f>
        <v>Saturday</v>
      </c>
    </row>
    <row r="893" spans="1:7" x14ac:dyDescent="0.3">
      <c r="A893" s="4">
        <v>44296</v>
      </c>
      <c r="B893" t="s">
        <v>28</v>
      </c>
      <c r="C893" t="s">
        <v>40</v>
      </c>
      <c r="D893">
        <v>3</v>
      </c>
      <c r="E893">
        <f>VLOOKUP(Table4[[#This Row],[SKU]],Table2[[SKU]:[Avg Price]],4,0)</f>
        <v>345</v>
      </c>
      <c r="F893">
        <f>Table4[[#This Row],[Price]]*Table4[[#This Row],[Sales]]</f>
        <v>1035</v>
      </c>
      <c r="G893" t="str">
        <f>TEXT(Table4[[#This Row],[Date]],"dddd")</f>
        <v>Saturday</v>
      </c>
    </row>
    <row r="894" spans="1:7" x14ac:dyDescent="0.3">
      <c r="A894" s="4">
        <v>44296</v>
      </c>
      <c r="B894" t="s">
        <v>29</v>
      </c>
      <c r="C894" t="s">
        <v>40</v>
      </c>
      <c r="D894">
        <v>4</v>
      </c>
      <c r="E894">
        <f>VLOOKUP(Table4[[#This Row],[SKU]],Table2[[SKU]:[Avg Price]],4,0)</f>
        <v>350</v>
      </c>
      <c r="F894">
        <f>Table4[[#This Row],[Price]]*Table4[[#This Row],[Sales]]</f>
        <v>1400</v>
      </c>
      <c r="G894" t="str">
        <f>TEXT(Table4[[#This Row],[Date]],"dddd")</f>
        <v>Saturday</v>
      </c>
    </row>
    <row r="895" spans="1:7" x14ac:dyDescent="0.3">
      <c r="A895" s="4">
        <v>44296</v>
      </c>
      <c r="B895" t="s">
        <v>30</v>
      </c>
      <c r="C895" t="s">
        <v>40</v>
      </c>
      <c r="D895">
        <v>3</v>
      </c>
      <c r="E895">
        <f>VLOOKUP(Table4[[#This Row],[SKU]],Table2[[SKU]:[Avg Price]],4,0)</f>
        <v>1575</v>
      </c>
      <c r="F895">
        <f>Table4[[#This Row],[Price]]*Table4[[#This Row],[Sales]]</f>
        <v>4725</v>
      </c>
      <c r="G895" t="str">
        <f>TEXT(Table4[[#This Row],[Date]],"dddd")</f>
        <v>Saturday</v>
      </c>
    </row>
    <row r="896" spans="1:7" x14ac:dyDescent="0.3">
      <c r="A896" s="4">
        <v>44296</v>
      </c>
      <c r="B896" t="s">
        <v>31</v>
      </c>
      <c r="C896" t="s">
        <v>40</v>
      </c>
      <c r="D896">
        <v>4</v>
      </c>
      <c r="E896">
        <f>VLOOKUP(Table4[[#This Row],[SKU]],Table2[[SKU]:[Avg Price]],4,0)</f>
        <v>1045</v>
      </c>
      <c r="F896">
        <f>Table4[[#This Row],[Price]]*Table4[[#This Row],[Sales]]</f>
        <v>4180</v>
      </c>
      <c r="G896" t="str">
        <f>TEXT(Table4[[#This Row],[Date]],"dddd")</f>
        <v>Saturday</v>
      </c>
    </row>
    <row r="897" spans="1:7" x14ac:dyDescent="0.3">
      <c r="A897" s="4">
        <v>44296</v>
      </c>
      <c r="B897" t="s">
        <v>32</v>
      </c>
      <c r="C897" t="s">
        <v>40</v>
      </c>
      <c r="D897">
        <v>4</v>
      </c>
      <c r="E897">
        <f>VLOOKUP(Table4[[#This Row],[SKU]],Table2[[SKU]:[Avg Price]],4,0)</f>
        <v>1186</v>
      </c>
      <c r="F897">
        <f>Table4[[#This Row],[Price]]*Table4[[#This Row],[Sales]]</f>
        <v>4744</v>
      </c>
      <c r="G897" t="str">
        <f>TEXT(Table4[[#This Row],[Date]],"dddd")</f>
        <v>Saturday</v>
      </c>
    </row>
    <row r="898" spans="1:7" x14ac:dyDescent="0.3">
      <c r="A898" s="4">
        <v>44296</v>
      </c>
      <c r="B898" t="s">
        <v>33</v>
      </c>
      <c r="C898" t="s">
        <v>40</v>
      </c>
      <c r="D898">
        <v>4</v>
      </c>
      <c r="E898">
        <f>VLOOKUP(Table4[[#This Row],[SKU]],Table2[[SKU]:[Avg Price]],4,0)</f>
        <v>374</v>
      </c>
      <c r="F898">
        <f>Table4[[#This Row],[Price]]*Table4[[#This Row],[Sales]]</f>
        <v>1496</v>
      </c>
      <c r="G898" t="str">
        <f>TEXT(Table4[[#This Row],[Date]],"dddd")</f>
        <v>Saturday</v>
      </c>
    </row>
    <row r="899" spans="1:7" x14ac:dyDescent="0.3">
      <c r="A899" s="4">
        <v>44296</v>
      </c>
      <c r="B899" t="s">
        <v>34</v>
      </c>
      <c r="C899" t="s">
        <v>40</v>
      </c>
      <c r="D899">
        <v>0</v>
      </c>
      <c r="E899">
        <f>VLOOKUP(Table4[[#This Row],[SKU]],Table2[[SKU]:[Avg Price]],4,0)</f>
        <v>1500</v>
      </c>
      <c r="F899">
        <f>Table4[[#This Row],[Price]]*Table4[[#This Row],[Sales]]</f>
        <v>0</v>
      </c>
      <c r="G899" t="str">
        <f>TEXT(Table4[[#This Row],[Date]],"dddd")</f>
        <v>Saturday</v>
      </c>
    </row>
    <row r="900" spans="1:7" x14ac:dyDescent="0.3">
      <c r="A900" s="4">
        <v>44296</v>
      </c>
      <c r="B900" t="s">
        <v>35</v>
      </c>
      <c r="C900" t="s">
        <v>40</v>
      </c>
      <c r="D900">
        <v>2</v>
      </c>
      <c r="E900">
        <f>VLOOKUP(Table4[[#This Row],[SKU]],Table2[[SKU]:[Avg Price]],4,0)</f>
        <v>1800</v>
      </c>
      <c r="F900">
        <f>Table4[[#This Row],[Price]]*Table4[[#This Row],[Sales]]</f>
        <v>3600</v>
      </c>
      <c r="G900" t="str">
        <f>TEXT(Table4[[#This Row],[Date]],"dddd")</f>
        <v>Saturday</v>
      </c>
    </row>
    <row r="901" spans="1:7" x14ac:dyDescent="0.3">
      <c r="A901" s="4">
        <v>44296</v>
      </c>
      <c r="B901" t="s">
        <v>36</v>
      </c>
      <c r="C901" t="s">
        <v>40</v>
      </c>
      <c r="D901">
        <v>1</v>
      </c>
      <c r="E901">
        <f>VLOOKUP(Table4[[#This Row],[SKU]],Table2[[SKU]:[Avg Price]],4,0)</f>
        <v>1477</v>
      </c>
      <c r="F901">
        <f>Table4[[#This Row],[Price]]*Table4[[#This Row],[Sales]]</f>
        <v>1477</v>
      </c>
      <c r="G901" t="str">
        <f>TEXT(Table4[[#This Row],[Date]],"dddd")</f>
        <v>Saturday</v>
      </c>
    </row>
    <row r="902" spans="1:7" x14ac:dyDescent="0.3">
      <c r="A902" s="4">
        <v>44297</v>
      </c>
      <c r="B902" t="s">
        <v>5</v>
      </c>
      <c r="C902" t="s">
        <v>38</v>
      </c>
      <c r="D902">
        <v>25</v>
      </c>
      <c r="E902">
        <f>VLOOKUP(Table4[[#This Row],[SKU]],Table2[[SKU]:[Avg Price]],4,0)</f>
        <v>210</v>
      </c>
      <c r="F902">
        <f>Table4[[#This Row],[Price]]*Table4[[#This Row],[Sales]]</f>
        <v>5250</v>
      </c>
      <c r="G902" t="str">
        <f>TEXT(Table4[[#This Row],[Date]],"dddd")</f>
        <v>Sunday</v>
      </c>
    </row>
    <row r="903" spans="1:7" x14ac:dyDescent="0.3">
      <c r="A903" s="4">
        <v>44297</v>
      </c>
      <c r="B903" t="s">
        <v>6</v>
      </c>
      <c r="C903" t="s">
        <v>38</v>
      </c>
      <c r="D903">
        <v>16</v>
      </c>
      <c r="E903">
        <f>VLOOKUP(Table4[[#This Row],[SKU]],Table2[[SKU]:[Avg Price]],4,0)</f>
        <v>199</v>
      </c>
      <c r="F903">
        <f>Table4[[#This Row],[Price]]*Table4[[#This Row],[Sales]]</f>
        <v>3184</v>
      </c>
      <c r="G903" t="str">
        <f>TEXT(Table4[[#This Row],[Date]],"dddd")</f>
        <v>Sunday</v>
      </c>
    </row>
    <row r="904" spans="1:7" x14ac:dyDescent="0.3">
      <c r="A904" s="4">
        <v>44297</v>
      </c>
      <c r="B904" t="s">
        <v>7</v>
      </c>
      <c r="C904" t="s">
        <v>38</v>
      </c>
      <c r="D904">
        <v>11</v>
      </c>
      <c r="E904">
        <f>VLOOKUP(Table4[[#This Row],[SKU]],Table2[[SKU]:[Avg Price]],4,0)</f>
        <v>322</v>
      </c>
      <c r="F904">
        <f>Table4[[#This Row],[Price]]*Table4[[#This Row],[Sales]]</f>
        <v>3542</v>
      </c>
      <c r="G904" t="str">
        <f>TEXT(Table4[[#This Row],[Date]],"dddd")</f>
        <v>Sunday</v>
      </c>
    </row>
    <row r="905" spans="1:7" x14ac:dyDescent="0.3">
      <c r="A905" s="4">
        <v>44297</v>
      </c>
      <c r="B905" t="s">
        <v>8</v>
      </c>
      <c r="C905" t="s">
        <v>38</v>
      </c>
      <c r="D905">
        <v>9</v>
      </c>
      <c r="E905">
        <f>VLOOKUP(Table4[[#This Row],[SKU]],Table2[[SKU]:[Avg Price]],4,0)</f>
        <v>161</v>
      </c>
      <c r="F905">
        <f>Table4[[#This Row],[Price]]*Table4[[#This Row],[Sales]]</f>
        <v>1449</v>
      </c>
      <c r="G905" t="str">
        <f>TEXT(Table4[[#This Row],[Date]],"dddd")</f>
        <v>Sunday</v>
      </c>
    </row>
    <row r="906" spans="1:7" x14ac:dyDescent="0.3">
      <c r="A906" s="4">
        <v>44297</v>
      </c>
      <c r="B906" t="s">
        <v>9</v>
      </c>
      <c r="C906" t="s">
        <v>38</v>
      </c>
      <c r="D906">
        <v>5</v>
      </c>
      <c r="E906">
        <f>VLOOKUP(Table4[[#This Row],[SKU]],Table2[[SKU]:[Avg Price]],4,0)</f>
        <v>109</v>
      </c>
      <c r="F906">
        <f>Table4[[#This Row],[Price]]*Table4[[#This Row],[Sales]]</f>
        <v>545</v>
      </c>
      <c r="G906" t="str">
        <f>TEXT(Table4[[#This Row],[Date]],"dddd")</f>
        <v>Sunday</v>
      </c>
    </row>
    <row r="907" spans="1:7" x14ac:dyDescent="0.3">
      <c r="A907" s="4">
        <v>44297</v>
      </c>
      <c r="B907" t="s">
        <v>10</v>
      </c>
      <c r="C907" t="s">
        <v>38</v>
      </c>
      <c r="D907">
        <v>5</v>
      </c>
      <c r="E907">
        <f>VLOOKUP(Table4[[#This Row],[SKU]],Table2[[SKU]:[Avg Price]],4,0)</f>
        <v>122</v>
      </c>
      <c r="F907">
        <f>Table4[[#This Row],[Price]]*Table4[[#This Row],[Sales]]</f>
        <v>610</v>
      </c>
      <c r="G907" t="str">
        <f>TEXT(Table4[[#This Row],[Date]],"dddd")</f>
        <v>Sunday</v>
      </c>
    </row>
    <row r="908" spans="1:7" x14ac:dyDescent="0.3">
      <c r="A908" s="4">
        <v>44297</v>
      </c>
      <c r="B908" t="s">
        <v>11</v>
      </c>
      <c r="C908" t="s">
        <v>38</v>
      </c>
      <c r="D908">
        <v>5</v>
      </c>
      <c r="E908">
        <f>VLOOKUP(Table4[[#This Row],[SKU]],Table2[[SKU]:[Avg Price]],4,0)</f>
        <v>96</v>
      </c>
      <c r="F908">
        <f>Table4[[#This Row],[Price]]*Table4[[#This Row],[Sales]]</f>
        <v>480</v>
      </c>
      <c r="G908" t="str">
        <f>TEXT(Table4[[#This Row],[Date]],"dddd")</f>
        <v>Sunday</v>
      </c>
    </row>
    <row r="909" spans="1:7" x14ac:dyDescent="0.3">
      <c r="A909" s="4">
        <v>44297</v>
      </c>
      <c r="B909" t="s">
        <v>12</v>
      </c>
      <c r="C909" t="s">
        <v>38</v>
      </c>
      <c r="D909">
        <v>0</v>
      </c>
      <c r="E909">
        <f>VLOOKUP(Table4[[#This Row],[SKU]],Table2[[SKU]:[Avg Price]],4,0)</f>
        <v>73</v>
      </c>
      <c r="F909">
        <f>Table4[[#This Row],[Price]]*Table4[[#This Row],[Sales]]</f>
        <v>0</v>
      </c>
      <c r="G909" t="str">
        <f>TEXT(Table4[[#This Row],[Date]],"dddd")</f>
        <v>Sunday</v>
      </c>
    </row>
    <row r="910" spans="1:7" x14ac:dyDescent="0.3">
      <c r="A910" s="4">
        <v>44297</v>
      </c>
      <c r="B910" t="s">
        <v>14</v>
      </c>
      <c r="C910" t="s">
        <v>38</v>
      </c>
      <c r="D910">
        <v>1</v>
      </c>
      <c r="E910">
        <f>VLOOKUP(Table4[[#This Row],[SKU]],Table2[[SKU]:[Avg Price]],4,0)</f>
        <v>225</v>
      </c>
      <c r="F910">
        <f>Table4[[#This Row],[Price]]*Table4[[#This Row],[Sales]]</f>
        <v>225</v>
      </c>
      <c r="G910" t="str">
        <f>TEXT(Table4[[#This Row],[Date]],"dddd")</f>
        <v>Sunday</v>
      </c>
    </row>
    <row r="911" spans="1:7" x14ac:dyDescent="0.3">
      <c r="A911" s="4">
        <v>44297</v>
      </c>
      <c r="B911" t="s">
        <v>16</v>
      </c>
      <c r="C911" t="s">
        <v>38</v>
      </c>
      <c r="D911">
        <v>0</v>
      </c>
      <c r="E911">
        <f>VLOOKUP(Table4[[#This Row],[SKU]],Table2[[SKU]:[Avg Price]],4,0)</f>
        <v>559</v>
      </c>
      <c r="F911">
        <f>Table4[[#This Row],[Price]]*Table4[[#This Row],[Sales]]</f>
        <v>0</v>
      </c>
      <c r="G911" t="str">
        <f>TEXT(Table4[[#This Row],[Date]],"dddd")</f>
        <v>Sunday</v>
      </c>
    </row>
    <row r="912" spans="1:7" x14ac:dyDescent="0.3">
      <c r="A912" s="4">
        <v>44297</v>
      </c>
      <c r="B912" t="s">
        <v>17</v>
      </c>
      <c r="C912" t="s">
        <v>38</v>
      </c>
      <c r="D912">
        <v>27</v>
      </c>
      <c r="E912">
        <f>VLOOKUP(Table4[[#This Row],[SKU]],Table2[[SKU]:[Avg Price]],4,0)</f>
        <v>3199</v>
      </c>
      <c r="F912">
        <f>Table4[[#This Row],[Price]]*Table4[[#This Row],[Sales]]</f>
        <v>86373</v>
      </c>
      <c r="G912" t="str">
        <f>TEXT(Table4[[#This Row],[Date]],"dddd")</f>
        <v>Sunday</v>
      </c>
    </row>
    <row r="913" spans="1:7" x14ac:dyDescent="0.3">
      <c r="A913" s="4">
        <v>44297</v>
      </c>
      <c r="B913" t="s">
        <v>18</v>
      </c>
      <c r="C913" t="s">
        <v>38</v>
      </c>
      <c r="D913">
        <v>15</v>
      </c>
      <c r="E913">
        <f>VLOOKUP(Table4[[#This Row],[SKU]],Table2[[SKU]:[Avg Price]],4,0)</f>
        <v>371</v>
      </c>
      <c r="F913">
        <f>Table4[[#This Row],[Price]]*Table4[[#This Row],[Sales]]</f>
        <v>5565</v>
      </c>
      <c r="G913" t="str">
        <f>TEXT(Table4[[#This Row],[Date]],"dddd")</f>
        <v>Sunday</v>
      </c>
    </row>
    <row r="914" spans="1:7" x14ac:dyDescent="0.3">
      <c r="A914" s="4">
        <v>44297</v>
      </c>
      <c r="B914" t="s">
        <v>19</v>
      </c>
      <c r="C914" t="s">
        <v>38</v>
      </c>
      <c r="D914">
        <v>13</v>
      </c>
      <c r="E914">
        <f>VLOOKUP(Table4[[#This Row],[SKU]],Table2[[SKU]:[Avg Price]],4,0)</f>
        <v>2300</v>
      </c>
      <c r="F914">
        <f>Table4[[#This Row],[Price]]*Table4[[#This Row],[Sales]]</f>
        <v>29900</v>
      </c>
      <c r="G914" t="str">
        <f>TEXT(Table4[[#This Row],[Date]],"dddd")</f>
        <v>Sunday</v>
      </c>
    </row>
    <row r="915" spans="1:7" x14ac:dyDescent="0.3">
      <c r="A915" s="4">
        <v>44297</v>
      </c>
      <c r="B915" t="s">
        <v>20</v>
      </c>
      <c r="C915" t="s">
        <v>38</v>
      </c>
      <c r="D915">
        <v>10</v>
      </c>
      <c r="E915">
        <f>VLOOKUP(Table4[[#This Row],[SKU]],Table2[[SKU]:[Avg Price]],4,0)</f>
        <v>499</v>
      </c>
      <c r="F915">
        <f>Table4[[#This Row],[Price]]*Table4[[#This Row],[Sales]]</f>
        <v>4990</v>
      </c>
      <c r="G915" t="str">
        <f>TEXT(Table4[[#This Row],[Date]],"dddd")</f>
        <v>Sunday</v>
      </c>
    </row>
    <row r="916" spans="1:7" x14ac:dyDescent="0.3">
      <c r="A916" s="4">
        <v>44297</v>
      </c>
      <c r="B916" t="s">
        <v>21</v>
      </c>
      <c r="C916" t="s">
        <v>38</v>
      </c>
      <c r="D916">
        <v>5</v>
      </c>
      <c r="E916">
        <f>VLOOKUP(Table4[[#This Row],[SKU]],Table2[[SKU]:[Avg Price]],4,0)</f>
        <v>299</v>
      </c>
      <c r="F916">
        <f>Table4[[#This Row],[Price]]*Table4[[#This Row],[Sales]]</f>
        <v>1495</v>
      </c>
      <c r="G916" t="str">
        <f>TEXT(Table4[[#This Row],[Date]],"dddd")</f>
        <v>Sunday</v>
      </c>
    </row>
    <row r="917" spans="1:7" x14ac:dyDescent="0.3">
      <c r="A917" s="4">
        <v>44297</v>
      </c>
      <c r="B917" t="s">
        <v>22</v>
      </c>
      <c r="C917" t="s">
        <v>38</v>
      </c>
      <c r="D917">
        <v>2</v>
      </c>
      <c r="E917">
        <f>VLOOKUP(Table4[[#This Row],[SKU]],Table2[[SKU]:[Avg Price]],4,0)</f>
        <v>901</v>
      </c>
      <c r="F917">
        <f>Table4[[#This Row],[Price]]*Table4[[#This Row],[Sales]]</f>
        <v>1802</v>
      </c>
      <c r="G917" t="str">
        <f>TEXT(Table4[[#This Row],[Date]],"dddd")</f>
        <v>Sunday</v>
      </c>
    </row>
    <row r="918" spans="1:7" x14ac:dyDescent="0.3">
      <c r="A918" s="4">
        <v>44297</v>
      </c>
      <c r="B918" t="s">
        <v>23</v>
      </c>
      <c r="C918" t="s">
        <v>38</v>
      </c>
      <c r="D918">
        <v>5</v>
      </c>
      <c r="E918">
        <f>VLOOKUP(Table4[[#This Row],[SKU]],Table2[[SKU]:[Avg Price]],4,0)</f>
        <v>929</v>
      </c>
      <c r="F918">
        <f>Table4[[#This Row],[Price]]*Table4[[#This Row],[Sales]]</f>
        <v>4645</v>
      </c>
      <c r="G918" t="str">
        <f>TEXT(Table4[[#This Row],[Date]],"dddd")</f>
        <v>Sunday</v>
      </c>
    </row>
    <row r="919" spans="1:7" x14ac:dyDescent="0.3">
      <c r="A919" s="4">
        <v>44297</v>
      </c>
      <c r="B919" t="s">
        <v>24</v>
      </c>
      <c r="C919" t="s">
        <v>38</v>
      </c>
      <c r="D919">
        <v>0</v>
      </c>
      <c r="E919">
        <f>VLOOKUP(Table4[[#This Row],[SKU]],Table2[[SKU]:[Avg Price]],4,0)</f>
        <v>1030</v>
      </c>
      <c r="F919">
        <f>Table4[[#This Row],[Price]]*Table4[[#This Row],[Sales]]</f>
        <v>0</v>
      </c>
      <c r="G919" t="str">
        <f>TEXT(Table4[[#This Row],[Date]],"dddd")</f>
        <v>Sunday</v>
      </c>
    </row>
    <row r="920" spans="1:7" x14ac:dyDescent="0.3">
      <c r="A920" s="4">
        <v>44297</v>
      </c>
      <c r="B920" t="s">
        <v>25</v>
      </c>
      <c r="C920" t="s">
        <v>38</v>
      </c>
      <c r="D920">
        <v>1</v>
      </c>
      <c r="E920">
        <f>VLOOKUP(Table4[[#This Row],[SKU]],Table2[[SKU]:[Avg Price]],4,0)</f>
        <v>1222</v>
      </c>
      <c r="F920">
        <f>Table4[[#This Row],[Price]]*Table4[[#This Row],[Sales]]</f>
        <v>1222</v>
      </c>
      <c r="G920" t="str">
        <f>TEXT(Table4[[#This Row],[Date]],"dddd")</f>
        <v>Sunday</v>
      </c>
    </row>
    <row r="921" spans="1:7" x14ac:dyDescent="0.3">
      <c r="A921" s="4">
        <v>44297</v>
      </c>
      <c r="B921" t="s">
        <v>26</v>
      </c>
      <c r="C921" t="s">
        <v>38</v>
      </c>
      <c r="D921">
        <v>0</v>
      </c>
      <c r="E921">
        <f>VLOOKUP(Table4[[#This Row],[SKU]],Table2[[SKU]:[Avg Price]],4,0)</f>
        <v>649</v>
      </c>
      <c r="F921">
        <f>Table4[[#This Row],[Price]]*Table4[[#This Row],[Sales]]</f>
        <v>0</v>
      </c>
      <c r="G921" t="str">
        <f>TEXT(Table4[[#This Row],[Date]],"dddd")</f>
        <v>Sunday</v>
      </c>
    </row>
    <row r="922" spans="1:7" x14ac:dyDescent="0.3">
      <c r="A922" s="4">
        <v>44297</v>
      </c>
      <c r="B922" t="s">
        <v>27</v>
      </c>
      <c r="C922" t="s">
        <v>38</v>
      </c>
      <c r="D922">
        <v>31</v>
      </c>
      <c r="E922">
        <f>VLOOKUP(Table4[[#This Row],[SKU]],Table2[[SKU]:[Avg Price]],4,0)</f>
        <v>1800</v>
      </c>
      <c r="F922">
        <f>Table4[[#This Row],[Price]]*Table4[[#This Row],[Sales]]</f>
        <v>55800</v>
      </c>
      <c r="G922" t="str">
        <f>TEXT(Table4[[#This Row],[Date]],"dddd")</f>
        <v>Sunday</v>
      </c>
    </row>
    <row r="923" spans="1:7" x14ac:dyDescent="0.3">
      <c r="A923" s="4">
        <v>44297</v>
      </c>
      <c r="B923" t="s">
        <v>28</v>
      </c>
      <c r="C923" t="s">
        <v>38</v>
      </c>
      <c r="D923">
        <v>11</v>
      </c>
      <c r="E923">
        <f>VLOOKUP(Table4[[#This Row],[SKU]],Table2[[SKU]:[Avg Price]],4,0)</f>
        <v>345</v>
      </c>
      <c r="F923">
        <f>Table4[[#This Row],[Price]]*Table4[[#This Row],[Sales]]</f>
        <v>3795</v>
      </c>
      <c r="G923" t="str">
        <f>TEXT(Table4[[#This Row],[Date]],"dddd")</f>
        <v>Sunday</v>
      </c>
    </row>
    <row r="924" spans="1:7" x14ac:dyDescent="0.3">
      <c r="A924" s="4">
        <v>44297</v>
      </c>
      <c r="B924" t="s">
        <v>29</v>
      </c>
      <c r="C924" t="s">
        <v>38</v>
      </c>
      <c r="D924">
        <v>10</v>
      </c>
      <c r="E924">
        <f>VLOOKUP(Table4[[#This Row],[SKU]],Table2[[SKU]:[Avg Price]],4,0)</f>
        <v>350</v>
      </c>
      <c r="F924">
        <f>Table4[[#This Row],[Price]]*Table4[[#This Row],[Sales]]</f>
        <v>3500</v>
      </c>
      <c r="G924" t="str">
        <f>TEXT(Table4[[#This Row],[Date]],"dddd")</f>
        <v>Sunday</v>
      </c>
    </row>
    <row r="925" spans="1:7" x14ac:dyDescent="0.3">
      <c r="A925" s="4">
        <v>44297</v>
      </c>
      <c r="B925" t="s">
        <v>30</v>
      </c>
      <c r="C925" t="s">
        <v>38</v>
      </c>
      <c r="D925">
        <v>7</v>
      </c>
      <c r="E925">
        <f>VLOOKUP(Table4[[#This Row],[SKU]],Table2[[SKU]:[Avg Price]],4,0)</f>
        <v>1575</v>
      </c>
      <c r="F925">
        <f>Table4[[#This Row],[Price]]*Table4[[#This Row],[Sales]]</f>
        <v>11025</v>
      </c>
      <c r="G925" t="str">
        <f>TEXT(Table4[[#This Row],[Date]],"dddd")</f>
        <v>Sunday</v>
      </c>
    </row>
    <row r="926" spans="1:7" x14ac:dyDescent="0.3">
      <c r="A926" s="4">
        <v>44297</v>
      </c>
      <c r="B926" t="s">
        <v>31</v>
      </c>
      <c r="C926" t="s">
        <v>38</v>
      </c>
      <c r="D926">
        <v>7</v>
      </c>
      <c r="E926">
        <f>VLOOKUP(Table4[[#This Row],[SKU]],Table2[[SKU]:[Avg Price]],4,0)</f>
        <v>1045</v>
      </c>
      <c r="F926">
        <f>Table4[[#This Row],[Price]]*Table4[[#This Row],[Sales]]</f>
        <v>7315</v>
      </c>
      <c r="G926" t="str">
        <f>TEXT(Table4[[#This Row],[Date]],"dddd")</f>
        <v>Sunday</v>
      </c>
    </row>
    <row r="927" spans="1:7" x14ac:dyDescent="0.3">
      <c r="A927" s="4">
        <v>44297</v>
      </c>
      <c r="B927" t="s">
        <v>32</v>
      </c>
      <c r="C927" t="s">
        <v>38</v>
      </c>
      <c r="D927">
        <v>5</v>
      </c>
      <c r="E927">
        <f>VLOOKUP(Table4[[#This Row],[SKU]],Table2[[SKU]:[Avg Price]],4,0)</f>
        <v>1186</v>
      </c>
      <c r="F927">
        <f>Table4[[#This Row],[Price]]*Table4[[#This Row],[Sales]]</f>
        <v>5930</v>
      </c>
      <c r="G927" t="str">
        <f>TEXT(Table4[[#This Row],[Date]],"dddd")</f>
        <v>Sunday</v>
      </c>
    </row>
    <row r="928" spans="1:7" x14ac:dyDescent="0.3">
      <c r="A928" s="4">
        <v>44297</v>
      </c>
      <c r="B928" t="s">
        <v>33</v>
      </c>
      <c r="C928" t="s">
        <v>38</v>
      </c>
      <c r="D928">
        <v>2</v>
      </c>
      <c r="E928">
        <f>VLOOKUP(Table4[[#This Row],[SKU]],Table2[[SKU]:[Avg Price]],4,0)</f>
        <v>374</v>
      </c>
      <c r="F928">
        <f>Table4[[#This Row],[Price]]*Table4[[#This Row],[Sales]]</f>
        <v>748</v>
      </c>
      <c r="G928" t="str">
        <f>TEXT(Table4[[#This Row],[Date]],"dddd")</f>
        <v>Sunday</v>
      </c>
    </row>
    <row r="929" spans="1:7" x14ac:dyDescent="0.3">
      <c r="A929" s="4">
        <v>44297</v>
      </c>
      <c r="B929" t="s">
        <v>34</v>
      </c>
      <c r="C929" t="s">
        <v>38</v>
      </c>
      <c r="D929">
        <v>1</v>
      </c>
      <c r="E929">
        <f>VLOOKUP(Table4[[#This Row],[SKU]],Table2[[SKU]:[Avg Price]],4,0)</f>
        <v>1500</v>
      </c>
      <c r="F929">
        <f>Table4[[#This Row],[Price]]*Table4[[#This Row],[Sales]]</f>
        <v>1500</v>
      </c>
      <c r="G929" t="str">
        <f>TEXT(Table4[[#This Row],[Date]],"dddd")</f>
        <v>Sunday</v>
      </c>
    </row>
    <row r="930" spans="1:7" x14ac:dyDescent="0.3">
      <c r="A930" s="4">
        <v>44297</v>
      </c>
      <c r="B930" t="s">
        <v>35</v>
      </c>
      <c r="C930" t="s">
        <v>38</v>
      </c>
      <c r="D930">
        <v>0</v>
      </c>
      <c r="E930">
        <f>VLOOKUP(Table4[[#This Row],[SKU]],Table2[[SKU]:[Avg Price]],4,0)</f>
        <v>1800</v>
      </c>
      <c r="F930">
        <f>Table4[[#This Row],[Price]]*Table4[[#This Row],[Sales]]</f>
        <v>0</v>
      </c>
      <c r="G930" t="str">
        <f>TEXT(Table4[[#This Row],[Date]],"dddd")</f>
        <v>Sunday</v>
      </c>
    </row>
    <row r="931" spans="1:7" x14ac:dyDescent="0.3">
      <c r="A931" s="4">
        <v>44297</v>
      </c>
      <c r="B931" t="s">
        <v>36</v>
      </c>
      <c r="C931" t="s">
        <v>38</v>
      </c>
      <c r="D931">
        <v>0</v>
      </c>
      <c r="E931">
        <f>VLOOKUP(Table4[[#This Row],[SKU]],Table2[[SKU]:[Avg Price]],4,0)</f>
        <v>1477</v>
      </c>
      <c r="F931">
        <f>Table4[[#This Row],[Price]]*Table4[[#This Row],[Sales]]</f>
        <v>0</v>
      </c>
      <c r="G931" t="str">
        <f>TEXT(Table4[[#This Row],[Date]],"dddd")</f>
        <v>Sunday</v>
      </c>
    </row>
    <row r="932" spans="1:7" x14ac:dyDescent="0.3">
      <c r="A932" s="4">
        <v>44297</v>
      </c>
      <c r="B932" t="s">
        <v>5</v>
      </c>
      <c r="C932" t="s">
        <v>39</v>
      </c>
      <c r="D932">
        <v>23</v>
      </c>
      <c r="E932">
        <f>VLOOKUP(Table4[[#This Row],[SKU]],Table2[[SKU]:[Avg Price]],4,0)</f>
        <v>210</v>
      </c>
      <c r="F932">
        <f>Table4[[#This Row],[Price]]*Table4[[#This Row],[Sales]]</f>
        <v>4830</v>
      </c>
      <c r="G932" t="str">
        <f>TEXT(Table4[[#This Row],[Date]],"dddd")</f>
        <v>Sunday</v>
      </c>
    </row>
    <row r="933" spans="1:7" x14ac:dyDescent="0.3">
      <c r="A933" s="4">
        <v>44297</v>
      </c>
      <c r="B933" t="s">
        <v>6</v>
      </c>
      <c r="C933" t="s">
        <v>39</v>
      </c>
      <c r="D933">
        <v>13</v>
      </c>
      <c r="E933">
        <f>VLOOKUP(Table4[[#This Row],[SKU]],Table2[[SKU]:[Avg Price]],4,0)</f>
        <v>199</v>
      </c>
      <c r="F933">
        <f>Table4[[#This Row],[Price]]*Table4[[#This Row],[Sales]]</f>
        <v>2587</v>
      </c>
      <c r="G933" t="str">
        <f>TEXT(Table4[[#This Row],[Date]],"dddd")</f>
        <v>Sunday</v>
      </c>
    </row>
    <row r="934" spans="1:7" x14ac:dyDescent="0.3">
      <c r="A934" s="4">
        <v>44297</v>
      </c>
      <c r="B934" t="s">
        <v>7</v>
      </c>
      <c r="C934" t="s">
        <v>39</v>
      </c>
      <c r="D934">
        <v>8</v>
      </c>
      <c r="E934">
        <f>VLOOKUP(Table4[[#This Row],[SKU]],Table2[[SKU]:[Avg Price]],4,0)</f>
        <v>322</v>
      </c>
      <c r="F934">
        <f>Table4[[#This Row],[Price]]*Table4[[#This Row],[Sales]]</f>
        <v>2576</v>
      </c>
      <c r="G934" t="str">
        <f>TEXT(Table4[[#This Row],[Date]],"dddd")</f>
        <v>Sunday</v>
      </c>
    </row>
    <row r="935" spans="1:7" x14ac:dyDescent="0.3">
      <c r="A935" s="4">
        <v>44297</v>
      </c>
      <c r="B935" t="s">
        <v>8</v>
      </c>
      <c r="C935" t="s">
        <v>39</v>
      </c>
      <c r="D935">
        <v>5</v>
      </c>
      <c r="E935">
        <f>VLOOKUP(Table4[[#This Row],[SKU]],Table2[[SKU]:[Avg Price]],4,0)</f>
        <v>161</v>
      </c>
      <c r="F935">
        <f>Table4[[#This Row],[Price]]*Table4[[#This Row],[Sales]]</f>
        <v>805</v>
      </c>
      <c r="G935" t="str">
        <f>TEXT(Table4[[#This Row],[Date]],"dddd")</f>
        <v>Sunday</v>
      </c>
    </row>
    <row r="936" spans="1:7" x14ac:dyDescent="0.3">
      <c r="A936" s="4">
        <v>44297</v>
      </c>
      <c r="B936" t="s">
        <v>9</v>
      </c>
      <c r="C936" t="s">
        <v>39</v>
      </c>
      <c r="D936">
        <v>4</v>
      </c>
      <c r="E936">
        <f>VLOOKUP(Table4[[#This Row],[SKU]],Table2[[SKU]:[Avg Price]],4,0)</f>
        <v>109</v>
      </c>
      <c r="F936">
        <f>Table4[[#This Row],[Price]]*Table4[[#This Row],[Sales]]</f>
        <v>436</v>
      </c>
      <c r="G936" t="str">
        <f>TEXT(Table4[[#This Row],[Date]],"dddd")</f>
        <v>Sunday</v>
      </c>
    </row>
    <row r="937" spans="1:7" x14ac:dyDescent="0.3">
      <c r="A937" s="4">
        <v>44297</v>
      </c>
      <c r="B937" t="s">
        <v>10</v>
      </c>
      <c r="C937" t="s">
        <v>39</v>
      </c>
      <c r="D937">
        <v>3</v>
      </c>
      <c r="E937">
        <f>VLOOKUP(Table4[[#This Row],[SKU]],Table2[[SKU]:[Avg Price]],4,0)</f>
        <v>122</v>
      </c>
      <c r="F937">
        <f>Table4[[#This Row],[Price]]*Table4[[#This Row],[Sales]]</f>
        <v>366</v>
      </c>
      <c r="G937" t="str">
        <f>TEXT(Table4[[#This Row],[Date]],"dddd")</f>
        <v>Sunday</v>
      </c>
    </row>
    <row r="938" spans="1:7" x14ac:dyDescent="0.3">
      <c r="A938" s="4">
        <v>44297</v>
      </c>
      <c r="B938" t="s">
        <v>11</v>
      </c>
      <c r="C938" t="s">
        <v>39</v>
      </c>
      <c r="D938">
        <v>3</v>
      </c>
      <c r="E938">
        <f>VLOOKUP(Table4[[#This Row],[SKU]],Table2[[SKU]:[Avg Price]],4,0)</f>
        <v>96</v>
      </c>
      <c r="F938">
        <f>Table4[[#This Row],[Price]]*Table4[[#This Row],[Sales]]</f>
        <v>288</v>
      </c>
      <c r="G938" t="str">
        <f>TEXT(Table4[[#This Row],[Date]],"dddd")</f>
        <v>Sunday</v>
      </c>
    </row>
    <row r="939" spans="1:7" x14ac:dyDescent="0.3">
      <c r="A939" s="4">
        <v>44297</v>
      </c>
      <c r="B939" t="s">
        <v>12</v>
      </c>
      <c r="C939" t="s">
        <v>39</v>
      </c>
      <c r="D939">
        <v>0</v>
      </c>
      <c r="E939">
        <f>VLOOKUP(Table4[[#This Row],[SKU]],Table2[[SKU]:[Avg Price]],4,0)</f>
        <v>73</v>
      </c>
      <c r="F939">
        <f>Table4[[#This Row],[Price]]*Table4[[#This Row],[Sales]]</f>
        <v>0</v>
      </c>
      <c r="G939" t="str">
        <f>TEXT(Table4[[#This Row],[Date]],"dddd")</f>
        <v>Sunday</v>
      </c>
    </row>
    <row r="940" spans="1:7" x14ac:dyDescent="0.3">
      <c r="A940" s="4">
        <v>44297</v>
      </c>
      <c r="B940" t="s">
        <v>14</v>
      </c>
      <c r="C940" t="s">
        <v>39</v>
      </c>
      <c r="D940">
        <v>1</v>
      </c>
      <c r="E940">
        <f>VLOOKUP(Table4[[#This Row],[SKU]],Table2[[SKU]:[Avg Price]],4,0)</f>
        <v>225</v>
      </c>
      <c r="F940">
        <f>Table4[[#This Row],[Price]]*Table4[[#This Row],[Sales]]</f>
        <v>225</v>
      </c>
      <c r="G940" t="str">
        <f>TEXT(Table4[[#This Row],[Date]],"dddd")</f>
        <v>Sunday</v>
      </c>
    </row>
    <row r="941" spans="1:7" x14ac:dyDescent="0.3">
      <c r="A941" s="4">
        <v>44297</v>
      </c>
      <c r="B941" t="s">
        <v>16</v>
      </c>
      <c r="C941" t="s">
        <v>39</v>
      </c>
      <c r="D941">
        <v>0</v>
      </c>
      <c r="E941">
        <f>VLOOKUP(Table4[[#This Row],[SKU]],Table2[[SKU]:[Avg Price]],4,0)</f>
        <v>559</v>
      </c>
      <c r="F941">
        <f>Table4[[#This Row],[Price]]*Table4[[#This Row],[Sales]]</f>
        <v>0</v>
      </c>
      <c r="G941" t="str">
        <f>TEXT(Table4[[#This Row],[Date]],"dddd")</f>
        <v>Sunday</v>
      </c>
    </row>
    <row r="942" spans="1:7" x14ac:dyDescent="0.3">
      <c r="A942" s="4">
        <v>44297</v>
      </c>
      <c r="B942" t="s">
        <v>17</v>
      </c>
      <c r="C942" t="s">
        <v>39</v>
      </c>
      <c r="D942">
        <v>9</v>
      </c>
      <c r="E942">
        <f>VLOOKUP(Table4[[#This Row],[SKU]],Table2[[SKU]:[Avg Price]],4,0)</f>
        <v>3199</v>
      </c>
      <c r="F942">
        <f>Table4[[#This Row],[Price]]*Table4[[#This Row],[Sales]]</f>
        <v>28791</v>
      </c>
      <c r="G942" t="str">
        <f>TEXT(Table4[[#This Row],[Date]],"dddd")</f>
        <v>Sunday</v>
      </c>
    </row>
    <row r="943" spans="1:7" x14ac:dyDescent="0.3">
      <c r="A943" s="4">
        <v>44297</v>
      </c>
      <c r="B943" t="s">
        <v>18</v>
      </c>
      <c r="C943" t="s">
        <v>39</v>
      </c>
      <c r="D943">
        <v>13</v>
      </c>
      <c r="E943">
        <f>VLOOKUP(Table4[[#This Row],[SKU]],Table2[[SKU]:[Avg Price]],4,0)</f>
        <v>371</v>
      </c>
      <c r="F943">
        <f>Table4[[#This Row],[Price]]*Table4[[#This Row],[Sales]]</f>
        <v>4823</v>
      </c>
      <c r="G943" t="str">
        <f>TEXT(Table4[[#This Row],[Date]],"dddd")</f>
        <v>Sunday</v>
      </c>
    </row>
    <row r="944" spans="1:7" x14ac:dyDescent="0.3">
      <c r="A944" s="4">
        <v>44297</v>
      </c>
      <c r="B944" t="s">
        <v>19</v>
      </c>
      <c r="C944" t="s">
        <v>39</v>
      </c>
      <c r="D944">
        <v>1</v>
      </c>
      <c r="E944">
        <f>VLOOKUP(Table4[[#This Row],[SKU]],Table2[[SKU]:[Avg Price]],4,0)</f>
        <v>2300</v>
      </c>
      <c r="F944">
        <f>Table4[[#This Row],[Price]]*Table4[[#This Row],[Sales]]</f>
        <v>2300</v>
      </c>
      <c r="G944" t="str">
        <f>TEXT(Table4[[#This Row],[Date]],"dddd")</f>
        <v>Sunday</v>
      </c>
    </row>
    <row r="945" spans="1:7" x14ac:dyDescent="0.3">
      <c r="A945" s="4">
        <v>44297</v>
      </c>
      <c r="B945" t="s">
        <v>20</v>
      </c>
      <c r="C945" t="s">
        <v>39</v>
      </c>
      <c r="D945">
        <v>4</v>
      </c>
      <c r="E945">
        <f>VLOOKUP(Table4[[#This Row],[SKU]],Table2[[SKU]:[Avg Price]],4,0)</f>
        <v>499</v>
      </c>
      <c r="F945">
        <f>Table4[[#This Row],[Price]]*Table4[[#This Row],[Sales]]</f>
        <v>1996</v>
      </c>
      <c r="G945" t="str">
        <f>TEXT(Table4[[#This Row],[Date]],"dddd")</f>
        <v>Sunday</v>
      </c>
    </row>
    <row r="946" spans="1:7" x14ac:dyDescent="0.3">
      <c r="A946" s="4">
        <v>44297</v>
      </c>
      <c r="B946" t="s">
        <v>21</v>
      </c>
      <c r="C946" t="s">
        <v>39</v>
      </c>
      <c r="D946">
        <v>3</v>
      </c>
      <c r="E946">
        <f>VLOOKUP(Table4[[#This Row],[SKU]],Table2[[SKU]:[Avg Price]],4,0)</f>
        <v>299</v>
      </c>
      <c r="F946">
        <f>Table4[[#This Row],[Price]]*Table4[[#This Row],[Sales]]</f>
        <v>897</v>
      </c>
      <c r="G946" t="str">
        <f>TEXT(Table4[[#This Row],[Date]],"dddd")</f>
        <v>Sunday</v>
      </c>
    </row>
    <row r="947" spans="1:7" x14ac:dyDescent="0.3">
      <c r="A947" s="4">
        <v>44297</v>
      </c>
      <c r="B947" t="s">
        <v>22</v>
      </c>
      <c r="C947" t="s">
        <v>39</v>
      </c>
      <c r="D947">
        <v>3</v>
      </c>
      <c r="E947">
        <f>VLOOKUP(Table4[[#This Row],[SKU]],Table2[[SKU]:[Avg Price]],4,0)</f>
        <v>901</v>
      </c>
      <c r="F947">
        <f>Table4[[#This Row],[Price]]*Table4[[#This Row],[Sales]]</f>
        <v>2703</v>
      </c>
      <c r="G947" t="str">
        <f>TEXT(Table4[[#This Row],[Date]],"dddd")</f>
        <v>Sunday</v>
      </c>
    </row>
    <row r="948" spans="1:7" x14ac:dyDescent="0.3">
      <c r="A948" s="4">
        <v>44297</v>
      </c>
      <c r="B948" t="s">
        <v>23</v>
      </c>
      <c r="C948" t="s">
        <v>39</v>
      </c>
      <c r="D948">
        <v>2</v>
      </c>
      <c r="E948">
        <f>VLOOKUP(Table4[[#This Row],[SKU]],Table2[[SKU]:[Avg Price]],4,0)</f>
        <v>929</v>
      </c>
      <c r="F948">
        <f>Table4[[#This Row],[Price]]*Table4[[#This Row],[Sales]]</f>
        <v>1858</v>
      </c>
      <c r="G948" t="str">
        <f>TEXT(Table4[[#This Row],[Date]],"dddd")</f>
        <v>Sunday</v>
      </c>
    </row>
    <row r="949" spans="1:7" x14ac:dyDescent="0.3">
      <c r="A949" s="4">
        <v>44297</v>
      </c>
      <c r="B949" t="s">
        <v>24</v>
      </c>
      <c r="C949" t="s">
        <v>39</v>
      </c>
      <c r="D949">
        <v>0</v>
      </c>
      <c r="E949">
        <f>VLOOKUP(Table4[[#This Row],[SKU]],Table2[[SKU]:[Avg Price]],4,0)</f>
        <v>1030</v>
      </c>
      <c r="F949">
        <f>Table4[[#This Row],[Price]]*Table4[[#This Row],[Sales]]</f>
        <v>0</v>
      </c>
      <c r="G949" t="str">
        <f>TEXT(Table4[[#This Row],[Date]],"dddd")</f>
        <v>Sunday</v>
      </c>
    </row>
    <row r="950" spans="1:7" x14ac:dyDescent="0.3">
      <c r="A950" s="4">
        <v>44297</v>
      </c>
      <c r="B950" t="s">
        <v>25</v>
      </c>
      <c r="C950" t="s">
        <v>39</v>
      </c>
      <c r="D950">
        <v>0</v>
      </c>
      <c r="E950">
        <f>VLOOKUP(Table4[[#This Row],[SKU]],Table2[[SKU]:[Avg Price]],4,0)</f>
        <v>1222</v>
      </c>
      <c r="F950">
        <f>Table4[[#This Row],[Price]]*Table4[[#This Row],[Sales]]</f>
        <v>0</v>
      </c>
      <c r="G950" t="str">
        <f>TEXT(Table4[[#This Row],[Date]],"dddd")</f>
        <v>Sunday</v>
      </c>
    </row>
    <row r="951" spans="1:7" x14ac:dyDescent="0.3">
      <c r="A951" s="4">
        <v>44297</v>
      </c>
      <c r="B951" t="s">
        <v>26</v>
      </c>
      <c r="C951" t="s">
        <v>39</v>
      </c>
      <c r="D951">
        <v>0</v>
      </c>
      <c r="E951">
        <f>VLOOKUP(Table4[[#This Row],[SKU]],Table2[[SKU]:[Avg Price]],4,0)</f>
        <v>649</v>
      </c>
      <c r="F951">
        <f>Table4[[#This Row],[Price]]*Table4[[#This Row],[Sales]]</f>
        <v>0</v>
      </c>
      <c r="G951" t="str">
        <f>TEXT(Table4[[#This Row],[Date]],"dddd")</f>
        <v>Sunday</v>
      </c>
    </row>
    <row r="952" spans="1:7" x14ac:dyDescent="0.3">
      <c r="A952" s="4">
        <v>44297</v>
      </c>
      <c r="B952" t="s">
        <v>27</v>
      </c>
      <c r="C952" t="s">
        <v>39</v>
      </c>
      <c r="D952">
        <v>20</v>
      </c>
      <c r="E952">
        <f>VLOOKUP(Table4[[#This Row],[SKU]],Table2[[SKU]:[Avg Price]],4,0)</f>
        <v>1800</v>
      </c>
      <c r="F952">
        <f>Table4[[#This Row],[Price]]*Table4[[#This Row],[Sales]]</f>
        <v>36000</v>
      </c>
      <c r="G952" t="str">
        <f>TEXT(Table4[[#This Row],[Date]],"dddd")</f>
        <v>Sunday</v>
      </c>
    </row>
    <row r="953" spans="1:7" x14ac:dyDescent="0.3">
      <c r="A953" s="4">
        <v>44297</v>
      </c>
      <c r="B953" t="s">
        <v>28</v>
      </c>
      <c r="C953" t="s">
        <v>39</v>
      </c>
      <c r="D953">
        <v>8</v>
      </c>
      <c r="E953">
        <f>VLOOKUP(Table4[[#This Row],[SKU]],Table2[[SKU]:[Avg Price]],4,0)</f>
        <v>345</v>
      </c>
      <c r="F953">
        <f>Table4[[#This Row],[Price]]*Table4[[#This Row],[Sales]]</f>
        <v>2760</v>
      </c>
      <c r="G953" t="str">
        <f>TEXT(Table4[[#This Row],[Date]],"dddd")</f>
        <v>Sunday</v>
      </c>
    </row>
    <row r="954" spans="1:7" x14ac:dyDescent="0.3">
      <c r="A954" s="4">
        <v>44297</v>
      </c>
      <c r="B954" t="s">
        <v>29</v>
      </c>
      <c r="C954" t="s">
        <v>39</v>
      </c>
      <c r="D954">
        <v>6</v>
      </c>
      <c r="E954">
        <f>VLOOKUP(Table4[[#This Row],[SKU]],Table2[[SKU]:[Avg Price]],4,0)</f>
        <v>350</v>
      </c>
      <c r="F954">
        <f>Table4[[#This Row],[Price]]*Table4[[#This Row],[Sales]]</f>
        <v>2100</v>
      </c>
      <c r="G954" t="str">
        <f>TEXT(Table4[[#This Row],[Date]],"dddd")</f>
        <v>Sunday</v>
      </c>
    </row>
    <row r="955" spans="1:7" x14ac:dyDescent="0.3">
      <c r="A955" s="4">
        <v>44297</v>
      </c>
      <c r="B955" t="s">
        <v>30</v>
      </c>
      <c r="C955" t="s">
        <v>39</v>
      </c>
      <c r="D955">
        <v>5</v>
      </c>
      <c r="E955">
        <f>VLOOKUP(Table4[[#This Row],[SKU]],Table2[[SKU]:[Avg Price]],4,0)</f>
        <v>1575</v>
      </c>
      <c r="F955">
        <f>Table4[[#This Row],[Price]]*Table4[[#This Row],[Sales]]</f>
        <v>7875</v>
      </c>
      <c r="G955" t="str">
        <f>TEXT(Table4[[#This Row],[Date]],"dddd")</f>
        <v>Sunday</v>
      </c>
    </row>
    <row r="956" spans="1:7" x14ac:dyDescent="0.3">
      <c r="A956" s="4">
        <v>44297</v>
      </c>
      <c r="B956" t="s">
        <v>31</v>
      </c>
      <c r="C956" t="s">
        <v>39</v>
      </c>
      <c r="D956">
        <v>2</v>
      </c>
      <c r="E956">
        <f>VLOOKUP(Table4[[#This Row],[SKU]],Table2[[SKU]:[Avg Price]],4,0)</f>
        <v>1045</v>
      </c>
      <c r="F956">
        <f>Table4[[#This Row],[Price]]*Table4[[#This Row],[Sales]]</f>
        <v>2090</v>
      </c>
      <c r="G956" t="str">
        <f>TEXT(Table4[[#This Row],[Date]],"dddd")</f>
        <v>Sunday</v>
      </c>
    </row>
    <row r="957" spans="1:7" x14ac:dyDescent="0.3">
      <c r="A957" s="4">
        <v>44297</v>
      </c>
      <c r="B957" t="s">
        <v>32</v>
      </c>
      <c r="C957" t="s">
        <v>39</v>
      </c>
      <c r="D957">
        <v>0</v>
      </c>
      <c r="E957">
        <f>VLOOKUP(Table4[[#This Row],[SKU]],Table2[[SKU]:[Avg Price]],4,0)</f>
        <v>1186</v>
      </c>
      <c r="F957">
        <f>Table4[[#This Row],[Price]]*Table4[[#This Row],[Sales]]</f>
        <v>0</v>
      </c>
      <c r="G957" t="str">
        <f>TEXT(Table4[[#This Row],[Date]],"dddd")</f>
        <v>Sunday</v>
      </c>
    </row>
    <row r="958" spans="1:7" x14ac:dyDescent="0.3">
      <c r="A958" s="4">
        <v>44297</v>
      </c>
      <c r="B958" t="s">
        <v>33</v>
      </c>
      <c r="C958" t="s">
        <v>39</v>
      </c>
      <c r="D958">
        <v>0</v>
      </c>
      <c r="E958">
        <f>VLOOKUP(Table4[[#This Row],[SKU]],Table2[[SKU]:[Avg Price]],4,0)</f>
        <v>374</v>
      </c>
      <c r="F958">
        <f>Table4[[#This Row],[Price]]*Table4[[#This Row],[Sales]]</f>
        <v>0</v>
      </c>
      <c r="G958" t="str">
        <f>TEXT(Table4[[#This Row],[Date]],"dddd")</f>
        <v>Sunday</v>
      </c>
    </row>
    <row r="959" spans="1:7" x14ac:dyDescent="0.3">
      <c r="A959" s="4">
        <v>44297</v>
      </c>
      <c r="B959" t="s">
        <v>34</v>
      </c>
      <c r="C959" t="s">
        <v>39</v>
      </c>
      <c r="D959">
        <v>0</v>
      </c>
      <c r="E959">
        <f>VLOOKUP(Table4[[#This Row],[SKU]],Table2[[SKU]:[Avg Price]],4,0)</f>
        <v>1500</v>
      </c>
      <c r="F959">
        <f>Table4[[#This Row],[Price]]*Table4[[#This Row],[Sales]]</f>
        <v>0</v>
      </c>
      <c r="G959" t="str">
        <f>TEXT(Table4[[#This Row],[Date]],"dddd")</f>
        <v>Sunday</v>
      </c>
    </row>
    <row r="960" spans="1:7" x14ac:dyDescent="0.3">
      <c r="A960" s="4">
        <v>44297</v>
      </c>
      <c r="B960" t="s">
        <v>35</v>
      </c>
      <c r="C960" t="s">
        <v>39</v>
      </c>
      <c r="D960">
        <v>0</v>
      </c>
      <c r="E960">
        <f>VLOOKUP(Table4[[#This Row],[SKU]],Table2[[SKU]:[Avg Price]],4,0)</f>
        <v>1800</v>
      </c>
      <c r="F960">
        <f>Table4[[#This Row],[Price]]*Table4[[#This Row],[Sales]]</f>
        <v>0</v>
      </c>
      <c r="G960" t="str">
        <f>TEXT(Table4[[#This Row],[Date]],"dddd")</f>
        <v>Sunday</v>
      </c>
    </row>
    <row r="961" spans="1:7" x14ac:dyDescent="0.3">
      <c r="A961" s="4">
        <v>44297</v>
      </c>
      <c r="B961" t="s">
        <v>36</v>
      </c>
      <c r="C961" t="s">
        <v>39</v>
      </c>
      <c r="D961">
        <v>0</v>
      </c>
      <c r="E961">
        <f>VLOOKUP(Table4[[#This Row],[SKU]],Table2[[SKU]:[Avg Price]],4,0)</f>
        <v>1477</v>
      </c>
      <c r="F961">
        <f>Table4[[#This Row],[Price]]*Table4[[#This Row],[Sales]]</f>
        <v>0</v>
      </c>
      <c r="G961" t="str">
        <f>TEXT(Table4[[#This Row],[Date]],"dddd")</f>
        <v>Sunday</v>
      </c>
    </row>
    <row r="962" spans="1:7" x14ac:dyDescent="0.3">
      <c r="A962" s="4">
        <v>44297</v>
      </c>
      <c r="B962" t="s">
        <v>5</v>
      </c>
      <c r="C962" t="s">
        <v>40</v>
      </c>
      <c r="D962">
        <v>11</v>
      </c>
      <c r="E962">
        <f>VLOOKUP(Table4[[#This Row],[SKU]],Table2[[SKU]:[Avg Price]],4,0)</f>
        <v>210</v>
      </c>
      <c r="F962">
        <f>Table4[[#This Row],[Price]]*Table4[[#This Row],[Sales]]</f>
        <v>2310</v>
      </c>
      <c r="G962" t="str">
        <f>TEXT(Table4[[#This Row],[Date]],"dddd")</f>
        <v>Sunday</v>
      </c>
    </row>
    <row r="963" spans="1:7" x14ac:dyDescent="0.3">
      <c r="A963" s="4">
        <v>44297</v>
      </c>
      <c r="B963" t="s">
        <v>6</v>
      </c>
      <c r="C963" t="s">
        <v>40</v>
      </c>
      <c r="D963">
        <v>6</v>
      </c>
      <c r="E963">
        <f>VLOOKUP(Table4[[#This Row],[SKU]],Table2[[SKU]:[Avg Price]],4,0)</f>
        <v>199</v>
      </c>
      <c r="F963">
        <f>Table4[[#This Row],[Price]]*Table4[[#This Row],[Sales]]</f>
        <v>1194</v>
      </c>
      <c r="G963" t="str">
        <f>TEXT(Table4[[#This Row],[Date]],"dddd")</f>
        <v>Sunday</v>
      </c>
    </row>
    <row r="964" spans="1:7" x14ac:dyDescent="0.3">
      <c r="A964" s="4">
        <v>44297</v>
      </c>
      <c r="B964" t="s">
        <v>7</v>
      </c>
      <c r="C964" t="s">
        <v>40</v>
      </c>
      <c r="D964">
        <v>5</v>
      </c>
      <c r="E964">
        <f>VLOOKUP(Table4[[#This Row],[SKU]],Table2[[SKU]:[Avg Price]],4,0)</f>
        <v>322</v>
      </c>
      <c r="F964">
        <f>Table4[[#This Row],[Price]]*Table4[[#This Row],[Sales]]</f>
        <v>1610</v>
      </c>
      <c r="G964" t="str">
        <f>TEXT(Table4[[#This Row],[Date]],"dddd")</f>
        <v>Sunday</v>
      </c>
    </row>
    <row r="965" spans="1:7" x14ac:dyDescent="0.3">
      <c r="A965" s="4">
        <v>44297</v>
      </c>
      <c r="B965" t="s">
        <v>8</v>
      </c>
      <c r="C965" t="s">
        <v>40</v>
      </c>
      <c r="D965">
        <v>3</v>
      </c>
      <c r="E965">
        <f>VLOOKUP(Table4[[#This Row],[SKU]],Table2[[SKU]:[Avg Price]],4,0)</f>
        <v>161</v>
      </c>
      <c r="F965">
        <f>Table4[[#This Row],[Price]]*Table4[[#This Row],[Sales]]</f>
        <v>483</v>
      </c>
      <c r="G965" t="str">
        <f>TEXT(Table4[[#This Row],[Date]],"dddd")</f>
        <v>Sunday</v>
      </c>
    </row>
    <row r="966" spans="1:7" x14ac:dyDescent="0.3">
      <c r="A966" s="4">
        <v>44297</v>
      </c>
      <c r="B966" t="s">
        <v>9</v>
      </c>
      <c r="C966" t="s">
        <v>40</v>
      </c>
      <c r="D966">
        <v>3</v>
      </c>
      <c r="E966">
        <f>VLOOKUP(Table4[[#This Row],[SKU]],Table2[[SKU]:[Avg Price]],4,0)</f>
        <v>109</v>
      </c>
      <c r="F966">
        <f>Table4[[#This Row],[Price]]*Table4[[#This Row],[Sales]]</f>
        <v>327</v>
      </c>
      <c r="G966" t="str">
        <f>TEXT(Table4[[#This Row],[Date]],"dddd")</f>
        <v>Sunday</v>
      </c>
    </row>
    <row r="967" spans="1:7" x14ac:dyDescent="0.3">
      <c r="A967" s="4">
        <v>44297</v>
      </c>
      <c r="B967" t="s">
        <v>10</v>
      </c>
      <c r="C967" t="s">
        <v>40</v>
      </c>
      <c r="D967">
        <v>2</v>
      </c>
      <c r="E967">
        <f>VLOOKUP(Table4[[#This Row],[SKU]],Table2[[SKU]:[Avg Price]],4,0)</f>
        <v>122</v>
      </c>
      <c r="F967">
        <f>Table4[[#This Row],[Price]]*Table4[[#This Row],[Sales]]</f>
        <v>244</v>
      </c>
      <c r="G967" t="str">
        <f>TEXT(Table4[[#This Row],[Date]],"dddd")</f>
        <v>Sunday</v>
      </c>
    </row>
    <row r="968" spans="1:7" x14ac:dyDescent="0.3">
      <c r="A968" s="4">
        <v>44297</v>
      </c>
      <c r="B968" t="s">
        <v>11</v>
      </c>
      <c r="C968" t="s">
        <v>40</v>
      </c>
      <c r="D968">
        <v>2</v>
      </c>
      <c r="E968">
        <f>VLOOKUP(Table4[[#This Row],[SKU]],Table2[[SKU]:[Avg Price]],4,0)</f>
        <v>96</v>
      </c>
      <c r="F968">
        <f>Table4[[#This Row],[Price]]*Table4[[#This Row],[Sales]]</f>
        <v>192</v>
      </c>
      <c r="G968" t="str">
        <f>TEXT(Table4[[#This Row],[Date]],"dddd")</f>
        <v>Sunday</v>
      </c>
    </row>
    <row r="969" spans="1:7" x14ac:dyDescent="0.3">
      <c r="A969" s="4">
        <v>44297</v>
      </c>
      <c r="B969" t="s">
        <v>12</v>
      </c>
      <c r="C969" t="s">
        <v>40</v>
      </c>
      <c r="D969">
        <v>0</v>
      </c>
      <c r="E969">
        <f>VLOOKUP(Table4[[#This Row],[SKU]],Table2[[SKU]:[Avg Price]],4,0)</f>
        <v>73</v>
      </c>
      <c r="F969">
        <f>Table4[[#This Row],[Price]]*Table4[[#This Row],[Sales]]</f>
        <v>0</v>
      </c>
      <c r="G969" t="str">
        <f>TEXT(Table4[[#This Row],[Date]],"dddd")</f>
        <v>Sunday</v>
      </c>
    </row>
    <row r="970" spans="1:7" x14ac:dyDescent="0.3">
      <c r="A970" s="4">
        <v>44297</v>
      </c>
      <c r="B970" t="s">
        <v>14</v>
      </c>
      <c r="C970" t="s">
        <v>40</v>
      </c>
      <c r="D970">
        <v>2</v>
      </c>
      <c r="E970">
        <f>VLOOKUP(Table4[[#This Row],[SKU]],Table2[[SKU]:[Avg Price]],4,0)</f>
        <v>225</v>
      </c>
      <c r="F970">
        <f>Table4[[#This Row],[Price]]*Table4[[#This Row],[Sales]]</f>
        <v>450</v>
      </c>
      <c r="G970" t="str">
        <f>TEXT(Table4[[#This Row],[Date]],"dddd")</f>
        <v>Sunday</v>
      </c>
    </row>
    <row r="971" spans="1:7" x14ac:dyDescent="0.3">
      <c r="A971" s="4">
        <v>44297</v>
      </c>
      <c r="B971" t="s">
        <v>16</v>
      </c>
      <c r="C971" t="s">
        <v>40</v>
      </c>
      <c r="D971">
        <v>2</v>
      </c>
      <c r="E971">
        <f>VLOOKUP(Table4[[#This Row],[SKU]],Table2[[SKU]:[Avg Price]],4,0)</f>
        <v>559</v>
      </c>
      <c r="F971">
        <f>Table4[[#This Row],[Price]]*Table4[[#This Row],[Sales]]</f>
        <v>1118</v>
      </c>
      <c r="G971" t="str">
        <f>TEXT(Table4[[#This Row],[Date]],"dddd")</f>
        <v>Sunday</v>
      </c>
    </row>
    <row r="972" spans="1:7" x14ac:dyDescent="0.3">
      <c r="A972" s="4">
        <v>44297</v>
      </c>
      <c r="B972" t="s">
        <v>17</v>
      </c>
      <c r="C972" t="s">
        <v>40</v>
      </c>
      <c r="D972">
        <v>21</v>
      </c>
      <c r="E972">
        <f>VLOOKUP(Table4[[#This Row],[SKU]],Table2[[SKU]:[Avg Price]],4,0)</f>
        <v>3199</v>
      </c>
      <c r="F972">
        <f>Table4[[#This Row],[Price]]*Table4[[#This Row],[Sales]]</f>
        <v>67179</v>
      </c>
      <c r="G972" t="str">
        <f>TEXT(Table4[[#This Row],[Date]],"dddd")</f>
        <v>Sunday</v>
      </c>
    </row>
    <row r="973" spans="1:7" x14ac:dyDescent="0.3">
      <c r="A973" s="4">
        <v>44297</v>
      </c>
      <c r="B973" t="s">
        <v>18</v>
      </c>
      <c r="C973" t="s">
        <v>40</v>
      </c>
      <c r="D973">
        <v>1</v>
      </c>
      <c r="E973">
        <f>VLOOKUP(Table4[[#This Row],[SKU]],Table2[[SKU]:[Avg Price]],4,0)</f>
        <v>371</v>
      </c>
      <c r="F973">
        <f>Table4[[#This Row],[Price]]*Table4[[#This Row],[Sales]]</f>
        <v>371</v>
      </c>
      <c r="G973" t="str">
        <f>TEXT(Table4[[#This Row],[Date]],"dddd")</f>
        <v>Sunday</v>
      </c>
    </row>
    <row r="974" spans="1:7" x14ac:dyDescent="0.3">
      <c r="A974" s="4">
        <v>44297</v>
      </c>
      <c r="B974" t="s">
        <v>19</v>
      </c>
      <c r="C974" t="s">
        <v>40</v>
      </c>
      <c r="D974">
        <v>10</v>
      </c>
      <c r="E974">
        <f>VLOOKUP(Table4[[#This Row],[SKU]],Table2[[SKU]:[Avg Price]],4,0)</f>
        <v>2300</v>
      </c>
      <c r="F974">
        <f>Table4[[#This Row],[Price]]*Table4[[#This Row],[Sales]]</f>
        <v>23000</v>
      </c>
      <c r="G974" t="str">
        <f>TEXT(Table4[[#This Row],[Date]],"dddd")</f>
        <v>Sunday</v>
      </c>
    </row>
    <row r="975" spans="1:7" x14ac:dyDescent="0.3">
      <c r="A975" s="4">
        <v>44297</v>
      </c>
      <c r="B975" t="s">
        <v>20</v>
      </c>
      <c r="C975" t="s">
        <v>40</v>
      </c>
      <c r="D975">
        <v>5</v>
      </c>
      <c r="E975">
        <f>VLOOKUP(Table4[[#This Row],[SKU]],Table2[[SKU]:[Avg Price]],4,0)</f>
        <v>499</v>
      </c>
      <c r="F975">
        <f>Table4[[#This Row],[Price]]*Table4[[#This Row],[Sales]]</f>
        <v>2495</v>
      </c>
      <c r="G975" t="str">
        <f>TEXT(Table4[[#This Row],[Date]],"dddd")</f>
        <v>Sunday</v>
      </c>
    </row>
    <row r="976" spans="1:7" x14ac:dyDescent="0.3">
      <c r="A976" s="4">
        <v>44297</v>
      </c>
      <c r="B976" t="s">
        <v>21</v>
      </c>
      <c r="C976" t="s">
        <v>40</v>
      </c>
      <c r="D976">
        <v>3</v>
      </c>
      <c r="E976">
        <f>VLOOKUP(Table4[[#This Row],[SKU]],Table2[[SKU]:[Avg Price]],4,0)</f>
        <v>299</v>
      </c>
      <c r="F976">
        <f>Table4[[#This Row],[Price]]*Table4[[#This Row],[Sales]]</f>
        <v>897</v>
      </c>
      <c r="G976" t="str">
        <f>TEXT(Table4[[#This Row],[Date]],"dddd")</f>
        <v>Sunday</v>
      </c>
    </row>
    <row r="977" spans="1:7" x14ac:dyDescent="0.3">
      <c r="A977" s="4">
        <v>44297</v>
      </c>
      <c r="B977" t="s">
        <v>22</v>
      </c>
      <c r="C977" t="s">
        <v>40</v>
      </c>
      <c r="D977">
        <v>1</v>
      </c>
      <c r="E977">
        <f>VLOOKUP(Table4[[#This Row],[SKU]],Table2[[SKU]:[Avg Price]],4,0)</f>
        <v>901</v>
      </c>
      <c r="F977">
        <f>Table4[[#This Row],[Price]]*Table4[[#This Row],[Sales]]</f>
        <v>901</v>
      </c>
      <c r="G977" t="str">
        <f>TEXT(Table4[[#This Row],[Date]],"dddd")</f>
        <v>Sunday</v>
      </c>
    </row>
    <row r="978" spans="1:7" x14ac:dyDescent="0.3">
      <c r="A978" s="4">
        <v>44297</v>
      </c>
      <c r="B978" t="s">
        <v>23</v>
      </c>
      <c r="C978" t="s">
        <v>40</v>
      </c>
      <c r="D978">
        <v>3</v>
      </c>
      <c r="E978">
        <f>VLOOKUP(Table4[[#This Row],[SKU]],Table2[[SKU]:[Avg Price]],4,0)</f>
        <v>929</v>
      </c>
      <c r="F978">
        <f>Table4[[#This Row],[Price]]*Table4[[#This Row],[Sales]]</f>
        <v>2787</v>
      </c>
      <c r="G978" t="str">
        <f>TEXT(Table4[[#This Row],[Date]],"dddd")</f>
        <v>Sunday</v>
      </c>
    </row>
    <row r="979" spans="1:7" x14ac:dyDescent="0.3">
      <c r="A979" s="4">
        <v>44297</v>
      </c>
      <c r="B979" t="s">
        <v>24</v>
      </c>
      <c r="C979" t="s">
        <v>40</v>
      </c>
      <c r="D979">
        <v>1</v>
      </c>
      <c r="E979">
        <f>VLOOKUP(Table4[[#This Row],[SKU]],Table2[[SKU]:[Avg Price]],4,0)</f>
        <v>1030</v>
      </c>
      <c r="F979">
        <f>Table4[[#This Row],[Price]]*Table4[[#This Row],[Sales]]</f>
        <v>1030</v>
      </c>
      <c r="G979" t="str">
        <f>TEXT(Table4[[#This Row],[Date]],"dddd")</f>
        <v>Sunday</v>
      </c>
    </row>
    <row r="980" spans="1:7" x14ac:dyDescent="0.3">
      <c r="A980" s="4">
        <v>44297</v>
      </c>
      <c r="B980" t="s">
        <v>25</v>
      </c>
      <c r="C980" t="s">
        <v>40</v>
      </c>
      <c r="D980">
        <v>1</v>
      </c>
      <c r="E980">
        <f>VLOOKUP(Table4[[#This Row],[SKU]],Table2[[SKU]:[Avg Price]],4,0)</f>
        <v>1222</v>
      </c>
      <c r="F980">
        <f>Table4[[#This Row],[Price]]*Table4[[#This Row],[Sales]]</f>
        <v>1222</v>
      </c>
      <c r="G980" t="str">
        <f>TEXT(Table4[[#This Row],[Date]],"dddd")</f>
        <v>Sunday</v>
      </c>
    </row>
    <row r="981" spans="1:7" x14ac:dyDescent="0.3">
      <c r="A981" s="4">
        <v>44297</v>
      </c>
      <c r="B981" t="s">
        <v>26</v>
      </c>
      <c r="C981" t="s">
        <v>40</v>
      </c>
      <c r="D981">
        <v>2</v>
      </c>
      <c r="E981">
        <f>VLOOKUP(Table4[[#This Row],[SKU]],Table2[[SKU]:[Avg Price]],4,0)</f>
        <v>649</v>
      </c>
      <c r="F981">
        <f>Table4[[#This Row],[Price]]*Table4[[#This Row],[Sales]]</f>
        <v>1298</v>
      </c>
      <c r="G981" t="str">
        <f>TEXT(Table4[[#This Row],[Date]],"dddd")</f>
        <v>Sunday</v>
      </c>
    </row>
    <row r="982" spans="1:7" x14ac:dyDescent="0.3">
      <c r="A982" s="4">
        <v>44297</v>
      </c>
      <c r="B982" t="s">
        <v>27</v>
      </c>
      <c r="C982" t="s">
        <v>40</v>
      </c>
      <c r="D982">
        <v>12</v>
      </c>
      <c r="E982">
        <f>VLOOKUP(Table4[[#This Row],[SKU]],Table2[[SKU]:[Avg Price]],4,0)</f>
        <v>1800</v>
      </c>
      <c r="F982">
        <f>Table4[[#This Row],[Price]]*Table4[[#This Row],[Sales]]</f>
        <v>21600</v>
      </c>
      <c r="G982" t="str">
        <f>TEXT(Table4[[#This Row],[Date]],"dddd")</f>
        <v>Sunday</v>
      </c>
    </row>
    <row r="983" spans="1:7" x14ac:dyDescent="0.3">
      <c r="A983" s="4">
        <v>44297</v>
      </c>
      <c r="B983" t="s">
        <v>28</v>
      </c>
      <c r="C983" t="s">
        <v>40</v>
      </c>
      <c r="D983">
        <v>8</v>
      </c>
      <c r="E983">
        <f>VLOOKUP(Table4[[#This Row],[SKU]],Table2[[SKU]:[Avg Price]],4,0)</f>
        <v>345</v>
      </c>
      <c r="F983">
        <f>Table4[[#This Row],[Price]]*Table4[[#This Row],[Sales]]</f>
        <v>2760</v>
      </c>
      <c r="G983" t="str">
        <f>TEXT(Table4[[#This Row],[Date]],"dddd")</f>
        <v>Sunday</v>
      </c>
    </row>
    <row r="984" spans="1:7" x14ac:dyDescent="0.3">
      <c r="A984" s="4">
        <v>44297</v>
      </c>
      <c r="B984" t="s">
        <v>29</v>
      </c>
      <c r="C984" t="s">
        <v>40</v>
      </c>
      <c r="D984">
        <v>4</v>
      </c>
      <c r="E984">
        <f>VLOOKUP(Table4[[#This Row],[SKU]],Table2[[SKU]:[Avg Price]],4,0)</f>
        <v>350</v>
      </c>
      <c r="F984">
        <f>Table4[[#This Row],[Price]]*Table4[[#This Row],[Sales]]</f>
        <v>1400</v>
      </c>
      <c r="G984" t="str">
        <f>TEXT(Table4[[#This Row],[Date]],"dddd")</f>
        <v>Sunday</v>
      </c>
    </row>
    <row r="985" spans="1:7" x14ac:dyDescent="0.3">
      <c r="A985" s="4">
        <v>44297</v>
      </c>
      <c r="B985" t="s">
        <v>30</v>
      </c>
      <c r="C985" t="s">
        <v>40</v>
      </c>
      <c r="D985">
        <v>3</v>
      </c>
      <c r="E985">
        <f>VLOOKUP(Table4[[#This Row],[SKU]],Table2[[SKU]:[Avg Price]],4,0)</f>
        <v>1575</v>
      </c>
      <c r="F985">
        <f>Table4[[#This Row],[Price]]*Table4[[#This Row],[Sales]]</f>
        <v>4725</v>
      </c>
      <c r="G985" t="str">
        <f>TEXT(Table4[[#This Row],[Date]],"dddd")</f>
        <v>Sunday</v>
      </c>
    </row>
    <row r="986" spans="1:7" x14ac:dyDescent="0.3">
      <c r="A986" s="4">
        <v>44297</v>
      </c>
      <c r="B986" t="s">
        <v>31</v>
      </c>
      <c r="C986" t="s">
        <v>40</v>
      </c>
      <c r="D986">
        <v>5</v>
      </c>
      <c r="E986">
        <f>VLOOKUP(Table4[[#This Row],[SKU]],Table2[[SKU]:[Avg Price]],4,0)</f>
        <v>1045</v>
      </c>
      <c r="F986">
        <f>Table4[[#This Row],[Price]]*Table4[[#This Row],[Sales]]</f>
        <v>5225</v>
      </c>
      <c r="G986" t="str">
        <f>TEXT(Table4[[#This Row],[Date]],"dddd")</f>
        <v>Sunday</v>
      </c>
    </row>
    <row r="987" spans="1:7" x14ac:dyDescent="0.3">
      <c r="A987" s="4">
        <v>44297</v>
      </c>
      <c r="B987" t="s">
        <v>32</v>
      </c>
      <c r="C987" t="s">
        <v>40</v>
      </c>
      <c r="D987">
        <v>5</v>
      </c>
      <c r="E987">
        <f>VLOOKUP(Table4[[#This Row],[SKU]],Table2[[SKU]:[Avg Price]],4,0)</f>
        <v>1186</v>
      </c>
      <c r="F987">
        <f>Table4[[#This Row],[Price]]*Table4[[#This Row],[Sales]]</f>
        <v>5930</v>
      </c>
      <c r="G987" t="str">
        <f>TEXT(Table4[[#This Row],[Date]],"dddd")</f>
        <v>Sunday</v>
      </c>
    </row>
    <row r="988" spans="1:7" x14ac:dyDescent="0.3">
      <c r="A988" s="4">
        <v>44297</v>
      </c>
      <c r="B988" t="s">
        <v>33</v>
      </c>
      <c r="C988" t="s">
        <v>40</v>
      </c>
      <c r="D988">
        <v>3</v>
      </c>
      <c r="E988">
        <f>VLOOKUP(Table4[[#This Row],[SKU]],Table2[[SKU]:[Avg Price]],4,0)</f>
        <v>374</v>
      </c>
      <c r="F988">
        <f>Table4[[#This Row],[Price]]*Table4[[#This Row],[Sales]]</f>
        <v>1122</v>
      </c>
      <c r="G988" t="str">
        <f>TEXT(Table4[[#This Row],[Date]],"dddd")</f>
        <v>Sunday</v>
      </c>
    </row>
    <row r="989" spans="1:7" x14ac:dyDescent="0.3">
      <c r="A989" s="4">
        <v>44297</v>
      </c>
      <c r="B989" t="s">
        <v>34</v>
      </c>
      <c r="C989" t="s">
        <v>40</v>
      </c>
      <c r="D989">
        <v>2</v>
      </c>
      <c r="E989">
        <f>VLOOKUP(Table4[[#This Row],[SKU]],Table2[[SKU]:[Avg Price]],4,0)</f>
        <v>1500</v>
      </c>
      <c r="F989">
        <f>Table4[[#This Row],[Price]]*Table4[[#This Row],[Sales]]</f>
        <v>3000</v>
      </c>
      <c r="G989" t="str">
        <f>TEXT(Table4[[#This Row],[Date]],"dddd")</f>
        <v>Sunday</v>
      </c>
    </row>
    <row r="990" spans="1:7" x14ac:dyDescent="0.3">
      <c r="A990" s="4">
        <v>44297</v>
      </c>
      <c r="B990" t="s">
        <v>35</v>
      </c>
      <c r="C990" t="s">
        <v>40</v>
      </c>
      <c r="D990">
        <v>2</v>
      </c>
      <c r="E990">
        <f>VLOOKUP(Table4[[#This Row],[SKU]],Table2[[SKU]:[Avg Price]],4,0)</f>
        <v>1800</v>
      </c>
      <c r="F990">
        <f>Table4[[#This Row],[Price]]*Table4[[#This Row],[Sales]]</f>
        <v>3600</v>
      </c>
      <c r="G990" t="str">
        <f>TEXT(Table4[[#This Row],[Date]],"dddd")</f>
        <v>Sunday</v>
      </c>
    </row>
    <row r="991" spans="1:7" x14ac:dyDescent="0.3">
      <c r="A991" s="4">
        <v>44297</v>
      </c>
      <c r="B991" t="s">
        <v>36</v>
      </c>
      <c r="C991" t="s">
        <v>40</v>
      </c>
      <c r="D991">
        <v>0</v>
      </c>
      <c r="E991">
        <f>VLOOKUP(Table4[[#This Row],[SKU]],Table2[[SKU]:[Avg Price]],4,0)</f>
        <v>1477</v>
      </c>
      <c r="F991">
        <f>Table4[[#This Row],[Price]]*Table4[[#This Row],[Sales]]</f>
        <v>0</v>
      </c>
      <c r="G991" t="str">
        <f>TEXT(Table4[[#This Row],[Date]],"dddd")</f>
        <v>Sunday</v>
      </c>
    </row>
    <row r="992" spans="1:7" x14ac:dyDescent="0.3">
      <c r="A992" s="4">
        <v>44298</v>
      </c>
      <c r="B992" t="s">
        <v>5</v>
      </c>
      <c r="C992" t="s">
        <v>38</v>
      </c>
      <c r="D992">
        <v>35</v>
      </c>
      <c r="E992">
        <f>VLOOKUP(Table4[[#This Row],[SKU]],Table2[[SKU]:[Avg Price]],4,0)</f>
        <v>210</v>
      </c>
      <c r="F992">
        <f>Table4[[#This Row],[Price]]*Table4[[#This Row],[Sales]]</f>
        <v>7350</v>
      </c>
      <c r="G992" t="str">
        <f>TEXT(Table4[[#This Row],[Date]],"dddd")</f>
        <v>Monday</v>
      </c>
    </row>
    <row r="993" spans="1:7" x14ac:dyDescent="0.3">
      <c r="A993" s="4">
        <v>44298</v>
      </c>
      <c r="B993" t="s">
        <v>6</v>
      </c>
      <c r="C993" t="s">
        <v>38</v>
      </c>
      <c r="D993">
        <v>12</v>
      </c>
      <c r="E993">
        <f>VLOOKUP(Table4[[#This Row],[SKU]],Table2[[SKU]:[Avg Price]],4,0)</f>
        <v>199</v>
      </c>
      <c r="F993">
        <f>Table4[[#This Row],[Price]]*Table4[[#This Row],[Sales]]</f>
        <v>2388</v>
      </c>
      <c r="G993" t="str">
        <f>TEXT(Table4[[#This Row],[Date]],"dddd")</f>
        <v>Monday</v>
      </c>
    </row>
    <row r="994" spans="1:7" x14ac:dyDescent="0.3">
      <c r="A994" s="4">
        <v>44298</v>
      </c>
      <c r="B994" t="s">
        <v>7</v>
      </c>
      <c r="C994" t="s">
        <v>38</v>
      </c>
      <c r="D994">
        <v>10</v>
      </c>
      <c r="E994">
        <f>VLOOKUP(Table4[[#This Row],[SKU]],Table2[[SKU]:[Avg Price]],4,0)</f>
        <v>322</v>
      </c>
      <c r="F994">
        <f>Table4[[#This Row],[Price]]*Table4[[#This Row],[Sales]]</f>
        <v>3220</v>
      </c>
      <c r="G994" t="str">
        <f>TEXT(Table4[[#This Row],[Date]],"dddd")</f>
        <v>Monday</v>
      </c>
    </row>
    <row r="995" spans="1:7" x14ac:dyDescent="0.3">
      <c r="A995" s="4">
        <v>44298</v>
      </c>
      <c r="B995" t="s">
        <v>8</v>
      </c>
      <c r="C995" t="s">
        <v>38</v>
      </c>
      <c r="D995">
        <v>8</v>
      </c>
      <c r="E995">
        <f>VLOOKUP(Table4[[#This Row],[SKU]],Table2[[SKU]:[Avg Price]],4,0)</f>
        <v>161</v>
      </c>
      <c r="F995">
        <f>Table4[[#This Row],[Price]]*Table4[[#This Row],[Sales]]</f>
        <v>1288</v>
      </c>
      <c r="G995" t="str">
        <f>TEXT(Table4[[#This Row],[Date]],"dddd")</f>
        <v>Monday</v>
      </c>
    </row>
    <row r="996" spans="1:7" x14ac:dyDescent="0.3">
      <c r="A996" s="4">
        <v>44298</v>
      </c>
      <c r="B996" t="s">
        <v>9</v>
      </c>
      <c r="C996" t="s">
        <v>38</v>
      </c>
      <c r="D996">
        <v>4</v>
      </c>
      <c r="E996">
        <f>VLOOKUP(Table4[[#This Row],[SKU]],Table2[[SKU]:[Avg Price]],4,0)</f>
        <v>109</v>
      </c>
      <c r="F996">
        <f>Table4[[#This Row],[Price]]*Table4[[#This Row],[Sales]]</f>
        <v>436</v>
      </c>
      <c r="G996" t="str">
        <f>TEXT(Table4[[#This Row],[Date]],"dddd")</f>
        <v>Monday</v>
      </c>
    </row>
    <row r="997" spans="1:7" x14ac:dyDescent="0.3">
      <c r="A997" s="4">
        <v>44298</v>
      </c>
      <c r="B997" t="s">
        <v>10</v>
      </c>
      <c r="C997" t="s">
        <v>38</v>
      </c>
      <c r="D997">
        <v>2</v>
      </c>
      <c r="E997">
        <f>VLOOKUP(Table4[[#This Row],[SKU]],Table2[[SKU]:[Avg Price]],4,0)</f>
        <v>122</v>
      </c>
      <c r="F997">
        <f>Table4[[#This Row],[Price]]*Table4[[#This Row],[Sales]]</f>
        <v>244</v>
      </c>
      <c r="G997" t="str">
        <f>TEXT(Table4[[#This Row],[Date]],"dddd")</f>
        <v>Monday</v>
      </c>
    </row>
    <row r="998" spans="1:7" x14ac:dyDescent="0.3">
      <c r="A998" s="4">
        <v>44298</v>
      </c>
      <c r="B998" t="s">
        <v>11</v>
      </c>
      <c r="C998" t="s">
        <v>38</v>
      </c>
      <c r="D998">
        <v>5</v>
      </c>
      <c r="E998">
        <f>VLOOKUP(Table4[[#This Row],[SKU]],Table2[[SKU]:[Avg Price]],4,0)</f>
        <v>96</v>
      </c>
      <c r="F998">
        <f>Table4[[#This Row],[Price]]*Table4[[#This Row],[Sales]]</f>
        <v>480</v>
      </c>
      <c r="G998" t="str">
        <f>TEXT(Table4[[#This Row],[Date]],"dddd")</f>
        <v>Monday</v>
      </c>
    </row>
    <row r="999" spans="1:7" x14ac:dyDescent="0.3">
      <c r="A999" s="4">
        <v>44298</v>
      </c>
      <c r="B999" t="s">
        <v>12</v>
      </c>
      <c r="C999" t="s">
        <v>38</v>
      </c>
      <c r="D999">
        <v>0</v>
      </c>
      <c r="E999">
        <f>VLOOKUP(Table4[[#This Row],[SKU]],Table2[[SKU]:[Avg Price]],4,0)</f>
        <v>73</v>
      </c>
      <c r="F999">
        <f>Table4[[#This Row],[Price]]*Table4[[#This Row],[Sales]]</f>
        <v>0</v>
      </c>
      <c r="G999" t="str">
        <f>TEXT(Table4[[#This Row],[Date]],"dddd")</f>
        <v>Monday</v>
      </c>
    </row>
    <row r="1000" spans="1:7" x14ac:dyDescent="0.3">
      <c r="A1000" s="4">
        <v>44298</v>
      </c>
      <c r="B1000" t="s">
        <v>14</v>
      </c>
      <c r="C1000" t="s">
        <v>38</v>
      </c>
      <c r="D1000">
        <v>2</v>
      </c>
      <c r="E1000">
        <f>VLOOKUP(Table4[[#This Row],[SKU]],Table2[[SKU]:[Avg Price]],4,0)</f>
        <v>225</v>
      </c>
      <c r="F1000">
        <f>Table4[[#This Row],[Price]]*Table4[[#This Row],[Sales]]</f>
        <v>450</v>
      </c>
      <c r="G1000" t="str">
        <f>TEXT(Table4[[#This Row],[Date]],"dddd")</f>
        <v>Monday</v>
      </c>
    </row>
    <row r="1001" spans="1:7" x14ac:dyDescent="0.3">
      <c r="A1001" s="4">
        <v>44298</v>
      </c>
      <c r="B1001" t="s">
        <v>16</v>
      </c>
      <c r="C1001" t="s">
        <v>38</v>
      </c>
      <c r="D1001">
        <v>1</v>
      </c>
      <c r="E1001">
        <f>VLOOKUP(Table4[[#This Row],[SKU]],Table2[[SKU]:[Avg Price]],4,0)</f>
        <v>559</v>
      </c>
      <c r="F1001">
        <f>Table4[[#This Row],[Price]]*Table4[[#This Row],[Sales]]</f>
        <v>559</v>
      </c>
      <c r="G1001" t="str">
        <f>TEXT(Table4[[#This Row],[Date]],"dddd")</f>
        <v>Monday</v>
      </c>
    </row>
    <row r="1002" spans="1:7" x14ac:dyDescent="0.3">
      <c r="A1002" s="4">
        <v>44298</v>
      </c>
      <c r="B1002" t="s">
        <v>17</v>
      </c>
      <c r="C1002" t="s">
        <v>38</v>
      </c>
      <c r="D1002">
        <v>25</v>
      </c>
      <c r="E1002">
        <f>VLOOKUP(Table4[[#This Row],[SKU]],Table2[[SKU]:[Avg Price]],4,0)</f>
        <v>3199</v>
      </c>
      <c r="F1002">
        <f>Table4[[#This Row],[Price]]*Table4[[#This Row],[Sales]]</f>
        <v>79975</v>
      </c>
      <c r="G1002" t="str">
        <f>TEXT(Table4[[#This Row],[Date]],"dddd")</f>
        <v>Monday</v>
      </c>
    </row>
    <row r="1003" spans="1:7" x14ac:dyDescent="0.3">
      <c r="A1003" s="4">
        <v>44298</v>
      </c>
      <c r="B1003" t="s">
        <v>18</v>
      </c>
      <c r="C1003" t="s">
        <v>38</v>
      </c>
      <c r="D1003">
        <v>10</v>
      </c>
      <c r="E1003">
        <f>VLOOKUP(Table4[[#This Row],[SKU]],Table2[[SKU]:[Avg Price]],4,0)</f>
        <v>371</v>
      </c>
      <c r="F1003">
        <f>Table4[[#This Row],[Price]]*Table4[[#This Row],[Sales]]</f>
        <v>3710</v>
      </c>
      <c r="G1003" t="str">
        <f>TEXT(Table4[[#This Row],[Date]],"dddd")</f>
        <v>Monday</v>
      </c>
    </row>
    <row r="1004" spans="1:7" x14ac:dyDescent="0.3">
      <c r="A1004" s="4">
        <v>44298</v>
      </c>
      <c r="B1004" t="s">
        <v>19</v>
      </c>
      <c r="C1004" t="s">
        <v>38</v>
      </c>
      <c r="D1004">
        <v>9</v>
      </c>
      <c r="E1004">
        <f>VLOOKUP(Table4[[#This Row],[SKU]],Table2[[SKU]:[Avg Price]],4,0)</f>
        <v>2300</v>
      </c>
      <c r="F1004">
        <f>Table4[[#This Row],[Price]]*Table4[[#This Row],[Sales]]</f>
        <v>20700</v>
      </c>
      <c r="G1004" t="str">
        <f>TEXT(Table4[[#This Row],[Date]],"dddd")</f>
        <v>Monday</v>
      </c>
    </row>
    <row r="1005" spans="1:7" x14ac:dyDescent="0.3">
      <c r="A1005" s="4">
        <v>44298</v>
      </c>
      <c r="B1005" t="s">
        <v>20</v>
      </c>
      <c r="C1005" t="s">
        <v>38</v>
      </c>
      <c r="D1005">
        <v>9</v>
      </c>
      <c r="E1005">
        <f>VLOOKUP(Table4[[#This Row],[SKU]],Table2[[SKU]:[Avg Price]],4,0)</f>
        <v>499</v>
      </c>
      <c r="F1005">
        <f>Table4[[#This Row],[Price]]*Table4[[#This Row],[Sales]]</f>
        <v>4491</v>
      </c>
      <c r="G1005" t="str">
        <f>TEXT(Table4[[#This Row],[Date]],"dddd")</f>
        <v>Monday</v>
      </c>
    </row>
    <row r="1006" spans="1:7" x14ac:dyDescent="0.3">
      <c r="A1006" s="4">
        <v>44298</v>
      </c>
      <c r="B1006" t="s">
        <v>21</v>
      </c>
      <c r="C1006" t="s">
        <v>38</v>
      </c>
      <c r="D1006">
        <v>5</v>
      </c>
      <c r="E1006">
        <f>VLOOKUP(Table4[[#This Row],[SKU]],Table2[[SKU]:[Avg Price]],4,0)</f>
        <v>299</v>
      </c>
      <c r="F1006">
        <f>Table4[[#This Row],[Price]]*Table4[[#This Row],[Sales]]</f>
        <v>1495</v>
      </c>
      <c r="G1006" t="str">
        <f>TEXT(Table4[[#This Row],[Date]],"dddd")</f>
        <v>Monday</v>
      </c>
    </row>
    <row r="1007" spans="1:7" x14ac:dyDescent="0.3">
      <c r="A1007" s="4">
        <v>44298</v>
      </c>
      <c r="B1007" t="s">
        <v>22</v>
      </c>
      <c r="C1007" t="s">
        <v>38</v>
      </c>
      <c r="D1007">
        <v>4</v>
      </c>
      <c r="E1007">
        <f>VLOOKUP(Table4[[#This Row],[SKU]],Table2[[SKU]:[Avg Price]],4,0)</f>
        <v>901</v>
      </c>
      <c r="F1007">
        <f>Table4[[#This Row],[Price]]*Table4[[#This Row],[Sales]]</f>
        <v>3604</v>
      </c>
      <c r="G1007" t="str">
        <f>TEXT(Table4[[#This Row],[Date]],"dddd")</f>
        <v>Monday</v>
      </c>
    </row>
    <row r="1008" spans="1:7" x14ac:dyDescent="0.3">
      <c r="A1008" s="4">
        <v>44298</v>
      </c>
      <c r="B1008" t="s">
        <v>23</v>
      </c>
      <c r="C1008" t="s">
        <v>38</v>
      </c>
      <c r="D1008">
        <v>2</v>
      </c>
      <c r="E1008">
        <f>VLOOKUP(Table4[[#This Row],[SKU]],Table2[[SKU]:[Avg Price]],4,0)</f>
        <v>929</v>
      </c>
      <c r="F1008">
        <f>Table4[[#This Row],[Price]]*Table4[[#This Row],[Sales]]</f>
        <v>1858</v>
      </c>
      <c r="G1008" t="str">
        <f>TEXT(Table4[[#This Row],[Date]],"dddd")</f>
        <v>Monday</v>
      </c>
    </row>
    <row r="1009" spans="1:7" x14ac:dyDescent="0.3">
      <c r="A1009" s="4">
        <v>44298</v>
      </c>
      <c r="B1009" t="s">
        <v>24</v>
      </c>
      <c r="C1009" t="s">
        <v>38</v>
      </c>
      <c r="D1009">
        <v>1</v>
      </c>
      <c r="E1009">
        <f>VLOOKUP(Table4[[#This Row],[SKU]],Table2[[SKU]:[Avg Price]],4,0)</f>
        <v>1030</v>
      </c>
      <c r="F1009">
        <f>Table4[[#This Row],[Price]]*Table4[[#This Row],[Sales]]</f>
        <v>1030</v>
      </c>
      <c r="G1009" t="str">
        <f>TEXT(Table4[[#This Row],[Date]],"dddd")</f>
        <v>Monday</v>
      </c>
    </row>
    <row r="1010" spans="1:7" x14ac:dyDescent="0.3">
      <c r="A1010" s="4">
        <v>44298</v>
      </c>
      <c r="B1010" t="s">
        <v>25</v>
      </c>
      <c r="C1010" t="s">
        <v>38</v>
      </c>
      <c r="D1010">
        <v>1</v>
      </c>
      <c r="E1010">
        <f>VLOOKUP(Table4[[#This Row],[SKU]],Table2[[SKU]:[Avg Price]],4,0)</f>
        <v>1222</v>
      </c>
      <c r="F1010">
        <f>Table4[[#This Row],[Price]]*Table4[[#This Row],[Sales]]</f>
        <v>1222</v>
      </c>
      <c r="G1010" t="str">
        <f>TEXT(Table4[[#This Row],[Date]],"dddd")</f>
        <v>Monday</v>
      </c>
    </row>
    <row r="1011" spans="1:7" x14ac:dyDescent="0.3">
      <c r="A1011" s="4">
        <v>44298</v>
      </c>
      <c r="B1011" t="s">
        <v>26</v>
      </c>
      <c r="C1011" t="s">
        <v>38</v>
      </c>
      <c r="D1011">
        <v>2</v>
      </c>
      <c r="E1011">
        <f>VLOOKUP(Table4[[#This Row],[SKU]],Table2[[SKU]:[Avg Price]],4,0)</f>
        <v>649</v>
      </c>
      <c r="F1011">
        <f>Table4[[#This Row],[Price]]*Table4[[#This Row],[Sales]]</f>
        <v>1298</v>
      </c>
      <c r="G1011" t="str">
        <f>TEXT(Table4[[#This Row],[Date]],"dddd")</f>
        <v>Monday</v>
      </c>
    </row>
    <row r="1012" spans="1:7" x14ac:dyDescent="0.3">
      <c r="A1012" s="4">
        <v>44298</v>
      </c>
      <c r="B1012" t="s">
        <v>27</v>
      </c>
      <c r="C1012" t="s">
        <v>38</v>
      </c>
      <c r="D1012">
        <v>25</v>
      </c>
      <c r="E1012">
        <f>VLOOKUP(Table4[[#This Row],[SKU]],Table2[[SKU]:[Avg Price]],4,0)</f>
        <v>1800</v>
      </c>
      <c r="F1012">
        <f>Table4[[#This Row],[Price]]*Table4[[#This Row],[Sales]]</f>
        <v>45000</v>
      </c>
      <c r="G1012" t="str">
        <f>TEXT(Table4[[#This Row],[Date]],"dddd")</f>
        <v>Monday</v>
      </c>
    </row>
    <row r="1013" spans="1:7" x14ac:dyDescent="0.3">
      <c r="A1013" s="4">
        <v>44298</v>
      </c>
      <c r="B1013" t="s">
        <v>28</v>
      </c>
      <c r="C1013" t="s">
        <v>38</v>
      </c>
      <c r="D1013">
        <v>12</v>
      </c>
      <c r="E1013">
        <f>VLOOKUP(Table4[[#This Row],[SKU]],Table2[[SKU]:[Avg Price]],4,0)</f>
        <v>345</v>
      </c>
      <c r="F1013">
        <f>Table4[[#This Row],[Price]]*Table4[[#This Row],[Sales]]</f>
        <v>4140</v>
      </c>
      <c r="G1013" t="str">
        <f>TEXT(Table4[[#This Row],[Date]],"dddd")</f>
        <v>Monday</v>
      </c>
    </row>
    <row r="1014" spans="1:7" x14ac:dyDescent="0.3">
      <c r="A1014" s="4">
        <v>44298</v>
      </c>
      <c r="B1014" t="s">
        <v>29</v>
      </c>
      <c r="C1014" t="s">
        <v>38</v>
      </c>
      <c r="D1014">
        <v>12</v>
      </c>
      <c r="E1014">
        <f>VLOOKUP(Table4[[#This Row],[SKU]],Table2[[SKU]:[Avg Price]],4,0)</f>
        <v>350</v>
      </c>
      <c r="F1014">
        <f>Table4[[#This Row],[Price]]*Table4[[#This Row],[Sales]]</f>
        <v>4200</v>
      </c>
      <c r="G1014" t="str">
        <f>TEXT(Table4[[#This Row],[Date]],"dddd")</f>
        <v>Monday</v>
      </c>
    </row>
    <row r="1015" spans="1:7" x14ac:dyDescent="0.3">
      <c r="A1015" s="4">
        <v>44298</v>
      </c>
      <c r="B1015" t="s">
        <v>30</v>
      </c>
      <c r="C1015" t="s">
        <v>38</v>
      </c>
      <c r="D1015">
        <v>8</v>
      </c>
      <c r="E1015">
        <f>VLOOKUP(Table4[[#This Row],[SKU]],Table2[[SKU]:[Avg Price]],4,0)</f>
        <v>1575</v>
      </c>
      <c r="F1015">
        <f>Table4[[#This Row],[Price]]*Table4[[#This Row],[Sales]]</f>
        <v>12600</v>
      </c>
      <c r="G1015" t="str">
        <f>TEXT(Table4[[#This Row],[Date]],"dddd")</f>
        <v>Monday</v>
      </c>
    </row>
    <row r="1016" spans="1:7" x14ac:dyDescent="0.3">
      <c r="A1016" s="4">
        <v>44298</v>
      </c>
      <c r="B1016" t="s">
        <v>31</v>
      </c>
      <c r="C1016" t="s">
        <v>38</v>
      </c>
      <c r="D1016">
        <v>6</v>
      </c>
      <c r="E1016">
        <f>VLOOKUP(Table4[[#This Row],[SKU]],Table2[[SKU]:[Avg Price]],4,0)</f>
        <v>1045</v>
      </c>
      <c r="F1016">
        <f>Table4[[#This Row],[Price]]*Table4[[#This Row],[Sales]]</f>
        <v>6270</v>
      </c>
      <c r="G1016" t="str">
        <f>TEXT(Table4[[#This Row],[Date]],"dddd")</f>
        <v>Monday</v>
      </c>
    </row>
    <row r="1017" spans="1:7" x14ac:dyDescent="0.3">
      <c r="A1017" s="4">
        <v>44298</v>
      </c>
      <c r="B1017" t="s">
        <v>32</v>
      </c>
      <c r="C1017" t="s">
        <v>38</v>
      </c>
      <c r="D1017">
        <v>4</v>
      </c>
      <c r="E1017">
        <f>VLOOKUP(Table4[[#This Row],[SKU]],Table2[[SKU]:[Avg Price]],4,0)</f>
        <v>1186</v>
      </c>
      <c r="F1017">
        <f>Table4[[#This Row],[Price]]*Table4[[#This Row],[Sales]]</f>
        <v>4744</v>
      </c>
      <c r="G1017" t="str">
        <f>TEXT(Table4[[#This Row],[Date]],"dddd")</f>
        <v>Monday</v>
      </c>
    </row>
    <row r="1018" spans="1:7" x14ac:dyDescent="0.3">
      <c r="A1018" s="4">
        <v>44298</v>
      </c>
      <c r="B1018" t="s">
        <v>33</v>
      </c>
      <c r="C1018" t="s">
        <v>38</v>
      </c>
      <c r="D1018">
        <v>4</v>
      </c>
      <c r="E1018">
        <f>VLOOKUP(Table4[[#This Row],[SKU]],Table2[[SKU]:[Avg Price]],4,0)</f>
        <v>374</v>
      </c>
      <c r="F1018">
        <f>Table4[[#This Row],[Price]]*Table4[[#This Row],[Sales]]</f>
        <v>1496</v>
      </c>
      <c r="G1018" t="str">
        <f>TEXT(Table4[[#This Row],[Date]],"dddd")</f>
        <v>Monday</v>
      </c>
    </row>
    <row r="1019" spans="1:7" x14ac:dyDescent="0.3">
      <c r="A1019" s="4">
        <v>44298</v>
      </c>
      <c r="B1019" t="s">
        <v>34</v>
      </c>
      <c r="C1019" t="s">
        <v>38</v>
      </c>
      <c r="D1019">
        <v>0</v>
      </c>
      <c r="E1019">
        <f>VLOOKUP(Table4[[#This Row],[SKU]],Table2[[SKU]:[Avg Price]],4,0)</f>
        <v>1500</v>
      </c>
      <c r="F1019">
        <f>Table4[[#This Row],[Price]]*Table4[[#This Row],[Sales]]</f>
        <v>0</v>
      </c>
      <c r="G1019" t="str">
        <f>TEXT(Table4[[#This Row],[Date]],"dddd")</f>
        <v>Monday</v>
      </c>
    </row>
    <row r="1020" spans="1:7" x14ac:dyDescent="0.3">
      <c r="A1020" s="4">
        <v>44298</v>
      </c>
      <c r="B1020" t="s">
        <v>35</v>
      </c>
      <c r="C1020" t="s">
        <v>38</v>
      </c>
      <c r="D1020">
        <v>0</v>
      </c>
      <c r="E1020">
        <f>VLOOKUP(Table4[[#This Row],[SKU]],Table2[[SKU]:[Avg Price]],4,0)</f>
        <v>1800</v>
      </c>
      <c r="F1020">
        <f>Table4[[#This Row],[Price]]*Table4[[#This Row],[Sales]]</f>
        <v>0</v>
      </c>
      <c r="G1020" t="str">
        <f>TEXT(Table4[[#This Row],[Date]],"dddd")</f>
        <v>Monday</v>
      </c>
    </row>
    <row r="1021" spans="1:7" x14ac:dyDescent="0.3">
      <c r="A1021" s="4">
        <v>44298</v>
      </c>
      <c r="B1021" t="s">
        <v>36</v>
      </c>
      <c r="C1021" t="s">
        <v>38</v>
      </c>
      <c r="D1021">
        <v>0</v>
      </c>
      <c r="E1021">
        <f>VLOOKUP(Table4[[#This Row],[SKU]],Table2[[SKU]:[Avg Price]],4,0)</f>
        <v>1477</v>
      </c>
      <c r="F1021">
        <f>Table4[[#This Row],[Price]]*Table4[[#This Row],[Sales]]</f>
        <v>0</v>
      </c>
      <c r="G1021" t="str">
        <f>TEXT(Table4[[#This Row],[Date]],"dddd")</f>
        <v>Monday</v>
      </c>
    </row>
    <row r="1022" spans="1:7" x14ac:dyDescent="0.3">
      <c r="A1022" s="4">
        <v>44298</v>
      </c>
      <c r="B1022" t="s">
        <v>5</v>
      </c>
      <c r="C1022" t="s">
        <v>39</v>
      </c>
      <c r="D1022">
        <v>23</v>
      </c>
      <c r="E1022">
        <f>VLOOKUP(Table4[[#This Row],[SKU]],Table2[[SKU]:[Avg Price]],4,0)</f>
        <v>210</v>
      </c>
      <c r="F1022">
        <f>Table4[[#This Row],[Price]]*Table4[[#This Row],[Sales]]</f>
        <v>4830</v>
      </c>
      <c r="G1022" t="str">
        <f>TEXT(Table4[[#This Row],[Date]],"dddd")</f>
        <v>Monday</v>
      </c>
    </row>
    <row r="1023" spans="1:7" x14ac:dyDescent="0.3">
      <c r="A1023" s="4">
        <v>44298</v>
      </c>
      <c r="B1023" t="s">
        <v>6</v>
      </c>
      <c r="C1023" t="s">
        <v>39</v>
      </c>
      <c r="D1023">
        <v>10</v>
      </c>
      <c r="E1023">
        <f>VLOOKUP(Table4[[#This Row],[SKU]],Table2[[SKU]:[Avg Price]],4,0)</f>
        <v>199</v>
      </c>
      <c r="F1023">
        <f>Table4[[#This Row],[Price]]*Table4[[#This Row],[Sales]]</f>
        <v>1990</v>
      </c>
      <c r="G1023" t="str">
        <f>TEXT(Table4[[#This Row],[Date]],"dddd")</f>
        <v>Monday</v>
      </c>
    </row>
    <row r="1024" spans="1:7" x14ac:dyDescent="0.3">
      <c r="A1024" s="4">
        <v>44298</v>
      </c>
      <c r="B1024" t="s">
        <v>7</v>
      </c>
      <c r="C1024" t="s">
        <v>39</v>
      </c>
      <c r="D1024">
        <v>8</v>
      </c>
      <c r="E1024">
        <f>VLOOKUP(Table4[[#This Row],[SKU]],Table2[[SKU]:[Avg Price]],4,0)</f>
        <v>322</v>
      </c>
      <c r="F1024">
        <f>Table4[[#This Row],[Price]]*Table4[[#This Row],[Sales]]</f>
        <v>2576</v>
      </c>
      <c r="G1024" t="str">
        <f>TEXT(Table4[[#This Row],[Date]],"dddd")</f>
        <v>Monday</v>
      </c>
    </row>
    <row r="1025" spans="1:7" x14ac:dyDescent="0.3">
      <c r="A1025" s="4">
        <v>44298</v>
      </c>
      <c r="B1025" t="s">
        <v>8</v>
      </c>
      <c r="C1025" t="s">
        <v>39</v>
      </c>
      <c r="D1025">
        <v>5</v>
      </c>
      <c r="E1025">
        <f>VLOOKUP(Table4[[#This Row],[SKU]],Table2[[SKU]:[Avg Price]],4,0)</f>
        <v>161</v>
      </c>
      <c r="F1025">
        <f>Table4[[#This Row],[Price]]*Table4[[#This Row],[Sales]]</f>
        <v>805</v>
      </c>
      <c r="G1025" t="str">
        <f>TEXT(Table4[[#This Row],[Date]],"dddd")</f>
        <v>Monday</v>
      </c>
    </row>
    <row r="1026" spans="1:7" x14ac:dyDescent="0.3">
      <c r="A1026" s="4">
        <v>44298</v>
      </c>
      <c r="B1026" t="s">
        <v>9</v>
      </c>
      <c r="C1026" t="s">
        <v>39</v>
      </c>
      <c r="D1026">
        <v>3</v>
      </c>
      <c r="E1026">
        <f>VLOOKUP(Table4[[#This Row],[SKU]],Table2[[SKU]:[Avg Price]],4,0)</f>
        <v>109</v>
      </c>
      <c r="F1026">
        <f>Table4[[#This Row],[Price]]*Table4[[#This Row],[Sales]]</f>
        <v>327</v>
      </c>
      <c r="G1026" t="str">
        <f>TEXT(Table4[[#This Row],[Date]],"dddd")</f>
        <v>Monday</v>
      </c>
    </row>
    <row r="1027" spans="1:7" x14ac:dyDescent="0.3">
      <c r="A1027" s="4">
        <v>44298</v>
      </c>
      <c r="B1027" t="s">
        <v>10</v>
      </c>
      <c r="C1027" t="s">
        <v>39</v>
      </c>
      <c r="D1027">
        <v>1</v>
      </c>
      <c r="E1027">
        <f>VLOOKUP(Table4[[#This Row],[SKU]],Table2[[SKU]:[Avg Price]],4,0)</f>
        <v>122</v>
      </c>
      <c r="F1027">
        <f>Table4[[#This Row],[Price]]*Table4[[#This Row],[Sales]]</f>
        <v>122</v>
      </c>
      <c r="G1027" t="str">
        <f>TEXT(Table4[[#This Row],[Date]],"dddd")</f>
        <v>Monday</v>
      </c>
    </row>
    <row r="1028" spans="1:7" x14ac:dyDescent="0.3">
      <c r="A1028" s="4">
        <v>44298</v>
      </c>
      <c r="B1028" t="s">
        <v>11</v>
      </c>
      <c r="C1028" t="s">
        <v>39</v>
      </c>
      <c r="D1028">
        <v>3</v>
      </c>
      <c r="E1028">
        <f>VLOOKUP(Table4[[#This Row],[SKU]],Table2[[SKU]:[Avg Price]],4,0)</f>
        <v>96</v>
      </c>
      <c r="F1028">
        <f>Table4[[#This Row],[Price]]*Table4[[#This Row],[Sales]]</f>
        <v>288</v>
      </c>
      <c r="G1028" t="str">
        <f>TEXT(Table4[[#This Row],[Date]],"dddd")</f>
        <v>Monday</v>
      </c>
    </row>
    <row r="1029" spans="1:7" x14ac:dyDescent="0.3">
      <c r="A1029" s="4">
        <v>44298</v>
      </c>
      <c r="B1029" t="s">
        <v>12</v>
      </c>
      <c r="C1029" t="s">
        <v>39</v>
      </c>
      <c r="D1029">
        <v>0</v>
      </c>
      <c r="E1029">
        <f>VLOOKUP(Table4[[#This Row],[SKU]],Table2[[SKU]:[Avg Price]],4,0)</f>
        <v>73</v>
      </c>
      <c r="F1029">
        <f>Table4[[#This Row],[Price]]*Table4[[#This Row],[Sales]]</f>
        <v>0</v>
      </c>
      <c r="G1029" t="str">
        <f>TEXT(Table4[[#This Row],[Date]],"dddd")</f>
        <v>Monday</v>
      </c>
    </row>
    <row r="1030" spans="1:7" x14ac:dyDescent="0.3">
      <c r="A1030" s="4">
        <v>44298</v>
      </c>
      <c r="B1030" t="s">
        <v>14</v>
      </c>
      <c r="C1030" t="s">
        <v>39</v>
      </c>
      <c r="D1030">
        <v>1</v>
      </c>
      <c r="E1030">
        <f>VLOOKUP(Table4[[#This Row],[SKU]],Table2[[SKU]:[Avg Price]],4,0)</f>
        <v>225</v>
      </c>
      <c r="F1030">
        <f>Table4[[#This Row],[Price]]*Table4[[#This Row],[Sales]]</f>
        <v>225</v>
      </c>
      <c r="G1030" t="str">
        <f>TEXT(Table4[[#This Row],[Date]],"dddd")</f>
        <v>Monday</v>
      </c>
    </row>
    <row r="1031" spans="1:7" x14ac:dyDescent="0.3">
      <c r="A1031" s="4">
        <v>44298</v>
      </c>
      <c r="B1031" t="s">
        <v>16</v>
      </c>
      <c r="C1031" t="s">
        <v>39</v>
      </c>
      <c r="D1031">
        <v>1</v>
      </c>
      <c r="E1031">
        <f>VLOOKUP(Table4[[#This Row],[SKU]],Table2[[SKU]:[Avg Price]],4,0)</f>
        <v>559</v>
      </c>
      <c r="F1031">
        <f>Table4[[#This Row],[Price]]*Table4[[#This Row],[Sales]]</f>
        <v>559</v>
      </c>
      <c r="G1031" t="str">
        <f>TEXT(Table4[[#This Row],[Date]],"dddd")</f>
        <v>Monday</v>
      </c>
    </row>
    <row r="1032" spans="1:7" x14ac:dyDescent="0.3">
      <c r="A1032" s="4">
        <v>44298</v>
      </c>
      <c r="B1032" t="s">
        <v>17</v>
      </c>
      <c r="C1032" t="s">
        <v>39</v>
      </c>
      <c r="D1032">
        <v>23</v>
      </c>
      <c r="E1032">
        <f>VLOOKUP(Table4[[#This Row],[SKU]],Table2[[SKU]:[Avg Price]],4,0)</f>
        <v>3199</v>
      </c>
      <c r="F1032">
        <f>Table4[[#This Row],[Price]]*Table4[[#This Row],[Sales]]</f>
        <v>73577</v>
      </c>
      <c r="G1032" t="str">
        <f>TEXT(Table4[[#This Row],[Date]],"dddd")</f>
        <v>Monday</v>
      </c>
    </row>
    <row r="1033" spans="1:7" x14ac:dyDescent="0.3">
      <c r="A1033" s="4">
        <v>44298</v>
      </c>
      <c r="B1033" t="s">
        <v>18</v>
      </c>
      <c r="C1033" t="s">
        <v>39</v>
      </c>
      <c r="D1033">
        <v>10</v>
      </c>
      <c r="E1033">
        <f>VLOOKUP(Table4[[#This Row],[SKU]],Table2[[SKU]:[Avg Price]],4,0)</f>
        <v>371</v>
      </c>
      <c r="F1033">
        <f>Table4[[#This Row],[Price]]*Table4[[#This Row],[Sales]]</f>
        <v>3710</v>
      </c>
      <c r="G1033" t="str">
        <f>TEXT(Table4[[#This Row],[Date]],"dddd")</f>
        <v>Monday</v>
      </c>
    </row>
    <row r="1034" spans="1:7" x14ac:dyDescent="0.3">
      <c r="A1034" s="4">
        <v>44298</v>
      </c>
      <c r="B1034" t="s">
        <v>19</v>
      </c>
      <c r="C1034" t="s">
        <v>39</v>
      </c>
      <c r="D1034">
        <v>9</v>
      </c>
      <c r="E1034">
        <f>VLOOKUP(Table4[[#This Row],[SKU]],Table2[[SKU]:[Avg Price]],4,0)</f>
        <v>2300</v>
      </c>
      <c r="F1034">
        <f>Table4[[#This Row],[Price]]*Table4[[#This Row],[Sales]]</f>
        <v>20700</v>
      </c>
      <c r="G1034" t="str">
        <f>TEXT(Table4[[#This Row],[Date]],"dddd")</f>
        <v>Monday</v>
      </c>
    </row>
    <row r="1035" spans="1:7" x14ac:dyDescent="0.3">
      <c r="A1035" s="4">
        <v>44298</v>
      </c>
      <c r="B1035" t="s">
        <v>20</v>
      </c>
      <c r="C1035" t="s">
        <v>39</v>
      </c>
      <c r="D1035">
        <v>0</v>
      </c>
      <c r="E1035">
        <f>VLOOKUP(Table4[[#This Row],[SKU]],Table2[[SKU]:[Avg Price]],4,0)</f>
        <v>499</v>
      </c>
      <c r="F1035">
        <f>Table4[[#This Row],[Price]]*Table4[[#This Row],[Sales]]</f>
        <v>0</v>
      </c>
      <c r="G1035" t="str">
        <f>TEXT(Table4[[#This Row],[Date]],"dddd")</f>
        <v>Monday</v>
      </c>
    </row>
    <row r="1036" spans="1:7" x14ac:dyDescent="0.3">
      <c r="A1036" s="4">
        <v>44298</v>
      </c>
      <c r="B1036" t="s">
        <v>21</v>
      </c>
      <c r="C1036" t="s">
        <v>39</v>
      </c>
      <c r="D1036">
        <v>4</v>
      </c>
      <c r="E1036">
        <f>VLOOKUP(Table4[[#This Row],[SKU]],Table2[[SKU]:[Avg Price]],4,0)</f>
        <v>299</v>
      </c>
      <c r="F1036">
        <f>Table4[[#This Row],[Price]]*Table4[[#This Row],[Sales]]</f>
        <v>1196</v>
      </c>
      <c r="G1036" t="str">
        <f>TEXT(Table4[[#This Row],[Date]],"dddd")</f>
        <v>Monday</v>
      </c>
    </row>
    <row r="1037" spans="1:7" x14ac:dyDescent="0.3">
      <c r="A1037" s="4">
        <v>44298</v>
      </c>
      <c r="B1037" t="s">
        <v>22</v>
      </c>
      <c r="C1037" t="s">
        <v>39</v>
      </c>
      <c r="D1037">
        <v>4</v>
      </c>
      <c r="E1037">
        <f>VLOOKUP(Table4[[#This Row],[SKU]],Table2[[SKU]:[Avg Price]],4,0)</f>
        <v>901</v>
      </c>
      <c r="F1037">
        <f>Table4[[#This Row],[Price]]*Table4[[#This Row],[Sales]]</f>
        <v>3604</v>
      </c>
      <c r="G1037" t="str">
        <f>TEXT(Table4[[#This Row],[Date]],"dddd")</f>
        <v>Monday</v>
      </c>
    </row>
    <row r="1038" spans="1:7" x14ac:dyDescent="0.3">
      <c r="A1038" s="4">
        <v>44298</v>
      </c>
      <c r="B1038" t="s">
        <v>23</v>
      </c>
      <c r="C1038" t="s">
        <v>39</v>
      </c>
      <c r="D1038">
        <v>0</v>
      </c>
      <c r="E1038">
        <f>VLOOKUP(Table4[[#This Row],[SKU]],Table2[[SKU]:[Avg Price]],4,0)</f>
        <v>929</v>
      </c>
      <c r="F1038">
        <f>Table4[[#This Row],[Price]]*Table4[[#This Row],[Sales]]</f>
        <v>0</v>
      </c>
      <c r="G1038" t="str">
        <f>TEXT(Table4[[#This Row],[Date]],"dddd")</f>
        <v>Monday</v>
      </c>
    </row>
    <row r="1039" spans="1:7" x14ac:dyDescent="0.3">
      <c r="A1039" s="4">
        <v>44298</v>
      </c>
      <c r="B1039" t="s">
        <v>24</v>
      </c>
      <c r="C1039" t="s">
        <v>39</v>
      </c>
      <c r="D1039">
        <v>1</v>
      </c>
      <c r="E1039">
        <f>VLOOKUP(Table4[[#This Row],[SKU]],Table2[[SKU]:[Avg Price]],4,0)</f>
        <v>1030</v>
      </c>
      <c r="F1039">
        <f>Table4[[#This Row],[Price]]*Table4[[#This Row],[Sales]]</f>
        <v>1030</v>
      </c>
      <c r="G1039" t="str">
        <f>TEXT(Table4[[#This Row],[Date]],"dddd")</f>
        <v>Monday</v>
      </c>
    </row>
    <row r="1040" spans="1:7" x14ac:dyDescent="0.3">
      <c r="A1040" s="4">
        <v>44298</v>
      </c>
      <c r="B1040" t="s">
        <v>25</v>
      </c>
      <c r="C1040" t="s">
        <v>39</v>
      </c>
      <c r="D1040">
        <v>0</v>
      </c>
      <c r="E1040">
        <f>VLOOKUP(Table4[[#This Row],[SKU]],Table2[[SKU]:[Avg Price]],4,0)</f>
        <v>1222</v>
      </c>
      <c r="F1040">
        <f>Table4[[#This Row],[Price]]*Table4[[#This Row],[Sales]]</f>
        <v>0</v>
      </c>
      <c r="G1040" t="str">
        <f>TEXT(Table4[[#This Row],[Date]],"dddd")</f>
        <v>Monday</v>
      </c>
    </row>
    <row r="1041" spans="1:7" x14ac:dyDescent="0.3">
      <c r="A1041" s="4">
        <v>44298</v>
      </c>
      <c r="B1041" t="s">
        <v>26</v>
      </c>
      <c r="C1041" t="s">
        <v>39</v>
      </c>
      <c r="D1041">
        <v>0</v>
      </c>
      <c r="E1041">
        <f>VLOOKUP(Table4[[#This Row],[SKU]],Table2[[SKU]:[Avg Price]],4,0)</f>
        <v>649</v>
      </c>
      <c r="F1041">
        <f>Table4[[#This Row],[Price]]*Table4[[#This Row],[Sales]]</f>
        <v>0</v>
      </c>
      <c r="G1041" t="str">
        <f>TEXT(Table4[[#This Row],[Date]],"dddd")</f>
        <v>Monday</v>
      </c>
    </row>
    <row r="1042" spans="1:7" x14ac:dyDescent="0.3">
      <c r="A1042" s="4">
        <v>44298</v>
      </c>
      <c r="B1042" t="s">
        <v>27</v>
      </c>
      <c r="C1042" t="s">
        <v>39</v>
      </c>
      <c r="D1042">
        <v>19</v>
      </c>
      <c r="E1042">
        <f>VLOOKUP(Table4[[#This Row],[SKU]],Table2[[SKU]:[Avg Price]],4,0)</f>
        <v>1800</v>
      </c>
      <c r="F1042">
        <f>Table4[[#This Row],[Price]]*Table4[[#This Row],[Sales]]</f>
        <v>34200</v>
      </c>
      <c r="G1042" t="str">
        <f>TEXT(Table4[[#This Row],[Date]],"dddd")</f>
        <v>Monday</v>
      </c>
    </row>
    <row r="1043" spans="1:7" x14ac:dyDescent="0.3">
      <c r="A1043" s="4">
        <v>44298</v>
      </c>
      <c r="B1043" t="s">
        <v>28</v>
      </c>
      <c r="C1043" t="s">
        <v>39</v>
      </c>
      <c r="D1043">
        <v>8</v>
      </c>
      <c r="E1043">
        <f>VLOOKUP(Table4[[#This Row],[SKU]],Table2[[SKU]:[Avg Price]],4,0)</f>
        <v>345</v>
      </c>
      <c r="F1043">
        <f>Table4[[#This Row],[Price]]*Table4[[#This Row],[Sales]]</f>
        <v>2760</v>
      </c>
      <c r="G1043" t="str">
        <f>TEXT(Table4[[#This Row],[Date]],"dddd")</f>
        <v>Monday</v>
      </c>
    </row>
    <row r="1044" spans="1:7" x14ac:dyDescent="0.3">
      <c r="A1044" s="4">
        <v>44298</v>
      </c>
      <c r="B1044" t="s">
        <v>29</v>
      </c>
      <c r="C1044" t="s">
        <v>39</v>
      </c>
      <c r="D1044">
        <v>8</v>
      </c>
      <c r="E1044">
        <f>VLOOKUP(Table4[[#This Row],[SKU]],Table2[[SKU]:[Avg Price]],4,0)</f>
        <v>350</v>
      </c>
      <c r="F1044">
        <f>Table4[[#This Row],[Price]]*Table4[[#This Row],[Sales]]</f>
        <v>2800</v>
      </c>
      <c r="G1044" t="str">
        <f>TEXT(Table4[[#This Row],[Date]],"dddd")</f>
        <v>Monday</v>
      </c>
    </row>
    <row r="1045" spans="1:7" x14ac:dyDescent="0.3">
      <c r="A1045" s="4">
        <v>44298</v>
      </c>
      <c r="B1045" t="s">
        <v>30</v>
      </c>
      <c r="C1045" t="s">
        <v>39</v>
      </c>
      <c r="D1045">
        <v>7</v>
      </c>
      <c r="E1045">
        <f>VLOOKUP(Table4[[#This Row],[SKU]],Table2[[SKU]:[Avg Price]],4,0)</f>
        <v>1575</v>
      </c>
      <c r="F1045">
        <f>Table4[[#This Row],[Price]]*Table4[[#This Row],[Sales]]</f>
        <v>11025</v>
      </c>
      <c r="G1045" t="str">
        <f>TEXT(Table4[[#This Row],[Date]],"dddd")</f>
        <v>Monday</v>
      </c>
    </row>
    <row r="1046" spans="1:7" x14ac:dyDescent="0.3">
      <c r="A1046" s="4">
        <v>44298</v>
      </c>
      <c r="B1046" t="s">
        <v>31</v>
      </c>
      <c r="C1046" t="s">
        <v>39</v>
      </c>
      <c r="D1046">
        <v>2</v>
      </c>
      <c r="E1046">
        <f>VLOOKUP(Table4[[#This Row],[SKU]],Table2[[SKU]:[Avg Price]],4,0)</f>
        <v>1045</v>
      </c>
      <c r="F1046">
        <f>Table4[[#This Row],[Price]]*Table4[[#This Row],[Sales]]</f>
        <v>2090</v>
      </c>
      <c r="G1046" t="str">
        <f>TEXT(Table4[[#This Row],[Date]],"dddd")</f>
        <v>Monday</v>
      </c>
    </row>
    <row r="1047" spans="1:7" x14ac:dyDescent="0.3">
      <c r="A1047" s="4">
        <v>44298</v>
      </c>
      <c r="B1047" t="s">
        <v>32</v>
      </c>
      <c r="C1047" t="s">
        <v>39</v>
      </c>
      <c r="D1047">
        <v>1</v>
      </c>
      <c r="E1047">
        <f>VLOOKUP(Table4[[#This Row],[SKU]],Table2[[SKU]:[Avg Price]],4,0)</f>
        <v>1186</v>
      </c>
      <c r="F1047">
        <f>Table4[[#This Row],[Price]]*Table4[[#This Row],[Sales]]</f>
        <v>1186</v>
      </c>
      <c r="G1047" t="str">
        <f>TEXT(Table4[[#This Row],[Date]],"dddd")</f>
        <v>Monday</v>
      </c>
    </row>
    <row r="1048" spans="1:7" x14ac:dyDescent="0.3">
      <c r="A1048" s="4">
        <v>44298</v>
      </c>
      <c r="B1048" t="s">
        <v>33</v>
      </c>
      <c r="C1048" t="s">
        <v>39</v>
      </c>
      <c r="D1048">
        <v>1</v>
      </c>
      <c r="E1048">
        <f>VLOOKUP(Table4[[#This Row],[SKU]],Table2[[SKU]:[Avg Price]],4,0)</f>
        <v>374</v>
      </c>
      <c r="F1048">
        <f>Table4[[#This Row],[Price]]*Table4[[#This Row],[Sales]]</f>
        <v>374</v>
      </c>
      <c r="G1048" t="str">
        <f>TEXT(Table4[[#This Row],[Date]],"dddd")</f>
        <v>Monday</v>
      </c>
    </row>
    <row r="1049" spans="1:7" x14ac:dyDescent="0.3">
      <c r="A1049" s="4">
        <v>44298</v>
      </c>
      <c r="B1049" t="s">
        <v>34</v>
      </c>
      <c r="C1049" t="s">
        <v>39</v>
      </c>
      <c r="D1049">
        <v>0</v>
      </c>
      <c r="E1049">
        <f>VLOOKUP(Table4[[#This Row],[SKU]],Table2[[SKU]:[Avg Price]],4,0)</f>
        <v>1500</v>
      </c>
      <c r="F1049">
        <f>Table4[[#This Row],[Price]]*Table4[[#This Row],[Sales]]</f>
        <v>0</v>
      </c>
      <c r="G1049" t="str">
        <f>TEXT(Table4[[#This Row],[Date]],"dddd")</f>
        <v>Monday</v>
      </c>
    </row>
    <row r="1050" spans="1:7" x14ac:dyDescent="0.3">
      <c r="A1050" s="4">
        <v>44298</v>
      </c>
      <c r="B1050" t="s">
        <v>35</v>
      </c>
      <c r="C1050" t="s">
        <v>39</v>
      </c>
      <c r="D1050">
        <v>0</v>
      </c>
      <c r="E1050">
        <f>VLOOKUP(Table4[[#This Row],[SKU]],Table2[[SKU]:[Avg Price]],4,0)</f>
        <v>1800</v>
      </c>
      <c r="F1050">
        <f>Table4[[#This Row],[Price]]*Table4[[#This Row],[Sales]]</f>
        <v>0</v>
      </c>
      <c r="G1050" t="str">
        <f>TEXT(Table4[[#This Row],[Date]],"dddd")</f>
        <v>Monday</v>
      </c>
    </row>
    <row r="1051" spans="1:7" x14ac:dyDescent="0.3">
      <c r="A1051" s="4">
        <v>44298</v>
      </c>
      <c r="B1051" t="s">
        <v>36</v>
      </c>
      <c r="C1051" t="s">
        <v>39</v>
      </c>
      <c r="D1051">
        <v>0</v>
      </c>
      <c r="E1051">
        <f>VLOOKUP(Table4[[#This Row],[SKU]],Table2[[SKU]:[Avg Price]],4,0)</f>
        <v>1477</v>
      </c>
      <c r="F1051">
        <f>Table4[[#This Row],[Price]]*Table4[[#This Row],[Sales]]</f>
        <v>0</v>
      </c>
      <c r="G1051" t="str">
        <f>TEXT(Table4[[#This Row],[Date]],"dddd")</f>
        <v>Monday</v>
      </c>
    </row>
    <row r="1052" spans="1:7" x14ac:dyDescent="0.3">
      <c r="A1052" s="4">
        <v>44298</v>
      </c>
      <c r="B1052" t="s">
        <v>5</v>
      </c>
      <c r="C1052" t="s">
        <v>40</v>
      </c>
      <c r="D1052">
        <v>3</v>
      </c>
      <c r="E1052">
        <f>VLOOKUP(Table4[[#This Row],[SKU]],Table2[[SKU]:[Avg Price]],4,0)</f>
        <v>210</v>
      </c>
      <c r="F1052">
        <f>Table4[[#This Row],[Price]]*Table4[[#This Row],[Sales]]</f>
        <v>630</v>
      </c>
      <c r="G1052" t="str">
        <f>TEXT(Table4[[#This Row],[Date]],"dddd")</f>
        <v>Monday</v>
      </c>
    </row>
    <row r="1053" spans="1:7" x14ac:dyDescent="0.3">
      <c r="A1053" s="4">
        <v>44298</v>
      </c>
      <c r="B1053" t="s">
        <v>6</v>
      </c>
      <c r="C1053" t="s">
        <v>40</v>
      </c>
      <c r="D1053">
        <v>6</v>
      </c>
      <c r="E1053">
        <f>VLOOKUP(Table4[[#This Row],[SKU]],Table2[[SKU]:[Avg Price]],4,0)</f>
        <v>199</v>
      </c>
      <c r="F1053">
        <f>Table4[[#This Row],[Price]]*Table4[[#This Row],[Sales]]</f>
        <v>1194</v>
      </c>
      <c r="G1053" t="str">
        <f>TEXT(Table4[[#This Row],[Date]],"dddd")</f>
        <v>Monday</v>
      </c>
    </row>
    <row r="1054" spans="1:7" x14ac:dyDescent="0.3">
      <c r="A1054" s="4">
        <v>44298</v>
      </c>
      <c r="B1054" t="s">
        <v>7</v>
      </c>
      <c r="C1054" t="s">
        <v>40</v>
      </c>
      <c r="D1054">
        <v>2</v>
      </c>
      <c r="E1054">
        <f>VLOOKUP(Table4[[#This Row],[SKU]],Table2[[SKU]:[Avg Price]],4,0)</f>
        <v>322</v>
      </c>
      <c r="F1054">
        <f>Table4[[#This Row],[Price]]*Table4[[#This Row],[Sales]]</f>
        <v>644</v>
      </c>
      <c r="G1054" t="str">
        <f>TEXT(Table4[[#This Row],[Date]],"dddd")</f>
        <v>Monday</v>
      </c>
    </row>
    <row r="1055" spans="1:7" x14ac:dyDescent="0.3">
      <c r="A1055" s="4">
        <v>44298</v>
      </c>
      <c r="B1055" t="s">
        <v>8</v>
      </c>
      <c r="C1055" t="s">
        <v>40</v>
      </c>
      <c r="D1055">
        <v>5</v>
      </c>
      <c r="E1055">
        <f>VLOOKUP(Table4[[#This Row],[SKU]],Table2[[SKU]:[Avg Price]],4,0)</f>
        <v>161</v>
      </c>
      <c r="F1055">
        <f>Table4[[#This Row],[Price]]*Table4[[#This Row],[Sales]]</f>
        <v>805</v>
      </c>
      <c r="G1055" t="str">
        <f>TEXT(Table4[[#This Row],[Date]],"dddd")</f>
        <v>Monday</v>
      </c>
    </row>
    <row r="1056" spans="1:7" x14ac:dyDescent="0.3">
      <c r="A1056" s="4">
        <v>44298</v>
      </c>
      <c r="B1056" t="s">
        <v>9</v>
      </c>
      <c r="C1056" t="s">
        <v>40</v>
      </c>
      <c r="D1056">
        <v>3</v>
      </c>
      <c r="E1056">
        <f>VLOOKUP(Table4[[#This Row],[SKU]],Table2[[SKU]:[Avg Price]],4,0)</f>
        <v>109</v>
      </c>
      <c r="F1056">
        <f>Table4[[#This Row],[Price]]*Table4[[#This Row],[Sales]]</f>
        <v>327</v>
      </c>
      <c r="G1056" t="str">
        <f>TEXT(Table4[[#This Row],[Date]],"dddd")</f>
        <v>Monday</v>
      </c>
    </row>
    <row r="1057" spans="1:7" x14ac:dyDescent="0.3">
      <c r="A1057" s="4">
        <v>44298</v>
      </c>
      <c r="B1057" t="s">
        <v>10</v>
      </c>
      <c r="C1057" t="s">
        <v>40</v>
      </c>
      <c r="D1057">
        <v>2</v>
      </c>
      <c r="E1057">
        <f>VLOOKUP(Table4[[#This Row],[SKU]],Table2[[SKU]:[Avg Price]],4,0)</f>
        <v>122</v>
      </c>
      <c r="F1057">
        <f>Table4[[#This Row],[Price]]*Table4[[#This Row],[Sales]]</f>
        <v>244</v>
      </c>
      <c r="G1057" t="str">
        <f>TEXT(Table4[[#This Row],[Date]],"dddd")</f>
        <v>Monday</v>
      </c>
    </row>
    <row r="1058" spans="1:7" x14ac:dyDescent="0.3">
      <c r="A1058" s="4">
        <v>44298</v>
      </c>
      <c r="B1058" t="s">
        <v>11</v>
      </c>
      <c r="C1058" t="s">
        <v>40</v>
      </c>
      <c r="D1058">
        <v>1</v>
      </c>
      <c r="E1058">
        <f>VLOOKUP(Table4[[#This Row],[SKU]],Table2[[SKU]:[Avg Price]],4,0)</f>
        <v>96</v>
      </c>
      <c r="F1058">
        <f>Table4[[#This Row],[Price]]*Table4[[#This Row],[Sales]]</f>
        <v>96</v>
      </c>
      <c r="G1058" t="str">
        <f>TEXT(Table4[[#This Row],[Date]],"dddd")</f>
        <v>Monday</v>
      </c>
    </row>
    <row r="1059" spans="1:7" x14ac:dyDescent="0.3">
      <c r="A1059" s="4">
        <v>44298</v>
      </c>
      <c r="B1059" t="s">
        <v>12</v>
      </c>
      <c r="C1059" t="s">
        <v>40</v>
      </c>
      <c r="D1059">
        <v>0</v>
      </c>
      <c r="E1059">
        <f>VLOOKUP(Table4[[#This Row],[SKU]],Table2[[SKU]:[Avg Price]],4,0)</f>
        <v>73</v>
      </c>
      <c r="F1059">
        <f>Table4[[#This Row],[Price]]*Table4[[#This Row],[Sales]]</f>
        <v>0</v>
      </c>
      <c r="G1059" t="str">
        <f>TEXT(Table4[[#This Row],[Date]],"dddd")</f>
        <v>Monday</v>
      </c>
    </row>
    <row r="1060" spans="1:7" x14ac:dyDescent="0.3">
      <c r="A1060" s="4">
        <v>44298</v>
      </c>
      <c r="B1060" t="s">
        <v>14</v>
      </c>
      <c r="C1060" t="s">
        <v>40</v>
      </c>
      <c r="D1060">
        <v>2</v>
      </c>
      <c r="E1060">
        <f>VLOOKUP(Table4[[#This Row],[SKU]],Table2[[SKU]:[Avg Price]],4,0)</f>
        <v>225</v>
      </c>
      <c r="F1060">
        <f>Table4[[#This Row],[Price]]*Table4[[#This Row],[Sales]]</f>
        <v>450</v>
      </c>
      <c r="G1060" t="str">
        <f>TEXT(Table4[[#This Row],[Date]],"dddd")</f>
        <v>Monday</v>
      </c>
    </row>
    <row r="1061" spans="1:7" x14ac:dyDescent="0.3">
      <c r="A1061" s="4">
        <v>44298</v>
      </c>
      <c r="B1061" t="s">
        <v>16</v>
      </c>
      <c r="C1061" t="s">
        <v>40</v>
      </c>
      <c r="D1061">
        <v>2</v>
      </c>
      <c r="E1061">
        <f>VLOOKUP(Table4[[#This Row],[SKU]],Table2[[SKU]:[Avg Price]],4,0)</f>
        <v>559</v>
      </c>
      <c r="F1061">
        <f>Table4[[#This Row],[Price]]*Table4[[#This Row],[Sales]]</f>
        <v>1118</v>
      </c>
      <c r="G1061" t="str">
        <f>TEXT(Table4[[#This Row],[Date]],"dddd")</f>
        <v>Monday</v>
      </c>
    </row>
    <row r="1062" spans="1:7" x14ac:dyDescent="0.3">
      <c r="A1062" s="4">
        <v>44298</v>
      </c>
      <c r="B1062" t="s">
        <v>17</v>
      </c>
      <c r="C1062" t="s">
        <v>40</v>
      </c>
      <c r="D1062">
        <v>14</v>
      </c>
      <c r="E1062">
        <f>VLOOKUP(Table4[[#This Row],[SKU]],Table2[[SKU]:[Avg Price]],4,0)</f>
        <v>3199</v>
      </c>
      <c r="F1062">
        <f>Table4[[#This Row],[Price]]*Table4[[#This Row],[Sales]]</f>
        <v>44786</v>
      </c>
      <c r="G1062" t="str">
        <f>TEXT(Table4[[#This Row],[Date]],"dddd")</f>
        <v>Monday</v>
      </c>
    </row>
    <row r="1063" spans="1:7" x14ac:dyDescent="0.3">
      <c r="A1063" s="4">
        <v>44298</v>
      </c>
      <c r="B1063" t="s">
        <v>18</v>
      </c>
      <c r="C1063" t="s">
        <v>40</v>
      </c>
      <c r="D1063">
        <v>6</v>
      </c>
      <c r="E1063">
        <f>VLOOKUP(Table4[[#This Row],[SKU]],Table2[[SKU]:[Avg Price]],4,0)</f>
        <v>371</v>
      </c>
      <c r="F1063">
        <f>Table4[[#This Row],[Price]]*Table4[[#This Row],[Sales]]</f>
        <v>2226</v>
      </c>
      <c r="G1063" t="str">
        <f>TEXT(Table4[[#This Row],[Date]],"dddd")</f>
        <v>Monday</v>
      </c>
    </row>
    <row r="1064" spans="1:7" x14ac:dyDescent="0.3">
      <c r="A1064" s="4">
        <v>44298</v>
      </c>
      <c r="B1064" t="s">
        <v>19</v>
      </c>
      <c r="C1064" t="s">
        <v>40</v>
      </c>
      <c r="D1064">
        <v>2</v>
      </c>
      <c r="E1064">
        <f>VLOOKUP(Table4[[#This Row],[SKU]],Table2[[SKU]:[Avg Price]],4,0)</f>
        <v>2300</v>
      </c>
      <c r="F1064">
        <f>Table4[[#This Row],[Price]]*Table4[[#This Row],[Sales]]</f>
        <v>4600</v>
      </c>
      <c r="G1064" t="str">
        <f>TEXT(Table4[[#This Row],[Date]],"dddd")</f>
        <v>Monday</v>
      </c>
    </row>
    <row r="1065" spans="1:7" x14ac:dyDescent="0.3">
      <c r="A1065" s="4">
        <v>44298</v>
      </c>
      <c r="B1065" t="s">
        <v>20</v>
      </c>
      <c r="C1065" t="s">
        <v>40</v>
      </c>
      <c r="D1065">
        <v>7</v>
      </c>
      <c r="E1065">
        <f>VLOOKUP(Table4[[#This Row],[SKU]],Table2[[SKU]:[Avg Price]],4,0)</f>
        <v>499</v>
      </c>
      <c r="F1065">
        <f>Table4[[#This Row],[Price]]*Table4[[#This Row],[Sales]]</f>
        <v>3493</v>
      </c>
      <c r="G1065" t="str">
        <f>TEXT(Table4[[#This Row],[Date]],"dddd")</f>
        <v>Monday</v>
      </c>
    </row>
    <row r="1066" spans="1:7" x14ac:dyDescent="0.3">
      <c r="A1066" s="4">
        <v>44298</v>
      </c>
      <c r="B1066" t="s">
        <v>21</v>
      </c>
      <c r="C1066" t="s">
        <v>40</v>
      </c>
      <c r="D1066">
        <v>4</v>
      </c>
      <c r="E1066">
        <f>VLOOKUP(Table4[[#This Row],[SKU]],Table2[[SKU]:[Avg Price]],4,0)</f>
        <v>299</v>
      </c>
      <c r="F1066">
        <f>Table4[[#This Row],[Price]]*Table4[[#This Row],[Sales]]</f>
        <v>1196</v>
      </c>
      <c r="G1066" t="str">
        <f>TEXT(Table4[[#This Row],[Date]],"dddd")</f>
        <v>Monday</v>
      </c>
    </row>
    <row r="1067" spans="1:7" x14ac:dyDescent="0.3">
      <c r="A1067" s="4">
        <v>44298</v>
      </c>
      <c r="B1067" t="s">
        <v>22</v>
      </c>
      <c r="C1067" t="s">
        <v>40</v>
      </c>
      <c r="D1067">
        <v>2</v>
      </c>
      <c r="E1067">
        <f>VLOOKUP(Table4[[#This Row],[SKU]],Table2[[SKU]:[Avg Price]],4,0)</f>
        <v>901</v>
      </c>
      <c r="F1067">
        <f>Table4[[#This Row],[Price]]*Table4[[#This Row],[Sales]]</f>
        <v>1802</v>
      </c>
      <c r="G1067" t="str">
        <f>TEXT(Table4[[#This Row],[Date]],"dddd")</f>
        <v>Monday</v>
      </c>
    </row>
    <row r="1068" spans="1:7" x14ac:dyDescent="0.3">
      <c r="A1068" s="4">
        <v>44298</v>
      </c>
      <c r="B1068" t="s">
        <v>23</v>
      </c>
      <c r="C1068" t="s">
        <v>40</v>
      </c>
      <c r="D1068">
        <v>3</v>
      </c>
      <c r="E1068">
        <f>VLOOKUP(Table4[[#This Row],[SKU]],Table2[[SKU]:[Avg Price]],4,0)</f>
        <v>929</v>
      </c>
      <c r="F1068">
        <f>Table4[[#This Row],[Price]]*Table4[[#This Row],[Sales]]</f>
        <v>2787</v>
      </c>
      <c r="G1068" t="str">
        <f>TEXT(Table4[[#This Row],[Date]],"dddd")</f>
        <v>Monday</v>
      </c>
    </row>
    <row r="1069" spans="1:7" x14ac:dyDescent="0.3">
      <c r="A1069" s="4">
        <v>44298</v>
      </c>
      <c r="B1069" t="s">
        <v>24</v>
      </c>
      <c r="C1069" t="s">
        <v>40</v>
      </c>
      <c r="D1069">
        <v>2</v>
      </c>
      <c r="E1069">
        <f>VLOOKUP(Table4[[#This Row],[SKU]],Table2[[SKU]:[Avg Price]],4,0)</f>
        <v>1030</v>
      </c>
      <c r="F1069">
        <f>Table4[[#This Row],[Price]]*Table4[[#This Row],[Sales]]</f>
        <v>2060</v>
      </c>
      <c r="G1069" t="str">
        <f>TEXT(Table4[[#This Row],[Date]],"dddd")</f>
        <v>Monday</v>
      </c>
    </row>
    <row r="1070" spans="1:7" x14ac:dyDescent="0.3">
      <c r="A1070" s="4">
        <v>44298</v>
      </c>
      <c r="B1070" t="s">
        <v>25</v>
      </c>
      <c r="C1070" t="s">
        <v>40</v>
      </c>
      <c r="D1070">
        <v>2</v>
      </c>
      <c r="E1070">
        <f>VLOOKUP(Table4[[#This Row],[SKU]],Table2[[SKU]:[Avg Price]],4,0)</f>
        <v>1222</v>
      </c>
      <c r="F1070">
        <f>Table4[[#This Row],[Price]]*Table4[[#This Row],[Sales]]</f>
        <v>2444</v>
      </c>
      <c r="G1070" t="str">
        <f>TEXT(Table4[[#This Row],[Date]],"dddd")</f>
        <v>Monday</v>
      </c>
    </row>
    <row r="1071" spans="1:7" x14ac:dyDescent="0.3">
      <c r="A1071" s="4">
        <v>44298</v>
      </c>
      <c r="B1071" t="s">
        <v>26</v>
      </c>
      <c r="C1071" t="s">
        <v>40</v>
      </c>
      <c r="D1071">
        <v>3</v>
      </c>
      <c r="E1071">
        <f>VLOOKUP(Table4[[#This Row],[SKU]],Table2[[SKU]:[Avg Price]],4,0)</f>
        <v>649</v>
      </c>
      <c r="F1071">
        <f>Table4[[#This Row],[Price]]*Table4[[#This Row],[Sales]]</f>
        <v>1947</v>
      </c>
      <c r="G1071" t="str">
        <f>TEXT(Table4[[#This Row],[Date]],"dddd")</f>
        <v>Monday</v>
      </c>
    </row>
    <row r="1072" spans="1:7" x14ac:dyDescent="0.3">
      <c r="A1072" s="4">
        <v>44298</v>
      </c>
      <c r="B1072" t="s">
        <v>27</v>
      </c>
      <c r="C1072" t="s">
        <v>40</v>
      </c>
      <c r="D1072">
        <v>11</v>
      </c>
      <c r="E1072">
        <f>VLOOKUP(Table4[[#This Row],[SKU]],Table2[[SKU]:[Avg Price]],4,0)</f>
        <v>1800</v>
      </c>
      <c r="F1072">
        <f>Table4[[#This Row],[Price]]*Table4[[#This Row],[Sales]]</f>
        <v>19800</v>
      </c>
      <c r="G1072" t="str">
        <f>TEXT(Table4[[#This Row],[Date]],"dddd")</f>
        <v>Monday</v>
      </c>
    </row>
    <row r="1073" spans="1:7" x14ac:dyDescent="0.3">
      <c r="A1073" s="4">
        <v>44298</v>
      </c>
      <c r="B1073" t="s">
        <v>28</v>
      </c>
      <c r="C1073" t="s">
        <v>40</v>
      </c>
      <c r="D1073">
        <v>7</v>
      </c>
      <c r="E1073">
        <f>VLOOKUP(Table4[[#This Row],[SKU]],Table2[[SKU]:[Avg Price]],4,0)</f>
        <v>345</v>
      </c>
      <c r="F1073">
        <f>Table4[[#This Row],[Price]]*Table4[[#This Row],[Sales]]</f>
        <v>2415</v>
      </c>
      <c r="G1073" t="str">
        <f>TEXT(Table4[[#This Row],[Date]],"dddd")</f>
        <v>Monday</v>
      </c>
    </row>
    <row r="1074" spans="1:7" x14ac:dyDescent="0.3">
      <c r="A1074" s="4">
        <v>44298</v>
      </c>
      <c r="B1074" t="s">
        <v>29</v>
      </c>
      <c r="C1074" t="s">
        <v>40</v>
      </c>
      <c r="D1074">
        <v>1</v>
      </c>
      <c r="E1074">
        <f>VLOOKUP(Table4[[#This Row],[SKU]],Table2[[SKU]:[Avg Price]],4,0)</f>
        <v>350</v>
      </c>
      <c r="F1074">
        <f>Table4[[#This Row],[Price]]*Table4[[#This Row],[Sales]]</f>
        <v>350</v>
      </c>
      <c r="G1074" t="str">
        <f>TEXT(Table4[[#This Row],[Date]],"dddd")</f>
        <v>Monday</v>
      </c>
    </row>
    <row r="1075" spans="1:7" x14ac:dyDescent="0.3">
      <c r="A1075" s="4">
        <v>44298</v>
      </c>
      <c r="B1075" t="s">
        <v>30</v>
      </c>
      <c r="C1075" t="s">
        <v>40</v>
      </c>
      <c r="D1075">
        <v>3</v>
      </c>
      <c r="E1075">
        <f>VLOOKUP(Table4[[#This Row],[SKU]],Table2[[SKU]:[Avg Price]],4,0)</f>
        <v>1575</v>
      </c>
      <c r="F1075">
        <f>Table4[[#This Row],[Price]]*Table4[[#This Row],[Sales]]</f>
        <v>4725</v>
      </c>
      <c r="G1075" t="str">
        <f>TEXT(Table4[[#This Row],[Date]],"dddd")</f>
        <v>Monday</v>
      </c>
    </row>
    <row r="1076" spans="1:7" x14ac:dyDescent="0.3">
      <c r="A1076" s="4">
        <v>44298</v>
      </c>
      <c r="B1076" t="s">
        <v>31</v>
      </c>
      <c r="C1076" t="s">
        <v>40</v>
      </c>
      <c r="D1076">
        <v>5</v>
      </c>
      <c r="E1076">
        <f>VLOOKUP(Table4[[#This Row],[SKU]],Table2[[SKU]:[Avg Price]],4,0)</f>
        <v>1045</v>
      </c>
      <c r="F1076">
        <f>Table4[[#This Row],[Price]]*Table4[[#This Row],[Sales]]</f>
        <v>5225</v>
      </c>
      <c r="G1076" t="str">
        <f>TEXT(Table4[[#This Row],[Date]],"dddd")</f>
        <v>Monday</v>
      </c>
    </row>
    <row r="1077" spans="1:7" x14ac:dyDescent="0.3">
      <c r="A1077" s="4">
        <v>44298</v>
      </c>
      <c r="B1077" t="s">
        <v>32</v>
      </c>
      <c r="C1077" t="s">
        <v>40</v>
      </c>
      <c r="D1077">
        <v>3</v>
      </c>
      <c r="E1077">
        <f>VLOOKUP(Table4[[#This Row],[SKU]],Table2[[SKU]:[Avg Price]],4,0)</f>
        <v>1186</v>
      </c>
      <c r="F1077">
        <f>Table4[[#This Row],[Price]]*Table4[[#This Row],[Sales]]</f>
        <v>3558</v>
      </c>
      <c r="G1077" t="str">
        <f>TEXT(Table4[[#This Row],[Date]],"dddd")</f>
        <v>Monday</v>
      </c>
    </row>
    <row r="1078" spans="1:7" x14ac:dyDescent="0.3">
      <c r="A1078" s="4">
        <v>44298</v>
      </c>
      <c r="B1078" t="s">
        <v>33</v>
      </c>
      <c r="C1078" t="s">
        <v>40</v>
      </c>
      <c r="D1078">
        <v>3</v>
      </c>
      <c r="E1078">
        <f>VLOOKUP(Table4[[#This Row],[SKU]],Table2[[SKU]:[Avg Price]],4,0)</f>
        <v>374</v>
      </c>
      <c r="F1078">
        <f>Table4[[#This Row],[Price]]*Table4[[#This Row],[Sales]]</f>
        <v>1122</v>
      </c>
      <c r="G1078" t="str">
        <f>TEXT(Table4[[#This Row],[Date]],"dddd")</f>
        <v>Monday</v>
      </c>
    </row>
    <row r="1079" spans="1:7" x14ac:dyDescent="0.3">
      <c r="A1079" s="4">
        <v>44298</v>
      </c>
      <c r="B1079" t="s">
        <v>34</v>
      </c>
      <c r="C1079" t="s">
        <v>40</v>
      </c>
      <c r="D1079">
        <v>0</v>
      </c>
      <c r="E1079">
        <f>VLOOKUP(Table4[[#This Row],[SKU]],Table2[[SKU]:[Avg Price]],4,0)</f>
        <v>1500</v>
      </c>
      <c r="F1079">
        <f>Table4[[#This Row],[Price]]*Table4[[#This Row],[Sales]]</f>
        <v>0</v>
      </c>
      <c r="G1079" t="str">
        <f>TEXT(Table4[[#This Row],[Date]],"dddd")</f>
        <v>Monday</v>
      </c>
    </row>
    <row r="1080" spans="1:7" x14ac:dyDescent="0.3">
      <c r="A1080" s="4">
        <v>44298</v>
      </c>
      <c r="B1080" t="s">
        <v>35</v>
      </c>
      <c r="C1080" t="s">
        <v>40</v>
      </c>
      <c r="D1080">
        <v>1</v>
      </c>
      <c r="E1080">
        <f>VLOOKUP(Table4[[#This Row],[SKU]],Table2[[SKU]:[Avg Price]],4,0)</f>
        <v>1800</v>
      </c>
      <c r="F1080">
        <f>Table4[[#This Row],[Price]]*Table4[[#This Row],[Sales]]</f>
        <v>1800</v>
      </c>
      <c r="G1080" t="str">
        <f>TEXT(Table4[[#This Row],[Date]],"dddd")</f>
        <v>Monday</v>
      </c>
    </row>
    <row r="1081" spans="1:7" x14ac:dyDescent="0.3">
      <c r="A1081" s="4">
        <v>44298</v>
      </c>
      <c r="B1081" t="s">
        <v>36</v>
      </c>
      <c r="C1081" t="s">
        <v>40</v>
      </c>
      <c r="D1081">
        <v>0</v>
      </c>
      <c r="E1081">
        <f>VLOOKUP(Table4[[#This Row],[SKU]],Table2[[SKU]:[Avg Price]],4,0)</f>
        <v>1477</v>
      </c>
      <c r="F1081">
        <f>Table4[[#This Row],[Price]]*Table4[[#This Row],[Sales]]</f>
        <v>0</v>
      </c>
      <c r="G1081" t="str">
        <f>TEXT(Table4[[#This Row],[Date]],"dddd")</f>
        <v>Monday</v>
      </c>
    </row>
    <row r="1082" spans="1:7" x14ac:dyDescent="0.3">
      <c r="A1082" s="4">
        <v>44299</v>
      </c>
      <c r="B1082" t="s">
        <v>5</v>
      </c>
      <c r="C1082" t="s">
        <v>38</v>
      </c>
      <c r="D1082">
        <v>32</v>
      </c>
      <c r="E1082">
        <f>VLOOKUP(Table4[[#This Row],[SKU]],Table2[[SKU]:[Avg Price]],4,0)</f>
        <v>210</v>
      </c>
      <c r="F1082">
        <f>Table4[[#This Row],[Price]]*Table4[[#This Row],[Sales]]</f>
        <v>6720</v>
      </c>
      <c r="G1082" t="str">
        <f>TEXT(Table4[[#This Row],[Date]],"dddd")</f>
        <v>Tuesday</v>
      </c>
    </row>
    <row r="1083" spans="1:7" x14ac:dyDescent="0.3">
      <c r="A1083" s="4">
        <v>44299</v>
      </c>
      <c r="B1083" t="s">
        <v>6</v>
      </c>
      <c r="C1083" t="s">
        <v>38</v>
      </c>
      <c r="D1083">
        <v>15</v>
      </c>
      <c r="E1083">
        <f>VLOOKUP(Table4[[#This Row],[SKU]],Table2[[SKU]:[Avg Price]],4,0)</f>
        <v>199</v>
      </c>
      <c r="F1083">
        <f>Table4[[#This Row],[Price]]*Table4[[#This Row],[Sales]]</f>
        <v>2985</v>
      </c>
      <c r="G1083" t="str">
        <f>TEXT(Table4[[#This Row],[Date]],"dddd")</f>
        <v>Tuesday</v>
      </c>
    </row>
    <row r="1084" spans="1:7" x14ac:dyDescent="0.3">
      <c r="A1084" s="4">
        <v>44299</v>
      </c>
      <c r="B1084" t="s">
        <v>7</v>
      </c>
      <c r="C1084" t="s">
        <v>38</v>
      </c>
      <c r="D1084">
        <v>10</v>
      </c>
      <c r="E1084">
        <f>VLOOKUP(Table4[[#This Row],[SKU]],Table2[[SKU]:[Avg Price]],4,0)</f>
        <v>322</v>
      </c>
      <c r="F1084">
        <f>Table4[[#This Row],[Price]]*Table4[[#This Row],[Sales]]</f>
        <v>3220</v>
      </c>
      <c r="G1084" t="str">
        <f>TEXT(Table4[[#This Row],[Date]],"dddd")</f>
        <v>Tuesday</v>
      </c>
    </row>
    <row r="1085" spans="1:7" x14ac:dyDescent="0.3">
      <c r="A1085" s="4">
        <v>44299</v>
      </c>
      <c r="B1085" t="s">
        <v>8</v>
      </c>
      <c r="C1085" t="s">
        <v>38</v>
      </c>
      <c r="D1085">
        <v>8</v>
      </c>
      <c r="E1085">
        <f>VLOOKUP(Table4[[#This Row],[SKU]],Table2[[SKU]:[Avg Price]],4,0)</f>
        <v>161</v>
      </c>
      <c r="F1085">
        <f>Table4[[#This Row],[Price]]*Table4[[#This Row],[Sales]]</f>
        <v>1288</v>
      </c>
      <c r="G1085" t="str">
        <f>TEXT(Table4[[#This Row],[Date]],"dddd")</f>
        <v>Tuesday</v>
      </c>
    </row>
    <row r="1086" spans="1:7" x14ac:dyDescent="0.3">
      <c r="A1086" s="4">
        <v>44299</v>
      </c>
      <c r="B1086" t="s">
        <v>9</v>
      </c>
      <c r="C1086" t="s">
        <v>38</v>
      </c>
      <c r="D1086">
        <v>4</v>
      </c>
      <c r="E1086">
        <f>VLOOKUP(Table4[[#This Row],[SKU]],Table2[[SKU]:[Avg Price]],4,0)</f>
        <v>109</v>
      </c>
      <c r="F1086">
        <f>Table4[[#This Row],[Price]]*Table4[[#This Row],[Sales]]</f>
        <v>436</v>
      </c>
      <c r="G1086" t="str">
        <f>TEXT(Table4[[#This Row],[Date]],"dddd")</f>
        <v>Tuesday</v>
      </c>
    </row>
    <row r="1087" spans="1:7" x14ac:dyDescent="0.3">
      <c r="A1087" s="4">
        <v>44299</v>
      </c>
      <c r="B1087" t="s">
        <v>10</v>
      </c>
      <c r="C1087" t="s">
        <v>38</v>
      </c>
      <c r="D1087">
        <v>4</v>
      </c>
      <c r="E1087">
        <f>VLOOKUP(Table4[[#This Row],[SKU]],Table2[[SKU]:[Avg Price]],4,0)</f>
        <v>122</v>
      </c>
      <c r="F1087">
        <f>Table4[[#This Row],[Price]]*Table4[[#This Row],[Sales]]</f>
        <v>488</v>
      </c>
      <c r="G1087" t="str">
        <f>TEXT(Table4[[#This Row],[Date]],"dddd")</f>
        <v>Tuesday</v>
      </c>
    </row>
    <row r="1088" spans="1:7" x14ac:dyDescent="0.3">
      <c r="A1088" s="4">
        <v>44299</v>
      </c>
      <c r="B1088" t="s">
        <v>11</v>
      </c>
      <c r="C1088" t="s">
        <v>38</v>
      </c>
      <c r="D1088">
        <v>3</v>
      </c>
      <c r="E1088">
        <f>VLOOKUP(Table4[[#This Row],[SKU]],Table2[[SKU]:[Avg Price]],4,0)</f>
        <v>96</v>
      </c>
      <c r="F1088">
        <f>Table4[[#This Row],[Price]]*Table4[[#This Row],[Sales]]</f>
        <v>288</v>
      </c>
      <c r="G1088" t="str">
        <f>TEXT(Table4[[#This Row],[Date]],"dddd")</f>
        <v>Tuesday</v>
      </c>
    </row>
    <row r="1089" spans="1:7" x14ac:dyDescent="0.3">
      <c r="A1089" s="4">
        <v>44299</v>
      </c>
      <c r="B1089" t="s">
        <v>12</v>
      </c>
      <c r="C1089" t="s">
        <v>38</v>
      </c>
      <c r="D1089">
        <v>0</v>
      </c>
      <c r="E1089">
        <f>VLOOKUP(Table4[[#This Row],[SKU]],Table2[[SKU]:[Avg Price]],4,0)</f>
        <v>73</v>
      </c>
      <c r="F1089">
        <f>Table4[[#This Row],[Price]]*Table4[[#This Row],[Sales]]</f>
        <v>0</v>
      </c>
      <c r="G1089" t="str">
        <f>TEXT(Table4[[#This Row],[Date]],"dddd")</f>
        <v>Tuesday</v>
      </c>
    </row>
    <row r="1090" spans="1:7" x14ac:dyDescent="0.3">
      <c r="A1090" s="4">
        <v>44299</v>
      </c>
      <c r="B1090" t="s">
        <v>14</v>
      </c>
      <c r="C1090" t="s">
        <v>38</v>
      </c>
      <c r="D1090">
        <v>0</v>
      </c>
      <c r="E1090">
        <f>VLOOKUP(Table4[[#This Row],[SKU]],Table2[[SKU]:[Avg Price]],4,0)</f>
        <v>225</v>
      </c>
      <c r="F1090">
        <f>Table4[[#This Row],[Price]]*Table4[[#This Row],[Sales]]</f>
        <v>0</v>
      </c>
      <c r="G1090" t="str">
        <f>TEXT(Table4[[#This Row],[Date]],"dddd")</f>
        <v>Tuesday</v>
      </c>
    </row>
    <row r="1091" spans="1:7" x14ac:dyDescent="0.3">
      <c r="A1091" s="4">
        <v>44299</v>
      </c>
      <c r="B1091" t="s">
        <v>16</v>
      </c>
      <c r="C1091" t="s">
        <v>38</v>
      </c>
      <c r="D1091">
        <v>2</v>
      </c>
      <c r="E1091">
        <f>VLOOKUP(Table4[[#This Row],[SKU]],Table2[[SKU]:[Avg Price]],4,0)</f>
        <v>559</v>
      </c>
      <c r="F1091">
        <f>Table4[[#This Row],[Price]]*Table4[[#This Row],[Sales]]</f>
        <v>1118</v>
      </c>
      <c r="G1091" t="str">
        <f>TEXT(Table4[[#This Row],[Date]],"dddd")</f>
        <v>Tuesday</v>
      </c>
    </row>
    <row r="1092" spans="1:7" x14ac:dyDescent="0.3">
      <c r="A1092" s="4">
        <v>44299</v>
      </c>
      <c r="B1092" t="s">
        <v>17</v>
      </c>
      <c r="C1092" t="s">
        <v>38</v>
      </c>
      <c r="D1092">
        <v>26</v>
      </c>
      <c r="E1092">
        <f>VLOOKUP(Table4[[#This Row],[SKU]],Table2[[SKU]:[Avg Price]],4,0)</f>
        <v>3199</v>
      </c>
      <c r="F1092">
        <f>Table4[[#This Row],[Price]]*Table4[[#This Row],[Sales]]</f>
        <v>83174</v>
      </c>
      <c r="G1092" t="str">
        <f>TEXT(Table4[[#This Row],[Date]],"dddd")</f>
        <v>Tuesday</v>
      </c>
    </row>
    <row r="1093" spans="1:7" x14ac:dyDescent="0.3">
      <c r="A1093" s="4">
        <v>44299</v>
      </c>
      <c r="B1093" t="s">
        <v>18</v>
      </c>
      <c r="C1093" t="s">
        <v>38</v>
      </c>
      <c r="D1093">
        <v>17</v>
      </c>
      <c r="E1093">
        <f>VLOOKUP(Table4[[#This Row],[SKU]],Table2[[SKU]:[Avg Price]],4,0)</f>
        <v>371</v>
      </c>
      <c r="F1093">
        <f>Table4[[#This Row],[Price]]*Table4[[#This Row],[Sales]]</f>
        <v>6307</v>
      </c>
      <c r="G1093" t="str">
        <f>TEXT(Table4[[#This Row],[Date]],"dddd")</f>
        <v>Tuesday</v>
      </c>
    </row>
    <row r="1094" spans="1:7" x14ac:dyDescent="0.3">
      <c r="A1094" s="4">
        <v>44299</v>
      </c>
      <c r="B1094" t="s">
        <v>19</v>
      </c>
      <c r="C1094" t="s">
        <v>38</v>
      </c>
      <c r="D1094">
        <v>12</v>
      </c>
      <c r="E1094">
        <f>VLOOKUP(Table4[[#This Row],[SKU]],Table2[[SKU]:[Avg Price]],4,0)</f>
        <v>2300</v>
      </c>
      <c r="F1094">
        <f>Table4[[#This Row],[Price]]*Table4[[#This Row],[Sales]]</f>
        <v>27600</v>
      </c>
      <c r="G1094" t="str">
        <f>TEXT(Table4[[#This Row],[Date]],"dddd")</f>
        <v>Tuesday</v>
      </c>
    </row>
    <row r="1095" spans="1:7" x14ac:dyDescent="0.3">
      <c r="A1095" s="4">
        <v>44299</v>
      </c>
      <c r="B1095" t="s">
        <v>20</v>
      </c>
      <c r="C1095" t="s">
        <v>38</v>
      </c>
      <c r="D1095">
        <v>8</v>
      </c>
      <c r="E1095">
        <f>VLOOKUP(Table4[[#This Row],[SKU]],Table2[[SKU]:[Avg Price]],4,0)</f>
        <v>499</v>
      </c>
      <c r="F1095">
        <f>Table4[[#This Row],[Price]]*Table4[[#This Row],[Sales]]</f>
        <v>3992</v>
      </c>
      <c r="G1095" t="str">
        <f>TEXT(Table4[[#This Row],[Date]],"dddd")</f>
        <v>Tuesday</v>
      </c>
    </row>
    <row r="1096" spans="1:7" x14ac:dyDescent="0.3">
      <c r="A1096" s="4">
        <v>44299</v>
      </c>
      <c r="B1096" t="s">
        <v>21</v>
      </c>
      <c r="C1096" t="s">
        <v>38</v>
      </c>
      <c r="D1096">
        <v>6</v>
      </c>
      <c r="E1096">
        <f>VLOOKUP(Table4[[#This Row],[SKU]],Table2[[SKU]:[Avg Price]],4,0)</f>
        <v>299</v>
      </c>
      <c r="F1096">
        <f>Table4[[#This Row],[Price]]*Table4[[#This Row],[Sales]]</f>
        <v>1794</v>
      </c>
      <c r="G1096" t="str">
        <f>TEXT(Table4[[#This Row],[Date]],"dddd")</f>
        <v>Tuesday</v>
      </c>
    </row>
    <row r="1097" spans="1:7" x14ac:dyDescent="0.3">
      <c r="A1097" s="4">
        <v>44299</v>
      </c>
      <c r="B1097" t="s">
        <v>22</v>
      </c>
      <c r="C1097" t="s">
        <v>38</v>
      </c>
      <c r="D1097">
        <v>2</v>
      </c>
      <c r="E1097">
        <f>VLOOKUP(Table4[[#This Row],[SKU]],Table2[[SKU]:[Avg Price]],4,0)</f>
        <v>901</v>
      </c>
      <c r="F1097">
        <f>Table4[[#This Row],[Price]]*Table4[[#This Row],[Sales]]</f>
        <v>1802</v>
      </c>
      <c r="G1097" t="str">
        <f>TEXT(Table4[[#This Row],[Date]],"dddd")</f>
        <v>Tuesday</v>
      </c>
    </row>
    <row r="1098" spans="1:7" x14ac:dyDescent="0.3">
      <c r="A1098" s="4">
        <v>44299</v>
      </c>
      <c r="B1098" t="s">
        <v>23</v>
      </c>
      <c r="C1098" t="s">
        <v>38</v>
      </c>
      <c r="D1098">
        <v>3</v>
      </c>
      <c r="E1098">
        <f>VLOOKUP(Table4[[#This Row],[SKU]],Table2[[SKU]:[Avg Price]],4,0)</f>
        <v>929</v>
      </c>
      <c r="F1098">
        <f>Table4[[#This Row],[Price]]*Table4[[#This Row],[Sales]]</f>
        <v>2787</v>
      </c>
      <c r="G1098" t="str">
        <f>TEXT(Table4[[#This Row],[Date]],"dddd")</f>
        <v>Tuesday</v>
      </c>
    </row>
    <row r="1099" spans="1:7" x14ac:dyDescent="0.3">
      <c r="A1099" s="4">
        <v>44299</v>
      </c>
      <c r="B1099" t="s">
        <v>24</v>
      </c>
      <c r="C1099" t="s">
        <v>38</v>
      </c>
      <c r="D1099">
        <v>0</v>
      </c>
      <c r="E1099">
        <f>VLOOKUP(Table4[[#This Row],[SKU]],Table2[[SKU]:[Avg Price]],4,0)</f>
        <v>1030</v>
      </c>
      <c r="F1099">
        <f>Table4[[#This Row],[Price]]*Table4[[#This Row],[Sales]]</f>
        <v>0</v>
      </c>
      <c r="G1099" t="str">
        <f>TEXT(Table4[[#This Row],[Date]],"dddd")</f>
        <v>Tuesday</v>
      </c>
    </row>
    <row r="1100" spans="1:7" x14ac:dyDescent="0.3">
      <c r="A1100" s="4">
        <v>44299</v>
      </c>
      <c r="B1100" t="s">
        <v>25</v>
      </c>
      <c r="C1100" t="s">
        <v>38</v>
      </c>
      <c r="D1100">
        <v>2</v>
      </c>
      <c r="E1100">
        <f>VLOOKUP(Table4[[#This Row],[SKU]],Table2[[SKU]:[Avg Price]],4,0)</f>
        <v>1222</v>
      </c>
      <c r="F1100">
        <f>Table4[[#This Row],[Price]]*Table4[[#This Row],[Sales]]</f>
        <v>2444</v>
      </c>
      <c r="G1100" t="str">
        <f>TEXT(Table4[[#This Row],[Date]],"dddd")</f>
        <v>Tuesday</v>
      </c>
    </row>
    <row r="1101" spans="1:7" x14ac:dyDescent="0.3">
      <c r="A1101" s="4">
        <v>44299</v>
      </c>
      <c r="B1101" t="s">
        <v>26</v>
      </c>
      <c r="C1101" t="s">
        <v>38</v>
      </c>
      <c r="D1101">
        <v>0</v>
      </c>
      <c r="E1101">
        <f>VLOOKUP(Table4[[#This Row],[SKU]],Table2[[SKU]:[Avg Price]],4,0)</f>
        <v>649</v>
      </c>
      <c r="F1101">
        <f>Table4[[#This Row],[Price]]*Table4[[#This Row],[Sales]]</f>
        <v>0</v>
      </c>
      <c r="G1101" t="str">
        <f>TEXT(Table4[[#This Row],[Date]],"dddd")</f>
        <v>Tuesday</v>
      </c>
    </row>
    <row r="1102" spans="1:7" x14ac:dyDescent="0.3">
      <c r="A1102" s="4">
        <v>44299</v>
      </c>
      <c r="B1102" t="s">
        <v>27</v>
      </c>
      <c r="C1102" t="s">
        <v>38</v>
      </c>
      <c r="D1102">
        <v>34</v>
      </c>
      <c r="E1102">
        <f>VLOOKUP(Table4[[#This Row],[SKU]],Table2[[SKU]:[Avg Price]],4,0)</f>
        <v>1800</v>
      </c>
      <c r="F1102">
        <f>Table4[[#This Row],[Price]]*Table4[[#This Row],[Sales]]</f>
        <v>61200</v>
      </c>
      <c r="G1102" t="str">
        <f>TEXT(Table4[[#This Row],[Date]],"dddd")</f>
        <v>Tuesday</v>
      </c>
    </row>
    <row r="1103" spans="1:7" x14ac:dyDescent="0.3">
      <c r="A1103" s="4">
        <v>44299</v>
      </c>
      <c r="B1103" t="s">
        <v>28</v>
      </c>
      <c r="C1103" t="s">
        <v>38</v>
      </c>
      <c r="D1103">
        <v>14</v>
      </c>
      <c r="E1103">
        <f>VLOOKUP(Table4[[#This Row],[SKU]],Table2[[SKU]:[Avg Price]],4,0)</f>
        <v>345</v>
      </c>
      <c r="F1103">
        <f>Table4[[#This Row],[Price]]*Table4[[#This Row],[Sales]]</f>
        <v>4830</v>
      </c>
      <c r="G1103" t="str">
        <f>TEXT(Table4[[#This Row],[Date]],"dddd")</f>
        <v>Tuesday</v>
      </c>
    </row>
    <row r="1104" spans="1:7" x14ac:dyDescent="0.3">
      <c r="A1104" s="4">
        <v>44299</v>
      </c>
      <c r="B1104" t="s">
        <v>29</v>
      </c>
      <c r="C1104" t="s">
        <v>38</v>
      </c>
      <c r="D1104">
        <v>9</v>
      </c>
      <c r="E1104">
        <f>VLOOKUP(Table4[[#This Row],[SKU]],Table2[[SKU]:[Avg Price]],4,0)</f>
        <v>350</v>
      </c>
      <c r="F1104">
        <f>Table4[[#This Row],[Price]]*Table4[[#This Row],[Sales]]</f>
        <v>3150</v>
      </c>
      <c r="G1104" t="str">
        <f>TEXT(Table4[[#This Row],[Date]],"dddd")</f>
        <v>Tuesday</v>
      </c>
    </row>
    <row r="1105" spans="1:7" x14ac:dyDescent="0.3">
      <c r="A1105" s="4">
        <v>44299</v>
      </c>
      <c r="B1105" t="s">
        <v>30</v>
      </c>
      <c r="C1105" t="s">
        <v>38</v>
      </c>
      <c r="D1105">
        <v>7</v>
      </c>
      <c r="E1105">
        <f>VLOOKUP(Table4[[#This Row],[SKU]],Table2[[SKU]:[Avg Price]],4,0)</f>
        <v>1575</v>
      </c>
      <c r="F1105">
        <f>Table4[[#This Row],[Price]]*Table4[[#This Row],[Sales]]</f>
        <v>11025</v>
      </c>
      <c r="G1105" t="str">
        <f>TEXT(Table4[[#This Row],[Date]],"dddd")</f>
        <v>Tuesday</v>
      </c>
    </row>
    <row r="1106" spans="1:7" x14ac:dyDescent="0.3">
      <c r="A1106" s="4">
        <v>44299</v>
      </c>
      <c r="B1106" t="s">
        <v>31</v>
      </c>
      <c r="C1106" t="s">
        <v>38</v>
      </c>
      <c r="D1106">
        <v>7</v>
      </c>
      <c r="E1106">
        <f>VLOOKUP(Table4[[#This Row],[SKU]],Table2[[SKU]:[Avg Price]],4,0)</f>
        <v>1045</v>
      </c>
      <c r="F1106">
        <f>Table4[[#This Row],[Price]]*Table4[[#This Row],[Sales]]</f>
        <v>7315</v>
      </c>
      <c r="G1106" t="str">
        <f>TEXT(Table4[[#This Row],[Date]],"dddd")</f>
        <v>Tuesday</v>
      </c>
    </row>
    <row r="1107" spans="1:7" x14ac:dyDescent="0.3">
      <c r="A1107" s="4">
        <v>44299</v>
      </c>
      <c r="B1107" t="s">
        <v>32</v>
      </c>
      <c r="C1107" t="s">
        <v>38</v>
      </c>
      <c r="D1107">
        <v>5</v>
      </c>
      <c r="E1107">
        <f>VLOOKUP(Table4[[#This Row],[SKU]],Table2[[SKU]:[Avg Price]],4,0)</f>
        <v>1186</v>
      </c>
      <c r="F1107">
        <f>Table4[[#This Row],[Price]]*Table4[[#This Row],[Sales]]</f>
        <v>5930</v>
      </c>
      <c r="G1107" t="str">
        <f>TEXT(Table4[[#This Row],[Date]],"dddd")</f>
        <v>Tuesday</v>
      </c>
    </row>
    <row r="1108" spans="1:7" x14ac:dyDescent="0.3">
      <c r="A1108" s="4">
        <v>44299</v>
      </c>
      <c r="B1108" t="s">
        <v>33</v>
      </c>
      <c r="C1108" t="s">
        <v>38</v>
      </c>
      <c r="D1108">
        <v>4</v>
      </c>
      <c r="E1108">
        <f>VLOOKUP(Table4[[#This Row],[SKU]],Table2[[SKU]:[Avg Price]],4,0)</f>
        <v>374</v>
      </c>
      <c r="F1108">
        <f>Table4[[#This Row],[Price]]*Table4[[#This Row],[Sales]]</f>
        <v>1496</v>
      </c>
      <c r="G1108" t="str">
        <f>TEXT(Table4[[#This Row],[Date]],"dddd")</f>
        <v>Tuesday</v>
      </c>
    </row>
    <row r="1109" spans="1:7" x14ac:dyDescent="0.3">
      <c r="A1109" s="4">
        <v>44299</v>
      </c>
      <c r="B1109" t="s">
        <v>34</v>
      </c>
      <c r="C1109" t="s">
        <v>38</v>
      </c>
      <c r="D1109">
        <v>2</v>
      </c>
      <c r="E1109">
        <f>VLOOKUP(Table4[[#This Row],[SKU]],Table2[[SKU]:[Avg Price]],4,0)</f>
        <v>1500</v>
      </c>
      <c r="F1109">
        <f>Table4[[#This Row],[Price]]*Table4[[#This Row],[Sales]]</f>
        <v>3000</v>
      </c>
      <c r="G1109" t="str">
        <f>TEXT(Table4[[#This Row],[Date]],"dddd")</f>
        <v>Tuesday</v>
      </c>
    </row>
    <row r="1110" spans="1:7" x14ac:dyDescent="0.3">
      <c r="A1110" s="4">
        <v>44299</v>
      </c>
      <c r="B1110" t="s">
        <v>35</v>
      </c>
      <c r="C1110" t="s">
        <v>38</v>
      </c>
      <c r="D1110">
        <v>1</v>
      </c>
      <c r="E1110">
        <f>VLOOKUP(Table4[[#This Row],[SKU]],Table2[[SKU]:[Avg Price]],4,0)</f>
        <v>1800</v>
      </c>
      <c r="F1110">
        <f>Table4[[#This Row],[Price]]*Table4[[#This Row],[Sales]]</f>
        <v>1800</v>
      </c>
      <c r="G1110" t="str">
        <f>TEXT(Table4[[#This Row],[Date]],"dddd")</f>
        <v>Tuesday</v>
      </c>
    </row>
    <row r="1111" spans="1:7" x14ac:dyDescent="0.3">
      <c r="A1111" s="4">
        <v>44299</v>
      </c>
      <c r="B1111" t="s">
        <v>36</v>
      </c>
      <c r="C1111" t="s">
        <v>38</v>
      </c>
      <c r="D1111">
        <v>0</v>
      </c>
      <c r="E1111">
        <f>VLOOKUP(Table4[[#This Row],[SKU]],Table2[[SKU]:[Avg Price]],4,0)</f>
        <v>1477</v>
      </c>
      <c r="F1111">
        <f>Table4[[#This Row],[Price]]*Table4[[#This Row],[Sales]]</f>
        <v>0</v>
      </c>
      <c r="G1111" t="str">
        <f>TEXT(Table4[[#This Row],[Date]],"dddd")</f>
        <v>Tuesday</v>
      </c>
    </row>
    <row r="1112" spans="1:7" x14ac:dyDescent="0.3">
      <c r="A1112" s="4">
        <v>44299</v>
      </c>
      <c r="B1112" t="s">
        <v>5</v>
      </c>
      <c r="C1112" t="s">
        <v>39</v>
      </c>
      <c r="D1112">
        <v>24</v>
      </c>
      <c r="E1112">
        <f>VLOOKUP(Table4[[#This Row],[SKU]],Table2[[SKU]:[Avg Price]],4,0)</f>
        <v>210</v>
      </c>
      <c r="F1112">
        <f>Table4[[#This Row],[Price]]*Table4[[#This Row],[Sales]]</f>
        <v>5040</v>
      </c>
      <c r="G1112" t="str">
        <f>TEXT(Table4[[#This Row],[Date]],"dddd")</f>
        <v>Tuesday</v>
      </c>
    </row>
    <row r="1113" spans="1:7" x14ac:dyDescent="0.3">
      <c r="A1113" s="4">
        <v>44299</v>
      </c>
      <c r="B1113" t="s">
        <v>6</v>
      </c>
      <c r="C1113" t="s">
        <v>39</v>
      </c>
      <c r="D1113">
        <v>9</v>
      </c>
      <c r="E1113">
        <f>VLOOKUP(Table4[[#This Row],[SKU]],Table2[[SKU]:[Avg Price]],4,0)</f>
        <v>199</v>
      </c>
      <c r="F1113">
        <f>Table4[[#This Row],[Price]]*Table4[[#This Row],[Sales]]</f>
        <v>1791</v>
      </c>
      <c r="G1113" t="str">
        <f>TEXT(Table4[[#This Row],[Date]],"dddd")</f>
        <v>Tuesday</v>
      </c>
    </row>
    <row r="1114" spans="1:7" x14ac:dyDescent="0.3">
      <c r="A1114" s="4">
        <v>44299</v>
      </c>
      <c r="B1114" t="s">
        <v>7</v>
      </c>
      <c r="C1114" t="s">
        <v>39</v>
      </c>
      <c r="D1114">
        <v>6</v>
      </c>
      <c r="E1114">
        <f>VLOOKUP(Table4[[#This Row],[SKU]],Table2[[SKU]:[Avg Price]],4,0)</f>
        <v>322</v>
      </c>
      <c r="F1114">
        <f>Table4[[#This Row],[Price]]*Table4[[#This Row],[Sales]]</f>
        <v>1932</v>
      </c>
      <c r="G1114" t="str">
        <f>TEXT(Table4[[#This Row],[Date]],"dddd")</f>
        <v>Tuesday</v>
      </c>
    </row>
    <row r="1115" spans="1:7" x14ac:dyDescent="0.3">
      <c r="A1115" s="4">
        <v>44299</v>
      </c>
      <c r="B1115" t="s">
        <v>8</v>
      </c>
      <c r="C1115" t="s">
        <v>39</v>
      </c>
      <c r="D1115">
        <v>6</v>
      </c>
      <c r="E1115">
        <f>VLOOKUP(Table4[[#This Row],[SKU]],Table2[[SKU]:[Avg Price]],4,0)</f>
        <v>161</v>
      </c>
      <c r="F1115">
        <f>Table4[[#This Row],[Price]]*Table4[[#This Row],[Sales]]</f>
        <v>966</v>
      </c>
      <c r="G1115" t="str">
        <f>TEXT(Table4[[#This Row],[Date]],"dddd")</f>
        <v>Tuesday</v>
      </c>
    </row>
    <row r="1116" spans="1:7" x14ac:dyDescent="0.3">
      <c r="A1116" s="4">
        <v>44299</v>
      </c>
      <c r="B1116" t="s">
        <v>9</v>
      </c>
      <c r="C1116" t="s">
        <v>39</v>
      </c>
      <c r="D1116">
        <v>4</v>
      </c>
      <c r="E1116">
        <f>VLOOKUP(Table4[[#This Row],[SKU]],Table2[[SKU]:[Avg Price]],4,0)</f>
        <v>109</v>
      </c>
      <c r="F1116">
        <f>Table4[[#This Row],[Price]]*Table4[[#This Row],[Sales]]</f>
        <v>436</v>
      </c>
      <c r="G1116" t="str">
        <f>TEXT(Table4[[#This Row],[Date]],"dddd")</f>
        <v>Tuesday</v>
      </c>
    </row>
    <row r="1117" spans="1:7" x14ac:dyDescent="0.3">
      <c r="A1117" s="4">
        <v>44299</v>
      </c>
      <c r="B1117" t="s">
        <v>10</v>
      </c>
      <c r="C1117" t="s">
        <v>39</v>
      </c>
      <c r="D1117">
        <v>3</v>
      </c>
      <c r="E1117">
        <f>VLOOKUP(Table4[[#This Row],[SKU]],Table2[[SKU]:[Avg Price]],4,0)</f>
        <v>122</v>
      </c>
      <c r="F1117">
        <f>Table4[[#This Row],[Price]]*Table4[[#This Row],[Sales]]</f>
        <v>366</v>
      </c>
      <c r="G1117" t="str">
        <f>TEXT(Table4[[#This Row],[Date]],"dddd")</f>
        <v>Tuesday</v>
      </c>
    </row>
    <row r="1118" spans="1:7" x14ac:dyDescent="0.3">
      <c r="A1118" s="4">
        <v>44299</v>
      </c>
      <c r="B1118" t="s">
        <v>11</v>
      </c>
      <c r="C1118" t="s">
        <v>39</v>
      </c>
      <c r="D1118">
        <v>2</v>
      </c>
      <c r="E1118">
        <f>VLOOKUP(Table4[[#This Row],[SKU]],Table2[[SKU]:[Avg Price]],4,0)</f>
        <v>96</v>
      </c>
      <c r="F1118">
        <f>Table4[[#This Row],[Price]]*Table4[[#This Row],[Sales]]</f>
        <v>192</v>
      </c>
      <c r="G1118" t="str">
        <f>TEXT(Table4[[#This Row],[Date]],"dddd")</f>
        <v>Tuesday</v>
      </c>
    </row>
    <row r="1119" spans="1:7" x14ac:dyDescent="0.3">
      <c r="A1119" s="4">
        <v>44299</v>
      </c>
      <c r="B1119" t="s">
        <v>12</v>
      </c>
      <c r="C1119" t="s">
        <v>39</v>
      </c>
      <c r="D1119">
        <v>0</v>
      </c>
      <c r="E1119">
        <f>VLOOKUP(Table4[[#This Row],[SKU]],Table2[[SKU]:[Avg Price]],4,0)</f>
        <v>73</v>
      </c>
      <c r="F1119">
        <f>Table4[[#This Row],[Price]]*Table4[[#This Row],[Sales]]</f>
        <v>0</v>
      </c>
      <c r="G1119" t="str">
        <f>TEXT(Table4[[#This Row],[Date]],"dddd")</f>
        <v>Tuesday</v>
      </c>
    </row>
    <row r="1120" spans="1:7" x14ac:dyDescent="0.3">
      <c r="A1120" s="4">
        <v>44299</v>
      </c>
      <c r="B1120" t="s">
        <v>14</v>
      </c>
      <c r="C1120" t="s">
        <v>39</v>
      </c>
      <c r="D1120">
        <v>0</v>
      </c>
      <c r="E1120">
        <f>VLOOKUP(Table4[[#This Row],[SKU]],Table2[[SKU]:[Avg Price]],4,0)</f>
        <v>225</v>
      </c>
      <c r="F1120">
        <f>Table4[[#This Row],[Price]]*Table4[[#This Row],[Sales]]</f>
        <v>0</v>
      </c>
      <c r="G1120" t="str">
        <f>TEXT(Table4[[#This Row],[Date]],"dddd")</f>
        <v>Tuesday</v>
      </c>
    </row>
    <row r="1121" spans="1:7" x14ac:dyDescent="0.3">
      <c r="A1121" s="4">
        <v>44299</v>
      </c>
      <c r="B1121" t="s">
        <v>16</v>
      </c>
      <c r="C1121" t="s">
        <v>39</v>
      </c>
      <c r="D1121">
        <v>1</v>
      </c>
      <c r="E1121">
        <f>VLOOKUP(Table4[[#This Row],[SKU]],Table2[[SKU]:[Avg Price]],4,0)</f>
        <v>559</v>
      </c>
      <c r="F1121">
        <f>Table4[[#This Row],[Price]]*Table4[[#This Row],[Sales]]</f>
        <v>559</v>
      </c>
      <c r="G1121" t="str">
        <f>TEXT(Table4[[#This Row],[Date]],"dddd")</f>
        <v>Tuesday</v>
      </c>
    </row>
    <row r="1122" spans="1:7" x14ac:dyDescent="0.3">
      <c r="A1122" s="4">
        <v>44299</v>
      </c>
      <c r="B1122" t="s">
        <v>17</v>
      </c>
      <c r="C1122" t="s">
        <v>39</v>
      </c>
      <c r="D1122">
        <v>25</v>
      </c>
      <c r="E1122">
        <f>VLOOKUP(Table4[[#This Row],[SKU]],Table2[[SKU]:[Avg Price]],4,0)</f>
        <v>3199</v>
      </c>
      <c r="F1122">
        <f>Table4[[#This Row],[Price]]*Table4[[#This Row],[Sales]]</f>
        <v>79975</v>
      </c>
      <c r="G1122" t="str">
        <f>TEXT(Table4[[#This Row],[Date]],"dddd")</f>
        <v>Tuesday</v>
      </c>
    </row>
    <row r="1123" spans="1:7" x14ac:dyDescent="0.3">
      <c r="A1123" s="4">
        <v>44299</v>
      </c>
      <c r="B1123" t="s">
        <v>18</v>
      </c>
      <c r="C1123" t="s">
        <v>39</v>
      </c>
      <c r="D1123">
        <v>3</v>
      </c>
      <c r="E1123">
        <f>VLOOKUP(Table4[[#This Row],[SKU]],Table2[[SKU]:[Avg Price]],4,0)</f>
        <v>371</v>
      </c>
      <c r="F1123">
        <f>Table4[[#This Row],[Price]]*Table4[[#This Row],[Sales]]</f>
        <v>1113</v>
      </c>
      <c r="G1123" t="str">
        <f>TEXT(Table4[[#This Row],[Date]],"dddd")</f>
        <v>Tuesday</v>
      </c>
    </row>
    <row r="1124" spans="1:7" x14ac:dyDescent="0.3">
      <c r="A1124" s="4">
        <v>44299</v>
      </c>
      <c r="B1124" t="s">
        <v>19</v>
      </c>
      <c r="C1124" t="s">
        <v>39</v>
      </c>
      <c r="D1124">
        <v>11</v>
      </c>
      <c r="E1124">
        <f>VLOOKUP(Table4[[#This Row],[SKU]],Table2[[SKU]:[Avg Price]],4,0)</f>
        <v>2300</v>
      </c>
      <c r="F1124">
        <f>Table4[[#This Row],[Price]]*Table4[[#This Row],[Sales]]</f>
        <v>25300</v>
      </c>
      <c r="G1124" t="str">
        <f>TEXT(Table4[[#This Row],[Date]],"dddd")</f>
        <v>Tuesday</v>
      </c>
    </row>
    <row r="1125" spans="1:7" x14ac:dyDescent="0.3">
      <c r="A1125" s="4">
        <v>44299</v>
      </c>
      <c r="B1125" t="s">
        <v>20</v>
      </c>
      <c r="C1125" t="s">
        <v>39</v>
      </c>
      <c r="D1125">
        <v>5</v>
      </c>
      <c r="E1125">
        <f>VLOOKUP(Table4[[#This Row],[SKU]],Table2[[SKU]:[Avg Price]],4,0)</f>
        <v>499</v>
      </c>
      <c r="F1125">
        <f>Table4[[#This Row],[Price]]*Table4[[#This Row],[Sales]]</f>
        <v>2495</v>
      </c>
      <c r="G1125" t="str">
        <f>TEXT(Table4[[#This Row],[Date]],"dddd")</f>
        <v>Tuesday</v>
      </c>
    </row>
    <row r="1126" spans="1:7" x14ac:dyDescent="0.3">
      <c r="A1126" s="4">
        <v>44299</v>
      </c>
      <c r="B1126" t="s">
        <v>21</v>
      </c>
      <c r="C1126" t="s">
        <v>39</v>
      </c>
      <c r="D1126">
        <v>0</v>
      </c>
      <c r="E1126">
        <f>VLOOKUP(Table4[[#This Row],[SKU]],Table2[[SKU]:[Avg Price]],4,0)</f>
        <v>299</v>
      </c>
      <c r="F1126">
        <f>Table4[[#This Row],[Price]]*Table4[[#This Row],[Sales]]</f>
        <v>0</v>
      </c>
      <c r="G1126" t="str">
        <f>TEXT(Table4[[#This Row],[Date]],"dddd")</f>
        <v>Tuesday</v>
      </c>
    </row>
    <row r="1127" spans="1:7" x14ac:dyDescent="0.3">
      <c r="A1127" s="4">
        <v>44299</v>
      </c>
      <c r="B1127" t="s">
        <v>22</v>
      </c>
      <c r="C1127" t="s">
        <v>39</v>
      </c>
      <c r="D1127">
        <v>1</v>
      </c>
      <c r="E1127">
        <f>VLOOKUP(Table4[[#This Row],[SKU]],Table2[[SKU]:[Avg Price]],4,0)</f>
        <v>901</v>
      </c>
      <c r="F1127">
        <f>Table4[[#This Row],[Price]]*Table4[[#This Row],[Sales]]</f>
        <v>901</v>
      </c>
      <c r="G1127" t="str">
        <f>TEXT(Table4[[#This Row],[Date]],"dddd")</f>
        <v>Tuesday</v>
      </c>
    </row>
    <row r="1128" spans="1:7" x14ac:dyDescent="0.3">
      <c r="A1128" s="4">
        <v>44299</v>
      </c>
      <c r="B1128" t="s">
        <v>23</v>
      </c>
      <c r="C1128" t="s">
        <v>39</v>
      </c>
      <c r="D1128">
        <v>1</v>
      </c>
      <c r="E1128">
        <f>VLOOKUP(Table4[[#This Row],[SKU]],Table2[[SKU]:[Avg Price]],4,0)</f>
        <v>929</v>
      </c>
      <c r="F1128">
        <f>Table4[[#This Row],[Price]]*Table4[[#This Row],[Sales]]</f>
        <v>929</v>
      </c>
      <c r="G1128" t="str">
        <f>TEXT(Table4[[#This Row],[Date]],"dddd")</f>
        <v>Tuesday</v>
      </c>
    </row>
    <row r="1129" spans="1:7" x14ac:dyDescent="0.3">
      <c r="A1129" s="4">
        <v>44299</v>
      </c>
      <c r="B1129" t="s">
        <v>24</v>
      </c>
      <c r="C1129" t="s">
        <v>39</v>
      </c>
      <c r="D1129">
        <v>0</v>
      </c>
      <c r="E1129">
        <f>VLOOKUP(Table4[[#This Row],[SKU]],Table2[[SKU]:[Avg Price]],4,0)</f>
        <v>1030</v>
      </c>
      <c r="F1129">
        <f>Table4[[#This Row],[Price]]*Table4[[#This Row],[Sales]]</f>
        <v>0</v>
      </c>
      <c r="G1129" t="str">
        <f>TEXT(Table4[[#This Row],[Date]],"dddd")</f>
        <v>Tuesday</v>
      </c>
    </row>
    <row r="1130" spans="1:7" x14ac:dyDescent="0.3">
      <c r="A1130" s="4">
        <v>44299</v>
      </c>
      <c r="B1130" t="s">
        <v>25</v>
      </c>
      <c r="C1130" t="s">
        <v>39</v>
      </c>
      <c r="D1130">
        <v>0</v>
      </c>
      <c r="E1130">
        <f>VLOOKUP(Table4[[#This Row],[SKU]],Table2[[SKU]:[Avg Price]],4,0)</f>
        <v>1222</v>
      </c>
      <c r="F1130">
        <f>Table4[[#This Row],[Price]]*Table4[[#This Row],[Sales]]</f>
        <v>0</v>
      </c>
      <c r="G1130" t="str">
        <f>TEXT(Table4[[#This Row],[Date]],"dddd")</f>
        <v>Tuesday</v>
      </c>
    </row>
    <row r="1131" spans="1:7" x14ac:dyDescent="0.3">
      <c r="A1131" s="4">
        <v>44299</v>
      </c>
      <c r="B1131" t="s">
        <v>26</v>
      </c>
      <c r="C1131" t="s">
        <v>39</v>
      </c>
      <c r="D1131">
        <v>0</v>
      </c>
      <c r="E1131">
        <f>VLOOKUP(Table4[[#This Row],[SKU]],Table2[[SKU]:[Avg Price]],4,0)</f>
        <v>649</v>
      </c>
      <c r="F1131">
        <f>Table4[[#This Row],[Price]]*Table4[[#This Row],[Sales]]</f>
        <v>0</v>
      </c>
      <c r="G1131" t="str">
        <f>TEXT(Table4[[#This Row],[Date]],"dddd")</f>
        <v>Tuesday</v>
      </c>
    </row>
    <row r="1132" spans="1:7" x14ac:dyDescent="0.3">
      <c r="A1132" s="4">
        <v>44299</v>
      </c>
      <c r="B1132" t="s">
        <v>27</v>
      </c>
      <c r="C1132" t="s">
        <v>39</v>
      </c>
      <c r="D1132">
        <v>24</v>
      </c>
      <c r="E1132">
        <f>VLOOKUP(Table4[[#This Row],[SKU]],Table2[[SKU]:[Avg Price]],4,0)</f>
        <v>1800</v>
      </c>
      <c r="F1132">
        <f>Table4[[#This Row],[Price]]*Table4[[#This Row],[Sales]]</f>
        <v>43200</v>
      </c>
      <c r="G1132" t="str">
        <f>TEXT(Table4[[#This Row],[Date]],"dddd")</f>
        <v>Tuesday</v>
      </c>
    </row>
    <row r="1133" spans="1:7" x14ac:dyDescent="0.3">
      <c r="A1133" s="4">
        <v>44299</v>
      </c>
      <c r="B1133" t="s">
        <v>28</v>
      </c>
      <c r="C1133" t="s">
        <v>39</v>
      </c>
      <c r="D1133">
        <v>9</v>
      </c>
      <c r="E1133">
        <f>VLOOKUP(Table4[[#This Row],[SKU]],Table2[[SKU]:[Avg Price]],4,0)</f>
        <v>345</v>
      </c>
      <c r="F1133">
        <f>Table4[[#This Row],[Price]]*Table4[[#This Row],[Sales]]</f>
        <v>3105</v>
      </c>
      <c r="G1133" t="str">
        <f>TEXT(Table4[[#This Row],[Date]],"dddd")</f>
        <v>Tuesday</v>
      </c>
    </row>
    <row r="1134" spans="1:7" x14ac:dyDescent="0.3">
      <c r="A1134" s="4">
        <v>44299</v>
      </c>
      <c r="B1134" t="s">
        <v>29</v>
      </c>
      <c r="C1134" t="s">
        <v>39</v>
      </c>
      <c r="D1134">
        <v>7</v>
      </c>
      <c r="E1134">
        <f>VLOOKUP(Table4[[#This Row],[SKU]],Table2[[SKU]:[Avg Price]],4,0)</f>
        <v>350</v>
      </c>
      <c r="F1134">
        <f>Table4[[#This Row],[Price]]*Table4[[#This Row],[Sales]]</f>
        <v>2450</v>
      </c>
      <c r="G1134" t="str">
        <f>TEXT(Table4[[#This Row],[Date]],"dddd")</f>
        <v>Tuesday</v>
      </c>
    </row>
    <row r="1135" spans="1:7" x14ac:dyDescent="0.3">
      <c r="A1135" s="4">
        <v>44299</v>
      </c>
      <c r="B1135" t="s">
        <v>30</v>
      </c>
      <c r="C1135" t="s">
        <v>39</v>
      </c>
      <c r="D1135">
        <v>6</v>
      </c>
      <c r="E1135">
        <f>VLOOKUP(Table4[[#This Row],[SKU]],Table2[[SKU]:[Avg Price]],4,0)</f>
        <v>1575</v>
      </c>
      <c r="F1135">
        <f>Table4[[#This Row],[Price]]*Table4[[#This Row],[Sales]]</f>
        <v>9450</v>
      </c>
      <c r="G1135" t="str">
        <f>TEXT(Table4[[#This Row],[Date]],"dddd")</f>
        <v>Tuesday</v>
      </c>
    </row>
    <row r="1136" spans="1:7" x14ac:dyDescent="0.3">
      <c r="A1136" s="4">
        <v>44299</v>
      </c>
      <c r="B1136" t="s">
        <v>31</v>
      </c>
      <c r="C1136" t="s">
        <v>39</v>
      </c>
      <c r="D1136">
        <v>3</v>
      </c>
      <c r="E1136">
        <f>VLOOKUP(Table4[[#This Row],[SKU]],Table2[[SKU]:[Avg Price]],4,0)</f>
        <v>1045</v>
      </c>
      <c r="F1136">
        <f>Table4[[#This Row],[Price]]*Table4[[#This Row],[Sales]]</f>
        <v>3135</v>
      </c>
      <c r="G1136" t="str">
        <f>TEXT(Table4[[#This Row],[Date]],"dddd")</f>
        <v>Tuesday</v>
      </c>
    </row>
    <row r="1137" spans="1:7" x14ac:dyDescent="0.3">
      <c r="A1137" s="4">
        <v>44299</v>
      </c>
      <c r="B1137" t="s">
        <v>32</v>
      </c>
      <c r="C1137" t="s">
        <v>39</v>
      </c>
      <c r="D1137">
        <v>2</v>
      </c>
      <c r="E1137">
        <f>VLOOKUP(Table4[[#This Row],[SKU]],Table2[[SKU]:[Avg Price]],4,0)</f>
        <v>1186</v>
      </c>
      <c r="F1137">
        <f>Table4[[#This Row],[Price]]*Table4[[#This Row],[Sales]]</f>
        <v>2372</v>
      </c>
      <c r="G1137" t="str">
        <f>TEXT(Table4[[#This Row],[Date]],"dddd")</f>
        <v>Tuesday</v>
      </c>
    </row>
    <row r="1138" spans="1:7" x14ac:dyDescent="0.3">
      <c r="A1138" s="4">
        <v>44299</v>
      </c>
      <c r="B1138" t="s">
        <v>33</v>
      </c>
      <c r="C1138" t="s">
        <v>39</v>
      </c>
      <c r="D1138">
        <v>1</v>
      </c>
      <c r="E1138">
        <f>VLOOKUP(Table4[[#This Row],[SKU]],Table2[[SKU]:[Avg Price]],4,0)</f>
        <v>374</v>
      </c>
      <c r="F1138">
        <f>Table4[[#This Row],[Price]]*Table4[[#This Row],[Sales]]</f>
        <v>374</v>
      </c>
      <c r="G1138" t="str">
        <f>TEXT(Table4[[#This Row],[Date]],"dddd")</f>
        <v>Tuesday</v>
      </c>
    </row>
    <row r="1139" spans="1:7" x14ac:dyDescent="0.3">
      <c r="A1139" s="4">
        <v>44299</v>
      </c>
      <c r="B1139" t="s">
        <v>34</v>
      </c>
      <c r="C1139" t="s">
        <v>39</v>
      </c>
      <c r="D1139">
        <v>0</v>
      </c>
      <c r="E1139">
        <f>VLOOKUP(Table4[[#This Row],[SKU]],Table2[[SKU]:[Avg Price]],4,0)</f>
        <v>1500</v>
      </c>
      <c r="F1139">
        <f>Table4[[#This Row],[Price]]*Table4[[#This Row],[Sales]]</f>
        <v>0</v>
      </c>
      <c r="G1139" t="str">
        <f>TEXT(Table4[[#This Row],[Date]],"dddd")</f>
        <v>Tuesday</v>
      </c>
    </row>
    <row r="1140" spans="1:7" x14ac:dyDescent="0.3">
      <c r="A1140" s="4">
        <v>44299</v>
      </c>
      <c r="B1140" t="s">
        <v>35</v>
      </c>
      <c r="C1140" t="s">
        <v>39</v>
      </c>
      <c r="D1140">
        <v>0</v>
      </c>
      <c r="E1140">
        <f>VLOOKUP(Table4[[#This Row],[SKU]],Table2[[SKU]:[Avg Price]],4,0)</f>
        <v>1800</v>
      </c>
      <c r="F1140">
        <f>Table4[[#This Row],[Price]]*Table4[[#This Row],[Sales]]</f>
        <v>0</v>
      </c>
      <c r="G1140" t="str">
        <f>TEXT(Table4[[#This Row],[Date]],"dddd")</f>
        <v>Tuesday</v>
      </c>
    </row>
    <row r="1141" spans="1:7" x14ac:dyDescent="0.3">
      <c r="A1141" s="4">
        <v>44299</v>
      </c>
      <c r="B1141" t="s">
        <v>36</v>
      </c>
      <c r="C1141" t="s">
        <v>39</v>
      </c>
      <c r="D1141">
        <v>0</v>
      </c>
      <c r="E1141">
        <f>VLOOKUP(Table4[[#This Row],[SKU]],Table2[[SKU]:[Avg Price]],4,0)</f>
        <v>1477</v>
      </c>
      <c r="F1141">
        <f>Table4[[#This Row],[Price]]*Table4[[#This Row],[Sales]]</f>
        <v>0</v>
      </c>
      <c r="G1141" t="str">
        <f>TEXT(Table4[[#This Row],[Date]],"dddd")</f>
        <v>Tuesday</v>
      </c>
    </row>
    <row r="1142" spans="1:7" x14ac:dyDescent="0.3">
      <c r="A1142" s="4">
        <v>44299</v>
      </c>
      <c r="B1142" t="s">
        <v>5</v>
      </c>
      <c r="C1142" t="s">
        <v>40</v>
      </c>
      <c r="D1142">
        <v>8</v>
      </c>
      <c r="E1142">
        <f>VLOOKUP(Table4[[#This Row],[SKU]],Table2[[SKU]:[Avg Price]],4,0)</f>
        <v>210</v>
      </c>
      <c r="F1142">
        <f>Table4[[#This Row],[Price]]*Table4[[#This Row],[Sales]]</f>
        <v>1680</v>
      </c>
      <c r="G1142" t="str">
        <f>TEXT(Table4[[#This Row],[Date]],"dddd")</f>
        <v>Tuesday</v>
      </c>
    </row>
    <row r="1143" spans="1:7" x14ac:dyDescent="0.3">
      <c r="A1143" s="4">
        <v>44299</v>
      </c>
      <c r="B1143" t="s">
        <v>6</v>
      </c>
      <c r="C1143" t="s">
        <v>40</v>
      </c>
      <c r="D1143">
        <v>5</v>
      </c>
      <c r="E1143">
        <f>VLOOKUP(Table4[[#This Row],[SKU]],Table2[[SKU]:[Avg Price]],4,0)</f>
        <v>199</v>
      </c>
      <c r="F1143">
        <f>Table4[[#This Row],[Price]]*Table4[[#This Row],[Sales]]</f>
        <v>995</v>
      </c>
      <c r="G1143" t="str">
        <f>TEXT(Table4[[#This Row],[Date]],"dddd")</f>
        <v>Tuesday</v>
      </c>
    </row>
    <row r="1144" spans="1:7" x14ac:dyDescent="0.3">
      <c r="A1144" s="4">
        <v>44299</v>
      </c>
      <c r="B1144" t="s">
        <v>7</v>
      </c>
      <c r="C1144" t="s">
        <v>40</v>
      </c>
      <c r="D1144">
        <v>6</v>
      </c>
      <c r="E1144">
        <f>VLOOKUP(Table4[[#This Row],[SKU]],Table2[[SKU]:[Avg Price]],4,0)</f>
        <v>322</v>
      </c>
      <c r="F1144">
        <f>Table4[[#This Row],[Price]]*Table4[[#This Row],[Sales]]</f>
        <v>1932</v>
      </c>
      <c r="G1144" t="str">
        <f>TEXT(Table4[[#This Row],[Date]],"dddd")</f>
        <v>Tuesday</v>
      </c>
    </row>
    <row r="1145" spans="1:7" x14ac:dyDescent="0.3">
      <c r="A1145" s="4">
        <v>44299</v>
      </c>
      <c r="B1145" t="s">
        <v>8</v>
      </c>
      <c r="C1145" t="s">
        <v>40</v>
      </c>
      <c r="D1145">
        <v>6</v>
      </c>
      <c r="E1145">
        <f>VLOOKUP(Table4[[#This Row],[SKU]],Table2[[SKU]:[Avg Price]],4,0)</f>
        <v>161</v>
      </c>
      <c r="F1145">
        <f>Table4[[#This Row],[Price]]*Table4[[#This Row],[Sales]]</f>
        <v>966</v>
      </c>
      <c r="G1145" t="str">
        <f>TEXT(Table4[[#This Row],[Date]],"dddd")</f>
        <v>Tuesday</v>
      </c>
    </row>
    <row r="1146" spans="1:7" x14ac:dyDescent="0.3">
      <c r="A1146" s="4">
        <v>44299</v>
      </c>
      <c r="B1146" t="s">
        <v>9</v>
      </c>
      <c r="C1146" t="s">
        <v>40</v>
      </c>
      <c r="D1146">
        <v>4</v>
      </c>
      <c r="E1146">
        <f>VLOOKUP(Table4[[#This Row],[SKU]],Table2[[SKU]:[Avg Price]],4,0)</f>
        <v>109</v>
      </c>
      <c r="F1146">
        <f>Table4[[#This Row],[Price]]*Table4[[#This Row],[Sales]]</f>
        <v>436</v>
      </c>
      <c r="G1146" t="str">
        <f>TEXT(Table4[[#This Row],[Date]],"dddd")</f>
        <v>Tuesday</v>
      </c>
    </row>
    <row r="1147" spans="1:7" x14ac:dyDescent="0.3">
      <c r="A1147" s="4">
        <v>44299</v>
      </c>
      <c r="B1147" t="s">
        <v>10</v>
      </c>
      <c r="C1147" t="s">
        <v>40</v>
      </c>
      <c r="D1147">
        <v>2</v>
      </c>
      <c r="E1147">
        <f>VLOOKUP(Table4[[#This Row],[SKU]],Table2[[SKU]:[Avg Price]],4,0)</f>
        <v>122</v>
      </c>
      <c r="F1147">
        <f>Table4[[#This Row],[Price]]*Table4[[#This Row],[Sales]]</f>
        <v>244</v>
      </c>
      <c r="G1147" t="str">
        <f>TEXT(Table4[[#This Row],[Date]],"dddd")</f>
        <v>Tuesday</v>
      </c>
    </row>
    <row r="1148" spans="1:7" x14ac:dyDescent="0.3">
      <c r="A1148" s="4">
        <v>44299</v>
      </c>
      <c r="B1148" t="s">
        <v>11</v>
      </c>
      <c r="C1148" t="s">
        <v>40</v>
      </c>
      <c r="D1148">
        <v>2</v>
      </c>
      <c r="E1148">
        <f>VLOOKUP(Table4[[#This Row],[SKU]],Table2[[SKU]:[Avg Price]],4,0)</f>
        <v>96</v>
      </c>
      <c r="F1148">
        <f>Table4[[#This Row],[Price]]*Table4[[#This Row],[Sales]]</f>
        <v>192</v>
      </c>
      <c r="G1148" t="str">
        <f>TEXT(Table4[[#This Row],[Date]],"dddd")</f>
        <v>Tuesday</v>
      </c>
    </row>
    <row r="1149" spans="1:7" x14ac:dyDescent="0.3">
      <c r="A1149" s="4">
        <v>44299</v>
      </c>
      <c r="B1149" t="s">
        <v>12</v>
      </c>
      <c r="C1149" t="s">
        <v>40</v>
      </c>
      <c r="D1149">
        <v>0</v>
      </c>
      <c r="E1149">
        <f>VLOOKUP(Table4[[#This Row],[SKU]],Table2[[SKU]:[Avg Price]],4,0)</f>
        <v>73</v>
      </c>
      <c r="F1149">
        <f>Table4[[#This Row],[Price]]*Table4[[#This Row],[Sales]]</f>
        <v>0</v>
      </c>
      <c r="G1149" t="str">
        <f>TEXT(Table4[[#This Row],[Date]],"dddd")</f>
        <v>Tuesday</v>
      </c>
    </row>
    <row r="1150" spans="1:7" x14ac:dyDescent="0.3">
      <c r="A1150" s="4">
        <v>44299</v>
      </c>
      <c r="B1150" t="s">
        <v>14</v>
      </c>
      <c r="C1150" t="s">
        <v>40</v>
      </c>
      <c r="D1150">
        <v>1</v>
      </c>
      <c r="E1150">
        <f>VLOOKUP(Table4[[#This Row],[SKU]],Table2[[SKU]:[Avg Price]],4,0)</f>
        <v>225</v>
      </c>
      <c r="F1150">
        <f>Table4[[#This Row],[Price]]*Table4[[#This Row],[Sales]]</f>
        <v>225</v>
      </c>
      <c r="G1150" t="str">
        <f>TEXT(Table4[[#This Row],[Date]],"dddd")</f>
        <v>Tuesday</v>
      </c>
    </row>
    <row r="1151" spans="1:7" x14ac:dyDescent="0.3">
      <c r="A1151" s="4">
        <v>44299</v>
      </c>
      <c r="B1151" t="s">
        <v>16</v>
      </c>
      <c r="C1151" t="s">
        <v>40</v>
      </c>
      <c r="D1151">
        <v>1</v>
      </c>
      <c r="E1151">
        <f>VLOOKUP(Table4[[#This Row],[SKU]],Table2[[SKU]:[Avg Price]],4,0)</f>
        <v>559</v>
      </c>
      <c r="F1151">
        <f>Table4[[#This Row],[Price]]*Table4[[#This Row],[Sales]]</f>
        <v>559</v>
      </c>
      <c r="G1151" t="str">
        <f>TEXT(Table4[[#This Row],[Date]],"dddd")</f>
        <v>Tuesday</v>
      </c>
    </row>
    <row r="1152" spans="1:7" x14ac:dyDescent="0.3">
      <c r="A1152" s="4">
        <v>44299</v>
      </c>
      <c r="B1152" t="s">
        <v>17</v>
      </c>
      <c r="C1152" t="s">
        <v>40</v>
      </c>
      <c r="D1152">
        <v>13</v>
      </c>
      <c r="E1152">
        <f>VLOOKUP(Table4[[#This Row],[SKU]],Table2[[SKU]:[Avg Price]],4,0)</f>
        <v>3199</v>
      </c>
      <c r="F1152">
        <f>Table4[[#This Row],[Price]]*Table4[[#This Row],[Sales]]</f>
        <v>41587</v>
      </c>
      <c r="G1152" t="str">
        <f>TEXT(Table4[[#This Row],[Date]],"dddd")</f>
        <v>Tuesday</v>
      </c>
    </row>
    <row r="1153" spans="1:7" x14ac:dyDescent="0.3">
      <c r="A1153" s="4">
        <v>44299</v>
      </c>
      <c r="B1153" t="s">
        <v>18</v>
      </c>
      <c r="C1153" t="s">
        <v>40</v>
      </c>
      <c r="D1153">
        <v>13</v>
      </c>
      <c r="E1153">
        <f>VLOOKUP(Table4[[#This Row],[SKU]],Table2[[SKU]:[Avg Price]],4,0)</f>
        <v>371</v>
      </c>
      <c r="F1153">
        <f>Table4[[#This Row],[Price]]*Table4[[#This Row],[Sales]]</f>
        <v>4823</v>
      </c>
      <c r="G1153" t="str">
        <f>TEXT(Table4[[#This Row],[Date]],"dddd")</f>
        <v>Tuesday</v>
      </c>
    </row>
    <row r="1154" spans="1:7" x14ac:dyDescent="0.3">
      <c r="A1154" s="4">
        <v>44299</v>
      </c>
      <c r="B1154" t="s">
        <v>19</v>
      </c>
      <c r="C1154" t="s">
        <v>40</v>
      </c>
      <c r="D1154">
        <v>2</v>
      </c>
      <c r="E1154">
        <f>VLOOKUP(Table4[[#This Row],[SKU]],Table2[[SKU]:[Avg Price]],4,0)</f>
        <v>2300</v>
      </c>
      <c r="F1154">
        <f>Table4[[#This Row],[Price]]*Table4[[#This Row],[Sales]]</f>
        <v>4600</v>
      </c>
      <c r="G1154" t="str">
        <f>TEXT(Table4[[#This Row],[Date]],"dddd")</f>
        <v>Tuesday</v>
      </c>
    </row>
    <row r="1155" spans="1:7" x14ac:dyDescent="0.3">
      <c r="A1155" s="4">
        <v>44299</v>
      </c>
      <c r="B1155" t="s">
        <v>20</v>
      </c>
      <c r="C1155" t="s">
        <v>40</v>
      </c>
      <c r="D1155">
        <v>6</v>
      </c>
      <c r="E1155">
        <f>VLOOKUP(Table4[[#This Row],[SKU]],Table2[[SKU]:[Avg Price]],4,0)</f>
        <v>499</v>
      </c>
      <c r="F1155">
        <f>Table4[[#This Row],[Price]]*Table4[[#This Row],[Sales]]</f>
        <v>2994</v>
      </c>
      <c r="G1155" t="str">
        <f>TEXT(Table4[[#This Row],[Date]],"dddd")</f>
        <v>Tuesday</v>
      </c>
    </row>
    <row r="1156" spans="1:7" x14ac:dyDescent="0.3">
      <c r="A1156" s="4">
        <v>44299</v>
      </c>
      <c r="B1156" t="s">
        <v>21</v>
      </c>
      <c r="C1156" t="s">
        <v>40</v>
      </c>
      <c r="D1156">
        <v>6</v>
      </c>
      <c r="E1156">
        <f>VLOOKUP(Table4[[#This Row],[SKU]],Table2[[SKU]:[Avg Price]],4,0)</f>
        <v>299</v>
      </c>
      <c r="F1156">
        <f>Table4[[#This Row],[Price]]*Table4[[#This Row],[Sales]]</f>
        <v>1794</v>
      </c>
      <c r="G1156" t="str">
        <f>TEXT(Table4[[#This Row],[Date]],"dddd")</f>
        <v>Tuesday</v>
      </c>
    </row>
    <row r="1157" spans="1:7" x14ac:dyDescent="0.3">
      <c r="A1157" s="4">
        <v>44299</v>
      </c>
      <c r="B1157" t="s">
        <v>22</v>
      </c>
      <c r="C1157" t="s">
        <v>40</v>
      </c>
      <c r="D1157">
        <v>4</v>
      </c>
      <c r="E1157">
        <f>VLOOKUP(Table4[[#This Row],[SKU]],Table2[[SKU]:[Avg Price]],4,0)</f>
        <v>901</v>
      </c>
      <c r="F1157">
        <f>Table4[[#This Row],[Price]]*Table4[[#This Row],[Sales]]</f>
        <v>3604</v>
      </c>
      <c r="G1157" t="str">
        <f>TEXT(Table4[[#This Row],[Date]],"dddd")</f>
        <v>Tuesday</v>
      </c>
    </row>
    <row r="1158" spans="1:7" x14ac:dyDescent="0.3">
      <c r="A1158" s="4">
        <v>44299</v>
      </c>
      <c r="B1158" t="s">
        <v>23</v>
      </c>
      <c r="C1158" t="s">
        <v>40</v>
      </c>
      <c r="D1158">
        <v>3</v>
      </c>
      <c r="E1158">
        <f>VLOOKUP(Table4[[#This Row],[SKU]],Table2[[SKU]:[Avg Price]],4,0)</f>
        <v>929</v>
      </c>
      <c r="F1158">
        <f>Table4[[#This Row],[Price]]*Table4[[#This Row],[Sales]]</f>
        <v>2787</v>
      </c>
      <c r="G1158" t="str">
        <f>TEXT(Table4[[#This Row],[Date]],"dddd")</f>
        <v>Tuesday</v>
      </c>
    </row>
    <row r="1159" spans="1:7" x14ac:dyDescent="0.3">
      <c r="A1159" s="4">
        <v>44299</v>
      </c>
      <c r="B1159" t="s">
        <v>24</v>
      </c>
      <c r="C1159" t="s">
        <v>40</v>
      </c>
      <c r="D1159">
        <v>1</v>
      </c>
      <c r="E1159">
        <f>VLOOKUP(Table4[[#This Row],[SKU]],Table2[[SKU]:[Avg Price]],4,0)</f>
        <v>1030</v>
      </c>
      <c r="F1159">
        <f>Table4[[#This Row],[Price]]*Table4[[#This Row],[Sales]]</f>
        <v>1030</v>
      </c>
      <c r="G1159" t="str">
        <f>TEXT(Table4[[#This Row],[Date]],"dddd")</f>
        <v>Tuesday</v>
      </c>
    </row>
    <row r="1160" spans="1:7" x14ac:dyDescent="0.3">
      <c r="A1160" s="4">
        <v>44299</v>
      </c>
      <c r="B1160" t="s">
        <v>25</v>
      </c>
      <c r="C1160" t="s">
        <v>40</v>
      </c>
      <c r="D1160">
        <v>2</v>
      </c>
      <c r="E1160">
        <f>VLOOKUP(Table4[[#This Row],[SKU]],Table2[[SKU]:[Avg Price]],4,0)</f>
        <v>1222</v>
      </c>
      <c r="F1160">
        <f>Table4[[#This Row],[Price]]*Table4[[#This Row],[Sales]]</f>
        <v>2444</v>
      </c>
      <c r="G1160" t="str">
        <f>TEXT(Table4[[#This Row],[Date]],"dddd")</f>
        <v>Tuesday</v>
      </c>
    </row>
    <row r="1161" spans="1:7" x14ac:dyDescent="0.3">
      <c r="A1161" s="4">
        <v>44299</v>
      </c>
      <c r="B1161" t="s">
        <v>26</v>
      </c>
      <c r="C1161" t="s">
        <v>40</v>
      </c>
      <c r="D1161">
        <v>2</v>
      </c>
      <c r="E1161">
        <f>VLOOKUP(Table4[[#This Row],[SKU]],Table2[[SKU]:[Avg Price]],4,0)</f>
        <v>649</v>
      </c>
      <c r="F1161">
        <f>Table4[[#This Row],[Price]]*Table4[[#This Row],[Sales]]</f>
        <v>1298</v>
      </c>
      <c r="G1161" t="str">
        <f>TEXT(Table4[[#This Row],[Date]],"dddd")</f>
        <v>Tuesday</v>
      </c>
    </row>
    <row r="1162" spans="1:7" x14ac:dyDescent="0.3">
      <c r="A1162" s="4">
        <v>44299</v>
      </c>
      <c r="B1162" t="s">
        <v>27</v>
      </c>
      <c r="C1162" t="s">
        <v>40</v>
      </c>
      <c r="D1162">
        <v>3</v>
      </c>
      <c r="E1162">
        <f>VLOOKUP(Table4[[#This Row],[SKU]],Table2[[SKU]:[Avg Price]],4,0)</f>
        <v>1800</v>
      </c>
      <c r="F1162">
        <f>Table4[[#This Row],[Price]]*Table4[[#This Row],[Sales]]</f>
        <v>5400</v>
      </c>
      <c r="G1162" t="str">
        <f>TEXT(Table4[[#This Row],[Date]],"dddd")</f>
        <v>Tuesday</v>
      </c>
    </row>
    <row r="1163" spans="1:7" x14ac:dyDescent="0.3">
      <c r="A1163" s="4">
        <v>44299</v>
      </c>
      <c r="B1163" t="s">
        <v>28</v>
      </c>
      <c r="C1163" t="s">
        <v>40</v>
      </c>
      <c r="D1163">
        <v>5</v>
      </c>
      <c r="E1163">
        <f>VLOOKUP(Table4[[#This Row],[SKU]],Table2[[SKU]:[Avg Price]],4,0)</f>
        <v>345</v>
      </c>
      <c r="F1163">
        <f>Table4[[#This Row],[Price]]*Table4[[#This Row],[Sales]]</f>
        <v>1725</v>
      </c>
      <c r="G1163" t="str">
        <f>TEXT(Table4[[#This Row],[Date]],"dddd")</f>
        <v>Tuesday</v>
      </c>
    </row>
    <row r="1164" spans="1:7" x14ac:dyDescent="0.3">
      <c r="A1164" s="4">
        <v>44299</v>
      </c>
      <c r="B1164" t="s">
        <v>29</v>
      </c>
      <c r="C1164" t="s">
        <v>40</v>
      </c>
      <c r="D1164">
        <v>5</v>
      </c>
      <c r="E1164">
        <f>VLOOKUP(Table4[[#This Row],[SKU]],Table2[[SKU]:[Avg Price]],4,0)</f>
        <v>350</v>
      </c>
      <c r="F1164">
        <f>Table4[[#This Row],[Price]]*Table4[[#This Row],[Sales]]</f>
        <v>1750</v>
      </c>
      <c r="G1164" t="str">
        <f>TEXT(Table4[[#This Row],[Date]],"dddd")</f>
        <v>Tuesday</v>
      </c>
    </row>
    <row r="1165" spans="1:7" x14ac:dyDescent="0.3">
      <c r="A1165" s="4">
        <v>44299</v>
      </c>
      <c r="B1165" t="s">
        <v>30</v>
      </c>
      <c r="C1165" t="s">
        <v>40</v>
      </c>
      <c r="D1165">
        <v>2</v>
      </c>
      <c r="E1165">
        <f>VLOOKUP(Table4[[#This Row],[SKU]],Table2[[SKU]:[Avg Price]],4,0)</f>
        <v>1575</v>
      </c>
      <c r="F1165">
        <f>Table4[[#This Row],[Price]]*Table4[[#This Row],[Sales]]</f>
        <v>3150</v>
      </c>
      <c r="G1165" t="str">
        <f>TEXT(Table4[[#This Row],[Date]],"dddd")</f>
        <v>Tuesday</v>
      </c>
    </row>
    <row r="1166" spans="1:7" x14ac:dyDescent="0.3">
      <c r="A1166" s="4">
        <v>44299</v>
      </c>
      <c r="B1166" t="s">
        <v>31</v>
      </c>
      <c r="C1166" t="s">
        <v>40</v>
      </c>
      <c r="D1166">
        <v>4</v>
      </c>
      <c r="E1166">
        <f>VLOOKUP(Table4[[#This Row],[SKU]],Table2[[SKU]:[Avg Price]],4,0)</f>
        <v>1045</v>
      </c>
      <c r="F1166">
        <f>Table4[[#This Row],[Price]]*Table4[[#This Row],[Sales]]</f>
        <v>4180</v>
      </c>
      <c r="G1166" t="str">
        <f>TEXT(Table4[[#This Row],[Date]],"dddd")</f>
        <v>Tuesday</v>
      </c>
    </row>
    <row r="1167" spans="1:7" x14ac:dyDescent="0.3">
      <c r="A1167" s="4">
        <v>44299</v>
      </c>
      <c r="B1167" t="s">
        <v>32</v>
      </c>
      <c r="C1167" t="s">
        <v>40</v>
      </c>
      <c r="D1167">
        <v>2</v>
      </c>
      <c r="E1167">
        <f>VLOOKUP(Table4[[#This Row],[SKU]],Table2[[SKU]:[Avg Price]],4,0)</f>
        <v>1186</v>
      </c>
      <c r="F1167">
        <f>Table4[[#This Row],[Price]]*Table4[[#This Row],[Sales]]</f>
        <v>2372</v>
      </c>
      <c r="G1167" t="str">
        <f>TEXT(Table4[[#This Row],[Date]],"dddd")</f>
        <v>Tuesday</v>
      </c>
    </row>
    <row r="1168" spans="1:7" x14ac:dyDescent="0.3">
      <c r="A1168" s="4">
        <v>44299</v>
      </c>
      <c r="B1168" t="s">
        <v>33</v>
      </c>
      <c r="C1168" t="s">
        <v>40</v>
      </c>
      <c r="D1168">
        <v>3</v>
      </c>
      <c r="E1168">
        <f>VLOOKUP(Table4[[#This Row],[SKU]],Table2[[SKU]:[Avg Price]],4,0)</f>
        <v>374</v>
      </c>
      <c r="F1168">
        <f>Table4[[#This Row],[Price]]*Table4[[#This Row],[Sales]]</f>
        <v>1122</v>
      </c>
      <c r="G1168" t="str">
        <f>TEXT(Table4[[#This Row],[Date]],"dddd")</f>
        <v>Tuesday</v>
      </c>
    </row>
    <row r="1169" spans="1:7" x14ac:dyDescent="0.3">
      <c r="A1169" s="4">
        <v>44299</v>
      </c>
      <c r="B1169" t="s">
        <v>34</v>
      </c>
      <c r="C1169" t="s">
        <v>40</v>
      </c>
      <c r="D1169">
        <v>3</v>
      </c>
      <c r="E1169">
        <f>VLOOKUP(Table4[[#This Row],[SKU]],Table2[[SKU]:[Avg Price]],4,0)</f>
        <v>1500</v>
      </c>
      <c r="F1169">
        <f>Table4[[#This Row],[Price]]*Table4[[#This Row],[Sales]]</f>
        <v>4500</v>
      </c>
      <c r="G1169" t="str">
        <f>TEXT(Table4[[#This Row],[Date]],"dddd")</f>
        <v>Tuesday</v>
      </c>
    </row>
    <row r="1170" spans="1:7" x14ac:dyDescent="0.3">
      <c r="A1170" s="4">
        <v>44299</v>
      </c>
      <c r="B1170" t="s">
        <v>35</v>
      </c>
      <c r="C1170" t="s">
        <v>40</v>
      </c>
      <c r="D1170">
        <v>2</v>
      </c>
      <c r="E1170">
        <f>VLOOKUP(Table4[[#This Row],[SKU]],Table2[[SKU]:[Avg Price]],4,0)</f>
        <v>1800</v>
      </c>
      <c r="F1170">
        <f>Table4[[#This Row],[Price]]*Table4[[#This Row],[Sales]]</f>
        <v>3600</v>
      </c>
      <c r="G1170" t="str">
        <f>TEXT(Table4[[#This Row],[Date]],"dddd")</f>
        <v>Tuesday</v>
      </c>
    </row>
    <row r="1171" spans="1:7" x14ac:dyDescent="0.3">
      <c r="A1171" s="4">
        <v>44299</v>
      </c>
      <c r="B1171" t="s">
        <v>36</v>
      </c>
      <c r="C1171" t="s">
        <v>40</v>
      </c>
      <c r="D1171">
        <v>2</v>
      </c>
      <c r="E1171">
        <f>VLOOKUP(Table4[[#This Row],[SKU]],Table2[[SKU]:[Avg Price]],4,0)</f>
        <v>1477</v>
      </c>
      <c r="F1171">
        <f>Table4[[#This Row],[Price]]*Table4[[#This Row],[Sales]]</f>
        <v>2954</v>
      </c>
      <c r="G1171" t="str">
        <f>TEXT(Table4[[#This Row],[Date]],"dddd")</f>
        <v>Tuesday</v>
      </c>
    </row>
    <row r="1172" spans="1:7" x14ac:dyDescent="0.3">
      <c r="A1172" s="4">
        <v>44300</v>
      </c>
      <c r="B1172" t="s">
        <v>5</v>
      </c>
      <c r="C1172" t="s">
        <v>38</v>
      </c>
      <c r="D1172">
        <v>31</v>
      </c>
      <c r="E1172">
        <f>VLOOKUP(Table4[[#This Row],[SKU]],Table2[[SKU]:[Avg Price]],4,0)</f>
        <v>210</v>
      </c>
      <c r="F1172">
        <f>Table4[[#This Row],[Price]]*Table4[[#This Row],[Sales]]</f>
        <v>6510</v>
      </c>
      <c r="G1172" t="str">
        <f>TEXT(Table4[[#This Row],[Date]],"dddd")</f>
        <v>Wednesday</v>
      </c>
    </row>
    <row r="1173" spans="1:7" x14ac:dyDescent="0.3">
      <c r="A1173" s="4">
        <v>44300</v>
      </c>
      <c r="B1173" t="s">
        <v>6</v>
      </c>
      <c r="C1173" t="s">
        <v>38</v>
      </c>
      <c r="D1173">
        <v>15</v>
      </c>
      <c r="E1173">
        <f>VLOOKUP(Table4[[#This Row],[SKU]],Table2[[SKU]:[Avg Price]],4,0)</f>
        <v>199</v>
      </c>
      <c r="F1173">
        <f>Table4[[#This Row],[Price]]*Table4[[#This Row],[Sales]]</f>
        <v>2985</v>
      </c>
      <c r="G1173" t="str">
        <f>TEXT(Table4[[#This Row],[Date]],"dddd")</f>
        <v>Wednesday</v>
      </c>
    </row>
    <row r="1174" spans="1:7" x14ac:dyDescent="0.3">
      <c r="A1174" s="4">
        <v>44300</v>
      </c>
      <c r="B1174" t="s">
        <v>7</v>
      </c>
      <c r="C1174" t="s">
        <v>38</v>
      </c>
      <c r="D1174">
        <v>9</v>
      </c>
      <c r="E1174">
        <f>VLOOKUP(Table4[[#This Row],[SKU]],Table2[[SKU]:[Avg Price]],4,0)</f>
        <v>322</v>
      </c>
      <c r="F1174">
        <f>Table4[[#This Row],[Price]]*Table4[[#This Row],[Sales]]</f>
        <v>2898</v>
      </c>
      <c r="G1174" t="str">
        <f>TEXT(Table4[[#This Row],[Date]],"dddd")</f>
        <v>Wednesday</v>
      </c>
    </row>
    <row r="1175" spans="1:7" x14ac:dyDescent="0.3">
      <c r="A1175" s="4">
        <v>44300</v>
      </c>
      <c r="B1175" t="s">
        <v>8</v>
      </c>
      <c r="C1175" t="s">
        <v>38</v>
      </c>
      <c r="D1175">
        <v>10</v>
      </c>
      <c r="E1175">
        <f>VLOOKUP(Table4[[#This Row],[SKU]],Table2[[SKU]:[Avg Price]],4,0)</f>
        <v>161</v>
      </c>
      <c r="F1175">
        <f>Table4[[#This Row],[Price]]*Table4[[#This Row],[Sales]]</f>
        <v>1610</v>
      </c>
      <c r="G1175" t="str">
        <f>TEXT(Table4[[#This Row],[Date]],"dddd")</f>
        <v>Wednesday</v>
      </c>
    </row>
    <row r="1176" spans="1:7" x14ac:dyDescent="0.3">
      <c r="A1176" s="4">
        <v>44300</v>
      </c>
      <c r="B1176" t="s">
        <v>9</v>
      </c>
      <c r="C1176" t="s">
        <v>38</v>
      </c>
      <c r="D1176">
        <v>7</v>
      </c>
      <c r="E1176">
        <f>VLOOKUP(Table4[[#This Row],[SKU]],Table2[[SKU]:[Avg Price]],4,0)</f>
        <v>109</v>
      </c>
      <c r="F1176">
        <f>Table4[[#This Row],[Price]]*Table4[[#This Row],[Sales]]</f>
        <v>763</v>
      </c>
      <c r="G1176" t="str">
        <f>TEXT(Table4[[#This Row],[Date]],"dddd")</f>
        <v>Wednesday</v>
      </c>
    </row>
    <row r="1177" spans="1:7" x14ac:dyDescent="0.3">
      <c r="A1177" s="4">
        <v>44300</v>
      </c>
      <c r="B1177" t="s">
        <v>10</v>
      </c>
      <c r="C1177" t="s">
        <v>38</v>
      </c>
      <c r="D1177">
        <v>4</v>
      </c>
      <c r="E1177">
        <f>VLOOKUP(Table4[[#This Row],[SKU]],Table2[[SKU]:[Avg Price]],4,0)</f>
        <v>122</v>
      </c>
      <c r="F1177">
        <f>Table4[[#This Row],[Price]]*Table4[[#This Row],[Sales]]</f>
        <v>488</v>
      </c>
      <c r="G1177" t="str">
        <f>TEXT(Table4[[#This Row],[Date]],"dddd")</f>
        <v>Wednesday</v>
      </c>
    </row>
    <row r="1178" spans="1:7" x14ac:dyDescent="0.3">
      <c r="A1178" s="4">
        <v>44300</v>
      </c>
      <c r="B1178" t="s">
        <v>11</v>
      </c>
      <c r="C1178" t="s">
        <v>38</v>
      </c>
      <c r="D1178">
        <v>3</v>
      </c>
      <c r="E1178">
        <f>VLOOKUP(Table4[[#This Row],[SKU]],Table2[[SKU]:[Avg Price]],4,0)</f>
        <v>96</v>
      </c>
      <c r="F1178">
        <f>Table4[[#This Row],[Price]]*Table4[[#This Row],[Sales]]</f>
        <v>288</v>
      </c>
      <c r="G1178" t="str">
        <f>TEXT(Table4[[#This Row],[Date]],"dddd")</f>
        <v>Wednesday</v>
      </c>
    </row>
    <row r="1179" spans="1:7" x14ac:dyDescent="0.3">
      <c r="A1179" s="4">
        <v>44300</v>
      </c>
      <c r="B1179" t="s">
        <v>12</v>
      </c>
      <c r="C1179" t="s">
        <v>38</v>
      </c>
      <c r="D1179">
        <v>0</v>
      </c>
      <c r="E1179">
        <f>VLOOKUP(Table4[[#This Row],[SKU]],Table2[[SKU]:[Avg Price]],4,0)</f>
        <v>73</v>
      </c>
      <c r="F1179">
        <f>Table4[[#This Row],[Price]]*Table4[[#This Row],[Sales]]</f>
        <v>0</v>
      </c>
      <c r="G1179" t="str">
        <f>TEXT(Table4[[#This Row],[Date]],"dddd")</f>
        <v>Wednesday</v>
      </c>
    </row>
    <row r="1180" spans="1:7" x14ac:dyDescent="0.3">
      <c r="A1180" s="4">
        <v>44300</v>
      </c>
      <c r="B1180" t="s">
        <v>14</v>
      </c>
      <c r="C1180" t="s">
        <v>38</v>
      </c>
      <c r="D1180">
        <v>1</v>
      </c>
      <c r="E1180">
        <f>VLOOKUP(Table4[[#This Row],[SKU]],Table2[[SKU]:[Avg Price]],4,0)</f>
        <v>225</v>
      </c>
      <c r="F1180">
        <f>Table4[[#This Row],[Price]]*Table4[[#This Row],[Sales]]</f>
        <v>225</v>
      </c>
      <c r="G1180" t="str">
        <f>TEXT(Table4[[#This Row],[Date]],"dddd")</f>
        <v>Wednesday</v>
      </c>
    </row>
    <row r="1181" spans="1:7" x14ac:dyDescent="0.3">
      <c r="A1181" s="4">
        <v>44300</v>
      </c>
      <c r="B1181" t="s">
        <v>16</v>
      </c>
      <c r="C1181" t="s">
        <v>38</v>
      </c>
      <c r="D1181">
        <v>0</v>
      </c>
      <c r="E1181">
        <f>VLOOKUP(Table4[[#This Row],[SKU]],Table2[[SKU]:[Avg Price]],4,0)</f>
        <v>559</v>
      </c>
      <c r="F1181">
        <f>Table4[[#This Row],[Price]]*Table4[[#This Row],[Sales]]</f>
        <v>0</v>
      </c>
      <c r="G1181" t="str">
        <f>TEXT(Table4[[#This Row],[Date]],"dddd")</f>
        <v>Wednesday</v>
      </c>
    </row>
    <row r="1182" spans="1:7" x14ac:dyDescent="0.3">
      <c r="A1182" s="4">
        <v>44300</v>
      </c>
      <c r="B1182" t="s">
        <v>17</v>
      </c>
      <c r="C1182" t="s">
        <v>38</v>
      </c>
      <c r="D1182">
        <v>30</v>
      </c>
      <c r="E1182">
        <f>VLOOKUP(Table4[[#This Row],[SKU]],Table2[[SKU]:[Avg Price]],4,0)</f>
        <v>3199</v>
      </c>
      <c r="F1182">
        <f>Table4[[#This Row],[Price]]*Table4[[#This Row],[Sales]]</f>
        <v>95970</v>
      </c>
      <c r="G1182" t="str">
        <f>TEXT(Table4[[#This Row],[Date]],"dddd")</f>
        <v>Wednesday</v>
      </c>
    </row>
    <row r="1183" spans="1:7" x14ac:dyDescent="0.3">
      <c r="A1183" s="4">
        <v>44300</v>
      </c>
      <c r="B1183" t="s">
        <v>18</v>
      </c>
      <c r="C1183" t="s">
        <v>38</v>
      </c>
      <c r="D1183">
        <v>14</v>
      </c>
      <c r="E1183">
        <f>VLOOKUP(Table4[[#This Row],[SKU]],Table2[[SKU]:[Avg Price]],4,0)</f>
        <v>371</v>
      </c>
      <c r="F1183">
        <f>Table4[[#This Row],[Price]]*Table4[[#This Row],[Sales]]</f>
        <v>5194</v>
      </c>
      <c r="G1183" t="str">
        <f>TEXT(Table4[[#This Row],[Date]],"dddd")</f>
        <v>Wednesday</v>
      </c>
    </row>
    <row r="1184" spans="1:7" x14ac:dyDescent="0.3">
      <c r="A1184" s="4">
        <v>44300</v>
      </c>
      <c r="B1184" t="s">
        <v>19</v>
      </c>
      <c r="C1184" t="s">
        <v>38</v>
      </c>
      <c r="D1184">
        <v>8</v>
      </c>
      <c r="E1184">
        <f>VLOOKUP(Table4[[#This Row],[SKU]],Table2[[SKU]:[Avg Price]],4,0)</f>
        <v>2300</v>
      </c>
      <c r="F1184">
        <f>Table4[[#This Row],[Price]]*Table4[[#This Row],[Sales]]</f>
        <v>18400</v>
      </c>
      <c r="G1184" t="str">
        <f>TEXT(Table4[[#This Row],[Date]],"dddd")</f>
        <v>Wednesday</v>
      </c>
    </row>
    <row r="1185" spans="1:7" x14ac:dyDescent="0.3">
      <c r="A1185" s="4">
        <v>44300</v>
      </c>
      <c r="B1185" t="s">
        <v>20</v>
      </c>
      <c r="C1185" t="s">
        <v>38</v>
      </c>
      <c r="D1185">
        <v>11</v>
      </c>
      <c r="E1185">
        <f>VLOOKUP(Table4[[#This Row],[SKU]],Table2[[SKU]:[Avg Price]],4,0)</f>
        <v>499</v>
      </c>
      <c r="F1185">
        <f>Table4[[#This Row],[Price]]*Table4[[#This Row],[Sales]]</f>
        <v>5489</v>
      </c>
      <c r="G1185" t="str">
        <f>TEXT(Table4[[#This Row],[Date]],"dddd")</f>
        <v>Wednesday</v>
      </c>
    </row>
    <row r="1186" spans="1:7" x14ac:dyDescent="0.3">
      <c r="A1186" s="4">
        <v>44300</v>
      </c>
      <c r="B1186" t="s">
        <v>21</v>
      </c>
      <c r="C1186" t="s">
        <v>38</v>
      </c>
      <c r="D1186">
        <v>7</v>
      </c>
      <c r="E1186">
        <f>VLOOKUP(Table4[[#This Row],[SKU]],Table2[[SKU]:[Avg Price]],4,0)</f>
        <v>299</v>
      </c>
      <c r="F1186">
        <f>Table4[[#This Row],[Price]]*Table4[[#This Row],[Sales]]</f>
        <v>2093</v>
      </c>
      <c r="G1186" t="str">
        <f>TEXT(Table4[[#This Row],[Date]],"dddd")</f>
        <v>Wednesday</v>
      </c>
    </row>
    <row r="1187" spans="1:7" x14ac:dyDescent="0.3">
      <c r="A1187" s="4">
        <v>44300</v>
      </c>
      <c r="B1187" t="s">
        <v>22</v>
      </c>
      <c r="C1187" t="s">
        <v>38</v>
      </c>
      <c r="D1187">
        <v>5</v>
      </c>
      <c r="E1187">
        <f>VLOOKUP(Table4[[#This Row],[SKU]],Table2[[SKU]:[Avg Price]],4,0)</f>
        <v>901</v>
      </c>
      <c r="F1187">
        <f>Table4[[#This Row],[Price]]*Table4[[#This Row],[Sales]]</f>
        <v>4505</v>
      </c>
      <c r="G1187" t="str">
        <f>TEXT(Table4[[#This Row],[Date]],"dddd")</f>
        <v>Wednesday</v>
      </c>
    </row>
    <row r="1188" spans="1:7" x14ac:dyDescent="0.3">
      <c r="A1188" s="4">
        <v>44300</v>
      </c>
      <c r="B1188" t="s">
        <v>23</v>
      </c>
      <c r="C1188" t="s">
        <v>38</v>
      </c>
      <c r="D1188">
        <v>5</v>
      </c>
      <c r="E1188">
        <f>VLOOKUP(Table4[[#This Row],[SKU]],Table2[[SKU]:[Avg Price]],4,0)</f>
        <v>929</v>
      </c>
      <c r="F1188">
        <f>Table4[[#This Row],[Price]]*Table4[[#This Row],[Sales]]</f>
        <v>4645</v>
      </c>
      <c r="G1188" t="str">
        <f>TEXT(Table4[[#This Row],[Date]],"dddd")</f>
        <v>Wednesday</v>
      </c>
    </row>
    <row r="1189" spans="1:7" x14ac:dyDescent="0.3">
      <c r="A1189" s="4">
        <v>44300</v>
      </c>
      <c r="B1189" t="s">
        <v>24</v>
      </c>
      <c r="C1189" t="s">
        <v>38</v>
      </c>
      <c r="D1189">
        <v>0</v>
      </c>
      <c r="E1189">
        <f>VLOOKUP(Table4[[#This Row],[SKU]],Table2[[SKU]:[Avg Price]],4,0)</f>
        <v>1030</v>
      </c>
      <c r="F1189">
        <f>Table4[[#This Row],[Price]]*Table4[[#This Row],[Sales]]</f>
        <v>0</v>
      </c>
      <c r="G1189" t="str">
        <f>TEXT(Table4[[#This Row],[Date]],"dddd")</f>
        <v>Wednesday</v>
      </c>
    </row>
    <row r="1190" spans="1:7" x14ac:dyDescent="0.3">
      <c r="A1190" s="4">
        <v>44300</v>
      </c>
      <c r="B1190" t="s">
        <v>25</v>
      </c>
      <c r="C1190" t="s">
        <v>38</v>
      </c>
      <c r="D1190">
        <v>1</v>
      </c>
      <c r="E1190">
        <f>VLOOKUP(Table4[[#This Row],[SKU]],Table2[[SKU]:[Avg Price]],4,0)</f>
        <v>1222</v>
      </c>
      <c r="F1190">
        <f>Table4[[#This Row],[Price]]*Table4[[#This Row],[Sales]]</f>
        <v>1222</v>
      </c>
      <c r="G1190" t="str">
        <f>TEXT(Table4[[#This Row],[Date]],"dddd")</f>
        <v>Wednesday</v>
      </c>
    </row>
    <row r="1191" spans="1:7" x14ac:dyDescent="0.3">
      <c r="A1191" s="4">
        <v>44300</v>
      </c>
      <c r="B1191" t="s">
        <v>26</v>
      </c>
      <c r="C1191" t="s">
        <v>38</v>
      </c>
      <c r="D1191">
        <v>1</v>
      </c>
      <c r="E1191">
        <f>VLOOKUP(Table4[[#This Row],[SKU]],Table2[[SKU]:[Avg Price]],4,0)</f>
        <v>649</v>
      </c>
      <c r="F1191">
        <f>Table4[[#This Row],[Price]]*Table4[[#This Row],[Sales]]</f>
        <v>649</v>
      </c>
      <c r="G1191" t="str">
        <f>TEXT(Table4[[#This Row],[Date]],"dddd")</f>
        <v>Wednesday</v>
      </c>
    </row>
    <row r="1192" spans="1:7" x14ac:dyDescent="0.3">
      <c r="A1192" s="4">
        <v>44300</v>
      </c>
      <c r="B1192" t="s">
        <v>27</v>
      </c>
      <c r="C1192" t="s">
        <v>38</v>
      </c>
      <c r="D1192">
        <v>28</v>
      </c>
      <c r="E1192">
        <f>VLOOKUP(Table4[[#This Row],[SKU]],Table2[[SKU]:[Avg Price]],4,0)</f>
        <v>1800</v>
      </c>
      <c r="F1192">
        <f>Table4[[#This Row],[Price]]*Table4[[#This Row],[Sales]]</f>
        <v>50400</v>
      </c>
      <c r="G1192" t="str">
        <f>TEXT(Table4[[#This Row],[Date]],"dddd")</f>
        <v>Wednesday</v>
      </c>
    </row>
    <row r="1193" spans="1:7" x14ac:dyDescent="0.3">
      <c r="A1193" s="4">
        <v>44300</v>
      </c>
      <c r="B1193" t="s">
        <v>28</v>
      </c>
      <c r="C1193" t="s">
        <v>38</v>
      </c>
      <c r="D1193">
        <v>12</v>
      </c>
      <c r="E1193">
        <f>VLOOKUP(Table4[[#This Row],[SKU]],Table2[[SKU]:[Avg Price]],4,0)</f>
        <v>345</v>
      </c>
      <c r="F1193">
        <f>Table4[[#This Row],[Price]]*Table4[[#This Row],[Sales]]</f>
        <v>4140</v>
      </c>
      <c r="G1193" t="str">
        <f>TEXT(Table4[[#This Row],[Date]],"dddd")</f>
        <v>Wednesday</v>
      </c>
    </row>
    <row r="1194" spans="1:7" x14ac:dyDescent="0.3">
      <c r="A1194" s="4">
        <v>44300</v>
      </c>
      <c r="B1194" t="s">
        <v>29</v>
      </c>
      <c r="C1194" t="s">
        <v>38</v>
      </c>
      <c r="D1194">
        <v>10</v>
      </c>
      <c r="E1194">
        <f>VLOOKUP(Table4[[#This Row],[SKU]],Table2[[SKU]:[Avg Price]],4,0)</f>
        <v>350</v>
      </c>
      <c r="F1194">
        <f>Table4[[#This Row],[Price]]*Table4[[#This Row],[Sales]]</f>
        <v>3500</v>
      </c>
      <c r="G1194" t="str">
        <f>TEXT(Table4[[#This Row],[Date]],"dddd")</f>
        <v>Wednesday</v>
      </c>
    </row>
    <row r="1195" spans="1:7" x14ac:dyDescent="0.3">
      <c r="A1195" s="4">
        <v>44300</v>
      </c>
      <c r="B1195" t="s">
        <v>30</v>
      </c>
      <c r="C1195" t="s">
        <v>38</v>
      </c>
      <c r="D1195">
        <v>8</v>
      </c>
      <c r="E1195">
        <f>VLOOKUP(Table4[[#This Row],[SKU]],Table2[[SKU]:[Avg Price]],4,0)</f>
        <v>1575</v>
      </c>
      <c r="F1195">
        <f>Table4[[#This Row],[Price]]*Table4[[#This Row],[Sales]]</f>
        <v>12600</v>
      </c>
      <c r="G1195" t="str">
        <f>TEXT(Table4[[#This Row],[Date]],"dddd")</f>
        <v>Wednesday</v>
      </c>
    </row>
    <row r="1196" spans="1:7" x14ac:dyDescent="0.3">
      <c r="A1196" s="4">
        <v>44300</v>
      </c>
      <c r="B1196" t="s">
        <v>31</v>
      </c>
      <c r="C1196" t="s">
        <v>38</v>
      </c>
      <c r="D1196">
        <v>7</v>
      </c>
      <c r="E1196">
        <f>VLOOKUP(Table4[[#This Row],[SKU]],Table2[[SKU]:[Avg Price]],4,0)</f>
        <v>1045</v>
      </c>
      <c r="F1196">
        <f>Table4[[#This Row],[Price]]*Table4[[#This Row],[Sales]]</f>
        <v>7315</v>
      </c>
      <c r="G1196" t="str">
        <f>TEXT(Table4[[#This Row],[Date]],"dddd")</f>
        <v>Wednesday</v>
      </c>
    </row>
    <row r="1197" spans="1:7" x14ac:dyDescent="0.3">
      <c r="A1197" s="4">
        <v>44300</v>
      </c>
      <c r="B1197" t="s">
        <v>32</v>
      </c>
      <c r="C1197" t="s">
        <v>38</v>
      </c>
      <c r="D1197">
        <v>4</v>
      </c>
      <c r="E1197">
        <f>VLOOKUP(Table4[[#This Row],[SKU]],Table2[[SKU]:[Avg Price]],4,0)</f>
        <v>1186</v>
      </c>
      <c r="F1197">
        <f>Table4[[#This Row],[Price]]*Table4[[#This Row],[Sales]]</f>
        <v>4744</v>
      </c>
      <c r="G1197" t="str">
        <f>TEXT(Table4[[#This Row],[Date]],"dddd")</f>
        <v>Wednesday</v>
      </c>
    </row>
    <row r="1198" spans="1:7" x14ac:dyDescent="0.3">
      <c r="A1198" s="4">
        <v>44300</v>
      </c>
      <c r="B1198" t="s">
        <v>33</v>
      </c>
      <c r="C1198" t="s">
        <v>38</v>
      </c>
      <c r="D1198">
        <v>2</v>
      </c>
      <c r="E1198">
        <f>VLOOKUP(Table4[[#This Row],[SKU]],Table2[[SKU]:[Avg Price]],4,0)</f>
        <v>374</v>
      </c>
      <c r="F1198">
        <f>Table4[[#This Row],[Price]]*Table4[[#This Row],[Sales]]</f>
        <v>748</v>
      </c>
      <c r="G1198" t="str">
        <f>TEXT(Table4[[#This Row],[Date]],"dddd")</f>
        <v>Wednesday</v>
      </c>
    </row>
    <row r="1199" spans="1:7" x14ac:dyDescent="0.3">
      <c r="A1199" s="4">
        <v>44300</v>
      </c>
      <c r="B1199" t="s">
        <v>34</v>
      </c>
      <c r="C1199" t="s">
        <v>38</v>
      </c>
      <c r="D1199">
        <v>1</v>
      </c>
      <c r="E1199">
        <f>VLOOKUP(Table4[[#This Row],[SKU]],Table2[[SKU]:[Avg Price]],4,0)</f>
        <v>1500</v>
      </c>
      <c r="F1199">
        <f>Table4[[#This Row],[Price]]*Table4[[#This Row],[Sales]]</f>
        <v>1500</v>
      </c>
      <c r="G1199" t="str">
        <f>TEXT(Table4[[#This Row],[Date]],"dddd")</f>
        <v>Wednesday</v>
      </c>
    </row>
    <row r="1200" spans="1:7" x14ac:dyDescent="0.3">
      <c r="A1200" s="4">
        <v>44300</v>
      </c>
      <c r="B1200" t="s">
        <v>35</v>
      </c>
      <c r="C1200" t="s">
        <v>38</v>
      </c>
      <c r="D1200">
        <v>0</v>
      </c>
      <c r="E1200">
        <f>VLOOKUP(Table4[[#This Row],[SKU]],Table2[[SKU]:[Avg Price]],4,0)</f>
        <v>1800</v>
      </c>
      <c r="F1200">
        <f>Table4[[#This Row],[Price]]*Table4[[#This Row],[Sales]]</f>
        <v>0</v>
      </c>
      <c r="G1200" t="str">
        <f>TEXT(Table4[[#This Row],[Date]],"dddd")</f>
        <v>Wednesday</v>
      </c>
    </row>
    <row r="1201" spans="1:7" x14ac:dyDescent="0.3">
      <c r="A1201" s="4">
        <v>44300</v>
      </c>
      <c r="B1201" t="s">
        <v>36</v>
      </c>
      <c r="C1201" t="s">
        <v>38</v>
      </c>
      <c r="D1201">
        <v>0</v>
      </c>
      <c r="E1201">
        <f>VLOOKUP(Table4[[#This Row],[SKU]],Table2[[SKU]:[Avg Price]],4,0)</f>
        <v>1477</v>
      </c>
      <c r="F1201">
        <f>Table4[[#This Row],[Price]]*Table4[[#This Row],[Sales]]</f>
        <v>0</v>
      </c>
      <c r="G1201" t="str">
        <f>TEXT(Table4[[#This Row],[Date]],"dddd")</f>
        <v>Wednesday</v>
      </c>
    </row>
    <row r="1202" spans="1:7" x14ac:dyDescent="0.3">
      <c r="A1202" s="4">
        <v>44300</v>
      </c>
      <c r="B1202" t="s">
        <v>5</v>
      </c>
      <c r="C1202" t="s">
        <v>39</v>
      </c>
      <c r="D1202">
        <v>22</v>
      </c>
      <c r="E1202">
        <f>VLOOKUP(Table4[[#This Row],[SKU]],Table2[[SKU]:[Avg Price]],4,0)</f>
        <v>210</v>
      </c>
      <c r="F1202">
        <f>Table4[[#This Row],[Price]]*Table4[[#This Row],[Sales]]</f>
        <v>4620</v>
      </c>
      <c r="G1202" t="str">
        <f>TEXT(Table4[[#This Row],[Date]],"dddd")</f>
        <v>Wednesday</v>
      </c>
    </row>
    <row r="1203" spans="1:7" x14ac:dyDescent="0.3">
      <c r="A1203" s="4">
        <v>44300</v>
      </c>
      <c r="B1203" t="s">
        <v>6</v>
      </c>
      <c r="C1203" t="s">
        <v>39</v>
      </c>
      <c r="D1203">
        <v>12</v>
      </c>
      <c r="E1203">
        <f>VLOOKUP(Table4[[#This Row],[SKU]],Table2[[SKU]:[Avg Price]],4,0)</f>
        <v>199</v>
      </c>
      <c r="F1203">
        <f>Table4[[#This Row],[Price]]*Table4[[#This Row],[Sales]]</f>
        <v>2388</v>
      </c>
      <c r="G1203" t="str">
        <f>TEXT(Table4[[#This Row],[Date]],"dddd")</f>
        <v>Wednesday</v>
      </c>
    </row>
    <row r="1204" spans="1:7" x14ac:dyDescent="0.3">
      <c r="A1204" s="4">
        <v>44300</v>
      </c>
      <c r="B1204" t="s">
        <v>7</v>
      </c>
      <c r="C1204" t="s">
        <v>39</v>
      </c>
      <c r="D1204">
        <v>6</v>
      </c>
      <c r="E1204">
        <f>VLOOKUP(Table4[[#This Row],[SKU]],Table2[[SKU]:[Avg Price]],4,0)</f>
        <v>322</v>
      </c>
      <c r="F1204">
        <f>Table4[[#This Row],[Price]]*Table4[[#This Row],[Sales]]</f>
        <v>1932</v>
      </c>
      <c r="G1204" t="str">
        <f>TEXT(Table4[[#This Row],[Date]],"dddd")</f>
        <v>Wednesday</v>
      </c>
    </row>
    <row r="1205" spans="1:7" x14ac:dyDescent="0.3">
      <c r="A1205" s="4">
        <v>44300</v>
      </c>
      <c r="B1205" t="s">
        <v>8</v>
      </c>
      <c r="C1205" t="s">
        <v>39</v>
      </c>
      <c r="D1205">
        <v>6</v>
      </c>
      <c r="E1205">
        <f>VLOOKUP(Table4[[#This Row],[SKU]],Table2[[SKU]:[Avg Price]],4,0)</f>
        <v>161</v>
      </c>
      <c r="F1205">
        <f>Table4[[#This Row],[Price]]*Table4[[#This Row],[Sales]]</f>
        <v>966</v>
      </c>
      <c r="G1205" t="str">
        <f>TEXT(Table4[[#This Row],[Date]],"dddd")</f>
        <v>Wednesday</v>
      </c>
    </row>
    <row r="1206" spans="1:7" x14ac:dyDescent="0.3">
      <c r="A1206" s="4">
        <v>44300</v>
      </c>
      <c r="B1206" t="s">
        <v>9</v>
      </c>
      <c r="C1206" t="s">
        <v>39</v>
      </c>
      <c r="D1206">
        <v>4</v>
      </c>
      <c r="E1206">
        <f>VLOOKUP(Table4[[#This Row],[SKU]],Table2[[SKU]:[Avg Price]],4,0)</f>
        <v>109</v>
      </c>
      <c r="F1206">
        <f>Table4[[#This Row],[Price]]*Table4[[#This Row],[Sales]]</f>
        <v>436</v>
      </c>
      <c r="G1206" t="str">
        <f>TEXT(Table4[[#This Row],[Date]],"dddd")</f>
        <v>Wednesday</v>
      </c>
    </row>
    <row r="1207" spans="1:7" x14ac:dyDescent="0.3">
      <c r="A1207" s="4">
        <v>44300</v>
      </c>
      <c r="B1207" t="s">
        <v>10</v>
      </c>
      <c r="C1207" t="s">
        <v>39</v>
      </c>
      <c r="D1207">
        <v>2</v>
      </c>
      <c r="E1207">
        <f>VLOOKUP(Table4[[#This Row],[SKU]],Table2[[SKU]:[Avg Price]],4,0)</f>
        <v>122</v>
      </c>
      <c r="F1207">
        <f>Table4[[#This Row],[Price]]*Table4[[#This Row],[Sales]]</f>
        <v>244</v>
      </c>
      <c r="G1207" t="str">
        <f>TEXT(Table4[[#This Row],[Date]],"dddd")</f>
        <v>Wednesday</v>
      </c>
    </row>
    <row r="1208" spans="1:7" x14ac:dyDescent="0.3">
      <c r="A1208" s="4">
        <v>44300</v>
      </c>
      <c r="B1208" t="s">
        <v>11</v>
      </c>
      <c r="C1208" t="s">
        <v>39</v>
      </c>
      <c r="D1208">
        <v>3</v>
      </c>
      <c r="E1208">
        <f>VLOOKUP(Table4[[#This Row],[SKU]],Table2[[SKU]:[Avg Price]],4,0)</f>
        <v>96</v>
      </c>
      <c r="F1208">
        <f>Table4[[#This Row],[Price]]*Table4[[#This Row],[Sales]]</f>
        <v>288</v>
      </c>
      <c r="G1208" t="str">
        <f>TEXT(Table4[[#This Row],[Date]],"dddd")</f>
        <v>Wednesday</v>
      </c>
    </row>
    <row r="1209" spans="1:7" x14ac:dyDescent="0.3">
      <c r="A1209" s="4">
        <v>44300</v>
      </c>
      <c r="B1209" t="s">
        <v>12</v>
      </c>
      <c r="C1209" t="s">
        <v>39</v>
      </c>
      <c r="D1209">
        <v>0</v>
      </c>
      <c r="E1209">
        <f>VLOOKUP(Table4[[#This Row],[SKU]],Table2[[SKU]:[Avg Price]],4,0)</f>
        <v>73</v>
      </c>
      <c r="F1209">
        <f>Table4[[#This Row],[Price]]*Table4[[#This Row],[Sales]]</f>
        <v>0</v>
      </c>
      <c r="G1209" t="str">
        <f>TEXT(Table4[[#This Row],[Date]],"dddd")</f>
        <v>Wednesday</v>
      </c>
    </row>
    <row r="1210" spans="1:7" x14ac:dyDescent="0.3">
      <c r="A1210" s="4">
        <v>44300</v>
      </c>
      <c r="B1210" t="s">
        <v>14</v>
      </c>
      <c r="C1210" t="s">
        <v>39</v>
      </c>
      <c r="D1210">
        <v>0</v>
      </c>
      <c r="E1210">
        <f>VLOOKUP(Table4[[#This Row],[SKU]],Table2[[SKU]:[Avg Price]],4,0)</f>
        <v>225</v>
      </c>
      <c r="F1210">
        <f>Table4[[#This Row],[Price]]*Table4[[#This Row],[Sales]]</f>
        <v>0</v>
      </c>
      <c r="G1210" t="str">
        <f>TEXT(Table4[[#This Row],[Date]],"dddd")</f>
        <v>Wednesday</v>
      </c>
    </row>
    <row r="1211" spans="1:7" x14ac:dyDescent="0.3">
      <c r="A1211" s="4">
        <v>44300</v>
      </c>
      <c r="B1211" t="s">
        <v>16</v>
      </c>
      <c r="C1211" t="s">
        <v>39</v>
      </c>
      <c r="D1211">
        <v>0</v>
      </c>
      <c r="E1211">
        <f>VLOOKUP(Table4[[#This Row],[SKU]],Table2[[SKU]:[Avg Price]],4,0)</f>
        <v>559</v>
      </c>
      <c r="F1211">
        <f>Table4[[#This Row],[Price]]*Table4[[#This Row],[Sales]]</f>
        <v>0</v>
      </c>
      <c r="G1211" t="str">
        <f>TEXT(Table4[[#This Row],[Date]],"dddd")</f>
        <v>Wednesday</v>
      </c>
    </row>
    <row r="1212" spans="1:7" x14ac:dyDescent="0.3">
      <c r="A1212" s="4">
        <v>44300</v>
      </c>
      <c r="B1212" t="s">
        <v>17</v>
      </c>
      <c r="C1212" t="s">
        <v>39</v>
      </c>
      <c r="D1212">
        <v>2</v>
      </c>
      <c r="E1212">
        <f>VLOOKUP(Table4[[#This Row],[SKU]],Table2[[SKU]:[Avg Price]],4,0)</f>
        <v>3199</v>
      </c>
      <c r="F1212">
        <f>Table4[[#This Row],[Price]]*Table4[[#This Row],[Sales]]</f>
        <v>6398</v>
      </c>
      <c r="G1212" t="str">
        <f>TEXT(Table4[[#This Row],[Date]],"dddd")</f>
        <v>Wednesday</v>
      </c>
    </row>
    <row r="1213" spans="1:7" x14ac:dyDescent="0.3">
      <c r="A1213" s="4">
        <v>44300</v>
      </c>
      <c r="B1213" t="s">
        <v>18</v>
      </c>
      <c r="C1213" t="s">
        <v>39</v>
      </c>
      <c r="D1213">
        <v>10</v>
      </c>
      <c r="E1213">
        <f>VLOOKUP(Table4[[#This Row],[SKU]],Table2[[SKU]:[Avg Price]],4,0)</f>
        <v>371</v>
      </c>
      <c r="F1213">
        <f>Table4[[#This Row],[Price]]*Table4[[#This Row],[Sales]]</f>
        <v>3710</v>
      </c>
      <c r="G1213" t="str">
        <f>TEXT(Table4[[#This Row],[Date]],"dddd")</f>
        <v>Wednesday</v>
      </c>
    </row>
    <row r="1214" spans="1:7" x14ac:dyDescent="0.3">
      <c r="A1214" s="4">
        <v>44300</v>
      </c>
      <c r="B1214" t="s">
        <v>19</v>
      </c>
      <c r="C1214" t="s">
        <v>39</v>
      </c>
      <c r="D1214">
        <v>10</v>
      </c>
      <c r="E1214">
        <f>VLOOKUP(Table4[[#This Row],[SKU]],Table2[[SKU]:[Avg Price]],4,0)</f>
        <v>2300</v>
      </c>
      <c r="F1214">
        <f>Table4[[#This Row],[Price]]*Table4[[#This Row],[Sales]]</f>
        <v>23000</v>
      </c>
      <c r="G1214" t="str">
        <f>TEXT(Table4[[#This Row],[Date]],"dddd")</f>
        <v>Wednesday</v>
      </c>
    </row>
    <row r="1215" spans="1:7" x14ac:dyDescent="0.3">
      <c r="A1215" s="4">
        <v>44300</v>
      </c>
      <c r="B1215" t="s">
        <v>20</v>
      </c>
      <c r="C1215" t="s">
        <v>39</v>
      </c>
      <c r="D1215">
        <v>6</v>
      </c>
      <c r="E1215">
        <f>VLOOKUP(Table4[[#This Row],[SKU]],Table2[[SKU]:[Avg Price]],4,0)</f>
        <v>499</v>
      </c>
      <c r="F1215">
        <f>Table4[[#This Row],[Price]]*Table4[[#This Row],[Sales]]</f>
        <v>2994</v>
      </c>
      <c r="G1215" t="str">
        <f>TEXT(Table4[[#This Row],[Date]],"dddd")</f>
        <v>Wednesday</v>
      </c>
    </row>
    <row r="1216" spans="1:7" x14ac:dyDescent="0.3">
      <c r="A1216" s="4">
        <v>44300</v>
      </c>
      <c r="B1216" t="s">
        <v>21</v>
      </c>
      <c r="C1216" t="s">
        <v>39</v>
      </c>
      <c r="D1216">
        <v>0</v>
      </c>
      <c r="E1216">
        <f>VLOOKUP(Table4[[#This Row],[SKU]],Table2[[SKU]:[Avg Price]],4,0)</f>
        <v>299</v>
      </c>
      <c r="F1216">
        <f>Table4[[#This Row],[Price]]*Table4[[#This Row],[Sales]]</f>
        <v>0</v>
      </c>
      <c r="G1216" t="str">
        <f>TEXT(Table4[[#This Row],[Date]],"dddd")</f>
        <v>Wednesday</v>
      </c>
    </row>
    <row r="1217" spans="1:7" x14ac:dyDescent="0.3">
      <c r="A1217" s="4">
        <v>44300</v>
      </c>
      <c r="B1217" t="s">
        <v>22</v>
      </c>
      <c r="C1217" t="s">
        <v>39</v>
      </c>
      <c r="D1217">
        <v>0</v>
      </c>
      <c r="E1217">
        <f>VLOOKUP(Table4[[#This Row],[SKU]],Table2[[SKU]:[Avg Price]],4,0)</f>
        <v>901</v>
      </c>
      <c r="F1217">
        <f>Table4[[#This Row],[Price]]*Table4[[#This Row],[Sales]]</f>
        <v>0</v>
      </c>
      <c r="G1217" t="str">
        <f>TEXT(Table4[[#This Row],[Date]],"dddd")</f>
        <v>Wednesday</v>
      </c>
    </row>
    <row r="1218" spans="1:7" x14ac:dyDescent="0.3">
      <c r="A1218" s="4">
        <v>44300</v>
      </c>
      <c r="B1218" t="s">
        <v>23</v>
      </c>
      <c r="C1218" t="s">
        <v>39</v>
      </c>
      <c r="D1218">
        <v>1</v>
      </c>
      <c r="E1218">
        <f>VLOOKUP(Table4[[#This Row],[SKU]],Table2[[SKU]:[Avg Price]],4,0)</f>
        <v>929</v>
      </c>
      <c r="F1218">
        <f>Table4[[#This Row],[Price]]*Table4[[#This Row],[Sales]]</f>
        <v>929</v>
      </c>
      <c r="G1218" t="str">
        <f>TEXT(Table4[[#This Row],[Date]],"dddd")</f>
        <v>Wednesday</v>
      </c>
    </row>
    <row r="1219" spans="1:7" x14ac:dyDescent="0.3">
      <c r="A1219" s="4">
        <v>44300</v>
      </c>
      <c r="B1219" t="s">
        <v>24</v>
      </c>
      <c r="C1219" t="s">
        <v>39</v>
      </c>
      <c r="D1219">
        <v>1</v>
      </c>
      <c r="E1219">
        <f>VLOOKUP(Table4[[#This Row],[SKU]],Table2[[SKU]:[Avg Price]],4,0)</f>
        <v>1030</v>
      </c>
      <c r="F1219">
        <f>Table4[[#This Row],[Price]]*Table4[[#This Row],[Sales]]</f>
        <v>1030</v>
      </c>
      <c r="G1219" t="str">
        <f>TEXT(Table4[[#This Row],[Date]],"dddd")</f>
        <v>Wednesday</v>
      </c>
    </row>
    <row r="1220" spans="1:7" x14ac:dyDescent="0.3">
      <c r="A1220" s="4">
        <v>44300</v>
      </c>
      <c r="B1220" t="s">
        <v>25</v>
      </c>
      <c r="C1220" t="s">
        <v>39</v>
      </c>
      <c r="D1220">
        <v>0</v>
      </c>
      <c r="E1220">
        <f>VLOOKUP(Table4[[#This Row],[SKU]],Table2[[SKU]:[Avg Price]],4,0)</f>
        <v>1222</v>
      </c>
      <c r="F1220">
        <f>Table4[[#This Row],[Price]]*Table4[[#This Row],[Sales]]</f>
        <v>0</v>
      </c>
      <c r="G1220" t="str">
        <f>TEXT(Table4[[#This Row],[Date]],"dddd")</f>
        <v>Wednesday</v>
      </c>
    </row>
    <row r="1221" spans="1:7" x14ac:dyDescent="0.3">
      <c r="A1221" s="4">
        <v>44300</v>
      </c>
      <c r="B1221" t="s">
        <v>26</v>
      </c>
      <c r="C1221" t="s">
        <v>39</v>
      </c>
      <c r="D1221">
        <v>0</v>
      </c>
      <c r="E1221">
        <f>VLOOKUP(Table4[[#This Row],[SKU]],Table2[[SKU]:[Avg Price]],4,0)</f>
        <v>649</v>
      </c>
      <c r="F1221">
        <f>Table4[[#This Row],[Price]]*Table4[[#This Row],[Sales]]</f>
        <v>0</v>
      </c>
      <c r="G1221" t="str">
        <f>TEXT(Table4[[#This Row],[Date]],"dddd")</f>
        <v>Wednesday</v>
      </c>
    </row>
    <row r="1222" spans="1:7" x14ac:dyDescent="0.3">
      <c r="A1222" s="4">
        <v>44300</v>
      </c>
      <c r="B1222" t="s">
        <v>27</v>
      </c>
      <c r="C1222" t="s">
        <v>39</v>
      </c>
      <c r="D1222">
        <v>19</v>
      </c>
      <c r="E1222">
        <f>VLOOKUP(Table4[[#This Row],[SKU]],Table2[[SKU]:[Avg Price]],4,0)</f>
        <v>1800</v>
      </c>
      <c r="F1222">
        <f>Table4[[#This Row],[Price]]*Table4[[#This Row],[Sales]]</f>
        <v>34200</v>
      </c>
      <c r="G1222" t="str">
        <f>TEXT(Table4[[#This Row],[Date]],"dddd")</f>
        <v>Wednesday</v>
      </c>
    </row>
    <row r="1223" spans="1:7" x14ac:dyDescent="0.3">
      <c r="A1223" s="4">
        <v>44300</v>
      </c>
      <c r="B1223" t="s">
        <v>28</v>
      </c>
      <c r="C1223" t="s">
        <v>39</v>
      </c>
      <c r="D1223">
        <v>10</v>
      </c>
      <c r="E1223">
        <f>VLOOKUP(Table4[[#This Row],[SKU]],Table2[[SKU]:[Avg Price]],4,0)</f>
        <v>345</v>
      </c>
      <c r="F1223">
        <f>Table4[[#This Row],[Price]]*Table4[[#This Row],[Sales]]</f>
        <v>3450</v>
      </c>
      <c r="G1223" t="str">
        <f>TEXT(Table4[[#This Row],[Date]],"dddd")</f>
        <v>Wednesday</v>
      </c>
    </row>
    <row r="1224" spans="1:7" x14ac:dyDescent="0.3">
      <c r="A1224" s="4">
        <v>44300</v>
      </c>
      <c r="B1224" t="s">
        <v>29</v>
      </c>
      <c r="C1224" t="s">
        <v>39</v>
      </c>
      <c r="D1224">
        <v>6</v>
      </c>
      <c r="E1224">
        <f>VLOOKUP(Table4[[#This Row],[SKU]],Table2[[SKU]:[Avg Price]],4,0)</f>
        <v>350</v>
      </c>
      <c r="F1224">
        <f>Table4[[#This Row],[Price]]*Table4[[#This Row],[Sales]]</f>
        <v>2100</v>
      </c>
      <c r="G1224" t="str">
        <f>TEXT(Table4[[#This Row],[Date]],"dddd")</f>
        <v>Wednesday</v>
      </c>
    </row>
    <row r="1225" spans="1:7" x14ac:dyDescent="0.3">
      <c r="A1225" s="4">
        <v>44300</v>
      </c>
      <c r="B1225" t="s">
        <v>30</v>
      </c>
      <c r="C1225" t="s">
        <v>39</v>
      </c>
      <c r="D1225">
        <v>5</v>
      </c>
      <c r="E1225">
        <f>VLOOKUP(Table4[[#This Row],[SKU]],Table2[[SKU]:[Avg Price]],4,0)</f>
        <v>1575</v>
      </c>
      <c r="F1225">
        <f>Table4[[#This Row],[Price]]*Table4[[#This Row],[Sales]]</f>
        <v>7875</v>
      </c>
      <c r="G1225" t="str">
        <f>TEXT(Table4[[#This Row],[Date]],"dddd")</f>
        <v>Wednesday</v>
      </c>
    </row>
    <row r="1226" spans="1:7" x14ac:dyDescent="0.3">
      <c r="A1226" s="4">
        <v>44300</v>
      </c>
      <c r="B1226" t="s">
        <v>31</v>
      </c>
      <c r="C1226" t="s">
        <v>39</v>
      </c>
      <c r="D1226">
        <v>2</v>
      </c>
      <c r="E1226">
        <f>VLOOKUP(Table4[[#This Row],[SKU]],Table2[[SKU]:[Avg Price]],4,0)</f>
        <v>1045</v>
      </c>
      <c r="F1226">
        <f>Table4[[#This Row],[Price]]*Table4[[#This Row],[Sales]]</f>
        <v>2090</v>
      </c>
      <c r="G1226" t="str">
        <f>TEXT(Table4[[#This Row],[Date]],"dddd")</f>
        <v>Wednesday</v>
      </c>
    </row>
    <row r="1227" spans="1:7" x14ac:dyDescent="0.3">
      <c r="A1227" s="4">
        <v>44300</v>
      </c>
      <c r="B1227" t="s">
        <v>32</v>
      </c>
      <c r="C1227" t="s">
        <v>39</v>
      </c>
      <c r="D1227">
        <v>4</v>
      </c>
      <c r="E1227">
        <f>VLOOKUP(Table4[[#This Row],[SKU]],Table2[[SKU]:[Avg Price]],4,0)</f>
        <v>1186</v>
      </c>
      <c r="F1227">
        <f>Table4[[#This Row],[Price]]*Table4[[#This Row],[Sales]]</f>
        <v>4744</v>
      </c>
      <c r="G1227" t="str">
        <f>TEXT(Table4[[#This Row],[Date]],"dddd")</f>
        <v>Wednesday</v>
      </c>
    </row>
    <row r="1228" spans="1:7" x14ac:dyDescent="0.3">
      <c r="A1228" s="4">
        <v>44300</v>
      </c>
      <c r="B1228" t="s">
        <v>33</v>
      </c>
      <c r="C1228" t="s">
        <v>39</v>
      </c>
      <c r="D1228">
        <v>1</v>
      </c>
      <c r="E1228">
        <f>VLOOKUP(Table4[[#This Row],[SKU]],Table2[[SKU]:[Avg Price]],4,0)</f>
        <v>374</v>
      </c>
      <c r="F1228">
        <f>Table4[[#This Row],[Price]]*Table4[[#This Row],[Sales]]</f>
        <v>374</v>
      </c>
      <c r="G1228" t="str">
        <f>TEXT(Table4[[#This Row],[Date]],"dddd")</f>
        <v>Wednesday</v>
      </c>
    </row>
    <row r="1229" spans="1:7" x14ac:dyDescent="0.3">
      <c r="A1229" s="4">
        <v>44300</v>
      </c>
      <c r="B1229" t="s">
        <v>34</v>
      </c>
      <c r="C1229" t="s">
        <v>39</v>
      </c>
      <c r="D1229">
        <v>1</v>
      </c>
      <c r="E1229">
        <f>VLOOKUP(Table4[[#This Row],[SKU]],Table2[[SKU]:[Avg Price]],4,0)</f>
        <v>1500</v>
      </c>
      <c r="F1229">
        <f>Table4[[#This Row],[Price]]*Table4[[#This Row],[Sales]]</f>
        <v>1500</v>
      </c>
      <c r="G1229" t="str">
        <f>TEXT(Table4[[#This Row],[Date]],"dddd")</f>
        <v>Wednesday</v>
      </c>
    </row>
    <row r="1230" spans="1:7" x14ac:dyDescent="0.3">
      <c r="A1230" s="4">
        <v>44300</v>
      </c>
      <c r="B1230" t="s">
        <v>35</v>
      </c>
      <c r="C1230" t="s">
        <v>39</v>
      </c>
      <c r="D1230">
        <v>0</v>
      </c>
      <c r="E1230">
        <f>VLOOKUP(Table4[[#This Row],[SKU]],Table2[[SKU]:[Avg Price]],4,0)</f>
        <v>1800</v>
      </c>
      <c r="F1230">
        <f>Table4[[#This Row],[Price]]*Table4[[#This Row],[Sales]]</f>
        <v>0</v>
      </c>
      <c r="G1230" t="str">
        <f>TEXT(Table4[[#This Row],[Date]],"dddd")</f>
        <v>Wednesday</v>
      </c>
    </row>
    <row r="1231" spans="1:7" x14ac:dyDescent="0.3">
      <c r="A1231" s="4">
        <v>44300</v>
      </c>
      <c r="B1231" t="s">
        <v>36</v>
      </c>
      <c r="C1231" t="s">
        <v>39</v>
      </c>
      <c r="D1231">
        <v>0</v>
      </c>
      <c r="E1231">
        <f>VLOOKUP(Table4[[#This Row],[SKU]],Table2[[SKU]:[Avg Price]],4,0)</f>
        <v>1477</v>
      </c>
      <c r="F1231">
        <f>Table4[[#This Row],[Price]]*Table4[[#This Row],[Sales]]</f>
        <v>0</v>
      </c>
      <c r="G1231" t="str">
        <f>TEXT(Table4[[#This Row],[Date]],"dddd")</f>
        <v>Wednesday</v>
      </c>
    </row>
    <row r="1232" spans="1:7" x14ac:dyDescent="0.3">
      <c r="A1232" s="4">
        <v>44300</v>
      </c>
      <c r="B1232" t="s">
        <v>5</v>
      </c>
      <c r="C1232" t="s">
        <v>40</v>
      </c>
      <c r="D1232">
        <v>10</v>
      </c>
      <c r="E1232">
        <f>VLOOKUP(Table4[[#This Row],[SKU]],Table2[[SKU]:[Avg Price]],4,0)</f>
        <v>210</v>
      </c>
      <c r="F1232">
        <f>Table4[[#This Row],[Price]]*Table4[[#This Row],[Sales]]</f>
        <v>2100</v>
      </c>
      <c r="G1232" t="str">
        <f>TEXT(Table4[[#This Row],[Date]],"dddd")</f>
        <v>Wednesday</v>
      </c>
    </row>
    <row r="1233" spans="1:7" x14ac:dyDescent="0.3">
      <c r="A1233" s="4">
        <v>44300</v>
      </c>
      <c r="B1233" t="s">
        <v>6</v>
      </c>
      <c r="C1233" t="s">
        <v>40</v>
      </c>
      <c r="D1233">
        <v>6</v>
      </c>
      <c r="E1233">
        <f>VLOOKUP(Table4[[#This Row],[SKU]],Table2[[SKU]:[Avg Price]],4,0)</f>
        <v>199</v>
      </c>
      <c r="F1233">
        <f>Table4[[#This Row],[Price]]*Table4[[#This Row],[Sales]]</f>
        <v>1194</v>
      </c>
      <c r="G1233" t="str">
        <f>TEXT(Table4[[#This Row],[Date]],"dddd")</f>
        <v>Wednesday</v>
      </c>
    </row>
    <row r="1234" spans="1:7" x14ac:dyDescent="0.3">
      <c r="A1234" s="4">
        <v>44300</v>
      </c>
      <c r="B1234" t="s">
        <v>7</v>
      </c>
      <c r="C1234" t="s">
        <v>40</v>
      </c>
      <c r="D1234">
        <v>5</v>
      </c>
      <c r="E1234">
        <f>VLOOKUP(Table4[[#This Row],[SKU]],Table2[[SKU]:[Avg Price]],4,0)</f>
        <v>322</v>
      </c>
      <c r="F1234">
        <f>Table4[[#This Row],[Price]]*Table4[[#This Row],[Sales]]</f>
        <v>1610</v>
      </c>
      <c r="G1234" t="str">
        <f>TEXT(Table4[[#This Row],[Date]],"dddd")</f>
        <v>Wednesday</v>
      </c>
    </row>
    <row r="1235" spans="1:7" x14ac:dyDescent="0.3">
      <c r="A1235" s="4">
        <v>44300</v>
      </c>
      <c r="B1235" t="s">
        <v>8</v>
      </c>
      <c r="C1235" t="s">
        <v>40</v>
      </c>
      <c r="D1235">
        <v>2</v>
      </c>
      <c r="E1235">
        <f>VLOOKUP(Table4[[#This Row],[SKU]],Table2[[SKU]:[Avg Price]],4,0)</f>
        <v>161</v>
      </c>
      <c r="F1235">
        <f>Table4[[#This Row],[Price]]*Table4[[#This Row],[Sales]]</f>
        <v>322</v>
      </c>
      <c r="G1235" t="str">
        <f>TEXT(Table4[[#This Row],[Date]],"dddd")</f>
        <v>Wednesday</v>
      </c>
    </row>
    <row r="1236" spans="1:7" x14ac:dyDescent="0.3">
      <c r="A1236" s="4">
        <v>44300</v>
      </c>
      <c r="B1236" t="s">
        <v>9</v>
      </c>
      <c r="C1236" t="s">
        <v>40</v>
      </c>
      <c r="D1236">
        <v>3</v>
      </c>
      <c r="E1236">
        <f>VLOOKUP(Table4[[#This Row],[SKU]],Table2[[SKU]:[Avg Price]],4,0)</f>
        <v>109</v>
      </c>
      <c r="F1236">
        <f>Table4[[#This Row],[Price]]*Table4[[#This Row],[Sales]]</f>
        <v>327</v>
      </c>
      <c r="G1236" t="str">
        <f>TEXT(Table4[[#This Row],[Date]],"dddd")</f>
        <v>Wednesday</v>
      </c>
    </row>
    <row r="1237" spans="1:7" x14ac:dyDescent="0.3">
      <c r="A1237" s="4">
        <v>44300</v>
      </c>
      <c r="B1237" t="s">
        <v>10</v>
      </c>
      <c r="C1237" t="s">
        <v>40</v>
      </c>
      <c r="D1237">
        <v>2</v>
      </c>
      <c r="E1237">
        <f>VLOOKUP(Table4[[#This Row],[SKU]],Table2[[SKU]:[Avg Price]],4,0)</f>
        <v>122</v>
      </c>
      <c r="F1237">
        <f>Table4[[#This Row],[Price]]*Table4[[#This Row],[Sales]]</f>
        <v>244</v>
      </c>
      <c r="G1237" t="str">
        <f>TEXT(Table4[[#This Row],[Date]],"dddd")</f>
        <v>Wednesday</v>
      </c>
    </row>
    <row r="1238" spans="1:7" x14ac:dyDescent="0.3">
      <c r="A1238" s="4">
        <v>44300</v>
      </c>
      <c r="B1238" t="s">
        <v>11</v>
      </c>
      <c r="C1238" t="s">
        <v>40</v>
      </c>
      <c r="D1238">
        <v>2</v>
      </c>
      <c r="E1238">
        <f>VLOOKUP(Table4[[#This Row],[SKU]],Table2[[SKU]:[Avg Price]],4,0)</f>
        <v>96</v>
      </c>
      <c r="F1238">
        <f>Table4[[#This Row],[Price]]*Table4[[#This Row],[Sales]]</f>
        <v>192</v>
      </c>
      <c r="G1238" t="str">
        <f>TEXT(Table4[[#This Row],[Date]],"dddd")</f>
        <v>Wednesday</v>
      </c>
    </row>
    <row r="1239" spans="1:7" x14ac:dyDescent="0.3">
      <c r="A1239" s="4">
        <v>44300</v>
      </c>
      <c r="B1239" t="s">
        <v>12</v>
      </c>
      <c r="C1239" t="s">
        <v>40</v>
      </c>
      <c r="D1239">
        <v>1</v>
      </c>
      <c r="E1239">
        <f>VLOOKUP(Table4[[#This Row],[SKU]],Table2[[SKU]:[Avg Price]],4,0)</f>
        <v>73</v>
      </c>
      <c r="F1239">
        <f>Table4[[#This Row],[Price]]*Table4[[#This Row],[Sales]]</f>
        <v>73</v>
      </c>
      <c r="G1239" t="str">
        <f>TEXT(Table4[[#This Row],[Date]],"dddd")</f>
        <v>Wednesday</v>
      </c>
    </row>
    <row r="1240" spans="1:7" x14ac:dyDescent="0.3">
      <c r="A1240" s="4">
        <v>44300</v>
      </c>
      <c r="B1240" t="s">
        <v>14</v>
      </c>
      <c r="C1240" t="s">
        <v>40</v>
      </c>
      <c r="D1240">
        <v>1</v>
      </c>
      <c r="E1240">
        <f>VLOOKUP(Table4[[#This Row],[SKU]],Table2[[SKU]:[Avg Price]],4,0)</f>
        <v>225</v>
      </c>
      <c r="F1240">
        <f>Table4[[#This Row],[Price]]*Table4[[#This Row],[Sales]]</f>
        <v>225</v>
      </c>
      <c r="G1240" t="str">
        <f>TEXT(Table4[[#This Row],[Date]],"dddd")</f>
        <v>Wednesday</v>
      </c>
    </row>
    <row r="1241" spans="1:7" x14ac:dyDescent="0.3">
      <c r="A1241" s="4">
        <v>44300</v>
      </c>
      <c r="B1241" t="s">
        <v>16</v>
      </c>
      <c r="C1241" t="s">
        <v>40</v>
      </c>
      <c r="D1241">
        <v>1</v>
      </c>
      <c r="E1241">
        <f>VLOOKUP(Table4[[#This Row],[SKU]],Table2[[SKU]:[Avg Price]],4,0)</f>
        <v>559</v>
      </c>
      <c r="F1241">
        <f>Table4[[#This Row],[Price]]*Table4[[#This Row],[Sales]]</f>
        <v>559</v>
      </c>
      <c r="G1241" t="str">
        <f>TEXT(Table4[[#This Row],[Date]],"dddd")</f>
        <v>Wednesday</v>
      </c>
    </row>
    <row r="1242" spans="1:7" x14ac:dyDescent="0.3">
      <c r="A1242" s="4">
        <v>44300</v>
      </c>
      <c r="B1242" t="s">
        <v>17</v>
      </c>
      <c r="C1242" t="s">
        <v>40</v>
      </c>
      <c r="D1242">
        <v>28</v>
      </c>
      <c r="E1242">
        <f>VLOOKUP(Table4[[#This Row],[SKU]],Table2[[SKU]:[Avg Price]],4,0)</f>
        <v>3199</v>
      </c>
      <c r="F1242">
        <f>Table4[[#This Row],[Price]]*Table4[[#This Row],[Sales]]</f>
        <v>89572</v>
      </c>
      <c r="G1242" t="str">
        <f>TEXT(Table4[[#This Row],[Date]],"dddd")</f>
        <v>Wednesday</v>
      </c>
    </row>
    <row r="1243" spans="1:7" x14ac:dyDescent="0.3">
      <c r="A1243" s="4">
        <v>44300</v>
      </c>
      <c r="B1243" t="s">
        <v>18</v>
      </c>
      <c r="C1243" t="s">
        <v>40</v>
      </c>
      <c r="D1243">
        <v>1</v>
      </c>
      <c r="E1243">
        <f>VLOOKUP(Table4[[#This Row],[SKU]],Table2[[SKU]:[Avg Price]],4,0)</f>
        <v>371</v>
      </c>
      <c r="F1243">
        <f>Table4[[#This Row],[Price]]*Table4[[#This Row],[Sales]]</f>
        <v>371</v>
      </c>
      <c r="G1243" t="str">
        <f>TEXT(Table4[[#This Row],[Date]],"dddd")</f>
        <v>Wednesday</v>
      </c>
    </row>
    <row r="1244" spans="1:7" x14ac:dyDescent="0.3">
      <c r="A1244" s="4">
        <v>44300</v>
      </c>
      <c r="B1244" t="s">
        <v>19</v>
      </c>
      <c r="C1244" t="s">
        <v>40</v>
      </c>
      <c r="D1244">
        <v>4</v>
      </c>
      <c r="E1244">
        <f>VLOOKUP(Table4[[#This Row],[SKU]],Table2[[SKU]:[Avg Price]],4,0)</f>
        <v>2300</v>
      </c>
      <c r="F1244">
        <f>Table4[[#This Row],[Price]]*Table4[[#This Row],[Sales]]</f>
        <v>9200</v>
      </c>
      <c r="G1244" t="str">
        <f>TEXT(Table4[[#This Row],[Date]],"dddd")</f>
        <v>Wednesday</v>
      </c>
    </row>
    <row r="1245" spans="1:7" x14ac:dyDescent="0.3">
      <c r="A1245" s="4">
        <v>44300</v>
      </c>
      <c r="B1245" t="s">
        <v>20</v>
      </c>
      <c r="C1245" t="s">
        <v>40</v>
      </c>
      <c r="D1245">
        <v>3</v>
      </c>
      <c r="E1245">
        <f>VLOOKUP(Table4[[#This Row],[SKU]],Table2[[SKU]:[Avg Price]],4,0)</f>
        <v>499</v>
      </c>
      <c r="F1245">
        <f>Table4[[#This Row],[Price]]*Table4[[#This Row],[Sales]]</f>
        <v>1497</v>
      </c>
      <c r="G1245" t="str">
        <f>TEXT(Table4[[#This Row],[Date]],"dddd")</f>
        <v>Wednesday</v>
      </c>
    </row>
    <row r="1246" spans="1:7" x14ac:dyDescent="0.3">
      <c r="A1246" s="4">
        <v>44300</v>
      </c>
      <c r="B1246" t="s">
        <v>21</v>
      </c>
      <c r="C1246" t="s">
        <v>40</v>
      </c>
      <c r="D1246">
        <v>6</v>
      </c>
      <c r="E1246">
        <f>VLOOKUP(Table4[[#This Row],[SKU]],Table2[[SKU]:[Avg Price]],4,0)</f>
        <v>299</v>
      </c>
      <c r="F1246">
        <f>Table4[[#This Row],[Price]]*Table4[[#This Row],[Sales]]</f>
        <v>1794</v>
      </c>
      <c r="G1246" t="str">
        <f>TEXT(Table4[[#This Row],[Date]],"dddd")</f>
        <v>Wednesday</v>
      </c>
    </row>
    <row r="1247" spans="1:7" x14ac:dyDescent="0.3">
      <c r="A1247" s="4">
        <v>44300</v>
      </c>
      <c r="B1247" t="s">
        <v>22</v>
      </c>
      <c r="C1247" t="s">
        <v>40</v>
      </c>
      <c r="D1247">
        <v>5</v>
      </c>
      <c r="E1247">
        <f>VLOOKUP(Table4[[#This Row],[SKU]],Table2[[SKU]:[Avg Price]],4,0)</f>
        <v>901</v>
      </c>
      <c r="F1247">
        <f>Table4[[#This Row],[Price]]*Table4[[#This Row],[Sales]]</f>
        <v>4505</v>
      </c>
      <c r="G1247" t="str">
        <f>TEXT(Table4[[#This Row],[Date]],"dddd")</f>
        <v>Wednesday</v>
      </c>
    </row>
    <row r="1248" spans="1:7" x14ac:dyDescent="0.3">
      <c r="A1248" s="4">
        <v>44300</v>
      </c>
      <c r="B1248" t="s">
        <v>23</v>
      </c>
      <c r="C1248" t="s">
        <v>40</v>
      </c>
      <c r="D1248">
        <v>3</v>
      </c>
      <c r="E1248">
        <f>VLOOKUP(Table4[[#This Row],[SKU]],Table2[[SKU]:[Avg Price]],4,0)</f>
        <v>929</v>
      </c>
      <c r="F1248">
        <f>Table4[[#This Row],[Price]]*Table4[[#This Row],[Sales]]</f>
        <v>2787</v>
      </c>
      <c r="G1248" t="str">
        <f>TEXT(Table4[[#This Row],[Date]],"dddd")</f>
        <v>Wednesday</v>
      </c>
    </row>
    <row r="1249" spans="1:7" x14ac:dyDescent="0.3">
      <c r="A1249" s="4">
        <v>44300</v>
      </c>
      <c r="B1249" t="s">
        <v>24</v>
      </c>
      <c r="C1249" t="s">
        <v>40</v>
      </c>
      <c r="D1249">
        <v>1</v>
      </c>
      <c r="E1249">
        <f>VLOOKUP(Table4[[#This Row],[SKU]],Table2[[SKU]:[Avg Price]],4,0)</f>
        <v>1030</v>
      </c>
      <c r="F1249">
        <f>Table4[[#This Row],[Price]]*Table4[[#This Row],[Sales]]</f>
        <v>1030</v>
      </c>
      <c r="G1249" t="str">
        <f>TEXT(Table4[[#This Row],[Date]],"dddd")</f>
        <v>Wednesday</v>
      </c>
    </row>
    <row r="1250" spans="1:7" x14ac:dyDescent="0.3">
      <c r="A1250" s="4">
        <v>44300</v>
      </c>
      <c r="B1250" t="s">
        <v>25</v>
      </c>
      <c r="C1250" t="s">
        <v>40</v>
      </c>
      <c r="D1250">
        <v>2</v>
      </c>
      <c r="E1250">
        <f>VLOOKUP(Table4[[#This Row],[SKU]],Table2[[SKU]:[Avg Price]],4,0)</f>
        <v>1222</v>
      </c>
      <c r="F1250">
        <f>Table4[[#This Row],[Price]]*Table4[[#This Row],[Sales]]</f>
        <v>2444</v>
      </c>
      <c r="G1250" t="str">
        <f>TEXT(Table4[[#This Row],[Date]],"dddd")</f>
        <v>Wednesday</v>
      </c>
    </row>
    <row r="1251" spans="1:7" x14ac:dyDescent="0.3">
      <c r="A1251" s="4">
        <v>44300</v>
      </c>
      <c r="B1251" t="s">
        <v>26</v>
      </c>
      <c r="C1251" t="s">
        <v>40</v>
      </c>
      <c r="D1251">
        <v>2</v>
      </c>
      <c r="E1251">
        <f>VLOOKUP(Table4[[#This Row],[SKU]],Table2[[SKU]:[Avg Price]],4,0)</f>
        <v>649</v>
      </c>
      <c r="F1251">
        <f>Table4[[#This Row],[Price]]*Table4[[#This Row],[Sales]]</f>
        <v>1298</v>
      </c>
      <c r="G1251" t="str">
        <f>TEXT(Table4[[#This Row],[Date]],"dddd")</f>
        <v>Wednesday</v>
      </c>
    </row>
    <row r="1252" spans="1:7" x14ac:dyDescent="0.3">
      <c r="A1252" s="4">
        <v>44300</v>
      </c>
      <c r="B1252" t="s">
        <v>27</v>
      </c>
      <c r="C1252" t="s">
        <v>40</v>
      </c>
      <c r="D1252">
        <v>14</v>
      </c>
      <c r="E1252">
        <f>VLOOKUP(Table4[[#This Row],[SKU]],Table2[[SKU]:[Avg Price]],4,0)</f>
        <v>1800</v>
      </c>
      <c r="F1252">
        <f>Table4[[#This Row],[Price]]*Table4[[#This Row],[Sales]]</f>
        <v>25200</v>
      </c>
      <c r="G1252" t="str">
        <f>TEXT(Table4[[#This Row],[Date]],"dddd")</f>
        <v>Wednesday</v>
      </c>
    </row>
    <row r="1253" spans="1:7" x14ac:dyDescent="0.3">
      <c r="A1253" s="4">
        <v>44300</v>
      </c>
      <c r="B1253" t="s">
        <v>28</v>
      </c>
      <c r="C1253" t="s">
        <v>40</v>
      </c>
      <c r="D1253">
        <v>6</v>
      </c>
      <c r="E1253">
        <f>VLOOKUP(Table4[[#This Row],[SKU]],Table2[[SKU]:[Avg Price]],4,0)</f>
        <v>345</v>
      </c>
      <c r="F1253">
        <f>Table4[[#This Row],[Price]]*Table4[[#This Row],[Sales]]</f>
        <v>2070</v>
      </c>
      <c r="G1253" t="str">
        <f>TEXT(Table4[[#This Row],[Date]],"dddd")</f>
        <v>Wednesday</v>
      </c>
    </row>
    <row r="1254" spans="1:7" x14ac:dyDescent="0.3">
      <c r="A1254" s="4">
        <v>44300</v>
      </c>
      <c r="B1254" t="s">
        <v>29</v>
      </c>
      <c r="C1254" t="s">
        <v>40</v>
      </c>
      <c r="D1254">
        <v>5</v>
      </c>
      <c r="E1254">
        <f>VLOOKUP(Table4[[#This Row],[SKU]],Table2[[SKU]:[Avg Price]],4,0)</f>
        <v>350</v>
      </c>
      <c r="F1254">
        <f>Table4[[#This Row],[Price]]*Table4[[#This Row],[Sales]]</f>
        <v>1750</v>
      </c>
      <c r="G1254" t="str">
        <f>TEXT(Table4[[#This Row],[Date]],"dddd")</f>
        <v>Wednesday</v>
      </c>
    </row>
    <row r="1255" spans="1:7" x14ac:dyDescent="0.3">
      <c r="A1255" s="4">
        <v>44300</v>
      </c>
      <c r="B1255" t="s">
        <v>30</v>
      </c>
      <c r="C1255" t="s">
        <v>40</v>
      </c>
      <c r="D1255">
        <v>4</v>
      </c>
      <c r="E1255">
        <f>VLOOKUP(Table4[[#This Row],[SKU]],Table2[[SKU]:[Avg Price]],4,0)</f>
        <v>1575</v>
      </c>
      <c r="F1255">
        <f>Table4[[#This Row],[Price]]*Table4[[#This Row],[Sales]]</f>
        <v>6300</v>
      </c>
      <c r="G1255" t="str">
        <f>TEXT(Table4[[#This Row],[Date]],"dddd")</f>
        <v>Wednesday</v>
      </c>
    </row>
    <row r="1256" spans="1:7" x14ac:dyDescent="0.3">
      <c r="A1256" s="4">
        <v>44300</v>
      </c>
      <c r="B1256" t="s">
        <v>31</v>
      </c>
      <c r="C1256" t="s">
        <v>40</v>
      </c>
      <c r="D1256">
        <v>5</v>
      </c>
      <c r="E1256">
        <f>VLOOKUP(Table4[[#This Row],[SKU]],Table2[[SKU]:[Avg Price]],4,0)</f>
        <v>1045</v>
      </c>
      <c r="F1256">
        <f>Table4[[#This Row],[Price]]*Table4[[#This Row],[Sales]]</f>
        <v>5225</v>
      </c>
      <c r="G1256" t="str">
        <f>TEXT(Table4[[#This Row],[Date]],"dddd")</f>
        <v>Wednesday</v>
      </c>
    </row>
    <row r="1257" spans="1:7" x14ac:dyDescent="0.3">
      <c r="A1257" s="4">
        <v>44300</v>
      </c>
      <c r="B1257" t="s">
        <v>32</v>
      </c>
      <c r="C1257" t="s">
        <v>40</v>
      </c>
      <c r="D1257">
        <v>2</v>
      </c>
      <c r="E1257">
        <f>VLOOKUP(Table4[[#This Row],[SKU]],Table2[[SKU]:[Avg Price]],4,0)</f>
        <v>1186</v>
      </c>
      <c r="F1257">
        <f>Table4[[#This Row],[Price]]*Table4[[#This Row],[Sales]]</f>
        <v>2372</v>
      </c>
      <c r="G1257" t="str">
        <f>TEXT(Table4[[#This Row],[Date]],"dddd")</f>
        <v>Wednesday</v>
      </c>
    </row>
    <row r="1258" spans="1:7" x14ac:dyDescent="0.3">
      <c r="A1258" s="4">
        <v>44300</v>
      </c>
      <c r="B1258" t="s">
        <v>33</v>
      </c>
      <c r="C1258" t="s">
        <v>40</v>
      </c>
      <c r="D1258">
        <v>3</v>
      </c>
      <c r="E1258">
        <f>VLOOKUP(Table4[[#This Row],[SKU]],Table2[[SKU]:[Avg Price]],4,0)</f>
        <v>374</v>
      </c>
      <c r="F1258">
        <f>Table4[[#This Row],[Price]]*Table4[[#This Row],[Sales]]</f>
        <v>1122</v>
      </c>
      <c r="G1258" t="str">
        <f>TEXT(Table4[[#This Row],[Date]],"dddd")</f>
        <v>Wednesday</v>
      </c>
    </row>
    <row r="1259" spans="1:7" x14ac:dyDescent="0.3">
      <c r="A1259" s="4">
        <v>44300</v>
      </c>
      <c r="B1259" t="s">
        <v>34</v>
      </c>
      <c r="C1259" t="s">
        <v>40</v>
      </c>
      <c r="D1259">
        <v>2</v>
      </c>
      <c r="E1259">
        <f>VLOOKUP(Table4[[#This Row],[SKU]],Table2[[SKU]:[Avg Price]],4,0)</f>
        <v>1500</v>
      </c>
      <c r="F1259">
        <f>Table4[[#This Row],[Price]]*Table4[[#This Row],[Sales]]</f>
        <v>3000</v>
      </c>
      <c r="G1259" t="str">
        <f>TEXT(Table4[[#This Row],[Date]],"dddd")</f>
        <v>Wednesday</v>
      </c>
    </row>
    <row r="1260" spans="1:7" x14ac:dyDescent="0.3">
      <c r="A1260" s="4">
        <v>44300</v>
      </c>
      <c r="B1260" t="s">
        <v>35</v>
      </c>
      <c r="C1260" t="s">
        <v>40</v>
      </c>
      <c r="D1260">
        <v>1</v>
      </c>
      <c r="E1260">
        <f>VLOOKUP(Table4[[#This Row],[SKU]],Table2[[SKU]:[Avg Price]],4,0)</f>
        <v>1800</v>
      </c>
      <c r="F1260">
        <f>Table4[[#This Row],[Price]]*Table4[[#This Row],[Sales]]</f>
        <v>1800</v>
      </c>
      <c r="G1260" t="str">
        <f>TEXT(Table4[[#This Row],[Date]],"dddd")</f>
        <v>Wednesday</v>
      </c>
    </row>
    <row r="1261" spans="1:7" x14ac:dyDescent="0.3">
      <c r="A1261" s="4">
        <v>44300</v>
      </c>
      <c r="B1261" t="s">
        <v>36</v>
      </c>
      <c r="C1261" t="s">
        <v>40</v>
      </c>
      <c r="D1261">
        <v>1</v>
      </c>
      <c r="E1261">
        <f>VLOOKUP(Table4[[#This Row],[SKU]],Table2[[SKU]:[Avg Price]],4,0)</f>
        <v>1477</v>
      </c>
      <c r="F1261">
        <f>Table4[[#This Row],[Price]]*Table4[[#This Row],[Sales]]</f>
        <v>1477</v>
      </c>
      <c r="G1261" t="str">
        <f>TEXT(Table4[[#This Row],[Date]],"dddd")</f>
        <v>Wednesday</v>
      </c>
    </row>
    <row r="1262" spans="1:7" x14ac:dyDescent="0.3">
      <c r="A1262" s="4">
        <v>44301</v>
      </c>
      <c r="B1262" t="s">
        <v>5</v>
      </c>
      <c r="C1262" t="s">
        <v>38</v>
      </c>
      <c r="D1262">
        <v>27</v>
      </c>
      <c r="E1262">
        <f>VLOOKUP(Table4[[#This Row],[SKU]],Table2[[SKU]:[Avg Price]],4,0)</f>
        <v>210</v>
      </c>
      <c r="F1262">
        <f>Table4[[#This Row],[Price]]*Table4[[#This Row],[Sales]]</f>
        <v>5670</v>
      </c>
      <c r="G1262" t="str">
        <f>TEXT(Table4[[#This Row],[Date]],"dddd")</f>
        <v>Thursday</v>
      </c>
    </row>
    <row r="1263" spans="1:7" x14ac:dyDescent="0.3">
      <c r="A1263" s="4">
        <v>44301</v>
      </c>
      <c r="B1263" t="s">
        <v>6</v>
      </c>
      <c r="C1263" t="s">
        <v>38</v>
      </c>
      <c r="D1263">
        <v>16</v>
      </c>
      <c r="E1263">
        <f>VLOOKUP(Table4[[#This Row],[SKU]],Table2[[SKU]:[Avg Price]],4,0)</f>
        <v>199</v>
      </c>
      <c r="F1263">
        <f>Table4[[#This Row],[Price]]*Table4[[#This Row],[Sales]]</f>
        <v>3184</v>
      </c>
      <c r="G1263" t="str">
        <f>TEXT(Table4[[#This Row],[Date]],"dddd")</f>
        <v>Thursday</v>
      </c>
    </row>
    <row r="1264" spans="1:7" x14ac:dyDescent="0.3">
      <c r="A1264" s="4">
        <v>44301</v>
      </c>
      <c r="B1264" t="s">
        <v>7</v>
      </c>
      <c r="C1264" t="s">
        <v>38</v>
      </c>
      <c r="D1264">
        <v>11</v>
      </c>
      <c r="E1264">
        <f>VLOOKUP(Table4[[#This Row],[SKU]],Table2[[SKU]:[Avg Price]],4,0)</f>
        <v>322</v>
      </c>
      <c r="F1264">
        <f>Table4[[#This Row],[Price]]*Table4[[#This Row],[Sales]]</f>
        <v>3542</v>
      </c>
      <c r="G1264" t="str">
        <f>TEXT(Table4[[#This Row],[Date]],"dddd")</f>
        <v>Thursday</v>
      </c>
    </row>
    <row r="1265" spans="1:7" x14ac:dyDescent="0.3">
      <c r="A1265" s="4">
        <v>44301</v>
      </c>
      <c r="B1265" t="s">
        <v>8</v>
      </c>
      <c r="C1265" t="s">
        <v>38</v>
      </c>
      <c r="D1265">
        <v>8</v>
      </c>
      <c r="E1265">
        <f>VLOOKUP(Table4[[#This Row],[SKU]],Table2[[SKU]:[Avg Price]],4,0)</f>
        <v>161</v>
      </c>
      <c r="F1265">
        <f>Table4[[#This Row],[Price]]*Table4[[#This Row],[Sales]]</f>
        <v>1288</v>
      </c>
      <c r="G1265" t="str">
        <f>TEXT(Table4[[#This Row],[Date]],"dddd")</f>
        <v>Thursday</v>
      </c>
    </row>
    <row r="1266" spans="1:7" x14ac:dyDescent="0.3">
      <c r="A1266" s="4">
        <v>44301</v>
      </c>
      <c r="B1266" t="s">
        <v>9</v>
      </c>
      <c r="C1266" t="s">
        <v>38</v>
      </c>
      <c r="D1266">
        <v>6</v>
      </c>
      <c r="E1266">
        <f>VLOOKUP(Table4[[#This Row],[SKU]],Table2[[SKU]:[Avg Price]],4,0)</f>
        <v>109</v>
      </c>
      <c r="F1266">
        <f>Table4[[#This Row],[Price]]*Table4[[#This Row],[Sales]]</f>
        <v>654</v>
      </c>
      <c r="G1266" t="str">
        <f>TEXT(Table4[[#This Row],[Date]],"dddd")</f>
        <v>Thursday</v>
      </c>
    </row>
    <row r="1267" spans="1:7" x14ac:dyDescent="0.3">
      <c r="A1267" s="4">
        <v>44301</v>
      </c>
      <c r="B1267" t="s">
        <v>10</v>
      </c>
      <c r="C1267" t="s">
        <v>38</v>
      </c>
      <c r="D1267">
        <v>2</v>
      </c>
      <c r="E1267">
        <f>VLOOKUP(Table4[[#This Row],[SKU]],Table2[[SKU]:[Avg Price]],4,0)</f>
        <v>122</v>
      </c>
      <c r="F1267">
        <f>Table4[[#This Row],[Price]]*Table4[[#This Row],[Sales]]</f>
        <v>244</v>
      </c>
      <c r="G1267" t="str">
        <f>TEXT(Table4[[#This Row],[Date]],"dddd")</f>
        <v>Thursday</v>
      </c>
    </row>
    <row r="1268" spans="1:7" x14ac:dyDescent="0.3">
      <c r="A1268" s="4">
        <v>44301</v>
      </c>
      <c r="B1268" t="s">
        <v>11</v>
      </c>
      <c r="C1268" t="s">
        <v>38</v>
      </c>
      <c r="D1268">
        <v>3</v>
      </c>
      <c r="E1268">
        <f>VLOOKUP(Table4[[#This Row],[SKU]],Table2[[SKU]:[Avg Price]],4,0)</f>
        <v>96</v>
      </c>
      <c r="F1268">
        <f>Table4[[#This Row],[Price]]*Table4[[#This Row],[Sales]]</f>
        <v>288</v>
      </c>
      <c r="G1268" t="str">
        <f>TEXT(Table4[[#This Row],[Date]],"dddd")</f>
        <v>Thursday</v>
      </c>
    </row>
    <row r="1269" spans="1:7" x14ac:dyDescent="0.3">
      <c r="A1269" s="4">
        <v>44301</v>
      </c>
      <c r="B1269" t="s">
        <v>12</v>
      </c>
      <c r="C1269" t="s">
        <v>38</v>
      </c>
      <c r="D1269">
        <v>0</v>
      </c>
      <c r="E1269">
        <f>VLOOKUP(Table4[[#This Row],[SKU]],Table2[[SKU]:[Avg Price]],4,0)</f>
        <v>73</v>
      </c>
      <c r="F1269">
        <f>Table4[[#This Row],[Price]]*Table4[[#This Row],[Sales]]</f>
        <v>0</v>
      </c>
      <c r="G1269" t="str">
        <f>TEXT(Table4[[#This Row],[Date]],"dddd")</f>
        <v>Thursday</v>
      </c>
    </row>
    <row r="1270" spans="1:7" x14ac:dyDescent="0.3">
      <c r="A1270" s="4">
        <v>44301</v>
      </c>
      <c r="B1270" t="s">
        <v>14</v>
      </c>
      <c r="C1270" t="s">
        <v>38</v>
      </c>
      <c r="D1270">
        <v>2</v>
      </c>
      <c r="E1270">
        <f>VLOOKUP(Table4[[#This Row],[SKU]],Table2[[SKU]:[Avg Price]],4,0)</f>
        <v>225</v>
      </c>
      <c r="F1270">
        <f>Table4[[#This Row],[Price]]*Table4[[#This Row],[Sales]]</f>
        <v>450</v>
      </c>
      <c r="G1270" t="str">
        <f>TEXT(Table4[[#This Row],[Date]],"dddd")</f>
        <v>Thursday</v>
      </c>
    </row>
    <row r="1271" spans="1:7" x14ac:dyDescent="0.3">
      <c r="A1271" s="4">
        <v>44301</v>
      </c>
      <c r="B1271" t="s">
        <v>16</v>
      </c>
      <c r="C1271" t="s">
        <v>38</v>
      </c>
      <c r="D1271">
        <v>1</v>
      </c>
      <c r="E1271">
        <f>VLOOKUP(Table4[[#This Row],[SKU]],Table2[[SKU]:[Avg Price]],4,0)</f>
        <v>559</v>
      </c>
      <c r="F1271">
        <f>Table4[[#This Row],[Price]]*Table4[[#This Row],[Sales]]</f>
        <v>559</v>
      </c>
      <c r="G1271" t="str">
        <f>TEXT(Table4[[#This Row],[Date]],"dddd")</f>
        <v>Thursday</v>
      </c>
    </row>
    <row r="1272" spans="1:7" x14ac:dyDescent="0.3">
      <c r="A1272" s="4">
        <v>44301</v>
      </c>
      <c r="B1272" t="s">
        <v>17</v>
      </c>
      <c r="C1272" t="s">
        <v>38</v>
      </c>
      <c r="D1272">
        <v>30</v>
      </c>
      <c r="E1272">
        <f>VLOOKUP(Table4[[#This Row],[SKU]],Table2[[SKU]:[Avg Price]],4,0)</f>
        <v>3199</v>
      </c>
      <c r="F1272">
        <f>Table4[[#This Row],[Price]]*Table4[[#This Row],[Sales]]</f>
        <v>95970</v>
      </c>
      <c r="G1272" t="str">
        <f>TEXT(Table4[[#This Row],[Date]],"dddd")</f>
        <v>Thursday</v>
      </c>
    </row>
    <row r="1273" spans="1:7" x14ac:dyDescent="0.3">
      <c r="A1273" s="4">
        <v>44301</v>
      </c>
      <c r="B1273" t="s">
        <v>18</v>
      </c>
      <c r="C1273" t="s">
        <v>38</v>
      </c>
      <c r="D1273">
        <v>16</v>
      </c>
      <c r="E1273">
        <f>VLOOKUP(Table4[[#This Row],[SKU]],Table2[[SKU]:[Avg Price]],4,0)</f>
        <v>371</v>
      </c>
      <c r="F1273">
        <f>Table4[[#This Row],[Price]]*Table4[[#This Row],[Sales]]</f>
        <v>5936</v>
      </c>
      <c r="G1273" t="str">
        <f>TEXT(Table4[[#This Row],[Date]],"dddd")</f>
        <v>Thursday</v>
      </c>
    </row>
    <row r="1274" spans="1:7" x14ac:dyDescent="0.3">
      <c r="A1274" s="4">
        <v>44301</v>
      </c>
      <c r="B1274" t="s">
        <v>19</v>
      </c>
      <c r="C1274" t="s">
        <v>38</v>
      </c>
      <c r="D1274">
        <v>8</v>
      </c>
      <c r="E1274">
        <f>VLOOKUP(Table4[[#This Row],[SKU]],Table2[[SKU]:[Avg Price]],4,0)</f>
        <v>2300</v>
      </c>
      <c r="F1274">
        <f>Table4[[#This Row],[Price]]*Table4[[#This Row],[Sales]]</f>
        <v>18400</v>
      </c>
      <c r="G1274" t="str">
        <f>TEXT(Table4[[#This Row],[Date]],"dddd")</f>
        <v>Thursday</v>
      </c>
    </row>
    <row r="1275" spans="1:7" x14ac:dyDescent="0.3">
      <c r="A1275" s="4">
        <v>44301</v>
      </c>
      <c r="B1275" t="s">
        <v>20</v>
      </c>
      <c r="C1275" t="s">
        <v>38</v>
      </c>
      <c r="D1275">
        <v>7</v>
      </c>
      <c r="E1275">
        <f>VLOOKUP(Table4[[#This Row],[SKU]],Table2[[SKU]:[Avg Price]],4,0)</f>
        <v>499</v>
      </c>
      <c r="F1275">
        <f>Table4[[#This Row],[Price]]*Table4[[#This Row],[Sales]]</f>
        <v>3493</v>
      </c>
      <c r="G1275" t="str">
        <f>TEXT(Table4[[#This Row],[Date]],"dddd")</f>
        <v>Thursday</v>
      </c>
    </row>
    <row r="1276" spans="1:7" x14ac:dyDescent="0.3">
      <c r="A1276" s="4">
        <v>44301</v>
      </c>
      <c r="B1276" t="s">
        <v>21</v>
      </c>
      <c r="C1276" t="s">
        <v>38</v>
      </c>
      <c r="D1276">
        <v>7</v>
      </c>
      <c r="E1276">
        <f>VLOOKUP(Table4[[#This Row],[SKU]],Table2[[SKU]:[Avg Price]],4,0)</f>
        <v>299</v>
      </c>
      <c r="F1276">
        <f>Table4[[#This Row],[Price]]*Table4[[#This Row],[Sales]]</f>
        <v>2093</v>
      </c>
      <c r="G1276" t="str">
        <f>TEXT(Table4[[#This Row],[Date]],"dddd")</f>
        <v>Thursday</v>
      </c>
    </row>
    <row r="1277" spans="1:7" x14ac:dyDescent="0.3">
      <c r="A1277" s="4">
        <v>44301</v>
      </c>
      <c r="B1277" t="s">
        <v>22</v>
      </c>
      <c r="C1277" t="s">
        <v>38</v>
      </c>
      <c r="D1277">
        <v>2</v>
      </c>
      <c r="E1277">
        <f>VLOOKUP(Table4[[#This Row],[SKU]],Table2[[SKU]:[Avg Price]],4,0)</f>
        <v>901</v>
      </c>
      <c r="F1277">
        <f>Table4[[#This Row],[Price]]*Table4[[#This Row],[Sales]]</f>
        <v>1802</v>
      </c>
      <c r="G1277" t="str">
        <f>TEXT(Table4[[#This Row],[Date]],"dddd")</f>
        <v>Thursday</v>
      </c>
    </row>
    <row r="1278" spans="1:7" x14ac:dyDescent="0.3">
      <c r="A1278" s="4">
        <v>44301</v>
      </c>
      <c r="B1278" t="s">
        <v>23</v>
      </c>
      <c r="C1278" t="s">
        <v>38</v>
      </c>
      <c r="D1278">
        <v>3</v>
      </c>
      <c r="E1278">
        <f>VLOOKUP(Table4[[#This Row],[SKU]],Table2[[SKU]:[Avg Price]],4,0)</f>
        <v>929</v>
      </c>
      <c r="F1278">
        <f>Table4[[#This Row],[Price]]*Table4[[#This Row],[Sales]]</f>
        <v>2787</v>
      </c>
      <c r="G1278" t="str">
        <f>TEXT(Table4[[#This Row],[Date]],"dddd")</f>
        <v>Thursday</v>
      </c>
    </row>
    <row r="1279" spans="1:7" x14ac:dyDescent="0.3">
      <c r="A1279" s="4">
        <v>44301</v>
      </c>
      <c r="B1279" t="s">
        <v>24</v>
      </c>
      <c r="C1279" t="s">
        <v>38</v>
      </c>
      <c r="D1279">
        <v>1</v>
      </c>
      <c r="E1279">
        <f>VLOOKUP(Table4[[#This Row],[SKU]],Table2[[SKU]:[Avg Price]],4,0)</f>
        <v>1030</v>
      </c>
      <c r="F1279">
        <f>Table4[[#This Row],[Price]]*Table4[[#This Row],[Sales]]</f>
        <v>1030</v>
      </c>
      <c r="G1279" t="str">
        <f>TEXT(Table4[[#This Row],[Date]],"dddd")</f>
        <v>Thursday</v>
      </c>
    </row>
    <row r="1280" spans="1:7" x14ac:dyDescent="0.3">
      <c r="A1280" s="4">
        <v>44301</v>
      </c>
      <c r="B1280" t="s">
        <v>25</v>
      </c>
      <c r="C1280" t="s">
        <v>38</v>
      </c>
      <c r="D1280">
        <v>0</v>
      </c>
      <c r="E1280">
        <f>VLOOKUP(Table4[[#This Row],[SKU]],Table2[[SKU]:[Avg Price]],4,0)</f>
        <v>1222</v>
      </c>
      <c r="F1280">
        <f>Table4[[#This Row],[Price]]*Table4[[#This Row],[Sales]]</f>
        <v>0</v>
      </c>
      <c r="G1280" t="str">
        <f>TEXT(Table4[[#This Row],[Date]],"dddd")</f>
        <v>Thursday</v>
      </c>
    </row>
    <row r="1281" spans="1:7" x14ac:dyDescent="0.3">
      <c r="A1281" s="4">
        <v>44301</v>
      </c>
      <c r="B1281" t="s">
        <v>26</v>
      </c>
      <c r="C1281" t="s">
        <v>38</v>
      </c>
      <c r="D1281">
        <v>2</v>
      </c>
      <c r="E1281">
        <f>VLOOKUP(Table4[[#This Row],[SKU]],Table2[[SKU]:[Avg Price]],4,0)</f>
        <v>649</v>
      </c>
      <c r="F1281">
        <f>Table4[[#This Row],[Price]]*Table4[[#This Row],[Sales]]</f>
        <v>1298</v>
      </c>
      <c r="G1281" t="str">
        <f>TEXT(Table4[[#This Row],[Date]],"dddd")</f>
        <v>Thursday</v>
      </c>
    </row>
    <row r="1282" spans="1:7" x14ac:dyDescent="0.3">
      <c r="A1282" s="4">
        <v>44301</v>
      </c>
      <c r="B1282" t="s">
        <v>27</v>
      </c>
      <c r="C1282" t="s">
        <v>38</v>
      </c>
      <c r="D1282">
        <v>30</v>
      </c>
      <c r="E1282">
        <f>VLOOKUP(Table4[[#This Row],[SKU]],Table2[[SKU]:[Avg Price]],4,0)</f>
        <v>1800</v>
      </c>
      <c r="F1282">
        <f>Table4[[#This Row],[Price]]*Table4[[#This Row],[Sales]]</f>
        <v>54000</v>
      </c>
      <c r="G1282" t="str">
        <f>TEXT(Table4[[#This Row],[Date]],"dddd")</f>
        <v>Thursday</v>
      </c>
    </row>
    <row r="1283" spans="1:7" x14ac:dyDescent="0.3">
      <c r="A1283" s="4">
        <v>44301</v>
      </c>
      <c r="B1283" t="s">
        <v>28</v>
      </c>
      <c r="C1283" t="s">
        <v>38</v>
      </c>
      <c r="D1283">
        <v>18</v>
      </c>
      <c r="E1283">
        <f>VLOOKUP(Table4[[#This Row],[SKU]],Table2[[SKU]:[Avg Price]],4,0)</f>
        <v>345</v>
      </c>
      <c r="F1283">
        <f>Table4[[#This Row],[Price]]*Table4[[#This Row],[Sales]]</f>
        <v>6210</v>
      </c>
      <c r="G1283" t="str">
        <f>TEXT(Table4[[#This Row],[Date]],"dddd")</f>
        <v>Thursday</v>
      </c>
    </row>
    <row r="1284" spans="1:7" x14ac:dyDescent="0.3">
      <c r="A1284" s="4">
        <v>44301</v>
      </c>
      <c r="B1284" t="s">
        <v>29</v>
      </c>
      <c r="C1284" t="s">
        <v>38</v>
      </c>
      <c r="D1284">
        <v>10</v>
      </c>
      <c r="E1284">
        <f>VLOOKUP(Table4[[#This Row],[SKU]],Table2[[SKU]:[Avg Price]],4,0)</f>
        <v>350</v>
      </c>
      <c r="F1284">
        <f>Table4[[#This Row],[Price]]*Table4[[#This Row],[Sales]]</f>
        <v>3500</v>
      </c>
      <c r="G1284" t="str">
        <f>TEXT(Table4[[#This Row],[Date]],"dddd")</f>
        <v>Thursday</v>
      </c>
    </row>
    <row r="1285" spans="1:7" x14ac:dyDescent="0.3">
      <c r="A1285" s="4">
        <v>44301</v>
      </c>
      <c r="B1285" t="s">
        <v>30</v>
      </c>
      <c r="C1285" t="s">
        <v>38</v>
      </c>
      <c r="D1285">
        <v>11</v>
      </c>
      <c r="E1285">
        <f>VLOOKUP(Table4[[#This Row],[SKU]],Table2[[SKU]:[Avg Price]],4,0)</f>
        <v>1575</v>
      </c>
      <c r="F1285">
        <f>Table4[[#This Row],[Price]]*Table4[[#This Row],[Sales]]</f>
        <v>17325</v>
      </c>
      <c r="G1285" t="str">
        <f>TEXT(Table4[[#This Row],[Date]],"dddd")</f>
        <v>Thursday</v>
      </c>
    </row>
    <row r="1286" spans="1:7" x14ac:dyDescent="0.3">
      <c r="A1286" s="4">
        <v>44301</v>
      </c>
      <c r="B1286" t="s">
        <v>31</v>
      </c>
      <c r="C1286" t="s">
        <v>38</v>
      </c>
      <c r="D1286">
        <v>7</v>
      </c>
      <c r="E1286">
        <f>VLOOKUP(Table4[[#This Row],[SKU]],Table2[[SKU]:[Avg Price]],4,0)</f>
        <v>1045</v>
      </c>
      <c r="F1286">
        <f>Table4[[#This Row],[Price]]*Table4[[#This Row],[Sales]]</f>
        <v>7315</v>
      </c>
      <c r="G1286" t="str">
        <f>TEXT(Table4[[#This Row],[Date]],"dddd")</f>
        <v>Thursday</v>
      </c>
    </row>
    <row r="1287" spans="1:7" x14ac:dyDescent="0.3">
      <c r="A1287" s="4">
        <v>44301</v>
      </c>
      <c r="B1287" t="s">
        <v>32</v>
      </c>
      <c r="C1287" t="s">
        <v>38</v>
      </c>
      <c r="D1287">
        <v>4</v>
      </c>
      <c r="E1287">
        <f>VLOOKUP(Table4[[#This Row],[SKU]],Table2[[SKU]:[Avg Price]],4,0)</f>
        <v>1186</v>
      </c>
      <c r="F1287">
        <f>Table4[[#This Row],[Price]]*Table4[[#This Row],[Sales]]</f>
        <v>4744</v>
      </c>
      <c r="G1287" t="str">
        <f>TEXT(Table4[[#This Row],[Date]],"dddd")</f>
        <v>Thursday</v>
      </c>
    </row>
    <row r="1288" spans="1:7" x14ac:dyDescent="0.3">
      <c r="A1288" s="4">
        <v>44301</v>
      </c>
      <c r="B1288" t="s">
        <v>33</v>
      </c>
      <c r="C1288" t="s">
        <v>38</v>
      </c>
      <c r="D1288">
        <v>2</v>
      </c>
      <c r="E1288">
        <f>VLOOKUP(Table4[[#This Row],[SKU]],Table2[[SKU]:[Avg Price]],4,0)</f>
        <v>374</v>
      </c>
      <c r="F1288">
        <f>Table4[[#This Row],[Price]]*Table4[[#This Row],[Sales]]</f>
        <v>748</v>
      </c>
      <c r="G1288" t="str">
        <f>TEXT(Table4[[#This Row],[Date]],"dddd")</f>
        <v>Thursday</v>
      </c>
    </row>
    <row r="1289" spans="1:7" x14ac:dyDescent="0.3">
      <c r="A1289" s="4">
        <v>44301</v>
      </c>
      <c r="B1289" t="s">
        <v>34</v>
      </c>
      <c r="C1289" t="s">
        <v>38</v>
      </c>
      <c r="D1289">
        <v>1</v>
      </c>
      <c r="E1289">
        <f>VLOOKUP(Table4[[#This Row],[SKU]],Table2[[SKU]:[Avg Price]],4,0)</f>
        <v>1500</v>
      </c>
      <c r="F1289">
        <f>Table4[[#This Row],[Price]]*Table4[[#This Row],[Sales]]</f>
        <v>1500</v>
      </c>
      <c r="G1289" t="str">
        <f>TEXT(Table4[[#This Row],[Date]],"dddd")</f>
        <v>Thursday</v>
      </c>
    </row>
    <row r="1290" spans="1:7" x14ac:dyDescent="0.3">
      <c r="A1290" s="4">
        <v>44301</v>
      </c>
      <c r="B1290" t="s">
        <v>35</v>
      </c>
      <c r="C1290" t="s">
        <v>38</v>
      </c>
      <c r="D1290">
        <v>1</v>
      </c>
      <c r="E1290">
        <f>VLOOKUP(Table4[[#This Row],[SKU]],Table2[[SKU]:[Avg Price]],4,0)</f>
        <v>1800</v>
      </c>
      <c r="F1290">
        <f>Table4[[#This Row],[Price]]*Table4[[#This Row],[Sales]]</f>
        <v>1800</v>
      </c>
      <c r="G1290" t="str">
        <f>TEXT(Table4[[#This Row],[Date]],"dddd")</f>
        <v>Thursday</v>
      </c>
    </row>
    <row r="1291" spans="1:7" x14ac:dyDescent="0.3">
      <c r="A1291" s="4">
        <v>44301</v>
      </c>
      <c r="B1291" t="s">
        <v>36</v>
      </c>
      <c r="C1291" t="s">
        <v>38</v>
      </c>
      <c r="D1291">
        <v>0</v>
      </c>
      <c r="E1291">
        <f>VLOOKUP(Table4[[#This Row],[SKU]],Table2[[SKU]:[Avg Price]],4,0)</f>
        <v>1477</v>
      </c>
      <c r="F1291">
        <f>Table4[[#This Row],[Price]]*Table4[[#This Row],[Sales]]</f>
        <v>0</v>
      </c>
      <c r="G1291" t="str">
        <f>TEXT(Table4[[#This Row],[Date]],"dddd")</f>
        <v>Thursday</v>
      </c>
    </row>
    <row r="1292" spans="1:7" x14ac:dyDescent="0.3">
      <c r="A1292" s="4">
        <v>44301</v>
      </c>
      <c r="B1292" t="s">
        <v>5</v>
      </c>
      <c r="C1292" t="s">
        <v>39</v>
      </c>
      <c r="D1292">
        <v>19</v>
      </c>
      <c r="E1292">
        <f>VLOOKUP(Table4[[#This Row],[SKU]],Table2[[SKU]:[Avg Price]],4,0)</f>
        <v>210</v>
      </c>
      <c r="F1292">
        <f>Table4[[#This Row],[Price]]*Table4[[#This Row],[Sales]]</f>
        <v>3990</v>
      </c>
      <c r="G1292" t="str">
        <f>TEXT(Table4[[#This Row],[Date]],"dddd")</f>
        <v>Thursday</v>
      </c>
    </row>
    <row r="1293" spans="1:7" x14ac:dyDescent="0.3">
      <c r="A1293" s="4">
        <v>44301</v>
      </c>
      <c r="B1293" t="s">
        <v>6</v>
      </c>
      <c r="C1293" t="s">
        <v>39</v>
      </c>
      <c r="D1293">
        <v>11</v>
      </c>
      <c r="E1293">
        <f>VLOOKUP(Table4[[#This Row],[SKU]],Table2[[SKU]:[Avg Price]],4,0)</f>
        <v>199</v>
      </c>
      <c r="F1293">
        <f>Table4[[#This Row],[Price]]*Table4[[#This Row],[Sales]]</f>
        <v>2189</v>
      </c>
      <c r="G1293" t="str">
        <f>TEXT(Table4[[#This Row],[Date]],"dddd")</f>
        <v>Thursday</v>
      </c>
    </row>
    <row r="1294" spans="1:7" x14ac:dyDescent="0.3">
      <c r="A1294" s="4">
        <v>44301</v>
      </c>
      <c r="B1294" t="s">
        <v>7</v>
      </c>
      <c r="C1294" t="s">
        <v>39</v>
      </c>
      <c r="D1294">
        <v>8</v>
      </c>
      <c r="E1294">
        <f>VLOOKUP(Table4[[#This Row],[SKU]],Table2[[SKU]:[Avg Price]],4,0)</f>
        <v>322</v>
      </c>
      <c r="F1294">
        <f>Table4[[#This Row],[Price]]*Table4[[#This Row],[Sales]]</f>
        <v>2576</v>
      </c>
      <c r="G1294" t="str">
        <f>TEXT(Table4[[#This Row],[Date]],"dddd")</f>
        <v>Thursday</v>
      </c>
    </row>
    <row r="1295" spans="1:7" x14ac:dyDescent="0.3">
      <c r="A1295" s="4">
        <v>44301</v>
      </c>
      <c r="B1295" t="s">
        <v>8</v>
      </c>
      <c r="C1295" t="s">
        <v>39</v>
      </c>
      <c r="D1295">
        <v>6</v>
      </c>
      <c r="E1295">
        <f>VLOOKUP(Table4[[#This Row],[SKU]],Table2[[SKU]:[Avg Price]],4,0)</f>
        <v>161</v>
      </c>
      <c r="F1295">
        <f>Table4[[#This Row],[Price]]*Table4[[#This Row],[Sales]]</f>
        <v>966</v>
      </c>
      <c r="G1295" t="str">
        <f>TEXT(Table4[[#This Row],[Date]],"dddd")</f>
        <v>Thursday</v>
      </c>
    </row>
    <row r="1296" spans="1:7" x14ac:dyDescent="0.3">
      <c r="A1296" s="4">
        <v>44301</v>
      </c>
      <c r="B1296" t="s">
        <v>9</v>
      </c>
      <c r="C1296" t="s">
        <v>39</v>
      </c>
      <c r="D1296">
        <v>3</v>
      </c>
      <c r="E1296">
        <f>VLOOKUP(Table4[[#This Row],[SKU]],Table2[[SKU]:[Avg Price]],4,0)</f>
        <v>109</v>
      </c>
      <c r="F1296">
        <f>Table4[[#This Row],[Price]]*Table4[[#This Row],[Sales]]</f>
        <v>327</v>
      </c>
      <c r="G1296" t="str">
        <f>TEXT(Table4[[#This Row],[Date]],"dddd")</f>
        <v>Thursday</v>
      </c>
    </row>
    <row r="1297" spans="1:7" x14ac:dyDescent="0.3">
      <c r="A1297" s="4">
        <v>44301</v>
      </c>
      <c r="B1297" t="s">
        <v>10</v>
      </c>
      <c r="C1297" t="s">
        <v>39</v>
      </c>
      <c r="D1297">
        <v>1</v>
      </c>
      <c r="E1297">
        <f>VLOOKUP(Table4[[#This Row],[SKU]],Table2[[SKU]:[Avg Price]],4,0)</f>
        <v>122</v>
      </c>
      <c r="F1297">
        <f>Table4[[#This Row],[Price]]*Table4[[#This Row],[Sales]]</f>
        <v>122</v>
      </c>
      <c r="G1297" t="str">
        <f>TEXT(Table4[[#This Row],[Date]],"dddd")</f>
        <v>Thursday</v>
      </c>
    </row>
    <row r="1298" spans="1:7" x14ac:dyDescent="0.3">
      <c r="A1298" s="4">
        <v>44301</v>
      </c>
      <c r="B1298" t="s">
        <v>11</v>
      </c>
      <c r="C1298" t="s">
        <v>39</v>
      </c>
      <c r="D1298">
        <v>2</v>
      </c>
      <c r="E1298">
        <f>VLOOKUP(Table4[[#This Row],[SKU]],Table2[[SKU]:[Avg Price]],4,0)</f>
        <v>96</v>
      </c>
      <c r="F1298">
        <f>Table4[[#This Row],[Price]]*Table4[[#This Row],[Sales]]</f>
        <v>192</v>
      </c>
      <c r="G1298" t="str">
        <f>TEXT(Table4[[#This Row],[Date]],"dddd")</f>
        <v>Thursday</v>
      </c>
    </row>
    <row r="1299" spans="1:7" x14ac:dyDescent="0.3">
      <c r="A1299" s="4">
        <v>44301</v>
      </c>
      <c r="B1299" t="s">
        <v>12</v>
      </c>
      <c r="C1299" t="s">
        <v>39</v>
      </c>
      <c r="D1299">
        <v>0</v>
      </c>
      <c r="E1299">
        <f>VLOOKUP(Table4[[#This Row],[SKU]],Table2[[SKU]:[Avg Price]],4,0)</f>
        <v>73</v>
      </c>
      <c r="F1299">
        <f>Table4[[#This Row],[Price]]*Table4[[#This Row],[Sales]]</f>
        <v>0</v>
      </c>
      <c r="G1299" t="str">
        <f>TEXT(Table4[[#This Row],[Date]],"dddd")</f>
        <v>Thursday</v>
      </c>
    </row>
    <row r="1300" spans="1:7" x14ac:dyDescent="0.3">
      <c r="A1300" s="4">
        <v>44301</v>
      </c>
      <c r="B1300" t="s">
        <v>14</v>
      </c>
      <c r="C1300" t="s">
        <v>39</v>
      </c>
      <c r="D1300">
        <v>1</v>
      </c>
      <c r="E1300">
        <f>VLOOKUP(Table4[[#This Row],[SKU]],Table2[[SKU]:[Avg Price]],4,0)</f>
        <v>225</v>
      </c>
      <c r="F1300">
        <f>Table4[[#This Row],[Price]]*Table4[[#This Row],[Sales]]</f>
        <v>225</v>
      </c>
      <c r="G1300" t="str">
        <f>TEXT(Table4[[#This Row],[Date]],"dddd")</f>
        <v>Thursday</v>
      </c>
    </row>
    <row r="1301" spans="1:7" x14ac:dyDescent="0.3">
      <c r="A1301" s="4">
        <v>44301</v>
      </c>
      <c r="B1301" t="s">
        <v>16</v>
      </c>
      <c r="C1301" t="s">
        <v>39</v>
      </c>
      <c r="D1301">
        <v>0</v>
      </c>
      <c r="E1301">
        <f>VLOOKUP(Table4[[#This Row],[SKU]],Table2[[SKU]:[Avg Price]],4,0)</f>
        <v>559</v>
      </c>
      <c r="F1301">
        <f>Table4[[#This Row],[Price]]*Table4[[#This Row],[Sales]]</f>
        <v>0</v>
      </c>
      <c r="G1301" t="str">
        <f>TEXT(Table4[[#This Row],[Date]],"dddd")</f>
        <v>Thursday</v>
      </c>
    </row>
    <row r="1302" spans="1:7" x14ac:dyDescent="0.3">
      <c r="A1302" s="4">
        <v>44301</v>
      </c>
      <c r="B1302" t="s">
        <v>17</v>
      </c>
      <c r="C1302" t="s">
        <v>39</v>
      </c>
      <c r="D1302">
        <v>26</v>
      </c>
      <c r="E1302">
        <f>VLOOKUP(Table4[[#This Row],[SKU]],Table2[[SKU]:[Avg Price]],4,0)</f>
        <v>3199</v>
      </c>
      <c r="F1302">
        <f>Table4[[#This Row],[Price]]*Table4[[#This Row],[Sales]]</f>
        <v>83174</v>
      </c>
      <c r="G1302" t="str">
        <f>TEXT(Table4[[#This Row],[Date]],"dddd")</f>
        <v>Thursday</v>
      </c>
    </row>
    <row r="1303" spans="1:7" x14ac:dyDescent="0.3">
      <c r="A1303" s="4">
        <v>44301</v>
      </c>
      <c r="B1303" t="s">
        <v>18</v>
      </c>
      <c r="C1303" t="s">
        <v>39</v>
      </c>
      <c r="D1303">
        <v>3</v>
      </c>
      <c r="E1303">
        <f>VLOOKUP(Table4[[#This Row],[SKU]],Table2[[SKU]:[Avg Price]],4,0)</f>
        <v>371</v>
      </c>
      <c r="F1303">
        <f>Table4[[#This Row],[Price]]*Table4[[#This Row],[Sales]]</f>
        <v>1113</v>
      </c>
      <c r="G1303" t="str">
        <f>TEXT(Table4[[#This Row],[Date]],"dddd")</f>
        <v>Thursday</v>
      </c>
    </row>
    <row r="1304" spans="1:7" x14ac:dyDescent="0.3">
      <c r="A1304" s="4">
        <v>44301</v>
      </c>
      <c r="B1304" t="s">
        <v>19</v>
      </c>
      <c r="C1304" t="s">
        <v>39</v>
      </c>
      <c r="D1304">
        <v>9</v>
      </c>
      <c r="E1304">
        <f>VLOOKUP(Table4[[#This Row],[SKU]],Table2[[SKU]:[Avg Price]],4,0)</f>
        <v>2300</v>
      </c>
      <c r="F1304">
        <f>Table4[[#This Row],[Price]]*Table4[[#This Row],[Sales]]</f>
        <v>20700</v>
      </c>
      <c r="G1304" t="str">
        <f>TEXT(Table4[[#This Row],[Date]],"dddd")</f>
        <v>Thursday</v>
      </c>
    </row>
    <row r="1305" spans="1:7" x14ac:dyDescent="0.3">
      <c r="A1305" s="4">
        <v>44301</v>
      </c>
      <c r="B1305" t="s">
        <v>20</v>
      </c>
      <c r="C1305" t="s">
        <v>39</v>
      </c>
      <c r="D1305">
        <v>8</v>
      </c>
      <c r="E1305">
        <f>VLOOKUP(Table4[[#This Row],[SKU]],Table2[[SKU]:[Avg Price]],4,0)</f>
        <v>499</v>
      </c>
      <c r="F1305">
        <f>Table4[[#This Row],[Price]]*Table4[[#This Row],[Sales]]</f>
        <v>3992</v>
      </c>
      <c r="G1305" t="str">
        <f>TEXT(Table4[[#This Row],[Date]],"dddd")</f>
        <v>Thursday</v>
      </c>
    </row>
    <row r="1306" spans="1:7" x14ac:dyDescent="0.3">
      <c r="A1306" s="4">
        <v>44301</v>
      </c>
      <c r="B1306" t="s">
        <v>21</v>
      </c>
      <c r="C1306" t="s">
        <v>39</v>
      </c>
      <c r="D1306">
        <v>0</v>
      </c>
      <c r="E1306">
        <f>VLOOKUP(Table4[[#This Row],[SKU]],Table2[[SKU]:[Avg Price]],4,0)</f>
        <v>299</v>
      </c>
      <c r="F1306">
        <f>Table4[[#This Row],[Price]]*Table4[[#This Row],[Sales]]</f>
        <v>0</v>
      </c>
      <c r="G1306" t="str">
        <f>TEXT(Table4[[#This Row],[Date]],"dddd")</f>
        <v>Thursday</v>
      </c>
    </row>
    <row r="1307" spans="1:7" x14ac:dyDescent="0.3">
      <c r="A1307" s="4">
        <v>44301</v>
      </c>
      <c r="B1307" t="s">
        <v>22</v>
      </c>
      <c r="C1307" t="s">
        <v>39</v>
      </c>
      <c r="D1307">
        <v>0</v>
      </c>
      <c r="E1307">
        <f>VLOOKUP(Table4[[#This Row],[SKU]],Table2[[SKU]:[Avg Price]],4,0)</f>
        <v>901</v>
      </c>
      <c r="F1307">
        <f>Table4[[#This Row],[Price]]*Table4[[#This Row],[Sales]]</f>
        <v>0</v>
      </c>
      <c r="G1307" t="str">
        <f>TEXT(Table4[[#This Row],[Date]],"dddd")</f>
        <v>Thursday</v>
      </c>
    </row>
    <row r="1308" spans="1:7" x14ac:dyDescent="0.3">
      <c r="A1308" s="4">
        <v>44301</v>
      </c>
      <c r="B1308" t="s">
        <v>23</v>
      </c>
      <c r="C1308" t="s">
        <v>39</v>
      </c>
      <c r="D1308">
        <v>2</v>
      </c>
      <c r="E1308">
        <f>VLOOKUP(Table4[[#This Row],[SKU]],Table2[[SKU]:[Avg Price]],4,0)</f>
        <v>929</v>
      </c>
      <c r="F1308">
        <f>Table4[[#This Row],[Price]]*Table4[[#This Row],[Sales]]</f>
        <v>1858</v>
      </c>
      <c r="G1308" t="str">
        <f>TEXT(Table4[[#This Row],[Date]],"dddd")</f>
        <v>Thursday</v>
      </c>
    </row>
    <row r="1309" spans="1:7" x14ac:dyDescent="0.3">
      <c r="A1309" s="4">
        <v>44301</v>
      </c>
      <c r="B1309" t="s">
        <v>24</v>
      </c>
      <c r="C1309" t="s">
        <v>39</v>
      </c>
      <c r="D1309">
        <v>0</v>
      </c>
      <c r="E1309">
        <f>VLOOKUP(Table4[[#This Row],[SKU]],Table2[[SKU]:[Avg Price]],4,0)</f>
        <v>1030</v>
      </c>
      <c r="F1309">
        <f>Table4[[#This Row],[Price]]*Table4[[#This Row],[Sales]]</f>
        <v>0</v>
      </c>
      <c r="G1309" t="str">
        <f>TEXT(Table4[[#This Row],[Date]],"dddd")</f>
        <v>Thursday</v>
      </c>
    </row>
    <row r="1310" spans="1:7" x14ac:dyDescent="0.3">
      <c r="A1310" s="4">
        <v>44301</v>
      </c>
      <c r="B1310" t="s">
        <v>25</v>
      </c>
      <c r="C1310" t="s">
        <v>39</v>
      </c>
      <c r="D1310">
        <v>0</v>
      </c>
      <c r="E1310">
        <f>VLOOKUP(Table4[[#This Row],[SKU]],Table2[[SKU]:[Avg Price]],4,0)</f>
        <v>1222</v>
      </c>
      <c r="F1310">
        <f>Table4[[#This Row],[Price]]*Table4[[#This Row],[Sales]]</f>
        <v>0</v>
      </c>
      <c r="G1310" t="str">
        <f>TEXT(Table4[[#This Row],[Date]],"dddd")</f>
        <v>Thursday</v>
      </c>
    </row>
    <row r="1311" spans="1:7" x14ac:dyDescent="0.3">
      <c r="A1311" s="4">
        <v>44301</v>
      </c>
      <c r="B1311" t="s">
        <v>26</v>
      </c>
      <c r="C1311" t="s">
        <v>39</v>
      </c>
      <c r="D1311">
        <v>0</v>
      </c>
      <c r="E1311">
        <f>VLOOKUP(Table4[[#This Row],[SKU]],Table2[[SKU]:[Avg Price]],4,0)</f>
        <v>649</v>
      </c>
      <c r="F1311">
        <f>Table4[[#This Row],[Price]]*Table4[[#This Row],[Sales]]</f>
        <v>0</v>
      </c>
      <c r="G1311" t="str">
        <f>TEXT(Table4[[#This Row],[Date]],"dddd")</f>
        <v>Thursday</v>
      </c>
    </row>
    <row r="1312" spans="1:7" x14ac:dyDescent="0.3">
      <c r="A1312" s="4">
        <v>44301</v>
      </c>
      <c r="B1312" t="s">
        <v>27</v>
      </c>
      <c r="C1312" t="s">
        <v>39</v>
      </c>
      <c r="D1312">
        <v>18</v>
      </c>
      <c r="E1312">
        <f>VLOOKUP(Table4[[#This Row],[SKU]],Table2[[SKU]:[Avg Price]],4,0)</f>
        <v>1800</v>
      </c>
      <c r="F1312">
        <f>Table4[[#This Row],[Price]]*Table4[[#This Row],[Sales]]</f>
        <v>32400</v>
      </c>
      <c r="G1312" t="str">
        <f>TEXT(Table4[[#This Row],[Date]],"dddd")</f>
        <v>Thursday</v>
      </c>
    </row>
    <row r="1313" spans="1:7" x14ac:dyDescent="0.3">
      <c r="A1313" s="4">
        <v>44301</v>
      </c>
      <c r="B1313" t="s">
        <v>28</v>
      </c>
      <c r="C1313" t="s">
        <v>39</v>
      </c>
      <c r="D1313">
        <v>13</v>
      </c>
      <c r="E1313">
        <f>VLOOKUP(Table4[[#This Row],[SKU]],Table2[[SKU]:[Avg Price]],4,0)</f>
        <v>345</v>
      </c>
      <c r="F1313">
        <f>Table4[[#This Row],[Price]]*Table4[[#This Row],[Sales]]</f>
        <v>4485</v>
      </c>
      <c r="G1313" t="str">
        <f>TEXT(Table4[[#This Row],[Date]],"dddd")</f>
        <v>Thursday</v>
      </c>
    </row>
    <row r="1314" spans="1:7" x14ac:dyDescent="0.3">
      <c r="A1314" s="4">
        <v>44301</v>
      </c>
      <c r="B1314" t="s">
        <v>29</v>
      </c>
      <c r="C1314" t="s">
        <v>39</v>
      </c>
      <c r="D1314">
        <v>8</v>
      </c>
      <c r="E1314">
        <f>VLOOKUP(Table4[[#This Row],[SKU]],Table2[[SKU]:[Avg Price]],4,0)</f>
        <v>350</v>
      </c>
      <c r="F1314">
        <f>Table4[[#This Row],[Price]]*Table4[[#This Row],[Sales]]</f>
        <v>2800</v>
      </c>
      <c r="G1314" t="str">
        <f>TEXT(Table4[[#This Row],[Date]],"dddd")</f>
        <v>Thursday</v>
      </c>
    </row>
    <row r="1315" spans="1:7" x14ac:dyDescent="0.3">
      <c r="A1315" s="4">
        <v>44301</v>
      </c>
      <c r="B1315" t="s">
        <v>30</v>
      </c>
      <c r="C1315" t="s">
        <v>39</v>
      </c>
      <c r="D1315">
        <v>7</v>
      </c>
      <c r="E1315">
        <f>VLOOKUP(Table4[[#This Row],[SKU]],Table2[[SKU]:[Avg Price]],4,0)</f>
        <v>1575</v>
      </c>
      <c r="F1315">
        <f>Table4[[#This Row],[Price]]*Table4[[#This Row],[Sales]]</f>
        <v>11025</v>
      </c>
      <c r="G1315" t="str">
        <f>TEXT(Table4[[#This Row],[Date]],"dddd")</f>
        <v>Thursday</v>
      </c>
    </row>
    <row r="1316" spans="1:7" x14ac:dyDescent="0.3">
      <c r="A1316" s="4">
        <v>44301</v>
      </c>
      <c r="B1316" t="s">
        <v>31</v>
      </c>
      <c r="C1316" t="s">
        <v>39</v>
      </c>
      <c r="D1316">
        <v>3</v>
      </c>
      <c r="E1316">
        <f>VLOOKUP(Table4[[#This Row],[SKU]],Table2[[SKU]:[Avg Price]],4,0)</f>
        <v>1045</v>
      </c>
      <c r="F1316">
        <f>Table4[[#This Row],[Price]]*Table4[[#This Row],[Sales]]</f>
        <v>3135</v>
      </c>
      <c r="G1316" t="str">
        <f>TEXT(Table4[[#This Row],[Date]],"dddd")</f>
        <v>Thursday</v>
      </c>
    </row>
    <row r="1317" spans="1:7" x14ac:dyDescent="0.3">
      <c r="A1317" s="4">
        <v>44301</v>
      </c>
      <c r="B1317" t="s">
        <v>32</v>
      </c>
      <c r="C1317" t="s">
        <v>39</v>
      </c>
      <c r="D1317">
        <v>5</v>
      </c>
      <c r="E1317">
        <f>VLOOKUP(Table4[[#This Row],[SKU]],Table2[[SKU]:[Avg Price]],4,0)</f>
        <v>1186</v>
      </c>
      <c r="F1317">
        <f>Table4[[#This Row],[Price]]*Table4[[#This Row],[Sales]]</f>
        <v>5930</v>
      </c>
      <c r="G1317" t="str">
        <f>TEXT(Table4[[#This Row],[Date]],"dddd")</f>
        <v>Thursday</v>
      </c>
    </row>
    <row r="1318" spans="1:7" x14ac:dyDescent="0.3">
      <c r="A1318" s="4">
        <v>44301</v>
      </c>
      <c r="B1318" t="s">
        <v>33</v>
      </c>
      <c r="C1318" t="s">
        <v>39</v>
      </c>
      <c r="D1318">
        <v>0</v>
      </c>
      <c r="E1318">
        <f>VLOOKUP(Table4[[#This Row],[SKU]],Table2[[SKU]:[Avg Price]],4,0)</f>
        <v>374</v>
      </c>
      <c r="F1318">
        <f>Table4[[#This Row],[Price]]*Table4[[#This Row],[Sales]]</f>
        <v>0</v>
      </c>
      <c r="G1318" t="str">
        <f>TEXT(Table4[[#This Row],[Date]],"dddd")</f>
        <v>Thursday</v>
      </c>
    </row>
    <row r="1319" spans="1:7" x14ac:dyDescent="0.3">
      <c r="A1319" s="4">
        <v>44301</v>
      </c>
      <c r="B1319" t="s">
        <v>34</v>
      </c>
      <c r="C1319" t="s">
        <v>39</v>
      </c>
      <c r="D1319">
        <v>1</v>
      </c>
      <c r="E1319">
        <f>VLOOKUP(Table4[[#This Row],[SKU]],Table2[[SKU]:[Avg Price]],4,0)</f>
        <v>1500</v>
      </c>
      <c r="F1319">
        <f>Table4[[#This Row],[Price]]*Table4[[#This Row],[Sales]]</f>
        <v>1500</v>
      </c>
      <c r="G1319" t="str">
        <f>TEXT(Table4[[#This Row],[Date]],"dddd")</f>
        <v>Thursday</v>
      </c>
    </row>
    <row r="1320" spans="1:7" x14ac:dyDescent="0.3">
      <c r="A1320" s="4">
        <v>44301</v>
      </c>
      <c r="B1320" t="s">
        <v>35</v>
      </c>
      <c r="C1320" t="s">
        <v>39</v>
      </c>
      <c r="D1320">
        <v>0</v>
      </c>
      <c r="E1320">
        <f>VLOOKUP(Table4[[#This Row],[SKU]],Table2[[SKU]:[Avg Price]],4,0)</f>
        <v>1800</v>
      </c>
      <c r="F1320">
        <f>Table4[[#This Row],[Price]]*Table4[[#This Row],[Sales]]</f>
        <v>0</v>
      </c>
      <c r="G1320" t="str">
        <f>TEXT(Table4[[#This Row],[Date]],"dddd")</f>
        <v>Thursday</v>
      </c>
    </row>
    <row r="1321" spans="1:7" x14ac:dyDescent="0.3">
      <c r="A1321" s="4">
        <v>44301</v>
      </c>
      <c r="B1321" t="s">
        <v>36</v>
      </c>
      <c r="C1321" t="s">
        <v>39</v>
      </c>
      <c r="D1321">
        <v>0</v>
      </c>
      <c r="E1321">
        <f>VLOOKUP(Table4[[#This Row],[SKU]],Table2[[SKU]:[Avg Price]],4,0)</f>
        <v>1477</v>
      </c>
      <c r="F1321">
        <f>Table4[[#This Row],[Price]]*Table4[[#This Row],[Sales]]</f>
        <v>0</v>
      </c>
      <c r="G1321" t="str">
        <f>TEXT(Table4[[#This Row],[Date]],"dddd")</f>
        <v>Thursday</v>
      </c>
    </row>
    <row r="1322" spans="1:7" x14ac:dyDescent="0.3">
      <c r="A1322" s="4">
        <v>44301</v>
      </c>
      <c r="B1322" t="s">
        <v>5</v>
      </c>
      <c r="C1322" t="s">
        <v>40</v>
      </c>
      <c r="D1322">
        <v>12</v>
      </c>
      <c r="E1322">
        <f>VLOOKUP(Table4[[#This Row],[SKU]],Table2[[SKU]:[Avg Price]],4,0)</f>
        <v>210</v>
      </c>
      <c r="F1322">
        <f>Table4[[#This Row],[Price]]*Table4[[#This Row],[Sales]]</f>
        <v>2520</v>
      </c>
      <c r="G1322" t="str">
        <f>TEXT(Table4[[#This Row],[Date]],"dddd")</f>
        <v>Thursday</v>
      </c>
    </row>
    <row r="1323" spans="1:7" x14ac:dyDescent="0.3">
      <c r="A1323" s="4">
        <v>44301</v>
      </c>
      <c r="B1323" t="s">
        <v>6</v>
      </c>
      <c r="C1323" t="s">
        <v>40</v>
      </c>
      <c r="D1323">
        <v>5</v>
      </c>
      <c r="E1323">
        <f>VLOOKUP(Table4[[#This Row],[SKU]],Table2[[SKU]:[Avg Price]],4,0)</f>
        <v>199</v>
      </c>
      <c r="F1323">
        <f>Table4[[#This Row],[Price]]*Table4[[#This Row],[Sales]]</f>
        <v>995</v>
      </c>
      <c r="G1323" t="str">
        <f>TEXT(Table4[[#This Row],[Date]],"dddd")</f>
        <v>Thursday</v>
      </c>
    </row>
    <row r="1324" spans="1:7" x14ac:dyDescent="0.3">
      <c r="A1324" s="4">
        <v>44301</v>
      </c>
      <c r="B1324" t="s">
        <v>7</v>
      </c>
      <c r="C1324" t="s">
        <v>40</v>
      </c>
      <c r="D1324">
        <v>3</v>
      </c>
      <c r="E1324">
        <f>VLOOKUP(Table4[[#This Row],[SKU]],Table2[[SKU]:[Avg Price]],4,0)</f>
        <v>322</v>
      </c>
      <c r="F1324">
        <f>Table4[[#This Row],[Price]]*Table4[[#This Row],[Sales]]</f>
        <v>966</v>
      </c>
      <c r="G1324" t="str">
        <f>TEXT(Table4[[#This Row],[Date]],"dddd")</f>
        <v>Thursday</v>
      </c>
    </row>
    <row r="1325" spans="1:7" x14ac:dyDescent="0.3">
      <c r="A1325" s="4">
        <v>44301</v>
      </c>
      <c r="B1325" t="s">
        <v>8</v>
      </c>
      <c r="C1325" t="s">
        <v>40</v>
      </c>
      <c r="D1325">
        <v>4</v>
      </c>
      <c r="E1325">
        <f>VLOOKUP(Table4[[#This Row],[SKU]],Table2[[SKU]:[Avg Price]],4,0)</f>
        <v>161</v>
      </c>
      <c r="F1325">
        <f>Table4[[#This Row],[Price]]*Table4[[#This Row],[Sales]]</f>
        <v>644</v>
      </c>
      <c r="G1325" t="str">
        <f>TEXT(Table4[[#This Row],[Date]],"dddd")</f>
        <v>Thursday</v>
      </c>
    </row>
    <row r="1326" spans="1:7" x14ac:dyDescent="0.3">
      <c r="A1326" s="4">
        <v>44301</v>
      </c>
      <c r="B1326" t="s">
        <v>9</v>
      </c>
      <c r="C1326" t="s">
        <v>40</v>
      </c>
      <c r="D1326">
        <v>2</v>
      </c>
      <c r="E1326">
        <f>VLOOKUP(Table4[[#This Row],[SKU]],Table2[[SKU]:[Avg Price]],4,0)</f>
        <v>109</v>
      </c>
      <c r="F1326">
        <f>Table4[[#This Row],[Price]]*Table4[[#This Row],[Sales]]</f>
        <v>218</v>
      </c>
      <c r="G1326" t="str">
        <f>TEXT(Table4[[#This Row],[Date]],"dddd")</f>
        <v>Thursday</v>
      </c>
    </row>
    <row r="1327" spans="1:7" x14ac:dyDescent="0.3">
      <c r="A1327" s="4">
        <v>44301</v>
      </c>
      <c r="B1327" t="s">
        <v>10</v>
      </c>
      <c r="C1327" t="s">
        <v>40</v>
      </c>
      <c r="D1327">
        <v>2</v>
      </c>
      <c r="E1327">
        <f>VLOOKUP(Table4[[#This Row],[SKU]],Table2[[SKU]:[Avg Price]],4,0)</f>
        <v>122</v>
      </c>
      <c r="F1327">
        <f>Table4[[#This Row],[Price]]*Table4[[#This Row],[Sales]]</f>
        <v>244</v>
      </c>
      <c r="G1327" t="str">
        <f>TEXT(Table4[[#This Row],[Date]],"dddd")</f>
        <v>Thursday</v>
      </c>
    </row>
    <row r="1328" spans="1:7" x14ac:dyDescent="0.3">
      <c r="A1328" s="4">
        <v>44301</v>
      </c>
      <c r="B1328" t="s">
        <v>11</v>
      </c>
      <c r="C1328" t="s">
        <v>40</v>
      </c>
      <c r="D1328">
        <v>2</v>
      </c>
      <c r="E1328">
        <f>VLOOKUP(Table4[[#This Row],[SKU]],Table2[[SKU]:[Avg Price]],4,0)</f>
        <v>96</v>
      </c>
      <c r="F1328">
        <f>Table4[[#This Row],[Price]]*Table4[[#This Row],[Sales]]</f>
        <v>192</v>
      </c>
      <c r="G1328" t="str">
        <f>TEXT(Table4[[#This Row],[Date]],"dddd")</f>
        <v>Thursday</v>
      </c>
    </row>
    <row r="1329" spans="1:7" x14ac:dyDescent="0.3">
      <c r="A1329" s="4">
        <v>44301</v>
      </c>
      <c r="B1329" t="s">
        <v>12</v>
      </c>
      <c r="C1329" t="s">
        <v>40</v>
      </c>
      <c r="D1329">
        <v>0</v>
      </c>
      <c r="E1329">
        <f>VLOOKUP(Table4[[#This Row],[SKU]],Table2[[SKU]:[Avg Price]],4,0)</f>
        <v>73</v>
      </c>
      <c r="F1329">
        <f>Table4[[#This Row],[Price]]*Table4[[#This Row],[Sales]]</f>
        <v>0</v>
      </c>
      <c r="G1329" t="str">
        <f>TEXT(Table4[[#This Row],[Date]],"dddd")</f>
        <v>Thursday</v>
      </c>
    </row>
    <row r="1330" spans="1:7" x14ac:dyDescent="0.3">
      <c r="A1330" s="4">
        <v>44301</v>
      </c>
      <c r="B1330" t="s">
        <v>14</v>
      </c>
      <c r="C1330" t="s">
        <v>40</v>
      </c>
      <c r="D1330">
        <v>2</v>
      </c>
      <c r="E1330">
        <f>VLOOKUP(Table4[[#This Row],[SKU]],Table2[[SKU]:[Avg Price]],4,0)</f>
        <v>225</v>
      </c>
      <c r="F1330">
        <f>Table4[[#This Row],[Price]]*Table4[[#This Row],[Sales]]</f>
        <v>450</v>
      </c>
      <c r="G1330" t="str">
        <f>TEXT(Table4[[#This Row],[Date]],"dddd")</f>
        <v>Thursday</v>
      </c>
    </row>
    <row r="1331" spans="1:7" x14ac:dyDescent="0.3">
      <c r="A1331" s="4">
        <v>44301</v>
      </c>
      <c r="B1331" t="s">
        <v>16</v>
      </c>
      <c r="C1331" t="s">
        <v>40</v>
      </c>
      <c r="D1331">
        <v>1</v>
      </c>
      <c r="E1331">
        <f>VLOOKUP(Table4[[#This Row],[SKU]],Table2[[SKU]:[Avg Price]],4,0)</f>
        <v>559</v>
      </c>
      <c r="F1331">
        <f>Table4[[#This Row],[Price]]*Table4[[#This Row],[Sales]]</f>
        <v>559</v>
      </c>
      <c r="G1331" t="str">
        <f>TEXT(Table4[[#This Row],[Date]],"dddd")</f>
        <v>Thursday</v>
      </c>
    </row>
    <row r="1332" spans="1:7" x14ac:dyDescent="0.3">
      <c r="A1332" s="4">
        <v>44301</v>
      </c>
      <c r="B1332" t="s">
        <v>17</v>
      </c>
      <c r="C1332" t="s">
        <v>40</v>
      </c>
      <c r="D1332">
        <v>1</v>
      </c>
      <c r="E1332">
        <f>VLOOKUP(Table4[[#This Row],[SKU]],Table2[[SKU]:[Avg Price]],4,0)</f>
        <v>3199</v>
      </c>
      <c r="F1332">
        <f>Table4[[#This Row],[Price]]*Table4[[#This Row],[Sales]]</f>
        <v>3199</v>
      </c>
      <c r="G1332" t="str">
        <f>TEXT(Table4[[#This Row],[Date]],"dddd")</f>
        <v>Thursday</v>
      </c>
    </row>
    <row r="1333" spans="1:7" x14ac:dyDescent="0.3">
      <c r="A1333" s="4">
        <v>44301</v>
      </c>
      <c r="B1333" t="s">
        <v>18</v>
      </c>
      <c r="C1333" t="s">
        <v>40</v>
      </c>
      <c r="D1333">
        <v>16</v>
      </c>
      <c r="E1333">
        <f>VLOOKUP(Table4[[#This Row],[SKU]],Table2[[SKU]:[Avg Price]],4,0)</f>
        <v>371</v>
      </c>
      <c r="F1333">
        <f>Table4[[#This Row],[Price]]*Table4[[#This Row],[Sales]]</f>
        <v>5936</v>
      </c>
      <c r="G1333" t="str">
        <f>TEXT(Table4[[#This Row],[Date]],"dddd")</f>
        <v>Thursday</v>
      </c>
    </row>
    <row r="1334" spans="1:7" x14ac:dyDescent="0.3">
      <c r="A1334" s="4">
        <v>44301</v>
      </c>
      <c r="B1334" t="s">
        <v>19</v>
      </c>
      <c r="C1334" t="s">
        <v>40</v>
      </c>
      <c r="D1334">
        <v>3</v>
      </c>
      <c r="E1334">
        <f>VLOOKUP(Table4[[#This Row],[SKU]],Table2[[SKU]:[Avg Price]],4,0)</f>
        <v>2300</v>
      </c>
      <c r="F1334">
        <f>Table4[[#This Row],[Price]]*Table4[[#This Row],[Sales]]</f>
        <v>6900</v>
      </c>
      <c r="G1334" t="str">
        <f>TEXT(Table4[[#This Row],[Date]],"dddd")</f>
        <v>Thursday</v>
      </c>
    </row>
    <row r="1335" spans="1:7" x14ac:dyDescent="0.3">
      <c r="A1335" s="4">
        <v>44301</v>
      </c>
      <c r="B1335" t="s">
        <v>20</v>
      </c>
      <c r="C1335" t="s">
        <v>40</v>
      </c>
      <c r="D1335">
        <v>4</v>
      </c>
      <c r="E1335">
        <f>VLOOKUP(Table4[[#This Row],[SKU]],Table2[[SKU]:[Avg Price]],4,0)</f>
        <v>499</v>
      </c>
      <c r="F1335">
        <f>Table4[[#This Row],[Price]]*Table4[[#This Row],[Sales]]</f>
        <v>1996</v>
      </c>
      <c r="G1335" t="str">
        <f>TEXT(Table4[[#This Row],[Date]],"dddd")</f>
        <v>Thursday</v>
      </c>
    </row>
    <row r="1336" spans="1:7" x14ac:dyDescent="0.3">
      <c r="A1336" s="4">
        <v>44301</v>
      </c>
      <c r="B1336" t="s">
        <v>21</v>
      </c>
      <c r="C1336" t="s">
        <v>40</v>
      </c>
      <c r="D1336">
        <v>6</v>
      </c>
      <c r="E1336">
        <f>VLOOKUP(Table4[[#This Row],[SKU]],Table2[[SKU]:[Avg Price]],4,0)</f>
        <v>299</v>
      </c>
      <c r="F1336">
        <f>Table4[[#This Row],[Price]]*Table4[[#This Row],[Sales]]</f>
        <v>1794</v>
      </c>
      <c r="G1336" t="str">
        <f>TEXT(Table4[[#This Row],[Date]],"dddd")</f>
        <v>Thursday</v>
      </c>
    </row>
    <row r="1337" spans="1:7" x14ac:dyDescent="0.3">
      <c r="A1337" s="4">
        <v>44301</v>
      </c>
      <c r="B1337" t="s">
        <v>22</v>
      </c>
      <c r="C1337" t="s">
        <v>40</v>
      </c>
      <c r="D1337">
        <v>3</v>
      </c>
      <c r="E1337">
        <f>VLOOKUP(Table4[[#This Row],[SKU]],Table2[[SKU]:[Avg Price]],4,0)</f>
        <v>901</v>
      </c>
      <c r="F1337">
        <f>Table4[[#This Row],[Price]]*Table4[[#This Row],[Sales]]</f>
        <v>2703</v>
      </c>
      <c r="G1337" t="str">
        <f>TEXT(Table4[[#This Row],[Date]],"dddd")</f>
        <v>Thursday</v>
      </c>
    </row>
    <row r="1338" spans="1:7" x14ac:dyDescent="0.3">
      <c r="A1338" s="4">
        <v>44301</v>
      </c>
      <c r="B1338" t="s">
        <v>23</v>
      </c>
      <c r="C1338" t="s">
        <v>40</v>
      </c>
      <c r="D1338">
        <v>2</v>
      </c>
      <c r="E1338">
        <f>VLOOKUP(Table4[[#This Row],[SKU]],Table2[[SKU]:[Avg Price]],4,0)</f>
        <v>929</v>
      </c>
      <c r="F1338">
        <f>Table4[[#This Row],[Price]]*Table4[[#This Row],[Sales]]</f>
        <v>1858</v>
      </c>
      <c r="G1338" t="str">
        <f>TEXT(Table4[[#This Row],[Date]],"dddd")</f>
        <v>Thursday</v>
      </c>
    </row>
    <row r="1339" spans="1:7" x14ac:dyDescent="0.3">
      <c r="A1339" s="4">
        <v>44301</v>
      </c>
      <c r="B1339" t="s">
        <v>24</v>
      </c>
      <c r="C1339" t="s">
        <v>40</v>
      </c>
      <c r="D1339">
        <v>2</v>
      </c>
      <c r="E1339">
        <f>VLOOKUP(Table4[[#This Row],[SKU]],Table2[[SKU]:[Avg Price]],4,0)</f>
        <v>1030</v>
      </c>
      <c r="F1339">
        <f>Table4[[#This Row],[Price]]*Table4[[#This Row],[Sales]]</f>
        <v>2060</v>
      </c>
      <c r="G1339" t="str">
        <f>TEXT(Table4[[#This Row],[Date]],"dddd")</f>
        <v>Thursday</v>
      </c>
    </row>
    <row r="1340" spans="1:7" x14ac:dyDescent="0.3">
      <c r="A1340" s="4">
        <v>44301</v>
      </c>
      <c r="B1340" t="s">
        <v>25</v>
      </c>
      <c r="C1340" t="s">
        <v>40</v>
      </c>
      <c r="D1340">
        <v>1</v>
      </c>
      <c r="E1340">
        <f>VLOOKUP(Table4[[#This Row],[SKU]],Table2[[SKU]:[Avg Price]],4,0)</f>
        <v>1222</v>
      </c>
      <c r="F1340">
        <f>Table4[[#This Row],[Price]]*Table4[[#This Row],[Sales]]</f>
        <v>1222</v>
      </c>
      <c r="G1340" t="str">
        <f>TEXT(Table4[[#This Row],[Date]],"dddd")</f>
        <v>Thursday</v>
      </c>
    </row>
    <row r="1341" spans="1:7" x14ac:dyDescent="0.3">
      <c r="A1341" s="4">
        <v>44301</v>
      </c>
      <c r="B1341" t="s">
        <v>26</v>
      </c>
      <c r="C1341" t="s">
        <v>40</v>
      </c>
      <c r="D1341">
        <v>3</v>
      </c>
      <c r="E1341">
        <f>VLOOKUP(Table4[[#This Row],[SKU]],Table2[[SKU]:[Avg Price]],4,0)</f>
        <v>649</v>
      </c>
      <c r="F1341">
        <f>Table4[[#This Row],[Price]]*Table4[[#This Row],[Sales]]</f>
        <v>1947</v>
      </c>
      <c r="G1341" t="str">
        <f>TEXT(Table4[[#This Row],[Date]],"dddd")</f>
        <v>Thursday</v>
      </c>
    </row>
    <row r="1342" spans="1:7" x14ac:dyDescent="0.3">
      <c r="A1342" s="4">
        <v>44301</v>
      </c>
      <c r="B1342" t="s">
        <v>27</v>
      </c>
      <c r="C1342" t="s">
        <v>40</v>
      </c>
      <c r="D1342">
        <v>9</v>
      </c>
      <c r="E1342">
        <f>VLOOKUP(Table4[[#This Row],[SKU]],Table2[[SKU]:[Avg Price]],4,0)</f>
        <v>1800</v>
      </c>
      <c r="F1342">
        <f>Table4[[#This Row],[Price]]*Table4[[#This Row],[Sales]]</f>
        <v>16200</v>
      </c>
      <c r="G1342" t="str">
        <f>TEXT(Table4[[#This Row],[Date]],"dddd")</f>
        <v>Thursday</v>
      </c>
    </row>
    <row r="1343" spans="1:7" x14ac:dyDescent="0.3">
      <c r="A1343" s="4">
        <v>44301</v>
      </c>
      <c r="B1343" t="s">
        <v>28</v>
      </c>
      <c r="C1343" t="s">
        <v>40</v>
      </c>
      <c r="D1343">
        <v>2</v>
      </c>
      <c r="E1343">
        <f>VLOOKUP(Table4[[#This Row],[SKU]],Table2[[SKU]:[Avg Price]],4,0)</f>
        <v>345</v>
      </c>
      <c r="F1343">
        <f>Table4[[#This Row],[Price]]*Table4[[#This Row],[Sales]]</f>
        <v>690</v>
      </c>
      <c r="G1343" t="str">
        <f>TEXT(Table4[[#This Row],[Date]],"dddd")</f>
        <v>Thursday</v>
      </c>
    </row>
    <row r="1344" spans="1:7" x14ac:dyDescent="0.3">
      <c r="A1344" s="4">
        <v>44301</v>
      </c>
      <c r="B1344" t="s">
        <v>29</v>
      </c>
      <c r="C1344" t="s">
        <v>40</v>
      </c>
      <c r="D1344">
        <v>6</v>
      </c>
      <c r="E1344">
        <f>VLOOKUP(Table4[[#This Row],[SKU]],Table2[[SKU]:[Avg Price]],4,0)</f>
        <v>350</v>
      </c>
      <c r="F1344">
        <f>Table4[[#This Row],[Price]]*Table4[[#This Row],[Sales]]</f>
        <v>2100</v>
      </c>
      <c r="G1344" t="str">
        <f>TEXT(Table4[[#This Row],[Date]],"dddd")</f>
        <v>Thursday</v>
      </c>
    </row>
    <row r="1345" spans="1:7" x14ac:dyDescent="0.3">
      <c r="A1345" s="4">
        <v>44301</v>
      </c>
      <c r="B1345" t="s">
        <v>30</v>
      </c>
      <c r="C1345" t="s">
        <v>40</v>
      </c>
      <c r="D1345">
        <v>2</v>
      </c>
      <c r="E1345">
        <f>VLOOKUP(Table4[[#This Row],[SKU]],Table2[[SKU]:[Avg Price]],4,0)</f>
        <v>1575</v>
      </c>
      <c r="F1345">
        <f>Table4[[#This Row],[Price]]*Table4[[#This Row],[Sales]]</f>
        <v>3150</v>
      </c>
      <c r="G1345" t="str">
        <f>TEXT(Table4[[#This Row],[Date]],"dddd")</f>
        <v>Thursday</v>
      </c>
    </row>
    <row r="1346" spans="1:7" x14ac:dyDescent="0.3">
      <c r="A1346" s="4">
        <v>44301</v>
      </c>
      <c r="B1346" t="s">
        <v>31</v>
      </c>
      <c r="C1346" t="s">
        <v>40</v>
      </c>
      <c r="D1346">
        <v>5</v>
      </c>
      <c r="E1346">
        <f>VLOOKUP(Table4[[#This Row],[SKU]],Table2[[SKU]:[Avg Price]],4,0)</f>
        <v>1045</v>
      </c>
      <c r="F1346">
        <f>Table4[[#This Row],[Price]]*Table4[[#This Row],[Sales]]</f>
        <v>5225</v>
      </c>
      <c r="G1346" t="str">
        <f>TEXT(Table4[[#This Row],[Date]],"dddd")</f>
        <v>Thursday</v>
      </c>
    </row>
    <row r="1347" spans="1:7" x14ac:dyDescent="0.3">
      <c r="A1347" s="4">
        <v>44301</v>
      </c>
      <c r="B1347" t="s">
        <v>32</v>
      </c>
      <c r="C1347" t="s">
        <v>40</v>
      </c>
      <c r="D1347">
        <v>1</v>
      </c>
      <c r="E1347">
        <f>VLOOKUP(Table4[[#This Row],[SKU]],Table2[[SKU]:[Avg Price]],4,0)</f>
        <v>1186</v>
      </c>
      <c r="F1347">
        <f>Table4[[#This Row],[Price]]*Table4[[#This Row],[Sales]]</f>
        <v>1186</v>
      </c>
      <c r="G1347" t="str">
        <f>TEXT(Table4[[#This Row],[Date]],"dddd")</f>
        <v>Thursday</v>
      </c>
    </row>
    <row r="1348" spans="1:7" x14ac:dyDescent="0.3">
      <c r="A1348" s="4">
        <v>44301</v>
      </c>
      <c r="B1348" t="s">
        <v>33</v>
      </c>
      <c r="C1348" t="s">
        <v>40</v>
      </c>
      <c r="D1348">
        <v>5</v>
      </c>
      <c r="E1348">
        <f>VLOOKUP(Table4[[#This Row],[SKU]],Table2[[SKU]:[Avg Price]],4,0)</f>
        <v>374</v>
      </c>
      <c r="F1348">
        <f>Table4[[#This Row],[Price]]*Table4[[#This Row],[Sales]]</f>
        <v>1870</v>
      </c>
      <c r="G1348" t="str">
        <f>TEXT(Table4[[#This Row],[Date]],"dddd")</f>
        <v>Thursday</v>
      </c>
    </row>
    <row r="1349" spans="1:7" x14ac:dyDescent="0.3">
      <c r="A1349" s="4">
        <v>44301</v>
      </c>
      <c r="B1349" t="s">
        <v>34</v>
      </c>
      <c r="C1349" t="s">
        <v>40</v>
      </c>
      <c r="D1349">
        <v>1</v>
      </c>
      <c r="E1349">
        <f>VLOOKUP(Table4[[#This Row],[SKU]],Table2[[SKU]:[Avg Price]],4,0)</f>
        <v>1500</v>
      </c>
      <c r="F1349">
        <f>Table4[[#This Row],[Price]]*Table4[[#This Row],[Sales]]</f>
        <v>1500</v>
      </c>
      <c r="G1349" t="str">
        <f>TEXT(Table4[[#This Row],[Date]],"dddd")</f>
        <v>Thursday</v>
      </c>
    </row>
    <row r="1350" spans="1:7" x14ac:dyDescent="0.3">
      <c r="A1350" s="4">
        <v>44301</v>
      </c>
      <c r="B1350" t="s">
        <v>35</v>
      </c>
      <c r="C1350" t="s">
        <v>40</v>
      </c>
      <c r="D1350">
        <v>2</v>
      </c>
      <c r="E1350">
        <f>VLOOKUP(Table4[[#This Row],[SKU]],Table2[[SKU]:[Avg Price]],4,0)</f>
        <v>1800</v>
      </c>
      <c r="F1350">
        <f>Table4[[#This Row],[Price]]*Table4[[#This Row],[Sales]]</f>
        <v>3600</v>
      </c>
      <c r="G1350" t="str">
        <f>TEXT(Table4[[#This Row],[Date]],"dddd")</f>
        <v>Thursday</v>
      </c>
    </row>
    <row r="1351" spans="1:7" x14ac:dyDescent="0.3">
      <c r="A1351" s="4">
        <v>44301</v>
      </c>
      <c r="B1351" t="s">
        <v>36</v>
      </c>
      <c r="C1351" t="s">
        <v>40</v>
      </c>
      <c r="D1351">
        <v>0</v>
      </c>
      <c r="E1351">
        <f>VLOOKUP(Table4[[#This Row],[SKU]],Table2[[SKU]:[Avg Price]],4,0)</f>
        <v>1477</v>
      </c>
      <c r="F1351">
        <f>Table4[[#This Row],[Price]]*Table4[[#This Row],[Sales]]</f>
        <v>0</v>
      </c>
      <c r="G1351" t="str">
        <f>TEXT(Table4[[#This Row],[Date]],"dddd")</f>
        <v>Thursday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AFCF-67E9-4C77-8A9B-A6866B801719}">
  <dimension ref="A1:K31"/>
  <sheetViews>
    <sheetView showGridLines="0" tabSelected="1" topLeftCell="A3" workbookViewId="0">
      <selection activeCell="B19" sqref="B19"/>
    </sheetView>
  </sheetViews>
  <sheetFormatPr defaultRowHeight="14.4" x14ac:dyDescent="0.3"/>
  <cols>
    <col min="1" max="1" width="8.5546875" bestFit="1" customWidth="1"/>
    <col min="3" max="3" width="15" bestFit="1" customWidth="1"/>
    <col min="4" max="4" width="31.109375" bestFit="1" customWidth="1"/>
    <col min="5" max="5" width="1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45</v>
      </c>
      <c r="B2" t="s">
        <v>5</v>
      </c>
      <c r="C2" t="s">
        <v>102</v>
      </c>
      <c r="D2" t="s">
        <v>46</v>
      </c>
      <c r="E2">
        <v>210</v>
      </c>
    </row>
    <row r="3" spans="1:11" x14ac:dyDescent="0.3">
      <c r="A3" t="s">
        <v>45</v>
      </c>
      <c r="B3" t="s">
        <v>6</v>
      </c>
      <c r="C3" t="s">
        <v>47</v>
      </c>
      <c r="D3" t="s">
        <v>48</v>
      </c>
      <c r="E3">
        <v>199</v>
      </c>
    </row>
    <row r="4" spans="1:11" x14ac:dyDescent="0.3">
      <c r="A4" t="s">
        <v>45</v>
      </c>
      <c r="B4" t="s">
        <v>7</v>
      </c>
      <c r="C4" t="s">
        <v>49</v>
      </c>
      <c r="D4" t="s">
        <v>50</v>
      </c>
      <c r="E4">
        <v>322</v>
      </c>
    </row>
    <row r="5" spans="1:11" x14ac:dyDescent="0.3">
      <c r="A5" t="s">
        <v>45</v>
      </c>
      <c r="B5" t="s">
        <v>8</v>
      </c>
      <c r="C5" t="s">
        <v>102</v>
      </c>
      <c r="D5" t="s">
        <v>51</v>
      </c>
      <c r="E5">
        <v>161</v>
      </c>
    </row>
    <row r="6" spans="1:11" x14ac:dyDescent="0.3">
      <c r="A6" t="s">
        <v>45</v>
      </c>
      <c r="B6" t="s">
        <v>9</v>
      </c>
      <c r="C6" t="s">
        <v>52</v>
      </c>
      <c r="D6" t="s">
        <v>53</v>
      </c>
      <c r="E6">
        <v>109</v>
      </c>
    </row>
    <row r="7" spans="1:11" x14ac:dyDescent="0.3">
      <c r="A7" t="s">
        <v>45</v>
      </c>
      <c r="B7" t="s">
        <v>10</v>
      </c>
      <c r="C7" t="s">
        <v>54</v>
      </c>
      <c r="D7" t="s">
        <v>55</v>
      </c>
      <c r="E7">
        <v>122</v>
      </c>
    </row>
    <row r="8" spans="1:11" x14ac:dyDescent="0.3">
      <c r="A8" t="s">
        <v>45</v>
      </c>
      <c r="B8" t="s">
        <v>11</v>
      </c>
      <c r="C8" t="s">
        <v>56</v>
      </c>
      <c r="D8" t="s">
        <v>57</v>
      </c>
      <c r="E8">
        <v>96</v>
      </c>
    </row>
    <row r="9" spans="1:11" x14ac:dyDescent="0.3">
      <c r="A9" t="s">
        <v>45</v>
      </c>
      <c r="B9" t="s">
        <v>12</v>
      </c>
      <c r="C9" t="s">
        <v>58</v>
      </c>
      <c r="D9" t="s">
        <v>59</v>
      </c>
      <c r="E9">
        <v>73</v>
      </c>
    </row>
    <row r="10" spans="1:11" x14ac:dyDescent="0.3">
      <c r="A10" t="s">
        <v>45</v>
      </c>
      <c r="B10" t="s">
        <v>14</v>
      </c>
      <c r="C10" t="s">
        <v>60</v>
      </c>
      <c r="D10" t="s">
        <v>61</v>
      </c>
      <c r="E10">
        <v>225</v>
      </c>
    </row>
    <row r="11" spans="1:11" x14ac:dyDescent="0.3">
      <c r="A11" t="s">
        <v>45</v>
      </c>
      <c r="B11" t="s">
        <v>16</v>
      </c>
      <c r="C11" t="s">
        <v>62</v>
      </c>
      <c r="D11" t="s">
        <v>63</v>
      </c>
      <c r="E11">
        <v>559</v>
      </c>
      <c r="K11" t="s">
        <v>5</v>
      </c>
    </row>
    <row r="12" spans="1:11" x14ac:dyDescent="0.3">
      <c r="A12" t="s">
        <v>44</v>
      </c>
      <c r="B12" t="s">
        <v>17</v>
      </c>
      <c r="C12" t="s">
        <v>64</v>
      </c>
      <c r="D12" t="s">
        <v>65</v>
      </c>
      <c r="E12">
        <v>3199</v>
      </c>
      <c r="K12" t="s">
        <v>17</v>
      </c>
    </row>
    <row r="13" spans="1:11" x14ac:dyDescent="0.3">
      <c r="A13" t="s">
        <v>44</v>
      </c>
      <c r="B13" t="s">
        <v>18</v>
      </c>
      <c r="C13" t="s">
        <v>66</v>
      </c>
      <c r="D13" t="s">
        <v>67</v>
      </c>
      <c r="E13">
        <v>371</v>
      </c>
      <c r="K13" t="s">
        <v>27</v>
      </c>
    </row>
    <row r="14" spans="1:11" x14ac:dyDescent="0.3">
      <c r="A14" t="s">
        <v>44</v>
      </c>
      <c r="B14" t="s">
        <v>19</v>
      </c>
      <c r="C14" t="s">
        <v>68</v>
      </c>
      <c r="D14" t="s">
        <v>69</v>
      </c>
      <c r="E14">
        <v>2300</v>
      </c>
    </row>
    <row r="15" spans="1:11" x14ac:dyDescent="0.3">
      <c r="A15" t="s">
        <v>44</v>
      </c>
      <c r="B15" t="s">
        <v>20</v>
      </c>
      <c r="C15" t="s">
        <v>70</v>
      </c>
      <c r="D15" t="s">
        <v>71</v>
      </c>
      <c r="E15">
        <v>499</v>
      </c>
    </row>
    <row r="16" spans="1:11" x14ac:dyDescent="0.3">
      <c r="A16" t="s">
        <v>44</v>
      </c>
      <c r="B16" t="s">
        <v>21</v>
      </c>
      <c r="C16" t="s">
        <v>72</v>
      </c>
      <c r="D16" t="s">
        <v>73</v>
      </c>
      <c r="E16">
        <v>299</v>
      </c>
    </row>
    <row r="17" spans="1:5" x14ac:dyDescent="0.3">
      <c r="A17" t="s">
        <v>44</v>
      </c>
      <c r="B17" t="s">
        <v>22</v>
      </c>
      <c r="C17" t="s">
        <v>74</v>
      </c>
      <c r="D17" t="s">
        <v>75</v>
      </c>
      <c r="E17">
        <v>901</v>
      </c>
    </row>
    <row r="18" spans="1:5" x14ac:dyDescent="0.3">
      <c r="A18" t="s">
        <v>44</v>
      </c>
      <c r="B18" t="s">
        <v>23</v>
      </c>
      <c r="C18" t="s">
        <v>76</v>
      </c>
      <c r="D18" t="s">
        <v>77</v>
      </c>
      <c r="E18">
        <v>929</v>
      </c>
    </row>
    <row r="19" spans="1:5" x14ac:dyDescent="0.3">
      <c r="A19" t="s">
        <v>44</v>
      </c>
      <c r="B19" t="s">
        <v>24</v>
      </c>
      <c r="C19" t="s">
        <v>78</v>
      </c>
      <c r="D19" t="s">
        <v>79</v>
      </c>
      <c r="E19">
        <v>1030</v>
      </c>
    </row>
    <row r="20" spans="1:5" x14ac:dyDescent="0.3">
      <c r="A20" t="s">
        <v>44</v>
      </c>
      <c r="B20" t="s">
        <v>25</v>
      </c>
      <c r="C20" t="s">
        <v>80</v>
      </c>
      <c r="D20" t="s">
        <v>81</v>
      </c>
      <c r="E20">
        <v>1222</v>
      </c>
    </row>
    <row r="21" spans="1:5" x14ac:dyDescent="0.3">
      <c r="A21" t="s">
        <v>44</v>
      </c>
      <c r="B21" t="s">
        <v>26</v>
      </c>
      <c r="C21" t="s">
        <v>82</v>
      </c>
      <c r="D21" t="s">
        <v>83</v>
      </c>
      <c r="E21">
        <v>649</v>
      </c>
    </row>
    <row r="22" spans="1:5" x14ac:dyDescent="0.3">
      <c r="A22" t="s">
        <v>84</v>
      </c>
      <c r="B22" t="s">
        <v>27</v>
      </c>
      <c r="C22" t="s">
        <v>85</v>
      </c>
      <c r="D22" t="s">
        <v>86</v>
      </c>
      <c r="E22">
        <v>1800</v>
      </c>
    </row>
    <row r="23" spans="1:5" x14ac:dyDescent="0.3">
      <c r="A23" t="s">
        <v>84</v>
      </c>
      <c r="B23" t="s">
        <v>28</v>
      </c>
      <c r="C23" t="s">
        <v>87</v>
      </c>
      <c r="D23" t="s">
        <v>88</v>
      </c>
      <c r="E23">
        <v>345</v>
      </c>
    </row>
    <row r="24" spans="1:5" x14ac:dyDescent="0.3">
      <c r="A24" t="s">
        <v>84</v>
      </c>
      <c r="B24" t="s">
        <v>29</v>
      </c>
      <c r="C24" t="s">
        <v>89</v>
      </c>
      <c r="D24" t="s">
        <v>90</v>
      </c>
      <c r="E24">
        <v>350</v>
      </c>
    </row>
    <row r="25" spans="1:5" x14ac:dyDescent="0.3">
      <c r="A25" t="s">
        <v>84</v>
      </c>
      <c r="B25" t="s">
        <v>30</v>
      </c>
      <c r="C25" t="s">
        <v>89</v>
      </c>
      <c r="D25" t="s">
        <v>91</v>
      </c>
      <c r="E25">
        <v>1575</v>
      </c>
    </row>
    <row r="26" spans="1:5" x14ac:dyDescent="0.3">
      <c r="A26" t="s">
        <v>84</v>
      </c>
      <c r="B26" t="s">
        <v>31</v>
      </c>
      <c r="C26" t="s">
        <v>92</v>
      </c>
      <c r="D26" t="s">
        <v>93</v>
      </c>
      <c r="E26">
        <v>1045</v>
      </c>
    </row>
    <row r="27" spans="1:5" x14ac:dyDescent="0.3">
      <c r="A27" t="s">
        <v>84</v>
      </c>
      <c r="B27" t="s">
        <v>32</v>
      </c>
      <c r="C27" t="s">
        <v>94</v>
      </c>
      <c r="D27" t="s">
        <v>95</v>
      </c>
      <c r="E27">
        <v>1186</v>
      </c>
    </row>
    <row r="28" spans="1:5" x14ac:dyDescent="0.3">
      <c r="A28" t="s">
        <v>84</v>
      </c>
      <c r="B28" t="s">
        <v>33</v>
      </c>
      <c r="C28" t="s">
        <v>15</v>
      </c>
      <c r="D28" t="s">
        <v>96</v>
      </c>
      <c r="E28">
        <v>374</v>
      </c>
    </row>
    <row r="29" spans="1:5" x14ac:dyDescent="0.3">
      <c r="A29" t="s">
        <v>84</v>
      </c>
      <c r="B29" t="s">
        <v>34</v>
      </c>
      <c r="C29" t="s">
        <v>97</v>
      </c>
      <c r="D29" t="s">
        <v>98</v>
      </c>
      <c r="E29">
        <v>1500</v>
      </c>
    </row>
    <row r="30" spans="1:5" x14ac:dyDescent="0.3">
      <c r="A30" t="s">
        <v>84</v>
      </c>
      <c r="B30" t="s">
        <v>35</v>
      </c>
      <c r="C30" t="s">
        <v>13</v>
      </c>
      <c r="D30" t="s">
        <v>99</v>
      </c>
      <c r="E30">
        <v>1800</v>
      </c>
    </row>
    <row r="31" spans="1:5" x14ac:dyDescent="0.3">
      <c r="A31" t="s">
        <v>84</v>
      </c>
      <c r="B31" t="s">
        <v>36</v>
      </c>
      <c r="C31" t="s">
        <v>100</v>
      </c>
      <c r="D31" t="s">
        <v>101</v>
      </c>
      <c r="E31">
        <v>1477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1E69-ECA9-4748-8737-CA5A857542F6}">
  <dimension ref="A3:B34"/>
  <sheetViews>
    <sheetView topLeftCell="A7" workbookViewId="0">
      <selection activeCell="A4" sqref="A4:A33"/>
    </sheetView>
  </sheetViews>
  <sheetFormatPr defaultRowHeight="14.4" x14ac:dyDescent="0.3"/>
  <cols>
    <col min="1" max="1" width="12.5546875" bestFit="1" customWidth="1"/>
    <col min="2" max="2" width="11.21875" bestFit="1" customWidth="1"/>
  </cols>
  <sheetData>
    <row r="3" spans="1:2" x14ac:dyDescent="0.3">
      <c r="A3" s="6" t="s">
        <v>103</v>
      </c>
      <c r="B3" t="s">
        <v>118</v>
      </c>
    </row>
    <row r="4" spans="1:2" x14ac:dyDescent="0.3">
      <c r="A4" s="3" t="s">
        <v>17</v>
      </c>
      <c r="B4" s="7">
        <v>497</v>
      </c>
    </row>
    <row r="5" spans="1:2" x14ac:dyDescent="0.3">
      <c r="A5" s="3" t="s">
        <v>18</v>
      </c>
      <c r="B5" s="7">
        <v>251</v>
      </c>
    </row>
    <row r="6" spans="1:2" x14ac:dyDescent="0.3">
      <c r="A6" s="3" t="s">
        <v>19</v>
      </c>
      <c r="B6" s="7">
        <v>109</v>
      </c>
    </row>
    <row r="7" spans="1:2" x14ac:dyDescent="0.3">
      <c r="A7" s="3" t="s">
        <v>20</v>
      </c>
      <c r="B7" s="7">
        <v>118</v>
      </c>
    </row>
    <row r="8" spans="1:2" x14ac:dyDescent="0.3">
      <c r="A8" s="3" t="s">
        <v>21</v>
      </c>
      <c r="B8" s="7">
        <v>123</v>
      </c>
    </row>
    <row r="9" spans="1:2" x14ac:dyDescent="0.3">
      <c r="A9" s="3" t="s">
        <v>22</v>
      </c>
      <c r="B9" s="7">
        <v>69</v>
      </c>
    </row>
    <row r="10" spans="1:2" x14ac:dyDescent="0.3">
      <c r="A10" s="3" t="s">
        <v>23</v>
      </c>
      <c r="B10" s="7">
        <v>74</v>
      </c>
    </row>
    <row r="11" spans="1:2" x14ac:dyDescent="0.3">
      <c r="A11" s="3" t="s">
        <v>24</v>
      </c>
      <c r="B11" s="7">
        <v>29</v>
      </c>
    </row>
    <row r="12" spans="1:2" x14ac:dyDescent="0.3">
      <c r="A12" s="3" t="s">
        <v>25</v>
      </c>
      <c r="B12" s="7">
        <v>22</v>
      </c>
    </row>
    <row r="13" spans="1:2" x14ac:dyDescent="0.3">
      <c r="A13" s="3" t="s">
        <v>26</v>
      </c>
      <c r="B13" s="7">
        <v>26</v>
      </c>
    </row>
    <row r="14" spans="1:2" x14ac:dyDescent="0.3">
      <c r="A14" s="3" t="s">
        <v>27</v>
      </c>
      <c r="B14" s="7">
        <v>355</v>
      </c>
    </row>
    <row r="15" spans="1:2" x14ac:dyDescent="0.3">
      <c r="A15" s="3" t="s">
        <v>28</v>
      </c>
      <c r="B15" s="7">
        <v>315</v>
      </c>
    </row>
    <row r="16" spans="1:2" x14ac:dyDescent="0.3">
      <c r="A16" s="3" t="s">
        <v>29</v>
      </c>
      <c r="B16" s="7">
        <v>165</v>
      </c>
    </row>
    <row r="17" spans="1:2" x14ac:dyDescent="0.3">
      <c r="A17" s="3" t="s">
        <v>30</v>
      </c>
      <c r="B17" s="7">
        <v>120</v>
      </c>
    </row>
    <row r="18" spans="1:2" x14ac:dyDescent="0.3">
      <c r="A18" s="3" t="s">
        <v>31</v>
      </c>
      <c r="B18" s="7">
        <v>121</v>
      </c>
    </row>
    <row r="19" spans="1:2" x14ac:dyDescent="0.3">
      <c r="A19" s="3" t="s">
        <v>32</v>
      </c>
      <c r="B19" s="7">
        <v>125</v>
      </c>
    </row>
    <row r="20" spans="1:2" x14ac:dyDescent="0.3">
      <c r="A20" s="3" t="s">
        <v>33</v>
      </c>
      <c r="B20" s="7">
        <v>144</v>
      </c>
    </row>
    <row r="21" spans="1:2" x14ac:dyDescent="0.3">
      <c r="A21" s="3" t="s">
        <v>34</v>
      </c>
      <c r="B21" s="7">
        <v>52</v>
      </c>
    </row>
    <row r="22" spans="1:2" x14ac:dyDescent="0.3">
      <c r="A22" s="3" t="s">
        <v>35</v>
      </c>
      <c r="B22" s="7">
        <v>53</v>
      </c>
    </row>
    <row r="23" spans="1:2" x14ac:dyDescent="0.3">
      <c r="A23" s="3" t="s">
        <v>36</v>
      </c>
      <c r="B23" s="7">
        <v>29</v>
      </c>
    </row>
    <row r="24" spans="1:2" x14ac:dyDescent="0.3">
      <c r="A24" s="3" t="s">
        <v>5</v>
      </c>
      <c r="B24" s="7">
        <v>207</v>
      </c>
    </row>
    <row r="25" spans="1:2" x14ac:dyDescent="0.3">
      <c r="A25" s="3" t="s">
        <v>6</v>
      </c>
      <c r="B25" s="7">
        <v>122</v>
      </c>
    </row>
    <row r="26" spans="1:2" x14ac:dyDescent="0.3">
      <c r="A26" s="3" t="s">
        <v>7</v>
      </c>
      <c r="B26" s="7">
        <v>98</v>
      </c>
    </row>
    <row r="27" spans="1:2" x14ac:dyDescent="0.3">
      <c r="A27" s="3" t="s">
        <v>8</v>
      </c>
      <c r="B27" s="7">
        <v>70</v>
      </c>
    </row>
    <row r="28" spans="1:2" x14ac:dyDescent="0.3">
      <c r="A28" s="3" t="s">
        <v>9</v>
      </c>
      <c r="B28" s="7">
        <v>59</v>
      </c>
    </row>
    <row r="29" spans="1:2" x14ac:dyDescent="0.3">
      <c r="A29" s="3" t="s">
        <v>10</v>
      </c>
      <c r="B29" s="7">
        <v>28</v>
      </c>
    </row>
    <row r="30" spans="1:2" x14ac:dyDescent="0.3">
      <c r="A30" s="3" t="s">
        <v>11</v>
      </c>
      <c r="B30" s="7">
        <v>23</v>
      </c>
    </row>
    <row r="31" spans="1:2" x14ac:dyDescent="0.3">
      <c r="A31" s="3" t="s">
        <v>12</v>
      </c>
      <c r="B31" s="7">
        <v>5</v>
      </c>
    </row>
    <row r="32" spans="1:2" x14ac:dyDescent="0.3">
      <c r="A32" s="3" t="s">
        <v>14</v>
      </c>
      <c r="B32" s="7">
        <v>22</v>
      </c>
    </row>
    <row r="33" spans="1:2" x14ac:dyDescent="0.3">
      <c r="A33" s="3" t="s">
        <v>16</v>
      </c>
      <c r="B33" s="7">
        <v>13</v>
      </c>
    </row>
    <row r="34" spans="1:2" x14ac:dyDescent="0.3">
      <c r="A34" s="3" t="s">
        <v>104</v>
      </c>
      <c r="B34" s="7">
        <v>3444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E686-0C36-4D97-B809-9C3002B207AF}">
  <dimension ref="A1:E31"/>
  <sheetViews>
    <sheetView workbookViewId="0">
      <selection activeCell="I14" sqref="I14"/>
    </sheetView>
  </sheetViews>
  <sheetFormatPr defaultRowHeight="14.4" x14ac:dyDescent="0.3"/>
  <sheetData>
    <row r="1" spans="1:5" x14ac:dyDescent="0.3">
      <c r="A1" t="s">
        <v>1</v>
      </c>
      <c r="B1" t="s">
        <v>38</v>
      </c>
      <c r="C1" t="s">
        <v>40</v>
      </c>
      <c r="D1" t="s">
        <v>39</v>
      </c>
      <c r="E1" t="s">
        <v>117</v>
      </c>
    </row>
    <row r="2" spans="1:5" x14ac:dyDescent="0.3">
      <c r="A2" t="s">
        <v>17</v>
      </c>
      <c r="B2">
        <v>378</v>
      </c>
      <c r="C2">
        <v>75</v>
      </c>
      <c r="D2">
        <v>44</v>
      </c>
      <c r="E2">
        <f>SUM(Table5[[#This Row],[H]:[M]])</f>
        <v>497</v>
      </c>
    </row>
    <row r="3" spans="1:5" x14ac:dyDescent="0.3">
      <c r="A3" t="s">
        <v>18</v>
      </c>
      <c r="B3">
        <v>187</v>
      </c>
      <c r="C3">
        <v>40</v>
      </c>
      <c r="D3">
        <v>24</v>
      </c>
      <c r="E3">
        <f>SUM(Table5[[#This Row],[H]:[M]])</f>
        <v>251</v>
      </c>
    </row>
    <row r="4" spans="1:5" x14ac:dyDescent="0.3">
      <c r="A4" t="s">
        <v>19</v>
      </c>
      <c r="B4">
        <v>63</v>
      </c>
      <c r="C4">
        <v>34</v>
      </c>
      <c r="D4">
        <v>12</v>
      </c>
      <c r="E4">
        <f>SUM(Table5[[#This Row],[H]:[M]])</f>
        <v>109</v>
      </c>
    </row>
    <row r="5" spans="1:5" x14ac:dyDescent="0.3">
      <c r="A5" t="s">
        <v>20</v>
      </c>
      <c r="B5">
        <v>83</v>
      </c>
      <c r="C5">
        <v>21</v>
      </c>
      <c r="D5">
        <v>14</v>
      </c>
      <c r="E5">
        <f>SUM(Table5[[#This Row],[H]:[M]])</f>
        <v>118</v>
      </c>
    </row>
    <row r="6" spans="1:5" x14ac:dyDescent="0.3">
      <c r="A6" t="s">
        <v>21</v>
      </c>
      <c r="B6">
        <v>86</v>
      </c>
      <c r="C6">
        <v>24</v>
      </c>
      <c r="D6">
        <v>13</v>
      </c>
      <c r="E6">
        <f>SUM(Table5[[#This Row],[H]:[M]])</f>
        <v>123</v>
      </c>
    </row>
    <row r="7" spans="1:5" x14ac:dyDescent="0.3">
      <c r="A7" t="s">
        <v>22</v>
      </c>
      <c r="B7">
        <v>49</v>
      </c>
      <c r="C7">
        <v>14</v>
      </c>
      <c r="D7">
        <v>6</v>
      </c>
      <c r="E7">
        <f>SUM(Table5[[#This Row],[H]:[M]])</f>
        <v>69</v>
      </c>
    </row>
    <row r="8" spans="1:5" x14ac:dyDescent="0.3">
      <c r="A8" t="s">
        <v>23</v>
      </c>
      <c r="B8">
        <v>55</v>
      </c>
      <c r="C8">
        <v>9</v>
      </c>
      <c r="D8">
        <v>10</v>
      </c>
      <c r="E8">
        <f>SUM(Table5[[#This Row],[H]:[M]])</f>
        <v>74</v>
      </c>
    </row>
    <row r="9" spans="1:5" x14ac:dyDescent="0.3">
      <c r="A9" t="s">
        <v>24</v>
      </c>
      <c r="B9">
        <v>23</v>
      </c>
      <c r="C9">
        <v>4</v>
      </c>
      <c r="D9">
        <v>2</v>
      </c>
      <c r="E9">
        <f>SUM(Table5[[#This Row],[H]:[M]])</f>
        <v>29</v>
      </c>
    </row>
    <row r="10" spans="1:5" x14ac:dyDescent="0.3">
      <c r="A10" t="s">
        <v>25</v>
      </c>
      <c r="B10">
        <v>15</v>
      </c>
      <c r="C10">
        <v>5</v>
      </c>
      <c r="D10">
        <v>2</v>
      </c>
      <c r="E10">
        <f>SUM(Table5[[#This Row],[H]:[M]])</f>
        <v>22</v>
      </c>
    </row>
    <row r="11" spans="1:5" x14ac:dyDescent="0.3">
      <c r="A11" t="s">
        <v>26</v>
      </c>
      <c r="B11">
        <v>16</v>
      </c>
      <c r="C11">
        <v>8</v>
      </c>
      <c r="D11">
        <v>2</v>
      </c>
      <c r="E11">
        <f>SUM(Table5[[#This Row],[H]:[M]])</f>
        <v>26</v>
      </c>
    </row>
    <row r="12" spans="1:5" x14ac:dyDescent="0.3">
      <c r="A12" t="s">
        <v>27</v>
      </c>
      <c r="B12">
        <v>234</v>
      </c>
      <c r="C12">
        <v>58</v>
      </c>
      <c r="D12">
        <v>63</v>
      </c>
      <c r="E12">
        <f>SUM(Table5[[#This Row],[H]:[M]])</f>
        <v>355</v>
      </c>
    </row>
    <row r="13" spans="1:5" x14ac:dyDescent="0.3">
      <c r="A13" t="s">
        <v>28</v>
      </c>
      <c r="B13">
        <v>234</v>
      </c>
      <c r="C13">
        <v>32</v>
      </c>
      <c r="D13">
        <v>49</v>
      </c>
      <c r="E13">
        <f>SUM(Table5[[#This Row],[H]:[M]])</f>
        <v>315</v>
      </c>
    </row>
    <row r="14" spans="1:5" x14ac:dyDescent="0.3">
      <c r="A14" t="s">
        <v>29</v>
      </c>
      <c r="B14">
        <v>128</v>
      </c>
      <c r="C14">
        <v>14</v>
      </c>
      <c r="D14">
        <v>23</v>
      </c>
      <c r="E14">
        <f>SUM(Table5[[#This Row],[H]:[M]])</f>
        <v>165</v>
      </c>
    </row>
    <row r="15" spans="1:5" x14ac:dyDescent="0.3">
      <c r="A15" t="s">
        <v>30</v>
      </c>
      <c r="B15">
        <v>85</v>
      </c>
      <c r="C15">
        <v>12</v>
      </c>
      <c r="D15">
        <v>23</v>
      </c>
      <c r="E15">
        <f>SUM(Table5[[#This Row],[H]:[M]])</f>
        <v>120</v>
      </c>
    </row>
    <row r="16" spans="1:5" x14ac:dyDescent="0.3">
      <c r="A16" t="s">
        <v>31</v>
      </c>
      <c r="B16">
        <v>94</v>
      </c>
      <c r="C16">
        <v>14</v>
      </c>
      <c r="D16">
        <v>13</v>
      </c>
      <c r="E16">
        <f>SUM(Table5[[#This Row],[H]:[M]])</f>
        <v>121</v>
      </c>
    </row>
    <row r="17" spans="1:5" x14ac:dyDescent="0.3">
      <c r="A17" t="s">
        <v>32</v>
      </c>
      <c r="B17">
        <v>109</v>
      </c>
      <c r="C17">
        <v>10</v>
      </c>
      <c r="D17">
        <v>6</v>
      </c>
      <c r="E17">
        <f>SUM(Table5[[#This Row],[H]:[M]])</f>
        <v>125</v>
      </c>
    </row>
    <row r="18" spans="1:5" x14ac:dyDescent="0.3">
      <c r="A18" t="s">
        <v>33</v>
      </c>
      <c r="B18">
        <v>129</v>
      </c>
      <c r="C18">
        <v>12</v>
      </c>
      <c r="D18">
        <v>3</v>
      </c>
      <c r="E18">
        <f>SUM(Table5[[#This Row],[H]:[M]])</f>
        <v>144</v>
      </c>
    </row>
    <row r="19" spans="1:5" x14ac:dyDescent="0.3">
      <c r="A19" t="s">
        <v>34</v>
      </c>
      <c r="B19">
        <v>44</v>
      </c>
      <c r="C19">
        <v>6</v>
      </c>
      <c r="D19">
        <v>2</v>
      </c>
      <c r="E19">
        <f>SUM(Table5[[#This Row],[H]:[M]])</f>
        <v>52</v>
      </c>
    </row>
    <row r="20" spans="1:5" x14ac:dyDescent="0.3">
      <c r="A20" t="s">
        <v>35</v>
      </c>
      <c r="B20">
        <v>47</v>
      </c>
      <c r="C20">
        <v>5</v>
      </c>
      <c r="D20">
        <v>1</v>
      </c>
      <c r="E20">
        <f>SUM(Table5[[#This Row],[H]:[M]])</f>
        <v>53</v>
      </c>
    </row>
    <row r="21" spans="1:5" x14ac:dyDescent="0.3">
      <c r="A21" t="s">
        <v>36</v>
      </c>
      <c r="B21">
        <v>26</v>
      </c>
      <c r="C21">
        <v>1</v>
      </c>
      <c r="D21">
        <v>2</v>
      </c>
      <c r="E21">
        <f>SUM(Table5[[#This Row],[H]:[M]])</f>
        <v>29</v>
      </c>
    </row>
    <row r="22" spans="1:5" x14ac:dyDescent="0.3">
      <c r="A22" t="s">
        <v>5</v>
      </c>
      <c r="B22">
        <v>120</v>
      </c>
      <c r="C22">
        <v>27</v>
      </c>
      <c r="D22">
        <v>60</v>
      </c>
      <c r="E22">
        <f>SUM(Table5[[#This Row],[H]:[M]])</f>
        <v>207</v>
      </c>
    </row>
    <row r="23" spans="1:5" x14ac:dyDescent="0.3">
      <c r="A23" t="s">
        <v>6</v>
      </c>
      <c r="B23">
        <v>71</v>
      </c>
      <c r="C23">
        <v>18</v>
      </c>
      <c r="D23">
        <v>33</v>
      </c>
      <c r="E23">
        <f>SUM(Table5[[#This Row],[H]:[M]])</f>
        <v>122</v>
      </c>
    </row>
    <row r="24" spans="1:5" x14ac:dyDescent="0.3">
      <c r="A24" t="s">
        <v>7</v>
      </c>
      <c r="B24">
        <v>69</v>
      </c>
      <c r="C24">
        <v>11</v>
      </c>
      <c r="D24">
        <v>18</v>
      </c>
      <c r="E24">
        <f>SUM(Table5[[#This Row],[H]:[M]])</f>
        <v>98</v>
      </c>
    </row>
    <row r="25" spans="1:5" x14ac:dyDescent="0.3">
      <c r="A25" t="s">
        <v>8</v>
      </c>
      <c r="B25">
        <v>48</v>
      </c>
      <c r="C25">
        <v>8</v>
      </c>
      <c r="D25">
        <v>14</v>
      </c>
      <c r="E25">
        <f>SUM(Table5[[#This Row],[H]:[M]])</f>
        <v>70</v>
      </c>
    </row>
    <row r="26" spans="1:5" x14ac:dyDescent="0.3">
      <c r="A26" t="s">
        <v>9</v>
      </c>
      <c r="B26">
        <v>45</v>
      </c>
      <c r="C26">
        <v>5</v>
      </c>
      <c r="D26">
        <v>9</v>
      </c>
      <c r="E26">
        <f>SUM(Table5[[#This Row],[H]:[M]])</f>
        <v>59</v>
      </c>
    </row>
    <row r="27" spans="1:5" x14ac:dyDescent="0.3">
      <c r="A27" t="s">
        <v>10</v>
      </c>
      <c r="B27">
        <v>18</v>
      </c>
      <c r="C27">
        <v>3</v>
      </c>
      <c r="D27">
        <v>7</v>
      </c>
      <c r="E27">
        <f>SUM(Table5[[#This Row],[H]:[M]])</f>
        <v>28</v>
      </c>
    </row>
    <row r="28" spans="1:5" x14ac:dyDescent="0.3">
      <c r="A28" t="s">
        <v>11</v>
      </c>
      <c r="B28">
        <v>10</v>
      </c>
      <c r="C28">
        <v>4</v>
      </c>
      <c r="D28">
        <v>9</v>
      </c>
      <c r="E28">
        <f>SUM(Table5[[#This Row],[H]:[M]])</f>
        <v>23</v>
      </c>
    </row>
    <row r="29" spans="1:5" x14ac:dyDescent="0.3">
      <c r="A29" t="s">
        <v>12</v>
      </c>
      <c r="B29">
        <v>3</v>
      </c>
      <c r="C29">
        <v>1</v>
      </c>
      <c r="D29">
        <v>1</v>
      </c>
      <c r="E29">
        <f>SUM(Table5[[#This Row],[H]:[M]])</f>
        <v>5</v>
      </c>
    </row>
    <row r="30" spans="1:5" x14ac:dyDescent="0.3">
      <c r="A30" t="s">
        <v>14</v>
      </c>
      <c r="B30">
        <v>18</v>
      </c>
      <c r="C30">
        <v>2</v>
      </c>
      <c r="D30">
        <v>2</v>
      </c>
      <c r="E30">
        <f>SUM(Table5[[#This Row],[H]:[M]])</f>
        <v>22</v>
      </c>
    </row>
    <row r="31" spans="1:5" x14ac:dyDescent="0.3">
      <c r="A31" t="s">
        <v>16</v>
      </c>
      <c r="B31">
        <v>9</v>
      </c>
      <c r="C31">
        <v>3</v>
      </c>
      <c r="D31">
        <v>1</v>
      </c>
      <c r="E31">
        <f>SUM(Table5[[#This Row],[H]:[M]])</f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46C3-0D73-4958-BC7F-D621B6FD7308}">
  <dimension ref="A2:BM105"/>
  <sheetViews>
    <sheetView topLeftCell="K1" zoomScale="70" zoomScaleNormal="70" workbookViewId="0">
      <selection activeCell="BJ30" sqref="BJ30"/>
    </sheetView>
  </sheetViews>
  <sheetFormatPr defaultRowHeight="14.4" x14ac:dyDescent="0.3"/>
  <cols>
    <col min="2" max="2" width="12.5546875" bestFit="1" customWidth="1"/>
    <col min="5" max="5" width="13.5546875" customWidth="1"/>
    <col min="6" max="6" width="12.5546875" bestFit="1" customWidth="1"/>
    <col min="8" max="8" width="11.6640625" bestFit="1" customWidth="1"/>
    <col min="9" max="9" width="12.5546875" bestFit="1" customWidth="1"/>
    <col min="26" max="26" width="12.5546875" bestFit="1" customWidth="1"/>
    <col min="27" max="27" width="11.77734375" customWidth="1"/>
    <col min="61" max="61" width="10.21875" customWidth="1"/>
  </cols>
  <sheetData>
    <row r="2" spans="1:61" x14ac:dyDescent="0.3">
      <c r="B2" s="23">
        <v>44287</v>
      </c>
      <c r="C2" s="20"/>
      <c r="D2" s="20"/>
      <c r="E2" s="20"/>
      <c r="F2" s="23">
        <v>44288</v>
      </c>
      <c r="G2" s="20"/>
      <c r="H2" s="20"/>
      <c r="I2" s="20"/>
      <c r="J2" s="23">
        <v>44289</v>
      </c>
      <c r="K2" s="20"/>
      <c r="L2" s="20"/>
      <c r="M2" s="20"/>
      <c r="N2" s="23">
        <v>44290</v>
      </c>
      <c r="O2" s="20"/>
      <c r="P2" s="20"/>
      <c r="Q2" s="20"/>
      <c r="R2" s="23">
        <v>44291</v>
      </c>
      <c r="S2" s="20"/>
      <c r="T2" s="20"/>
      <c r="U2" s="20"/>
      <c r="V2" s="23">
        <v>44292</v>
      </c>
      <c r="W2" s="20"/>
      <c r="X2" s="20"/>
      <c r="Y2" s="20"/>
      <c r="Z2" s="23">
        <v>44293</v>
      </c>
      <c r="AA2" s="20"/>
      <c r="AB2" s="20"/>
      <c r="AC2" s="20"/>
      <c r="AD2" s="23">
        <v>44294</v>
      </c>
      <c r="AE2" s="20"/>
      <c r="AF2" s="20"/>
      <c r="AG2" s="20"/>
      <c r="AH2" s="23">
        <v>44295</v>
      </c>
      <c r="AI2" s="20"/>
      <c r="AJ2" s="20"/>
      <c r="AK2" s="20"/>
      <c r="AL2" s="23">
        <v>44296</v>
      </c>
      <c r="AM2" s="20"/>
      <c r="AN2" s="20"/>
      <c r="AO2" s="20"/>
      <c r="AP2" s="23">
        <v>44297</v>
      </c>
      <c r="AQ2" s="20"/>
      <c r="AR2" s="20"/>
      <c r="AS2" s="20"/>
      <c r="AT2" s="23">
        <v>44298</v>
      </c>
      <c r="AU2" s="20"/>
      <c r="AV2" s="20"/>
      <c r="AW2" s="20"/>
      <c r="AX2" s="23">
        <v>44299</v>
      </c>
      <c r="AY2" s="20"/>
      <c r="AZ2" s="20"/>
      <c r="BA2" s="20"/>
      <c r="BB2" s="23">
        <v>44300</v>
      </c>
      <c r="BC2" s="20"/>
      <c r="BD2" s="20"/>
      <c r="BE2" s="20"/>
      <c r="BF2" s="23">
        <v>44301</v>
      </c>
      <c r="BG2" s="20"/>
      <c r="BH2" s="20"/>
      <c r="BI2" s="20"/>
    </row>
    <row r="3" spans="1:61" x14ac:dyDescent="0.3">
      <c r="B3" s="10" t="s">
        <v>127</v>
      </c>
      <c r="C3" s="10" t="s">
        <v>43</v>
      </c>
      <c r="D3" s="10" t="s">
        <v>128</v>
      </c>
      <c r="E3" s="10" t="s">
        <v>129</v>
      </c>
      <c r="F3" s="10" t="s">
        <v>127</v>
      </c>
      <c r="G3" s="10" t="s">
        <v>43</v>
      </c>
      <c r="H3" s="10" t="s">
        <v>128</v>
      </c>
      <c r="I3" s="10" t="s">
        <v>129</v>
      </c>
      <c r="J3" s="10" t="s">
        <v>127</v>
      </c>
      <c r="K3" s="10" t="s">
        <v>43</v>
      </c>
      <c r="L3" s="10" t="s">
        <v>128</v>
      </c>
      <c r="M3" s="10" t="s">
        <v>129</v>
      </c>
      <c r="N3" s="10" t="s">
        <v>127</v>
      </c>
      <c r="O3" s="10" t="s">
        <v>43</v>
      </c>
      <c r="P3" s="10" t="s">
        <v>128</v>
      </c>
      <c r="Q3" s="10" t="s">
        <v>129</v>
      </c>
      <c r="R3" s="10" t="s">
        <v>127</v>
      </c>
      <c r="S3" s="10" t="s">
        <v>43</v>
      </c>
      <c r="T3" s="10" t="s">
        <v>128</v>
      </c>
      <c r="U3" s="10" t="s">
        <v>129</v>
      </c>
      <c r="V3" s="10" t="s">
        <v>127</v>
      </c>
      <c r="W3" s="10" t="s">
        <v>43</v>
      </c>
      <c r="X3" s="10" t="s">
        <v>128</v>
      </c>
      <c r="Y3" s="10" t="s">
        <v>129</v>
      </c>
      <c r="Z3" s="10" t="s">
        <v>127</v>
      </c>
      <c r="AA3" s="10" t="s">
        <v>43</v>
      </c>
      <c r="AB3" s="10" t="s">
        <v>128</v>
      </c>
      <c r="AC3" s="10" t="s">
        <v>129</v>
      </c>
      <c r="AD3" s="10" t="s">
        <v>127</v>
      </c>
      <c r="AE3" s="10" t="s">
        <v>43</v>
      </c>
      <c r="AF3" s="10" t="s">
        <v>128</v>
      </c>
      <c r="AG3" s="10" t="s">
        <v>129</v>
      </c>
      <c r="AH3" s="10" t="s">
        <v>127</v>
      </c>
      <c r="AI3" s="10" t="s">
        <v>43</v>
      </c>
      <c r="AJ3" s="10" t="s">
        <v>128</v>
      </c>
      <c r="AK3" s="10" t="s">
        <v>129</v>
      </c>
      <c r="AL3" s="10" t="s">
        <v>127</v>
      </c>
      <c r="AM3" s="10" t="s">
        <v>43</v>
      </c>
      <c r="AN3" s="10" t="s">
        <v>128</v>
      </c>
      <c r="AO3" s="10" t="s">
        <v>129</v>
      </c>
      <c r="AP3" s="10" t="s">
        <v>127</v>
      </c>
      <c r="AQ3" s="10" t="s">
        <v>43</v>
      </c>
      <c r="AR3" s="10" t="s">
        <v>128</v>
      </c>
      <c r="AS3" s="10" t="s">
        <v>129</v>
      </c>
      <c r="AT3" s="10" t="s">
        <v>127</v>
      </c>
      <c r="AU3" s="10" t="s">
        <v>43</v>
      </c>
      <c r="AV3" s="10" t="s">
        <v>128</v>
      </c>
      <c r="AW3" s="10" t="s">
        <v>129</v>
      </c>
      <c r="AX3" s="10" t="s">
        <v>127</v>
      </c>
      <c r="AY3" s="10" t="s">
        <v>43</v>
      </c>
      <c r="AZ3" s="10" t="s">
        <v>128</v>
      </c>
      <c r="BA3" s="10" t="s">
        <v>129</v>
      </c>
      <c r="BB3" s="10" t="s">
        <v>127</v>
      </c>
      <c r="BC3" s="10" t="s">
        <v>43</v>
      </c>
      <c r="BD3" s="10" t="s">
        <v>128</v>
      </c>
      <c r="BE3" s="10" t="s">
        <v>129</v>
      </c>
      <c r="BF3" s="10" t="s">
        <v>127</v>
      </c>
      <c r="BG3" s="10" t="s">
        <v>43</v>
      </c>
      <c r="BH3" s="10" t="s">
        <v>128</v>
      </c>
      <c r="BI3" s="10" t="s">
        <v>129</v>
      </c>
    </row>
    <row r="4" spans="1:61" x14ac:dyDescent="0.3">
      <c r="A4" s="3" t="s">
        <v>17</v>
      </c>
      <c r="B4">
        <f>VLOOKUP(A4,Table5[],3,0)</f>
        <v>75</v>
      </c>
      <c r="C4">
        <f>B40</f>
        <v>12</v>
      </c>
      <c r="D4">
        <f>B76</f>
        <v>11</v>
      </c>
      <c r="E4">
        <f>B4-C4+D4</f>
        <v>74</v>
      </c>
      <c r="F4">
        <f>MAX(E4,0)</f>
        <v>74</v>
      </c>
      <c r="G4">
        <f>C40</f>
        <v>28</v>
      </c>
      <c r="H4">
        <f>C76</f>
        <v>22</v>
      </c>
      <c r="I4">
        <f>F4-G4+H4</f>
        <v>68</v>
      </c>
      <c r="J4">
        <f>MAX(I4,0)</f>
        <v>68</v>
      </c>
      <c r="K4">
        <f>D40</f>
        <v>23</v>
      </c>
      <c r="L4">
        <f>D76</f>
        <v>16</v>
      </c>
      <c r="M4">
        <f>J4-K4+L4</f>
        <v>61</v>
      </c>
      <c r="N4">
        <f t="shared" ref="N4:BI19" si="0">MAX(M4,0)</f>
        <v>61</v>
      </c>
      <c r="O4">
        <f>E40</f>
        <v>24</v>
      </c>
      <c r="P4">
        <f>E76</f>
        <v>18</v>
      </c>
      <c r="Q4">
        <f t="shared" ref="Q4:Q33" si="1">N4-O4+P4</f>
        <v>55</v>
      </c>
      <c r="R4">
        <f t="shared" ref="R4:BI19" si="2">MAX(Q4,0)</f>
        <v>55</v>
      </c>
      <c r="S4">
        <f>F40</f>
        <v>14</v>
      </c>
      <c r="T4">
        <f>F76</f>
        <v>14</v>
      </c>
      <c r="U4">
        <f t="shared" ref="U4:U33" si="3">R4-S4+T4</f>
        <v>55</v>
      </c>
      <c r="V4">
        <f t="shared" ref="V4:BI4" si="4">MAX(U4,0)</f>
        <v>55</v>
      </c>
      <c r="W4">
        <f>G40</f>
        <v>8</v>
      </c>
      <c r="X4">
        <f>G76</f>
        <v>20</v>
      </c>
      <c r="Y4">
        <f t="shared" ref="Y4:Y33" si="5">V4-W4+X4</f>
        <v>67</v>
      </c>
      <c r="Z4">
        <f t="shared" ref="Z4:BI4" si="6">MAX(Y4,0)</f>
        <v>67</v>
      </c>
      <c r="AA4">
        <f>H40</f>
        <v>21</v>
      </c>
      <c r="AB4">
        <f>H76</f>
        <v>16</v>
      </c>
      <c r="AC4">
        <f t="shared" ref="AC4:AC33" si="7">Z4-AA4+AB4</f>
        <v>62</v>
      </c>
      <c r="AD4">
        <f t="shared" ref="AD4:BI4" si="8">MAX(AC4,0)</f>
        <v>62</v>
      </c>
      <c r="AE4">
        <f>I40</f>
        <v>1</v>
      </c>
      <c r="AF4">
        <f>I76</f>
        <v>13</v>
      </c>
      <c r="AG4">
        <f t="shared" ref="AG4:AG33" si="9">AD4-AE4+AF4</f>
        <v>74</v>
      </c>
      <c r="AH4">
        <f t="shared" ref="AH4:BI4" si="10">MAX(AG4,0)</f>
        <v>74</v>
      </c>
      <c r="AI4">
        <f>J40</f>
        <v>30</v>
      </c>
      <c r="AJ4">
        <f>J76</f>
        <v>17</v>
      </c>
      <c r="AK4">
        <f t="shared" ref="AK4:AK33" si="11">AH4-AI4+AJ4</f>
        <v>61</v>
      </c>
      <c r="AL4">
        <f t="shared" ref="AL4:BI4" si="12">MAX(AK4,0)</f>
        <v>61</v>
      </c>
      <c r="AM4">
        <f>K40</f>
        <v>23</v>
      </c>
      <c r="AN4">
        <f>K76</f>
        <v>16</v>
      </c>
      <c r="AO4">
        <f t="shared" ref="AO4:AO33" si="13">AL4-AM4+AN4</f>
        <v>54</v>
      </c>
      <c r="AP4">
        <f t="shared" ref="AP4:BI4" si="14">MAX(AO4,0)</f>
        <v>54</v>
      </c>
      <c r="AQ4">
        <f>L40</f>
        <v>21</v>
      </c>
      <c r="AR4">
        <f>L76</f>
        <v>14</v>
      </c>
      <c r="AS4">
        <f t="shared" ref="AS4:AS33" si="15">AP4-AQ4+AR4</f>
        <v>47</v>
      </c>
      <c r="AT4">
        <f t="shared" ref="AT4:BI4" si="16">MAX(AS4,0)</f>
        <v>47</v>
      </c>
      <c r="AU4">
        <f>M40</f>
        <v>14</v>
      </c>
      <c r="AV4">
        <f>M76</f>
        <v>9</v>
      </c>
      <c r="AW4">
        <f t="shared" ref="AW4:AW33" si="17">AT4-AU4+AV4</f>
        <v>42</v>
      </c>
      <c r="AX4">
        <f t="shared" ref="AX4:BI4" si="18">MAX(AW4,0)</f>
        <v>42</v>
      </c>
      <c r="AY4">
        <f>N40</f>
        <v>13</v>
      </c>
      <c r="AZ4">
        <f>N76</f>
        <v>14</v>
      </c>
      <c r="BA4">
        <f t="shared" ref="BA4:BA33" si="19">AX4-AY4+AZ4</f>
        <v>43</v>
      </c>
      <c r="BB4">
        <f t="shared" ref="BB4:BI4" si="20">MAX(BA4,0)</f>
        <v>43</v>
      </c>
      <c r="BC4">
        <f>O40</f>
        <v>28</v>
      </c>
      <c r="BD4">
        <f>O76</f>
        <v>12</v>
      </c>
      <c r="BE4">
        <f t="shared" ref="BE4:BE33" si="21">BB4-BC4+BD4</f>
        <v>27</v>
      </c>
      <c r="BF4">
        <f t="shared" ref="BF4:BI4" si="22">MAX(BE4,0)</f>
        <v>27</v>
      </c>
      <c r="BG4">
        <f>P40</f>
        <v>1</v>
      </c>
      <c r="BH4">
        <f>P76</f>
        <v>20</v>
      </c>
      <c r="BI4">
        <f t="shared" ref="BI4:BI33" si="23">BF4-BG4+BH4</f>
        <v>46</v>
      </c>
    </row>
    <row r="5" spans="1:61" x14ac:dyDescent="0.3">
      <c r="A5" s="3" t="s">
        <v>18</v>
      </c>
      <c r="B5">
        <f>VLOOKUP(A5,Table5[],3,0)</f>
        <v>40</v>
      </c>
      <c r="C5">
        <f t="shared" ref="C5:C33" si="24">B41</f>
        <v>3</v>
      </c>
      <c r="D5">
        <f t="shared" ref="D5:D33" si="25">B77</f>
        <v>6</v>
      </c>
      <c r="E5">
        <f t="shared" ref="E5:E33" si="26">B5-C5+D5</f>
        <v>43</v>
      </c>
      <c r="F5">
        <f t="shared" ref="F5:F33" si="27">MAX(E5,0)</f>
        <v>43</v>
      </c>
      <c r="G5">
        <f t="shared" ref="G5:G33" si="28">C41</f>
        <v>7</v>
      </c>
      <c r="H5">
        <f t="shared" ref="H5:H33" si="29">C77</f>
        <v>8</v>
      </c>
      <c r="I5">
        <f t="shared" ref="I5:I33" si="30">F5-G5+H5</f>
        <v>44</v>
      </c>
      <c r="J5">
        <f t="shared" ref="J5:J33" si="31">MAX(I5,0)</f>
        <v>44</v>
      </c>
      <c r="K5">
        <f t="shared" ref="K5:K33" si="32">D41</f>
        <v>13</v>
      </c>
      <c r="L5">
        <f t="shared" ref="L5:L33" si="33">D77</f>
        <v>7</v>
      </c>
      <c r="M5">
        <f t="shared" ref="M5:M33" si="34">J5-K5+L5</f>
        <v>38</v>
      </c>
      <c r="N5">
        <f t="shared" si="0"/>
        <v>38</v>
      </c>
      <c r="O5">
        <f t="shared" ref="O5:O33" si="35">E41</f>
        <v>14</v>
      </c>
      <c r="P5">
        <f t="shared" ref="P5:P33" si="36">E77</f>
        <v>10</v>
      </c>
      <c r="Q5">
        <f t="shared" si="1"/>
        <v>34</v>
      </c>
      <c r="R5">
        <f t="shared" si="2"/>
        <v>34</v>
      </c>
      <c r="S5">
        <f t="shared" ref="S5:S33" si="37">F41</f>
        <v>6</v>
      </c>
      <c r="T5">
        <f t="shared" ref="T5:T33" si="38">F77</f>
        <v>8</v>
      </c>
      <c r="U5">
        <f t="shared" si="3"/>
        <v>36</v>
      </c>
      <c r="V5">
        <f t="shared" si="0"/>
        <v>36</v>
      </c>
      <c r="W5">
        <f t="shared" ref="W5:W33" si="39">G41</f>
        <v>11</v>
      </c>
      <c r="X5">
        <f t="shared" ref="X5:X33" si="40">G77</f>
        <v>9</v>
      </c>
      <c r="Y5">
        <f t="shared" si="5"/>
        <v>34</v>
      </c>
      <c r="Z5">
        <f t="shared" si="2"/>
        <v>34</v>
      </c>
      <c r="AA5">
        <f t="shared" ref="AA5:AA33" si="41">H41</f>
        <v>9</v>
      </c>
      <c r="AB5">
        <f t="shared" ref="AB5:AB33" si="42">H77</f>
        <v>8</v>
      </c>
      <c r="AC5">
        <f t="shared" si="7"/>
        <v>33</v>
      </c>
      <c r="AD5">
        <f t="shared" si="0"/>
        <v>33</v>
      </c>
      <c r="AE5">
        <f t="shared" ref="AE5:AE33" si="43">I41</f>
        <v>10</v>
      </c>
      <c r="AF5">
        <f t="shared" ref="AF5:AF33" si="44">I77</f>
        <v>7</v>
      </c>
      <c r="AG5">
        <f t="shared" si="9"/>
        <v>30</v>
      </c>
      <c r="AH5">
        <f t="shared" si="2"/>
        <v>30</v>
      </c>
      <c r="AI5">
        <f t="shared" ref="AI5:AI33" si="45">J41</f>
        <v>11</v>
      </c>
      <c r="AJ5">
        <f t="shared" ref="AJ5:AJ33" si="46">J77</f>
        <v>8</v>
      </c>
      <c r="AK5">
        <f t="shared" si="11"/>
        <v>27</v>
      </c>
      <c r="AL5">
        <f t="shared" si="0"/>
        <v>27</v>
      </c>
      <c r="AM5">
        <f t="shared" ref="AM5:AM33" si="47">K41</f>
        <v>10</v>
      </c>
      <c r="AN5">
        <f t="shared" ref="AN5:AN33" si="48">K77</f>
        <v>10</v>
      </c>
      <c r="AO5">
        <f t="shared" si="13"/>
        <v>27</v>
      </c>
      <c r="AP5">
        <f t="shared" si="2"/>
        <v>27</v>
      </c>
      <c r="AQ5">
        <f t="shared" ref="AQ5:AQ33" si="49">L41</f>
        <v>1</v>
      </c>
      <c r="AR5">
        <f t="shared" ref="AR5:AR33" si="50">L77</f>
        <v>6</v>
      </c>
      <c r="AS5">
        <f t="shared" si="15"/>
        <v>32</v>
      </c>
      <c r="AT5">
        <f t="shared" si="0"/>
        <v>32</v>
      </c>
      <c r="AU5">
        <f t="shared" ref="AU5:AU33" si="51">M41</f>
        <v>6</v>
      </c>
      <c r="AV5">
        <f t="shared" ref="AV5:AV33" si="52">M77</f>
        <v>10</v>
      </c>
      <c r="AW5">
        <f t="shared" si="17"/>
        <v>36</v>
      </c>
      <c r="AX5">
        <f t="shared" si="2"/>
        <v>36</v>
      </c>
      <c r="AY5">
        <f t="shared" ref="AY5:AY33" si="53">N41</f>
        <v>13</v>
      </c>
      <c r="AZ5">
        <f t="shared" ref="AZ5:AZ33" si="54">N77</f>
        <v>7</v>
      </c>
      <c r="BA5">
        <f t="shared" si="19"/>
        <v>30</v>
      </c>
      <c r="BB5">
        <f t="shared" si="0"/>
        <v>30</v>
      </c>
      <c r="BC5">
        <f t="shared" ref="BC5:BC33" si="55">O41</f>
        <v>1</v>
      </c>
      <c r="BD5">
        <f t="shared" ref="BD5:BD33" si="56">O77</f>
        <v>11</v>
      </c>
      <c r="BE5">
        <f t="shared" si="21"/>
        <v>40</v>
      </c>
      <c r="BF5">
        <f t="shared" si="2"/>
        <v>40</v>
      </c>
      <c r="BG5">
        <f t="shared" ref="BG5:BG33" si="57">P41</f>
        <v>16</v>
      </c>
      <c r="BH5">
        <f t="shared" ref="BH5:BH33" si="58">P77</f>
        <v>7</v>
      </c>
      <c r="BI5">
        <f t="shared" si="23"/>
        <v>31</v>
      </c>
    </row>
    <row r="6" spans="1:61" x14ac:dyDescent="0.3">
      <c r="A6" s="3" t="s">
        <v>19</v>
      </c>
      <c r="B6">
        <f>VLOOKUP(A6,Table5[],3,0)</f>
        <v>34</v>
      </c>
      <c r="C6">
        <f t="shared" si="24"/>
        <v>3</v>
      </c>
      <c r="D6">
        <f t="shared" si="25"/>
        <v>9</v>
      </c>
      <c r="E6">
        <f t="shared" si="26"/>
        <v>40</v>
      </c>
      <c r="F6">
        <f t="shared" si="27"/>
        <v>40</v>
      </c>
      <c r="G6">
        <f t="shared" si="28"/>
        <v>5</v>
      </c>
      <c r="H6">
        <f t="shared" si="29"/>
        <v>7</v>
      </c>
      <c r="I6">
        <f t="shared" si="30"/>
        <v>42</v>
      </c>
      <c r="J6">
        <f t="shared" si="31"/>
        <v>42</v>
      </c>
      <c r="K6">
        <f t="shared" si="32"/>
        <v>3</v>
      </c>
      <c r="L6">
        <f t="shared" si="33"/>
        <v>8</v>
      </c>
      <c r="M6">
        <f t="shared" si="34"/>
        <v>47</v>
      </c>
      <c r="N6">
        <f t="shared" si="0"/>
        <v>47</v>
      </c>
      <c r="O6">
        <f t="shared" si="35"/>
        <v>10</v>
      </c>
      <c r="P6">
        <f t="shared" si="36"/>
        <v>6</v>
      </c>
      <c r="Q6">
        <f t="shared" si="1"/>
        <v>43</v>
      </c>
      <c r="R6">
        <f t="shared" si="2"/>
        <v>43</v>
      </c>
      <c r="S6">
        <f t="shared" si="37"/>
        <v>9</v>
      </c>
      <c r="T6">
        <f t="shared" si="38"/>
        <v>6</v>
      </c>
      <c r="U6">
        <f t="shared" si="3"/>
        <v>40</v>
      </c>
      <c r="V6">
        <f t="shared" si="0"/>
        <v>40</v>
      </c>
      <c r="W6">
        <f t="shared" si="39"/>
        <v>7</v>
      </c>
      <c r="X6">
        <f t="shared" si="40"/>
        <v>8</v>
      </c>
      <c r="Y6">
        <f t="shared" si="5"/>
        <v>41</v>
      </c>
      <c r="Z6">
        <f t="shared" si="2"/>
        <v>41</v>
      </c>
      <c r="AA6">
        <f t="shared" si="41"/>
        <v>10</v>
      </c>
      <c r="AB6">
        <f t="shared" si="42"/>
        <v>5</v>
      </c>
      <c r="AC6">
        <f t="shared" si="7"/>
        <v>36</v>
      </c>
      <c r="AD6">
        <f t="shared" si="0"/>
        <v>36</v>
      </c>
      <c r="AE6">
        <f t="shared" si="43"/>
        <v>10</v>
      </c>
      <c r="AF6">
        <f t="shared" si="44"/>
        <v>6</v>
      </c>
      <c r="AG6">
        <f t="shared" si="9"/>
        <v>32</v>
      </c>
      <c r="AH6">
        <f t="shared" si="2"/>
        <v>32</v>
      </c>
      <c r="AI6">
        <f t="shared" si="45"/>
        <v>6</v>
      </c>
      <c r="AJ6">
        <f t="shared" si="46"/>
        <v>6</v>
      </c>
      <c r="AK6">
        <f t="shared" si="11"/>
        <v>32</v>
      </c>
      <c r="AL6">
        <f t="shared" si="0"/>
        <v>32</v>
      </c>
      <c r="AM6">
        <f t="shared" si="47"/>
        <v>11</v>
      </c>
      <c r="AN6">
        <f t="shared" si="48"/>
        <v>7</v>
      </c>
      <c r="AO6">
        <f t="shared" si="13"/>
        <v>28</v>
      </c>
      <c r="AP6">
        <f t="shared" si="2"/>
        <v>28</v>
      </c>
      <c r="AQ6">
        <f t="shared" si="49"/>
        <v>10</v>
      </c>
      <c r="AR6">
        <f t="shared" si="50"/>
        <v>5</v>
      </c>
      <c r="AS6">
        <f t="shared" si="15"/>
        <v>23</v>
      </c>
      <c r="AT6">
        <f t="shared" si="0"/>
        <v>23</v>
      </c>
      <c r="AU6">
        <f t="shared" si="51"/>
        <v>2</v>
      </c>
      <c r="AV6">
        <f t="shared" si="52"/>
        <v>8</v>
      </c>
      <c r="AW6">
        <f t="shared" si="17"/>
        <v>29</v>
      </c>
      <c r="AX6">
        <f t="shared" si="2"/>
        <v>29</v>
      </c>
      <c r="AY6">
        <f t="shared" si="53"/>
        <v>2</v>
      </c>
      <c r="AZ6">
        <f t="shared" si="54"/>
        <v>7</v>
      </c>
      <c r="BA6">
        <f t="shared" si="19"/>
        <v>34</v>
      </c>
      <c r="BB6">
        <f t="shared" si="0"/>
        <v>34</v>
      </c>
      <c r="BC6">
        <f t="shared" si="55"/>
        <v>4</v>
      </c>
      <c r="BD6">
        <f t="shared" si="56"/>
        <v>7</v>
      </c>
      <c r="BE6">
        <f t="shared" si="21"/>
        <v>37</v>
      </c>
      <c r="BF6">
        <f t="shared" si="2"/>
        <v>37</v>
      </c>
      <c r="BG6">
        <f t="shared" si="57"/>
        <v>3</v>
      </c>
      <c r="BH6">
        <f t="shared" si="58"/>
        <v>5</v>
      </c>
      <c r="BI6">
        <f t="shared" si="23"/>
        <v>39</v>
      </c>
    </row>
    <row r="7" spans="1:61" x14ac:dyDescent="0.3">
      <c r="A7" s="3" t="s">
        <v>20</v>
      </c>
      <c r="B7">
        <f>VLOOKUP(A7,Table5[],3,0)</f>
        <v>21</v>
      </c>
      <c r="C7">
        <f t="shared" si="24"/>
        <v>8</v>
      </c>
      <c r="D7">
        <f t="shared" si="25"/>
        <v>7</v>
      </c>
      <c r="E7">
        <f t="shared" si="26"/>
        <v>20</v>
      </c>
      <c r="F7">
        <f t="shared" si="27"/>
        <v>20</v>
      </c>
      <c r="G7">
        <f t="shared" si="28"/>
        <v>8</v>
      </c>
      <c r="H7">
        <f t="shared" si="29"/>
        <v>7</v>
      </c>
      <c r="I7">
        <f t="shared" si="30"/>
        <v>19</v>
      </c>
      <c r="J7">
        <f t="shared" si="31"/>
        <v>19</v>
      </c>
      <c r="K7">
        <f t="shared" si="32"/>
        <v>5</v>
      </c>
      <c r="L7">
        <f t="shared" si="33"/>
        <v>7</v>
      </c>
      <c r="M7">
        <f t="shared" si="34"/>
        <v>21</v>
      </c>
      <c r="N7">
        <f t="shared" si="0"/>
        <v>21</v>
      </c>
      <c r="O7">
        <f t="shared" si="35"/>
        <v>6</v>
      </c>
      <c r="P7">
        <f t="shared" si="36"/>
        <v>5</v>
      </c>
      <c r="Q7">
        <f t="shared" si="1"/>
        <v>20</v>
      </c>
      <c r="R7">
        <f t="shared" si="2"/>
        <v>20</v>
      </c>
      <c r="S7">
        <f t="shared" si="37"/>
        <v>7</v>
      </c>
      <c r="T7">
        <f t="shared" si="38"/>
        <v>7</v>
      </c>
      <c r="U7">
        <f t="shared" si="3"/>
        <v>20</v>
      </c>
      <c r="V7">
        <f t="shared" si="0"/>
        <v>20</v>
      </c>
      <c r="W7">
        <f t="shared" si="39"/>
        <v>1</v>
      </c>
      <c r="X7">
        <f t="shared" si="40"/>
        <v>5</v>
      </c>
      <c r="Y7">
        <f t="shared" si="5"/>
        <v>24</v>
      </c>
      <c r="Z7">
        <f t="shared" si="2"/>
        <v>24</v>
      </c>
      <c r="AA7">
        <f t="shared" si="41"/>
        <v>10</v>
      </c>
      <c r="AB7">
        <f t="shared" si="42"/>
        <v>7</v>
      </c>
      <c r="AC7">
        <f t="shared" si="7"/>
        <v>21</v>
      </c>
      <c r="AD7">
        <f t="shared" si="0"/>
        <v>21</v>
      </c>
      <c r="AE7">
        <f t="shared" si="43"/>
        <v>1</v>
      </c>
      <c r="AF7">
        <f t="shared" si="44"/>
        <v>5</v>
      </c>
      <c r="AG7">
        <f t="shared" si="9"/>
        <v>25</v>
      </c>
      <c r="AH7">
        <f t="shared" si="2"/>
        <v>25</v>
      </c>
      <c r="AI7">
        <f t="shared" si="45"/>
        <v>3</v>
      </c>
      <c r="AJ7">
        <f t="shared" si="46"/>
        <v>4</v>
      </c>
      <c r="AK7">
        <f t="shared" si="11"/>
        <v>26</v>
      </c>
      <c r="AL7">
        <f t="shared" si="0"/>
        <v>26</v>
      </c>
      <c r="AM7">
        <f t="shared" si="47"/>
        <v>3</v>
      </c>
      <c r="AN7">
        <f t="shared" si="48"/>
        <v>6</v>
      </c>
      <c r="AO7">
        <f t="shared" si="13"/>
        <v>29</v>
      </c>
      <c r="AP7">
        <f t="shared" si="2"/>
        <v>29</v>
      </c>
      <c r="AQ7">
        <f t="shared" si="49"/>
        <v>5</v>
      </c>
      <c r="AR7">
        <f t="shared" si="50"/>
        <v>5</v>
      </c>
      <c r="AS7">
        <f t="shared" si="15"/>
        <v>29</v>
      </c>
      <c r="AT7">
        <f t="shared" si="0"/>
        <v>29</v>
      </c>
      <c r="AU7">
        <f t="shared" si="51"/>
        <v>7</v>
      </c>
      <c r="AV7">
        <f t="shared" si="52"/>
        <v>5</v>
      </c>
      <c r="AW7">
        <f t="shared" si="17"/>
        <v>27</v>
      </c>
      <c r="AX7">
        <f t="shared" si="2"/>
        <v>27</v>
      </c>
      <c r="AY7">
        <f t="shared" si="53"/>
        <v>6</v>
      </c>
      <c r="AZ7">
        <f t="shared" si="54"/>
        <v>5</v>
      </c>
      <c r="BA7">
        <f t="shared" si="19"/>
        <v>26</v>
      </c>
      <c r="BB7">
        <f t="shared" si="0"/>
        <v>26</v>
      </c>
      <c r="BC7">
        <f t="shared" si="55"/>
        <v>3</v>
      </c>
      <c r="BD7">
        <f t="shared" si="56"/>
        <v>5</v>
      </c>
      <c r="BE7">
        <f t="shared" si="21"/>
        <v>28</v>
      </c>
      <c r="BF7">
        <f t="shared" si="2"/>
        <v>28</v>
      </c>
      <c r="BG7">
        <f t="shared" si="57"/>
        <v>4</v>
      </c>
      <c r="BH7">
        <f t="shared" si="58"/>
        <v>4</v>
      </c>
      <c r="BI7">
        <f t="shared" si="23"/>
        <v>28</v>
      </c>
    </row>
    <row r="8" spans="1:61" x14ac:dyDescent="0.3">
      <c r="A8" s="3" t="s">
        <v>21</v>
      </c>
      <c r="B8">
        <f>VLOOKUP(A8,Table5[],3,0)</f>
        <v>24</v>
      </c>
      <c r="C8">
        <f t="shared" si="24"/>
        <v>4</v>
      </c>
      <c r="D8">
        <f t="shared" si="25"/>
        <v>4</v>
      </c>
      <c r="E8">
        <f t="shared" si="26"/>
        <v>24</v>
      </c>
      <c r="F8">
        <f t="shared" si="27"/>
        <v>24</v>
      </c>
      <c r="G8">
        <f t="shared" si="28"/>
        <v>6</v>
      </c>
      <c r="H8">
        <f t="shared" si="29"/>
        <v>6</v>
      </c>
      <c r="I8">
        <f t="shared" si="30"/>
        <v>24</v>
      </c>
      <c r="J8">
        <f t="shared" si="31"/>
        <v>24</v>
      </c>
      <c r="K8">
        <f t="shared" si="32"/>
        <v>5</v>
      </c>
      <c r="L8">
        <f t="shared" si="33"/>
        <v>5</v>
      </c>
      <c r="M8">
        <f t="shared" si="34"/>
        <v>24</v>
      </c>
      <c r="N8">
        <f t="shared" si="0"/>
        <v>24</v>
      </c>
      <c r="O8">
        <f t="shared" si="35"/>
        <v>5</v>
      </c>
      <c r="P8">
        <f t="shared" si="36"/>
        <v>5</v>
      </c>
      <c r="Q8">
        <f t="shared" si="1"/>
        <v>24</v>
      </c>
      <c r="R8">
        <f t="shared" si="2"/>
        <v>24</v>
      </c>
      <c r="S8">
        <f t="shared" si="37"/>
        <v>3</v>
      </c>
      <c r="T8">
        <f t="shared" si="38"/>
        <v>4</v>
      </c>
      <c r="U8">
        <f t="shared" si="3"/>
        <v>25</v>
      </c>
      <c r="V8">
        <f t="shared" si="0"/>
        <v>25</v>
      </c>
      <c r="W8">
        <f t="shared" si="39"/>
        <v>2</v>
      </c>
      <c r="X8">
        <f t="shared" si="40"/>
        <v>3</v>
      </c>
      <c r="Y8">
        <f t="shared" si="5"/>
        <v>26</v>
      </c>
      <c r="Z8">
        <f t="shared" si="2"/>
        <v>26</v>
      </c>
      <c r="AA8">
        <f t="shared" si="41"/>
        <v>1</v>
      </c>
      <c r="AB8">
        <f t="shared" si="42"/>
        <v>5</v>
      </c>
      <c r="AC8">
        <f t="shared" si="7"/>
        <v>30</v>
      </c>
      <c r="AD8">
        <f t="shared" si="0"/>
        <v>30</v>
      </c>
      <c r="AE8">
        <f t="shared" si="43"/>
        <v>4</v>
      </c>
      <c r="AF8">
        <f t="shared" si="44"/>
        <v>5</v>
      </c>
      <c r="AG8">
        <f t="shared" si="9"/>
        <v>31</v>
      </c>
      <c r="AH8">
        <f t="shared" si="2"/>
        <v>31</v>
      </c>
      <c r="AI8">
        <f t="shared" si="45"/>
        <v>7</v>
      </c>
      <c r="AJ8">
        <f t="shared" si="46"/>
        <v>6</v>
      </c>
      <c r="AK8">
        <f t="shared" si="11"/>
        <v>30</v>
      </c>
      <c r="AL8">
        <f t="shared" si="0"/>
        <v>30</v>
      </c>
      <c r="AM8">
        <f t="shared" si="47"/>
        <v>2</v>
      </c>
      <c r="AN8">
        <f t="shared" si="48"/>
        <v>6</v>
      </c>
      <c r="AO8">
        <f t="shared" si="13"/>
        <v>34</v>
      </c>
      <c r="AP8">
        <f t="shared" si="2"/>
        <v>34</v>
      </c>
      <c r="AQ8">
        <f t="shared" si="49"/>
        <v>3</v>
      </c>
      <c r="AR8">
        <f t="shared" si="50"/>
        <v>5</v>
      </c>
      <c r="AS8">
        <f t="shared" si="15"/>
        <v>36</v>
      </c>
      <c r="AT8">
        <f t="shared" si="0"/>
        <v>36</v>
      </c>
      <c r="AU8">
        <f t="shared" si="51"/>
        <v>4</v>
      </c>
      <c r="AV8">
        <f t="shared" si="52"/>
        <v>5</v>
      </c>
      <c r="AW8">
        <f t="shared" si="17"/>
        <v>37</v>
      </c>
      <c r="AX8">
        <f t="shared" si="2"/>
        <v>37</v>
      </c>
      <c r="AY8">
        <f t="shared" si="53"/>
        <v>6</v>
      </c>
      <c r="AZ8">
        <f t="shared" si="54"/>
        <v>5</v>
      </c>
      <c r="BA8">
        <f t="shared" si="19"/>
        <v>36</v>
      </c>
      <c r="BB8">
        <f t="shared" si="0"/>
        <v>36</v>
      </c>
      <c r="BC8">
        <f t="shared" si="55"/>
        <v>6</v>
      </c>
      <c r="BD8">
        <f t="shared" si="56"/>
        <v>4</v>
      </c>
      <c r="BE8">
        <f t="shared" si="21"/>
        <v>34</v>
      </c>
      <c r="BF8">
        <f t="shared" si="2"/>
        <v>34</v>
      </c>
      <c r="BG8">
        <f t="shared" si="57"/>
        <v>6</v>
      </c>
      <c r="BH8">
        <f t="shared" si="58"/>
        <v>5</v>
      </c>
      <c r="BI8">
        <f t="shared" si="23"/>
        <v>33</v>
      </c>
    </row>
    <row r="9" spans="1:61" x14ac:dyDescent="0.3">
      <c r="A9" s="3" t="s">
        <v>22</v>
      </c>
      <c r="B9">
        <f>VLOOKUP(A9,Table5[],3,0)</f>
        <v>14</v>
      </c>
      <c r="C9">
        <f t="shared" si="24"/>
        <v>4</v>
      </c>
      <c r="D9">
        <f t="shared" si="25"/>
        <v>4</v>
      </c>
      <c r="E9">
        <f t="shared" si="26"/>
        <v>14</v>
      </c>
      <c r="F9">
        <f t="shared" si="27"/>
        <v>14</v>
      </c>
      <c r="G9">
        <f t="shared" si="28"/>
        <v>2</v>
      </c>
      <c r="H9">
        <f t="shared" si="29"/>
        <v>5</v>
      </c>
      <c r="I9">
        <f t="shared" si="30"/>
        <v>17</v>
      </c>
      <c r="J9">
        <f t="shared" si="31"/>
        <v>17</v>
      </c>
      <c r="K9">
        <f t="shared" si="32"/>
        <v>5</v>
      </c>
      <c r="L9">
        <f t="shared" si="33"/>
        <v>4</v>
      </c>
      <c r="M9">
        <f t="shared" si="34"/>
        <v>16</v>
      </c>
      <c r="N9">
        <f t="shared" si="0"/>
        <v>16</v>
      </c>
      <c r="O9">
        <f t="shared" si="35"/>
        <v>3</v>
      </c>
      <c r="P9">
        <f t="shared" si="36"/>
        <v>4</v>
      </c>
      <c r="Q9">
        <f t="shared" si="1"/>
        <v>17</v>
      </c>
      <c r="R9">
        <f t="shared" si="2"/>
        <v>17</v>
      </c>
      <c r="S9">
        <f t="shared" si="37"/>
        <v>3</v>
      </c>
      <c r="T9">
        <f t="shared" si="38"/>
        <v>4</v>
      </c>
      <c r="U9">
        <f t="shared" si="3"/>
        <v>18</v>
      </c>
      <c r="V9">
        <f t="shared" si="0"/>
        <v>18</v>
      </c>
      <c r="W9">
        <f t="shared" si="39"/>
        <v>5</v>
      </c>
      <c r="X9">
        <f t="shared" si="40"/>
        <v>3</v>
      </c>
      <c r="Y9">
        <f t="shared" si="5"/>
        <v>16</v>
      </c>
      <c r="Z9">
        <f t="shared" si="2"/>
        <v>16</v>
      </c>
      <c r="AA9">
        <f t="shared" si="41"/>
        <v>2</v>
      </c>
      <c r="AB9">
        <f t="shared" si="42"/>
        <v>5</v>
      </c>
      <c r="AC9">
        <f t="shared" si="7"/>
        <v>19</v>
      </c>
      <c r="AD9">
        <f t="shared" si="0"/>
        <v>19</v>
      </c>
      <c r="AE9">
        <f t="shared" si="43"/>
        <v>3</v>
      </c>
      <c r="AF9">
        <f t="shared" si="44"/>
        <v>3</v>
      </c>
      <c r="AG9">
        <f t="shared" si="9"/>
        <v>19</v>
      </c>
      <c r="AH9">
        <f t="shared" si="2"/>
        <v>19</v>
      </c>
      <c r="AI9">
        <f t="shared" si="45"/>
        <v>1</v>
      </c>
      <c r="AJ9">
        <f t="shared" si="46"/>
        <v>4</v>
      </c>
      <c r="AK9">
        <f t="shared" si="11"/>
        <v>22</v>
      </c>
      <c r="AL9">
        <f t="shared" si="0"/>
        <v>22</v>
      </c>
      <c r="AM9">
        <f t="shared" si="47"/>
        <v>2</v>
      </c>
      <c r="AN9">
        <f t="shared" si="48"/>
        <v>4</v>
      </c>
      <c r="AO9">
        <f t="shared" si="13"/>
        <v>24</v>
      </c>
      <c r="AP9">
        <f t="shared" si="2"/>
        <v>24</v>
      </c>
      <c r="AQ9">
        <f t="shared" si="49"/>
        <v>1</v>
      </c>
      <c r="AR9">
        <f t="shared" si="50"/>
        <v>4</v>
      </c>
      <c r="AS9">
        <f t="shared" si="15"/>
        <v>27</v>
      </c>
      <c r="AT9">
        <f t="shared" si="0"/>
        <v>27</v>
      </c>
      <c r="AU9">
        <f t="shared" si="51"/>
        <v>2</v>
      </c>
      <c r="AV9">
        <f t="shared" si="52"/>
        <v>3</v>
      </c>
      <c r="AW9">
        <f t="shared" si="17"/>
        <v>28</v>
      </c>
      <c r="AX9">
        <f t="shared" si="2"/>
        <v>28</v>
      </c>
      <c r="AY9">
        <f t="shared" si="53"/>
        <v>4</v>
      </c>
      <c r="AZ9">
        <f t="shared" si="54"/>
        <v>4</v>
      </c>
      <c r="BA9">
        <f t="shared" si="19"/>
        <v>28</v>
      </c>
      <c r="BB9">
        <f t="shared" si="0"/>
        <v>28</v>
      </c>
      <c r="BC9">
        <f t="shared" si="55"/>
        <v>5</v>
      </c>
      <c r="BD9">
        <f t="shared" si="56"/>
        <v>4</v>
      </c>
      <c r="BE9">
        <f t="shared" si="21"/>
        <v>27</v>
      </c>
      <c r="BF9">
        <f t="shared" si="2"/>
        <v>27</v>
      </c>
      <c r="BG9">
        <f t="shared" si="57"/>
        <v>3</v>
      </c>
      <c r="BH9">
        <f t="shared" si="58"/>
        <v>3</v>
      </c>
      <c r="BI9">
        <f t="shared" si="23"/>
        <v>27</v>
      </c>
    </row>
    <row r="10" spans="1:61" x14ac:dyDescent="0.3">
      <c r="A10" s="3" t="s">
        <v>23</v>
      </c>
      <c r="B10">
        <f>VLOOKUP(A10,Table5[],3,0)</f>
        <v>9</v>
      </c>
      <c r="C10">
        <f t="shared" si="24"/>
        <v>2</v>
      </c>
      <c r="D10">
        <f t="shared" si="25"/>
        <v>3</v>
      </c>
      <c r="E10">
        <f t="shared" si="26"/>
        <v>10</v>
      </c>
      <c r="F10">
        <f t="shared" si="27"/>
        <v>10</v>
      </c>
      <c r="G10">
        <f t="shared" si="28"/>
        <v>2</v>
      </c>
      <c r="H10">
        <f t="shared" si="29"/>
        <v>3</v>
      </c>
      <c r="I10">
        <f t="shared" si="30"/>
        <v>11</v>
      </c>
      <c r="J10">
        <f t="shared" si="31"/>
        <v>11</v>
      </c>
      <c r="K10">
        <f t="shared" si="32"/>
        <v>4</v>
      </c>
      <c r="L10">
        <f t="shared" si="33"/>
        <v>4</v>
      </c>
      <c r="M10">
        <f t="shared" si="34"/>
        <v>11</v>
      </c>
      <c r="N10">
        <f t="shared" si="0"/>
        <v>11</v>
      </c>
      <c r="O10">
        <f t="shared" si="35"/>
        <v>3</v>
      </c>
      <c r="P10">
        <f t="shared" si="36"/>
        <v>3</v>
      </c>
      <c r="Q10">
        <f t="shared" si="1"/>
        <v>11</v>
      </c>
      <c r="R10">
        <f t="shared" si="2"/>
        <v>11</v>
      </c>
      <c r="S10">
        <f t="shared" si="37"/>
        <v>3</v>
      </c>
      <c r="T10">
        <f t="shared" si="38"/>
        <v>3</v>
      </c>
      <c r="U10">
        <f t="shared" si="3"/>
        <v>11</v>
      </c>
      <c r="V10">
        <f t="shared" si="0"/>
        <v>11</v>
      </c>
      <c r="W10">
        <f t="shared" si="39"/>
        <v>1</v>
      </c>
      <c r="X10">
        <f t="shared" si="40"/>
        <v>3</v>
      </c>
      <c r="Y10">
        <f t="shared" si="5"/>
        <v>13</v>
      </c>
      <c r="Z10">
        <f t="shared" si="2"/>
        <v>13</v>
      </c>
      <c r="AA10">
        <f t="shared" si="41"/>
        <v>1</v>
      </c>
      <c r="AB10">
        <f t="shared" si="42"/>
        <v>3</v>
      </c>
      <c r="AC10">
        <f t="shared" si="7"/>
        <v>15</v>
      </c>
      <c r="AD10">
        <f t="shared" si="0"/>
        <v>15</v>
      </c>
      <c r="AE10">
        <f t="shared" si="43"/>
        <v>2</v>
      </c>
      <c r="AF10">
        <f t="shared" si="44"/>
        <v>3</v>
      </c>
      <c r="AG10">
        <f t="shared" si="9"/>
        <v>16</v>
      </c>
      <c r="AH10">
        <f t="shared" si="2"/>
        <v>16</v>
      </c>
      <c r="AI10">
        <f t="shared" si="45"/>
        <v>3</v>
      </c>
      <c r="AJ10">
        <f t="shared" si="46"/>
        <v>3</v>
      </c>
      <c r="AK10">
        <f t="shared" si="11"/>
        <v>16</v>
      </c>
      <c r="AL10">
        <f t="shared" si="0"/>
        <v>16</v>
      </c>
      <c r="AM10">
        <f t="shared" si="47"/>
        <v>2</v>
      </c>
      <c r="AN10">
        <f t="shared" si="48"/>
        <v>4</v>
      </c>
      <c r="AO10">
        <f t="shared" si="13"/>
        <v>18</v>
      </c>
      <c r="AP10">
        <f t="shared" si="2"/>
        <v>18</v>
      </c>
      <c r="AQ10">
        <f t="shared" si="49"/>
        <v>3</v>
      </c>
      <c r="AR10">
        <f t="shared" si="50"/>
        <v>3</v>
      </c>
      <c r="AS10">
        <f t="shared" si="15"/>
        <v>18</v>
      </c>
      <c r="AT10">
        <f t="shared" si="0"/>
        <v>18</v>
      </c>
      <c r="AU10">
        <f t="shared" si="51"/>
        <v>3</v>
      </c>
      <c r="AV10">
        <f t="shared" si="52"/>
        <v>4</v>
      </c>
      <c r="AW10">
        <f t="shared" si="17"/>
        <v>19</v>
      </c>
      <c r="AX10">
        <f t="shared" si="2"/>
        <v>19</v>
      </c>
      <c r="AY10">
        <f t="shared" si="53"/>
        <v>3</v>
      </c>
      <c r="AZ10">
        <f t="shared" si="54"/>
        <v>4</v>
      </c>
      <c r="BA10">
        <f t="shared" si="19"/>
        <v>20</v>
      </c>
      <c r="BB10">
        <f t="shared" si="0"/>
        <v>20</v>
      </c>
      <c r="BC10">
        <f t="shared" si="55"/>
        <v>3</v>
      </c>
      <c r="BD10">
        <f t="shared" si="56"/>
        <v>3</v>
      </c>
      <c r="BE10">
        <f t="shared" si="21"/>
        <v>20</v>
      </c>
      <c r="BF10">
        <f t="shared" si="2"/>
        <v>20</v>
      </c>
      <c r="BG10">
        <f t="shared" si="57"/>
        <v>2</v>
      </c>
      <c r="BH10">
        <f t="shared" si="58"/>
        <v>4</v>
      </c>
      <c r="BI10">
        <f t="shared" si="23"/>
        <v>22</v>
      </c>
    </row>
    <row r="11" spans="1:61" s="34" customFormat="1" x14ac:dyDescent="0.3">
      <c r="A11" s="28" t="s">
        <v>24</v>
      </c>
      <c r="B11" s="34">
        <f>VLOOKUP(A11,Table5[],3,0)</f>
        <v>4</v>
      </c>
      <c r="C11" s="34">
        <f t="shared" si="24"/>
        <v>2</v>
      </c>
      <c r="D11" s="34">
        <f t="shared" si="25"/>
        <v>3</v>
      </c>
      <c r="E11" s="34">
        <f t="shared" si="26"/>
        <v>5</v>
      </c>
      <c r="F11" s="34">
        <f t="shared" si="27"/>
        <v>5</v>
      </c>
      <c r="G11" s="34">
        <f t="shared" si="28"/>
        <v>0</v>
      </c>
      <c r="H11" s="34">
        <f t="shared" si="29"/>
        <v>2</v>
      </c>
      <c r="I11" s="34">
        <f t="shared" si="30"/>
        <v>7</v>
      </c>
      <c r="J11" s="34">
        <f t="shared" si="31"/>
        <v>7</v>
      </c>
      <c r="K11" s="34">
        <f t="shared" si="32"/>
        <v>2</v>
      </c>
      <c r="L11" s="34">
        <f t="shared" si="33"/>
        <v>2</v>
      </c>
      <c r="M11" s="34">
        <f t="shared" si="34"/>
        <v>7</v>
      </c>
      <c r="N11" s="34">
        <f t="shared" si="0"/>
        <v>7</v>
      </c>
      <c r="O11" s="34">
        <f t="shared" si="35"/>
        <v>3</v>
      </c>
      <c r="P11" s="34">
        <f t="shared" si="36"/>
        <v>2</v>
      </c>
      <c r="Q11" s="34">
        <f t="shared" si="1"/>
        <v>6</v>
      </c>
      <c r="R11" s="34">
        <f t="shared" si="2"/>
        <v>6</v>
      </c>
      <c r="S11" s="34">
        <f t="shared" si="37"/>
        <v>1</v>
      </c>
      <c r="T11" s="34">
        <f t="shared" si="38"/>
        <v>3</v>
      </c>
      <c r="U11" s="34">
        <f t="shared" si="3"/>
        <v>8</v>
      </c>
      <c r="V11" s="34">
        <f t="shared" si="0"/>
        <v>8</v>
      </c>
      <c r="W11" s="34">
        <f t="shared" si="39"/>
        <v>0</v>
      </c>
      <c r="X11" s="34">
        <f t="shared" si="40"/>
        <v>2</v>
      </c>
      <c r="Y11" s="34">
        <f t="shared" si="5"/>
        <v>10</v>
      </c>
      <c r="Z11" s="34">
        <f t="shared" si="2"/>
        <v>10</v>
      </c>
      <c r="AA11" s="34">
        <f t="shared" si="41"/>
        <v>1</v>
      </c>
      <c r="AB11" s="34">
        <f t="shared" si="42"/>
        <v>3</v>
      </c>
      <c r="AC11" s="35">
        <f t="shared" si="7"/>
        <v>12</v>
      </c>
      <c r="AD11" s="34">
        <f t="shared" si="0"/>
        <v>12</v>
      </c>
      <c r="AE11" s="34">
        <f t="shared" si="43"/>
        <v>1</v>
      </c>
      <c r="AF11" s="34">
        <f t="shared" si="44"/>
        <v>3</v>
      </c>
      <c r="AG11" s="34">
        <f t="shared" si="9"/>
        <v>14</v>
      </c>
      <c r="AH11" s="34">
        <f t="shared" si="2"/>
        <v>14</v>
      </c>
      <c r="AI11" s="34">
        <f t="shared" si="45"/>
        <v>1</v>
      </c>
      <c r="AJ11" s="34">
        <f t="shared" si="46"/>
        <v>3</v>
      </c>
      <c r="AK11" s="34">
        <f t="shared" si="11"/>
        <v>16</v>
      </c>
      <c r="AL11" s="34">
        <f t="shared" si="0"/>
        <v>16</v>
      </c>
      <c r="AM11" s="34">
        <f t="shared" si="47"/>
        <v>2</v>
      </c>
      <c r="AN11" s="34">
        <f t="shared" si="48"/>
        <v>3</v>
      </c>
      <c r="AO11" s="34">
        <f t="shared" si="13"/>
        <v>17</v>
      </c>
      <c r="AP11" s="34">
        <f t="shared" si="2"/>
        <v>17</v>
      </c>
      <c r="AQ11" s="34">
        <f t="shared" si="49"/>
        <v>1</v>
      </c>
      <c r="AR11" s="34">
        <f t="shared" si="50"/>
        <v>3</v>
      </c>
      <c r="AS11" s="34">
        <f t="shared" si="15"/>
        <v>19</v>
      </c>
      <c r="AT11" s="34">
        <f t="shared" si="0"/>
        <v>19</v>
      </c>
      <c r="AU11" s="34">
        <f t="shared" si="51"/>
        <v>2</v>
      </c>
      <c r="AV11" s="34">
        <f t="shared" si="52"/>
        <v>3</v>
      </c>
      <c r="AW11" s="34">
        <f t="shared" si="17"/>
        <v>20</v>
      </c>
      <c r="AX11" s="34">
        <f t="shared" si="2"/>
        <v>20</v>
      </c>
      <c r="AY11" s="34">
        <f t="shared" si="53"/>
        <v>1</v>
      </c>
      <c r="AZ11" s="34">
        <f t="shared" si="54"/>
        <v>3</v>
      </c>
      <c r="BA11" s="34">
        <f t="shared" si="19"/>
        <v>22</v>
      </c>
      <c r="BB11" s="34">
        <f t="shared" si="0"/>
        <v>22</v>
      </c>
      <c r="BC11" s="34">
        <f t="shared" si="55"/>
        <v>1</v>
      </c>
      <c r="BD11" s="34">
        <f t="shared" si="56"/>
        <v>3</v>
      </c>
      <c r="BE11" s="34">
        <f t="shared" si="21"/>
        <v>24</v>
      </c>
      <c r="BF11" s="34">
        <f t="shared" si="2"/>
        <v>24</v>
      </c>
      <c r="BG11" s="34">
        <f t="shared" si="57"/>
        <v>2</v>
      </c>
      <c r="BH11" s="34">
        <f t="shared" si="58"/>
        <v>3</v>
      </c>
      <c r="BI11" s="34">
        <f t="shared" si="23"/>
        <v>25</v>
      </c>
    </row>
    <row r="12" spans="1:61" x14ac:dyDescent="0.3">
      <c r="A12" s="3" t="s">
        <v>25</v>
      </c>
      <c r="B12">
        <f>VLOOKUP(A12,Table5[],3,0)</f>
        <v>5</v>
      </c>
      <c r="C12">
        <f t="shared" si="24"/>
        <v>0</v>
      </c>
      <c r="D12">
        <f t="shared" si="25"/>
        <v>2</v>
      </c>
      <c r="E12">
        <f t="shared" si="26"/>
        <v>7</v>
      </c>
      <c r="F12">
        <f t="shared" si="27"/>
        <v>7</v>
      </c>
      <c r="G12">
        <f t="shared" si="28"/>
        <v>1</v>
      </c>
      <c r="H12">
        <f t="shared" si="29"/>
        <v>3</v>
      </c>
      <c r="I12">
        <f t="shared" si="30"/>
        <v>9</v>
      </c>
      <c r="J12">
        <f t="shared" si="31"/>
        <v>9</v>
      </c>
      <c r="K12">
        <f t="shared" si="32"/>
        <v>1</v>
      </c>
      <c r="L12">
        <f t="shared" si="33"/>
        <v>3</v>
      </c>
      <c r="M12">
        <f t="shared" si="34"/>
        <v>11</v>
      </c>
      <c r="N12">
        <f t="shared" si="0"/>
        <v>11</v>
      </c>
      <c r="O12">
        <f t="shared" si="35"/>
        <v>2</v>
      </c>
      <c r="P12">
        <f t="shared" si="36"/>
        <v>3</v>
      </c>
      <c r="Q12">
        <f t="shared" si="1"/>
        <v>12</v>
      </c>
      <c r="R12">
        <f t="shared" si="2"/>
        <v>12</v>
      </c>
      <c r="S12">
        <f t="shared" si="37"/>
        <v>1</v>
      </c>
      <c r="T12">
        <f t="shared" si="38"/>
        <v>2</v>
      </c>
      <c r="U12">
        <f t="shared" si="3"/>
        <v>13</v>
      </c>
      <c r="V12">
        <f t="shared" si="0"/>
        <v>13</v>
      </c>
      <c r="W12">
        <f t="shared" si="39"/>
        <v>1</v>
      </c>
      <c r="X12">
        <f t="shared" si="40"/>
        <v>2</v>
      </c>
      <c r="Y12">
        <f t="shared" si="5"/>
        <v>14</v>
      </c>
      <c r="Z12">
        <f t="shared" si="2"/>
        <v>14</v>
      </c>
      <c r="AA12">
        <f t="shared" si="41"/>
        <v>3</v>
      </c>
      <c r="AB12">
        <f t="shared" si="42"/>
        <v>3</v>
      </c>
      <c r="AC12">
        <f t="shared" si="7"/>
        <v>14</v>
      </c>
      <c r="AD12">
        <f t="shared" si="0"/>
        <v>14</v>
      </c>
      <c r="AE12">
        <f t="shared" si="43"/>
        <v>2</v>
      </c>
      <c r="AF12">
        <f t="shared" si="44"/>
        <v>3</v>
      </c>
      <c r="AG12">
        <f t="shared" si="9"/>
        <v>15</v>
      </c>
      <c r="AH12">
        <f t="shared" si="2"/>
        <v>15</v>
      </c>
      <c r="AI12">
        <f t="shared" si="45"/>
        <v>1</v>
      </c>
      <c r="AJ12">
        <f t="shared" si="46"/>
        <v>2</v>
      </c>
      <c r="AK12">
        <f t="shared" si="11"/>
        <v>16</v>
      </c>
      <c r="AL12">
        <f t="shared" si="0"/>
        <v>16</v>
      </c>
      <c r="AM12">
        <f t="shared" si="47"/>
        <v>1</v>
      </c>
      <c r="AN12">
        <f t="shared" si="48"/>
        <v>3</v>
      </c>
      <c r="AO12">
        <f t="shared" si="13"/>
        <v>18</v>
      </c>
      <c r="AP12">
        <f t="shared" si="2"/>
        <v>18</v>
      </c>
      <c r="AQ12">
        <f t="shared" si="49"/>
        <v>1</v>
      </c>
      <c r="AR12">
        <f t="shared" si="50"/>
        <v>3</v>
      </c>
      <c r="AS12">
        <f t="shared" si="15"/>
        <v>20</v>
      </c>
      <c r="AT12">
        <f t="shared" si="0"/>
        <v>20</v>
      </c>
      <c r="AU12">
        <f t="shared" si="51"/>
        <v>2</v>
      </c>
      <c r="AV12">
        <f t="shared" si="52"/>
        <v>3</v>
      </c>
      <c r="AW12">
        <f t="shared" si="17"/>
        <v>21</v>
      </c>
      <c r="AX12">
        <f t="shared" si="2"/>
        <v>21</v>
      </c>
      <c r="AY12">
        <f t="shared" si="53"/>
        <v>2</v>
      </c>
      <c r="AZ12">
        <f t="shared" si="54"/>
        <v>3</v>
      </c>
      <c r="BA12">
        <f t="shared" si="19"/>
        <v>22</v>
      </c>
      <c r="BB12">
        <f t="shared" si="0"/>
        <v>22</v>
      </c>
      <c r="BC12">
        <f t="shared" si="55"/>
        <v>2</v>
      </c>
      <c r="BD12">
        <f t="shared" si="56"/>
        <v>3</v>
      </c>
      <c r="BE12">
        <f t="shared" si="21"/>
        <v>23</v>
      </c>
      <c r="BF12">
        <f t="shared" si="2"/>
        <v>23</v>
      </c>
      <c r="BG12">
        <f t="shared" si="57"/>
        <v>1</v>
      </c>
      <c r="BH12">
        <f t="shared" si="58"/>
        <v>3</v>
      </c>
      <c r="BI12">
        <f t="shared" si="23"/>
        <v>25</v>
      </c>
    </row>
    <row r="13" spans="1:61" x14ac:dyDescent="0.3">
      <c r="A13" s="3" t="s">
        <v>26</v>
      </c>
      <c r="B13">
        <f>VLOOKUP(A13,Table5[],3,0)</f>
        <v>8</v>
      </c>
      <c r="C13">
        <f t="shared" si="24"/>
        <v>3</v>
      </c>
      <c r="D13">
        <f t="shared" si="25"/>
        <v>3</v>
      </c>
      <c r="E13">
        <f t="shared" si="26"/>
        <v>8</v>
      </c>
      <c r="F13">
        <f t="shared" si="27"/>
        <v>8</v>
      </c>
      <c r="G13">
        <f t="shared" si="28"/>
        <v>2</v>
      </c>
      <c r="H13">
        <f t="shared" si="29"/>
        <v>3</v>
      </c>
      <c r="I13">
        <f t="shared" si="30"/>
        <v>9</v>
      </c>
      <c r="J13">
        <f t="shared" si="31"/>
        <v>9</v>
      </c>
      <c r="K13">
        <f t="shared" si="32"/>
        <v>3</v>
      </c>
      <c r="L13">
        <f t="shared" si="33"/>
        <v>3</v>
      </c>
      <c r="M13">
        <f t="shared" si="34"/>
        <v>9</v>
      </c>
      <c r="N13">
        <f t="shared" si="0"/>
        <v>9</v>
      </c>
      <c r="O13">
        <f t="shared" si="35"/>
        <v>0</v>
      </c>
      <c r="P13">
        <f t="shared" si="36"/>
        <v>3</v>
      </c>
      <c r="Q13">
        <f t="shared" si="1"/>
        <v>12</v>
      </c>
      <c r="R13">
        <f t="shared" si="2"/>
        <v>12</v>
      </c>
      <c r="S13">
        <f t="shared" si="37"/>
        <v>1</v>
      </c>
      <c r="T13">
        <f t="shared" si="38"/>
        <v>3</v>
      </c>
      <c r="U13">
        <f t="shared" si="3"/>
        <v>14</v>
      </c>
      <c r="V13">
        <f t="shared" si="0"/>
        <v>14</v>
      </c>
      <c r="W13">
        <f t="shared" si="39"/>
        <v>2</v>
      </c>
      <c r="X13">
        <f t="shared" si="40"/>
        <v>3</v>
      </c>
      <c r="Y13">
        <f t="shared" si="5"/>
        <v>15</v>
      </c>
      <c r="Z13">
        <f t="shared" si="2"/>
        <v>15</v>
      </c>
      <c r="AA13">
        <f t="shared" si="41"/>
        <v>2</v>
      </c>
      <c r="AB13">
        <f t="shared" si="42"/>
        <v>3</v>
      </c>
      <c r="AC13">
        <f t="shared" si="7"/>
        <v>16</v>
      </c>
      <c r="AD13">
        <f t="shared" si="0"/>
        <v>16</v>
      </c>
      <c r="AE13">
        <f t="shared" si="43"/>
        <v>2</v>
      </c>
      <c r="AF13">
        <f t="shared" si="44"/>
        <v>2</v>
      </c>
      <c r="AG13">
        <f t="shared" si="9"/>
        <v>16</v>
      </c>
      <c r="AH13">
        <f t="shared" si="2"/>
        <v>16</v>
      </c>
      <c r="AI13">
        <f t="shared" si="45"/>
        <v>0</v>
      </c>
      <c r="AJ13">
        <f t="shared" si="46"/>
        <v>2</v>
      </c>
      <c r="AK13">
        <f t="shared" si="11"/>
        <v>18</v>
      </c>
      <c r="AL13">
        <f t="shared" si="0"/>
        <v>18</v>
      </c>
      <c r="AM13">
        <f t="shared" si="47"/>
        <v>1</v>
      </c>
      <c r="AN13">
        <f t="shared" si="48"/>
        <v>2</v>
      </c>
      <c r="AO13">
        <f t="shared" si="13"/>
        <v>19</v>
      </c>
      <c r="AP13">
        <f t="shared" si="2"/>
        <v>19</v>
      </c>
      <c r="AQ13">
        <f t="shared" si="49"/>
        <v>2</v>
      </c>
      <c r="AR13">
        <f t="shared" si="50"/>
        <v>3</v>
      </c>
      <c r="AS13">
        <f t="shared" si="15"/>
        <v>20</v>
      </c>
      <c r="AT13">
        <f t="shared" si="0"/>
        <v>20</v>
      </c>
      <c r="AU13">
        <f t="shared" si="51"/>
        <v>3</v>
      </c>
      <c r="AV13">
        <f t="shared" si="52"/>
        <v>4</v>
      </c>
      <c r="AW13">
        <f t="shared" si="17"/>
        <v>21</v>
      </c>
      <c r="AX13">
        <f t="shared" si="2"/>
        <v>21</v>
      </c>
      <c r="AY13">
        <f t="shared" si="53"/>
        <v>2</v>
      </c>
      <c r="AZ13">
        <f t="shared" si="54"/>
        <v>3</v>
      </c>
      <c r="BA13">
        <f t="shared" si="19"/>
        <v>22</v>
      </c>
      <c r="BB13">
        <f t="shared" si="0"/>
        <v>22</v>
      </c>
      <c r="BC13">
        <f t="shared" si="55"/>
        <v>2</v>
      </c>
      <c r="BD13">
        <f t="shared" si="56"/>
        <v>4</v>
      </c>
      <c r="BE13">
        <f t="shared" si="21"/>
        <v>24</v>
      </c>
      <c r="BF13">
        <f t="shared" si="2"/>
        <v>24</v>
      </c>
      <c r="BG13">
        <f t="shared" si="57"/>
        <v>3</v>
      </c>
      <c r="BH13">
        <f t="shared" si="58"/>
        <v>3</v>
      </c>
      <c r="BI13">
        <f t="shared" si="23"/>
        <v>24</v>
      </c>
    </row>
    <row r="14" spans="1:61" x14ac:dyDescent="0.3">
      <c r="A14" s="3" t="s">
        <v>27</v>
      </c>
      <c r="B14">
        <f>VLOOKUP(A14,Table5[],3,0)</f>
        <v>58</v>
      </c>
      <c r="C14">
        <f t="shared" si="24"/>
        <v>9</v>
      </c>
      <c r="D14">
        <f t="shared" si="25"/>
        <v>10</v>
      </c>
      <c r="E14">
        <f t="shared" si="26"/>
        <v>59</v>
      </c>
      <c r="F14">
        <f t="shared" si="27"/>
        <v>59</v>
      </c>
      <c r="G14">
        <f t="shared" si="28"/>
        <v>12</v>
      </c>
      <c r="H14">
        <f t="shared" si="29"/>
        <v>8</v>
      </c>
      <c r="I14">
        <f t="shared" si="30"/>
        <v>55</v>
      </c>
      <c r="J14">
        <f t="shared" si="31"/>
        <v>55</v>
      </c>
      <c r="K14">
        <f t="shared" si="32"/>
        <v>11</v>
      </c>
      <c r="L14">
        <f t="shared" si="33"/>
        <v>12</v>
      </c>
      <c r="M14">
        <f t="shared" si="34"/>
        <v>56</v>
      </c>
      <c r="N14">
        <f t="shared" si="0"/>
        <v>56</v>
      </c>
      <c r="O14">
        <f t="shared" si="35"/>
        <v>9</v>
      </c>
      <c r="P14">
        <f t="shared" si="36"/>
        <v>7</v>
      </c>
      <c r="Q14">
        <f t="shared" si="1"/>
        <v>54</v>
      </c>
      <c r="R14">
        <f t="shared" si="2"/>
        <v>54</v>
      </c>
      <c r="S14">
        <f t="shared" si="37"/>
        <v>13</v>
      </c>
      <c r="T14">
        <f t="shared" si="38"/>
        <v>13</v>
      </c>
      <c r="U14">
        <f t="shared" si="3"/>
        <v>54</v>
      </c>
      <c r="V14">
        <f t="shared" si="0"/>
        <v>54</v>
      </c>
      <c r="W14">
        <f t="shared" si="39"/>
        <v>11</v>
      </c>
      <c r="X14">
        <f t="shared" si="40"/>
        <v>7</v>
      </c>
      <c r="Y14">
        <f t="shared" si="5"/>
        <v>50</v>
      </c>
      <c r="Z14">
        <f t="shared" si="2"/>
        <v>50</v>
      </c>
      <c r="AA14">
        <f t="shared" si="41"/>
        <v>11</v>
      </c>
      <c r="AB14">
        <f t="shared" si="42"/>
        <v>13</v>
      </c>
      <c r="AC14">
        <f t="shared" si="7"/>
        <v>52</v>
      </c>
      <c r="AD14">
        <f t="shared" si="0"/>
        <v>52</v>
      </c>
      <c r="AE14">
        <f t="shared" si="43"/>
        <v>6</v>
      </c>
      <c r="AF14">
        <f t="shared" si="44"/>
        <v>11</v>
      </c>
      <c r="AG14">
        <f t="shared" si="9"/>
        <v>57</v>
      </c>
      <c r="AH14">
        <f t="shared" si="2"/>
        <v>57</v>
      </c>
      <c r="AI14">
        <f t="shared" si="45"/>
        <v>15</v>
      </c>
      <c r="AJ14">
        <f t="shared" si="46"/>
        <v>11</v>
      </c>
      <c r="AK14">
        <f t="shared" si="11"/>
        <v>53</v>
      </c>
      <c r="AL14">
        <f t="shared" si="0"/>
        <v>53</v>
      </c>
      <c r="AM14">
        <f t="shared" si="47"/>
        <v>4</v>
      </c>
      <c r="AN14">
        <f t="shared" si="48"/>
        <v>11</v>
      </c>
      <c r="AO14">
        <f t="shared" si="13"/>
        <v>60</v>
      </c>
      <c r="AP14">
        <f t="shared" si="2"/>
        <v>60</v>
      </c>
      <c r="AQ14">
        <f t="shared" si="49"/>
        <v>12</v>
      </c>
      <c r="AR14">
        <f t="shared" si="50"/>
        <v>6</v>
      </c>
      <c r="AS14">
        <f t="shared" si="15"/>
        <v>54</v>
      </c>
      <c r="AT14">
        <f t="shared" si="0"/>
        <v>54</v>
      </c>
      <c r="AU14">
        <f t="shared" si="51"/>
        <v>11</v>
      </c>
      <c r="AV14">
        <f t="shared" si="52"/>
        <v>11</v>
      </c>
      <c r="AW14">
        <f t="shared" si="17"/>
        <v>54</v>
      </c>
      <c r="AX14">
        <f t="shared" si="2"/>
        <v>54</v>
      </c>
      <c r="AY14">
        <f t="shared" si="53"/>
        <v>3</v>
      </c>
      <c r="AZ14">
        <f t="shared" si="54"/>
        <v>11</v>
      </c>
      <c r="BA14">
        <f t="shared" si="19"/>
        <v>62</v>
      </c>
      <c r="BB14">
        <f t="shared" si="0"/>
        <v>62</v>
      </c>
      <c r="BC14">
        <f t="shared" si="55"/>
        <v>14</v>
      </c>
      <c r="BD14">
        <f t="shared" si="56"/>
        <v>8</v>
      </c>
      <c r="BE14">
        <f t="shared" si="21"/>
        <v>56</v>
      </c>
      <c r="BF14">
        <f t="shared" si="2"/>
        <v>56</v>
      </c>
      <c r="BG14">
        <f t="shared" si="57"/>
        <v>9</v>
      </c>
      <c r="BH14">
        <f t="shared" si="58"/>
        <v>7</v>
      </c>
      <c r="BI14">
        <f t="shared" si="23"/>
        <v>54</v>
      </c>
    </row>
    <row r="15" spans="1:61" x14ac:dyDescent="0.3">
      <c r="A15" s="3" t="s">
        <v>28</v>
      </c>
      <c r="B15">
        <f>VLOOKUP(A15,Table5[],3,0)</f>
        <v>32</v>
      </c>
      <c r="C15">
        <f t="shared" si="24"/>
        <v>7</v>
      </c>
      <c r="D15">
        <f t="shared" si="25"/>
        <v>7</v>
      </c>
      <c r="E15">
        <f t="shared" si="26"/>
        <v>32</v>
      </c>
      <c r="F15">
        <f t="shared" si="27"/>
        <v>32</v>
      </c>
      <c r="G15">
        <f t="shared" si="28"/>
        <v>2</v>
      </c>
      <c r="H15">
        <f t="shared" si="29"/>
        <v>5</v>
      </c>
      <c r="I15">
        <f t="shared" si="30"/>
        <v>35</v>
      </c>
      <c r="J15">
        <f t="shared" si="31"/>
        <v>35</v>
      </c>
      <c r="K15">
        <f t="shared" si="32"/>
        <v>8</v>
      </c>
      <c r="L15">
        <f t="shared" si="33"/>
        <v>6</v>
      </c>
      <c r="M15">
        <f t="shared" si="34"/>
        <v>33</v>
      </c>
      <c r="N15">
        <f t="shared" si="0"/>
        <v>33</v>
      </c>
      <c r="O15">
        <f t="shared" si="35"/>
        <v>9</v>
      </c>
      <c r="P15">
        <f t="shared" si="36"/>
        <v>5</v>
      </c>
      <c r="Q15">
        <f t="shared" si="1"/>
        <v>29</v>
      </c>
      <c r="R15">
        <f t="shared" si="2"/>
        <v>29</v>
      </c>
      <c r="S15">
        <f t="shared" si="37"/>
        <v>2</v>
      </c>
      <c r="T15">
        <f t="shared" si="38"/>
        <v>6</v>
      </c>
      <c r="U15">
        <f t="shared" si="3"/>
        <v>33</v>
      </c>
      <c r="V15">
        <f t="shared" si="0"/>
        <v>33</v>
      </c>
      <c r="W15">
        <f t="shared" si="39"/>
        <v>5</v>
      </c>
      <c r="X15">
        <f t="shared" si="40"/>
        <v>6</v>
      </c>
      <c r="Y15">
        <f t="shared" si="5"/>
        <v>34</v>
      </c>
      <c r="Z15">
        <f t="shared" si="2"/>
        <v>34</v>
      </c>
      <c r="AA15">
        <f t="shared" si="41"/>
        <v>11</v>
      </c>
      <c r="AB15">
        <f t="shared" si="42"/>
        <v>7</v>
      </c>
      <c r="AC15">
        <f t="shared" si="7"/>
        <v>30</v>
      </c>
      <c r="AD15">
        <f t="shared" si="0"/>
        <v>30</v>
      </c>
      <c r="AE15">
        <f t="shared" si="43"/>
        <v>8</v>
      </c>
      <c r="AF15">
        <f t="shared" si="44"/>
        <v>5</v>
      </c>
      <c r="AG15">
        <f t="shared" si="9"/>
        <v>27</v>
      </c>
      <c r="AH15">
        <f t="shared" si="2"/>
        <v>27</v>
      </c>
      <c r="AI15">
        <f t="shared" si="45"/>
        <v>5</v>
      </c>
      <c r="AJ15">
        <f t="shared" si="46"/>
        <v>6</v>
      </c>
      <c r="AK15">
        <f t="shared" si="11"/>
        <v>28</v>
      </c>
      <c r="AL15">
        <f t="shared" si="0"/>
        <v>28</v>
      </c>
      <c r="AM15">
        <f t="shared" si="47"/>
        <v>3</v>
      </c>
      <c r="AN15">
        <f t="shared" si="48"/>
        <v>5</v>
      </c>
      <c r="AO15">
        <f t="shared" si="13"/>
        <v>30</v>
      </c>
      <c r="AP15">
        <f t="shared" si="2"/>
        <v>30</v>
      </c>
      <c r="AQ15">
        <f t="shared" si="49"/>
        <v>8</v>
      </c>
      <c r="AR15">
        <f t="shared" si="50"/>
        <v>6</v>
      </c>
      <c r="AS15">
        <f t="shared" si="15"/>
        <v>28</v>
      </c>
      <c r="AT15">
        <f t="shared" si="0"/>
        <v>28</v>
      </c>
      <c r="AU15">
        <f t="shared" si="51"/>
        <v>7</v>
      </c>
      <c r="AV15">
        <f t="shared" si="52"/>
        <v>4</v>
      </c>
      <c r="AW15">
        <f t="shared" si="17"/>
        <v>25</v>
      </c>
      <c r="AX15">
        <f t="shared" si="2"/>
        <v>25</v>
      </c>
      <c r="AY15">
        <f t="shared" si="53"/>
        <v>5</v>
      </c>
      <c r="AZ15">
        <f t="shared" si="54"/>
        <v>7</v>
      </c>
      <c r="BA15">
        <f t="shared" si="19"/>
        <v>27</v>
      </c>
      <c r="BB15">
        <f t="shared" si="0"/>
        <v>27</v>
      </c>
      <c r="BC15">
        <f t="shared" si="55"/>
        <v>6</v>
      </c>
      <c r="BD15">
        <f t="shared" si="56"/>
        <v>5</v>
      </c>
      <c r="BE15">
        <f t="shared" si="21"/>
        <v>26</v>
      </c>
      <c r="BF15">
        <f t="shared" si="2"/>
        <v>26</v>
      </c>
      <c r="BG15">
        <f t="shared" si="57"/>
        <v>2</v>
      </c>
      <c r="BH15">
        <f t="shared" si="58"/>
        <v>4</v>
      </c>
      <c r="BI15">
        <f t="shared" si="23"/>
        <v>28</v>
      </c>
    </row>
    <row r="16" spans="1:61" x14ac:dyDescent="0.3">
      <c r="A16" s="3" t="s">
        <v>29</v>
      </c>
      <c r="B16">
        <f>VLOOKUP(A16,Table5[],3,0)</f>
        <v>14</v>
      </c>
      <c r="C16">
        <f t="shared" si="24"/>
        <v>6</v>
      </c>
      <c r="D16">
        <f t="shared" si="25"/>
        <v>4</v>
      </c>
      <c r="E16">
        <f t="shared" si="26"/>
        <v>12</v>
      </c>
      <c r="F16">
        <f t="shared" si="27"/>
        <v>12</v>
      </c>
      <c r="G16">
        <f t="shared" si="28"/>
        <v>3</v>
      </c>
      <c r="H16">
        <f t="shared" si="29"/>
        <v>4</v>
      </c>
      <c r="I16">
        <f t="shared" si="30"/>
        <v>13</v>
      </c>
      <c r="J16">
        <f t="shared" si="31"/>
        <v>13</v>
      </c>
      <c r="K16">
        <f t="shared" si="32"/>
        <v>4</v>
      </c>
      <c r="L16">
        <f t="shared" si="33"/>
        <v>5</v>
      </c>
      <c r="M16">
        <f t="shared" si="34"/>
        <v>14</v>
      </c>
      <c r="N16">
        <f t="shared" si="0"/>
        <v>14</v>
      </c>
      <c r="O16">
        <f t="shared" si="35"/>
        <v>2</v>
      </c>
      <c r="P16">
        <f t="shared" si="36"/>
        <v>4</v>
      </c>
      <c r="Q16">
        <f t="shared" si="1"/>
        <v>16</v>
      </c>
      <c r="R16">
        <f t="shared" si="2"/>
        <v>16</v>
      </c>
      <c r="S16">
        <f t="shared" si="37"/>
        <v>1</v>
      </c>
      <c r="T16">
        <f t="shared" si="38"/>
        <v>4</v>
      </c>
      <c r="U16">
        <f t="shared" si="3"/>
        <v>19</v>
      </c>
      <c r="V16">
        <f t="shared" si="0"/>
        <v>19</v>
      </c>
      <c r="W16">
        <f t="shared" si="39"/>
        <v>5</v>
      </c>
      <c r="X16">
        <f t="shared" si="40"/>
        <v>5</v>
      </c>
      <c r="Y16">
        <f t="shared" si="5"/>
        <v>19</v>
      </c>
      <c r="Z16">
        <f t="shared" si="2"/>
        <v>19</v>
      </c>
      <c r="AA16">
        <f t="shared" si="41"/>
        <v>6</v>
      </c>
      <c r="AB16">
        <f t="shared" si="42"/>
        <v>5</v>
      </c>
      <c r="AC16">
        <f t="shared" si="7"/>
        <v>18</v>
      </c>
      <c r="AD16">
        <f t="shared" si="0"/>
        <v>18</v>
      </c>
      <c r="AE16">
        <f t="shared" si="43"/>
        <v>6</v>
      </c>
      <c r="AF16">
        <f t="shared" si="44"/>
        <v>4</v>
      </c>
      <c r="AG16">
        <f t="shared" si="9"/>
        <v>16</v>
      </c>
      <c r="AH16">
        <f t="shared" si="2"/>
        <v>16</v>
      </c>
      <c r="AI16">
        <f t="shared" si="45"/>
        <v>4</v>
      </c>
      <c r="AJ16">
        <f t="shared" si="46"/>
        <v>6</v>
      </c>
      <c r="AK16">
        <f t="shared" si="11"/>
        <v>18</v>
      </c>
      <c r="AL16">
        <f t="shared" si="0"/>
        <v>18</v>
      </c>
      <c r="AM16">
        <f t="shared" si="47"/>
        <v>4</v>
      </c>
      <c r="AN16">
        <f t="shared" si="48"/>
        <v>5</v>
      </c>
      <c r="AO16">
        <f t="shared" si="13"/>
        <v>19</v>
      </c>
      <c r="AP16">
        <f t="shared" si="2"/>
        <v>19</v>
      </c>
      <c r="AQ16">
        <f t="shared" si="49"/>
        <v>4</v>
      </c>
      <c r="AR16">
        <f t="shared" si="50"/>
        <v>5</v>
      </c>
      <c r="AS16">
        <f t="shared" si="15"/>
        <v>20</v>
      </c>
      <c r="AT16">
        <f t="shared" si="0"/>
        <v>20</v>
      </c>
      <c r="AU16">
        <f t="shared" si="51"/>
        <v>1</v>
      </c>
      <c r="AV16">
        <f t="shared" si="52"/>
        <v>4</v>
      </c>
      <c r="AW16">
        <f t="shared" si="17"/>
        <v>23</v>
      </c>
      <c r="AX16">
        <f t="shared" si="2"/>
        <v>23</v>
      </c>
      <c r="AY16">
        <f t="shared" si="53"/>
        <v>5</v>
      </c>
      <c r="AZ16">
        <f t="shared" si="54"/>
        <v>4</v>
      </c>
      <c r="BA16">
        <f t="shared" si="19"/>
        <v>22</v>
      </c>
      <c r="BB16">
        <f t="shared" si="0"/>
        <v>22</v>
      </c>
      <c r="BC16">
        <f t="shared" si="55"/>
        <v>5</v>
      </c>
      <c r="BD16">
        <f t="shared" si="56"/>
        <v>4</v>
      </c>
      <c r="BE16">
        <f t="shared" si="21"/>
        <v>21</v>
      </c>
      <c r="BF16">
        <f t="shared" si="2"/>
        <v>21</v>
      </c>
      <c r="BG16">
        <f t="shared" si="57"/>
        <v>6</v>
      </c>
      <c r="BH16">
        <f t="shared" si="58"/>
        <v>5</v>
      </c>
      <c r="BI16">
        <f t="shared" si="23"/>
        <v>20</v>
      </c>
    </row>
    <row r="17" spans="1:65" x14ac:dyDescent="0.3">
      <c r="A17" s="3" t="s">
        <v>30</v>
      </c>
      <c r="B17">
        <f>VLOOKUP(A17,Table5[],3,0)</f>
        <v>12</v>
      </c>
      <c r="C17">
        <f t="shared" si="24"/>
        <v>4</v>
      </c>
      <c r="D17">
        <f t="shared" si="25"/>
        <v>5</v>
      </c>
      <c r="E17">
        <f t="shared" si="26"/>
        <v>13</v>
      </c>
      <c r="F17">
        <f t="shared" si="27"/>
        <v>13</v>
      </c>
      <c r="G17">
        <f t="shared" si="28"/>
        <v>5</v>
      </c>
      <c r="H17">
        <f t="shared" si="29"/>
        <v>5</v>
      </c>
      <c r="I17">
        <f t="shared" si="30"/>
        <v>13</v>
      </c>
      <c r="J17">
        <f t="shared" si="31"/>
        <v>13</v>
      </c>
      <c r="K17">
        <f t="shared" si="32"/>
        <v>4</v>
      </c>
      <c r="L17">
        <f t="shared" si="33"/>
        <v>5</v>
      </c>
      <c r="M17">
        <f t="shared" si="34"/>
        <v>14</v>
      </c>
      <c r="N17">
        <f t="shared" si="0"/>
        <v>14</v>
      </c>
      <c r="O17">
        <f t="shared" si="35"/>
        <v>2</v>
      </c>
      <c r="P17">
        <f t="shared" si="36"/>
        <v>5</v>
      </c>
      <c r="Q17">
        <f t="shared" si="1"/>
        <v>17</v>
      </c>
      <c r="R17">
        <f t="shared" si="2"/>
        <v>17</v>
      </c>
      <c r="S17">
        <f t="shared" si="37"/>
        <v>4</v>
      </c>
      <c r="T17">
        <f t="shared" si="38"/>
        <v>5</v>
      </c>
      <c r="U17">
        <f t="shared" si="3"/>
        <v>18</v>
      </c>
      <c r="V17">
        <f t="shared" si="0"/>
        <v>18</v>
      </c>
      <c r="W17">
        <f t="shared" si="39"/>
        <v>5</v>
      </c>
      <c r="X17">
        <f t="shared" si="40"/>
        <v>4</v>
      </c>
      <c r="Y17">
        <f t="shared" si="5"/>
        <v>17</v>
      </c>
      <c r="Z17">
        <f t="shared" si="2"/>
        <v>17</v>
      </c>
      <c r="AA17">
        <f t="shared" si="41"/>
        <v>2</v>
      </c>
      <c r="AB17">
        <f t="shared" si="42"/>
        <v>3</v>
      </c>
      <c r="AC17">
        <f t="shared" si="7"/>
        <v>18</v>
      </c>
      <c r="AD17">
        <f t="shared" si="0"/>
        <v>18</v>
      </c>
      <c r="AE17">
        <f t="shared" si="43"/>
        <v>2</v>
      </c>
      <c r="AF17">
        <f t="shared" si="44"/>
        <v>4</v>
      </c>
      <c r="AG17">
        <f t="shared" si="9"/>
        <v>20</v>
      </c>
      <c r="AH17">
        <f t="shared" si="2"/>
        <v>20</v>
      </c>
      <c r="AI17">
        <f t="shared" si="45"/>
        <v>1</v>
      </c>
      <c r="AJ17">
        <f t="shared" si="46"/>
        <v>4</v>
      </c>
      <c r="AK17">
        <f t="shared" si="11"/>
        <v>23</v>
      </c>
      <c r="AL17">
        <f t="shared" si="0"/>
        <v>23</v>
      </c>
      <c r="AM17">
        <f t="shared" si="47"/>
        <v>3</v>
      </c>
      <c r="AN17">
        <f t="shared" si="48"/>
        <v>3</v>
      </c>
      <c r="AO17">
        <f t="shared" si="13"/>
        <v>23</v>
      </c>
      <c r="AP17">
        <f t="shared" si="2"/>
        <v>23</v>
      </c>
      <c r="AQ17">
        <f t="shared" si="49"/>
        <v>3</v>
      </c>
      <c r="AR17">
        <f t="shared" si="50"/>
        <v>4</v>
      </c>
      <c r="AS17">
        <f t="shared" si="15"/>
        <v>24</v>
      </c>
      <c r="AT17">
        <f t="shared" si="0"/>
        <v>24</v>
      </c>
      <c r="AU17">
        <f t="shared" si="51"/>
        <v>3</v>
      </c>
      <c r="AV17">
        <f t="shared" si="52"/>
        <v>3</v>
      </c>
      <c r="AW17">
        <f t="shared" si="17"/>
        <v>24</v>
      </c>
      <c r="AX17">
        <f t="shared" si="2"/>
        <v>24</v>
      </c>
      <c r="AY17">
        <f t="shared" si="53"/>
        <v>2</v>
      </c>
      <c r="AZ17">
        <f t="shared" si="54"/>
        <v>4</v>
      </c>
      <c r="BA17">
        <f t="shared" si="19"/>
        <v>26</v>
      </c>
      <c r="BB17">
        <f t="shared" si="0"/>
        <v>26</v>
      </c>
      <c r="BC17">
        <f t="shared" si="55"/>
        <v>4</v>
      </c>
      <c r="BD17">
        <f t="shared" si="56"/>
        <v>3</v>
      </c>
      <c r="BE17">
        <f t="shared" si="21"/>
        <v>25</v>
      </c>
      <c r="BF17">
        <f t="shared" si="2"/>
        <v>25</v>
      </c>
      <c r="BG17">
        <f t="shared" si="57"/>
        <v>2</v>
      </c>
      <c r="BH17">
        <f t="shared" si="58"/>
        <v>4</v>
      </c>
      <c r="BI17">
        <f t="shared" si="23"/>
        <v>27</v>
      </c>
    </row>
    <row r="18" spans="1:65" x14ac:dyDescent="0.3">
      <c r="A18" s="3" t="s">
        <v>31</v>
      </c>
      <c r="B18">
        <f>VLOOKUP(A18,Table5[],3,0)</f>
        <v>14</v>
      </c>
      <c r="C18">
        <f t="shared" si="24"/>
        <v>4</v>
      </c>
      <c r="D18">
        <f t="shared" si="25"/>
        <v>4</v>
      </c>
      <c r="E18">
        <f t="shared" si="26"/>
        <v>14</v>
      </c>
      <c r="F18">
        <f t="shared" si="27"/>
        <v>14</v>
      </c>
      <c r="G18">
        <f t="shared" si="28"/>
        <v>6</v>
      </c>
      <c r="H18">
        <f t="shared" si="29"/>
        <v>5</v>
      </c>
      <c r="I18">
        <f t="shared" si="30"/>
        <v>13</v>
      </c>
      <c r="J18">
        <f t="shared" si="31"/>
        <v>13</v>
      </c>
      <c r="K18">
        <f t="shared" si="32"/>
        <v>2</v>
      </c>
      <c r="L18">
        <f t="shared" si="33"/>
        <v>5</v>
      </c>
      <c r="M18">
        <f t="shared" si="34"/>
        <v>16</v>
      </c>
      <c r="N18">
        <f t="shared" si="0"/>
        <v>16</v>
      </c>
      <c r="O18">
        <f t="shared" si="35"/>
        <v>6</v>
      </c>
      <c r="P18">
        <f t="shared" si="36"/>
        <v>5</v>
      </c>
      <c r="Q18">
        <f t="shared" si="1"/>
        <v>15</v>
      </c>
      <c r="R18">
        <f t="shared" si="2"/>
        <v>15</v>
      </c>
      <c r="S18">
        <f t="shared" si="37"/>
        <v>3</v>
      </c>
      <c r="T18">
        <f t="shared" si="38"/>
        <v>4</v>
      </c>
      <c r="U18">
        <f t="shared" si="3"/>
        <v>16</v>
      </c>
      <c r="V18">
        <f t="shared" si="0"/>
        <v>16</v>
      </c>
      <c r="W18">
        <f t="shared" si="39"/>
        <v>6</v>
      </c>
      <c r="X18">
        <f t="shared" si="40"/>
        <v>5</v>
      </c>
      <c r="Y18">
        <f t="shared" si="5"/>
        <v>15</v>
      </c>
      <c r="Z18">
        <f t="shared" si="2"/>
        <v>15</v>
      </c>
      <c r="AA18">
        <f t="shared" si="41"/>
        <v>2</v>
      </c>
      <c r="AB18">
        <f t="shared" si="42"/>
        <v>6</v>
      </c>
      <c r="AC18">
        <f t="shared" si="7"/>
        <v>19</v>
      </c>
      <c r="AD18">
        <f t="shared" si="0"/>
        <v>19</v>
      </c>
      <c r="AE18">
        <f t="shared" si="43"/>
        <v>5</v>
      </c>
      <c r="AF18">
        <f t="shared" si="44"/>
        <v>4</v>
      </c>
      <c r="AG18">
        <f t="shared" si="9"/>
        <v>18</v>
      </c>
      <c r="AH18">
        <f t="shared" si="2"/>
        <v>18</v>
      </c>
      <c r="AI18">
        <f t="shared" si="45"/>
        <v>4</v>
      </c>
      <c r="AJ18">
        <f t="shared" si="46"/>
        <v>4</v>
      </c>
      <c r="AK18">
        <f t="shared" si="11"/>
        <v>18</v>
      </c>
      <c r="AL18">
        <f t="shared" si="0"/>
        <v>18</v>
      </c>
      <c r="AM18">
        <f t="shared" si="47"/>
        <v>4</v>
      </c>
      <c r="AN18">
        <f t="shared" si="48"/>
        <v>4</v>
      </c>
      <c r="AO18">
        <f t="shared" si="13"/>
        <v>18</v>
      </c>
      <c r="AP18">
        <f t="shared" si="2"/>
        <v>18</v>
      </c>
      <c r="AQ18">
        <f t="shared" si="49"/>
        <v>5</v>
      </c>
      <c r="AR18">
        <f t="shared" si="50"/>
        <v>5</v>
      </c>
      <c r="AS18">
        <f t="shared" si="15"/>
        <v>18</v>
      </c>
      <c r="AT18">
        <f t="shared" si="0"/>
        <v>18</v>
      </c>
      <c r="AU18">
        <f t="shared" si="51"/>
        <v>5</v>
      </c>
      <c r="AV18">
        <f t="shared" si="52"/>
        <v>5</v>
      </c>
      <c r="AW18">
        <f t="shared" si="17"/>
        <v>18</v>
      </c>
      <c r="AX18">
        <f t="shared" si="2"/>
        <v>18</v>
      </c>
      <c r="AY18">
        <f t="shared" si="53"/>
        <v>4</v>
      </c>
      <c r="AZ18">
        <f t="shared" si="54"/>
        <v>5</v>
      </c>
      <c r="BA18">
        <f t="shared" si="19"/>
        <v>19</v>
      </c>
      <c r="BB18">
        <f t="shared" si="0"/>
        <v>19</v>
      </c>
      <c r="BC18">
        <f t="shared" si="55"/>
        <v>5</v>
      </c>
      <c r="BD18">
        <f t="shared" si="56"/>
        <v>6</v>
      </c>
      <c r="BE18">
        <f t="shared" si="21"/>
        <v>20</v>
      </c>
      <c r="BF18">
        <f t="shared" si="2"/>
        <v>20</v>
      </c>
      <c r="BG18">
        <f t="shared" si="57"/>
        <v>5</v>
      </c>
      <c r="BH18">
        <f t="shared" si="58"/>
        <v>6</v>
      </c>
      <c r="BI18">
        <f t="shared" si="23"/>
        <v>21</v>
      </c>
    </row>
    <row r="19" spans="1:65" x14ac:dyDescent="0.3">
      <c r="A19" s="3" t="s">
        <v>32</v>
      </c>
      <c r="B19">
        <f>VLOOKUP(A19,Table5[],3,0)</f>
        <v>10</v>
      </c>
      <c r="C19">
        <f t="shared" si="24"/>
        <v>3</v>
      </c>
      <c r="D19">
        <f t="shared" si="25"/>
        <v>4</v>
      </c>
      <c r="E19">
        <f t="shared" si="26"/>
        <v>11</v>
      </c>
      <c r="F19">
        <f t="shared" si="27"/>
        <v>11</v>
      </c>
      <c r="G19">
        <f t="shared" si="28"/>
        <v>5</v>
      </c>
      <c r="H19">
        <f t="shared" si="29"/>
        <v>4</v>
      </c>
      <c r="I19">
        <f t="shared" si="30"/>
        <v>10</v>
      </c>
      <c r="J19">
        <f t="shared" si="31"/>
        <v>10</v>
      </c>
      <c r="K19">
        <f t="shared" si="32"/>
        <v>2</v>
      </c>
      <c r="L19">
        <f t="shared" si="33"/>
        <v>4</v>
      </c>
      <c r="M19">
        <f t="shared" si="34"/>
        <v>12</v>
      </c>
      <c r="N19">
        <f t="shared" si="0"/>
        <v>12</v>
      </c>
      <c r="O19">
        <f t="shared" si="35"/>
        <v>4</v>
      </c>
      <c r="P19">
        <f t="shared" si="36"/>
        <v>4</v>
      </c>
      <c r="Q19">
        <f t="shared" si="1"/>
        <v>12</v>
      </c>
      <c r="R19">
        <f t="shared" si="2"/>
        <v>12</v>
      </c>
      <c r="S19">
        <f t="shared" si="37"/>
        <v>3</v>
      </c>
      <c r="T19">
        <f t="shared" si="38"/>
        <v>3</v>
      </c>
      <c r="U19">
        <f t="shared" si="3"/>
        <v>12</v>
      </c>
      <c r="V19">
        <f t="shared" si="0"/>
        <v>12</v>
      </c>
      <c r="W19">
        <f t="shared" si="39"/>
        <v>2</v>
      </c>
      <c r="X19">
        <f t="shared" si="40"/>
        <v>5</v>
      </c>
      <c r="Y19">
        <f t="shared" si="5"/>
        <v>15</v>
      </c>
      <c r="Z19">
        <f t="shared" si="2"/>
        <v>15</v>
      </c>
      <c r="AA19">
        <f t="shared" si="41"/>
        <v>3</v>
      </c>
      <c r="AB19">
        <f t="shared" si="42"/>
        <v>3</v>
      </c>
      <c r="AC19">
        <f t="shared" si="7"/>
        <v>15</v>
      </c>
      <c r="AD19">
        <f t="shared" si="0"/>
        <v>15</v>
      </c>
      <c r="AE19">
        <f t="shared" si="43"/>
        <v>2</v>
      </c>
      <c r="AF19">
        <f t="shared" si="44"/>
        <v>4</v>
      </c>
      <c r="AG19">
        <f t="shared" si="9"/>
        <v>17</v>
      </c>
      <c r="AH19">
        <f t="shared" si="2"/>
        <v>17</v>
      </c>
      <c r="AI19">
        <f t="shared" si="45"/>
        <v>3</v>
      </c>
      <c r="AJ19">
        <f t="shared" si="46"/>
        <v>4</v>
      </c>
      <c r="AK19">
        <f t="shared" si="11"/>
        <v>18</v>
      </c>
      <c r="AL19">
        <f t="shared" si="0"/>
        <v>18</v>
      </c>
      <c r="AM19">
        <f t="shared" si="47"/>
        <v>4</v>
      </c>
      <c r="AN19">
        <f t="shared" si="48"/>
        <v>4</v>
      </c>
      <c r="AO19">
        <f t="shared" si="13"/>
        <v>18</v>
      </c>
      <c r="AP19">
        <f t="shared" si="2"/>
        <v>18</v>
      </c>
      <c r="AQ19">
        <f t="shared" si="49"/>
        <v>5</v>
      </c>
      <c r="AR19">
        <f t="shared" si="50"/>
        <v>4</v>
      </c>
      <c r="AS19">
        <f t="shared" si="15"/>
        <v>17</v>
      </c>
      <c r="AT19">
        <f t="shared" si="0"/>
        <v>17</v>
      </c>
      <c r="AU19">
        <f t="shared" si="51"/>
        <v>3</v>
      </c>
      <c r="AV19">
        <f t="shared" si="52"/>
        <v>4</v>
      </c>
      <c r="AW19">
        <f t="shared" si="17"/>
        <v>18</v>
      </c>
      <c r="AX19">
        <f t="shared" si="2"/>
        <v>18</v>
      </c>
      <c r="AY19">
        <f t="shared" si="53"/>
        <v>2</v>
      </c>
      <c r="AZ19">
        <f t="shared" si="54"/>
        <v>3</v>
      </c>
      <c r="BA19">
        <f t="shared" si="19"/>
        <v>19</v>
      </c>
      <c r="BB19">
        <f t="shared" si="0"/>
        <v>19</v>
      </c>
      <c r="BC19">
        <f t="shared" si="55"/>
        <v>2</v>
      </c>
      <c r="BD19">
        <f t="shared" si="56"/>
        <v>3</v>
      </c>
      <c r="BE19">
        <f t="shared" si="21"/>
        <v>20</v>
      </c>
      <c r="BF19">
        <f t="shared" si="2"/>
        <v>20</v>
      </c>
      <c r="BG19">
        <f t="shared" si="57"/>
        <v>1</v>
      </c>
      <c r="BH19">
        <f t="shared" si="58"/>
        <v>4</v>
      </c>
      <c r="BI19">
        <f t="shared" si="23"/>
        <v>23</v>
      </c>
    </row>
    <row r="20" spans="1:65" x14ac:dyDescent="0.3">
      <c r="A20" s="3" t="s">
        <v>33</v>
      </c>
      <c r="B20">
        <f>VLOOKUP(A20,Table5[],3,0)</f>
        <v>12</v>
      </c>
      <c r="C20">
        <f t="shared" si="24"/>
        <v>4</v>
      </c>
      <c r="D20">
        <f t="shared" si="25"/>
        <v>5</v>
      </c>
      <c r="E20">
        <f t="shared" si="26"/>
        <v>13</v>
      </c>
      <c r="F20">
        <f t="shared" si="27"/>
        <v>13</v>
      </c>
      <c r="G20">
        <f t="shared" si="28"/>
        <v>3</v>
      </c>
      <c r="H20">
        <f t="shared" si="29"/>
        <v>5</v>
      </c>
      <c r="I20">
        <f t="shared" si="30"/>
        <v>15</v>
      </c>
      <c r="J20">
        <f t="shared" si="31"/>
        <v>15</v>
      </c>
      <c r="K20">
        <f t="shared" si="32"/>
        <v>5</v>
      </c>
      <c r="L20">
        <f t="shared" si="33"/>
        <v>4</v>
      </c>
      <c r="M20">
        <f t="shared" si="34"/>
        <v>14</v>
      </c>
      <c r="N20">
        <f t="shared" ref="N20:BI33" si="59">MAX(M20,0)</f>
        <v>14</v>
      </c>
      <c r="O20">
        <f t="shared" si="35"/>
        <v>3</v>
      </c>
      <c r="P20">
        <f t="shared" si="36"/>
        <v>3</v>
      </c>
      <c r="Q20">
        <f t="shared" si="1"/>
        <v>14</v>
      </c>
      <c r="R20">
        <f t="shared" ref="R20:BI33" si="60">MAX(Q20,0)</f>
        <v>14</v>
      </c>
      <c r="S20">
        <f t="shared" si="37"/>
        <v>3</v>
      </c>
      <c r="T20">
        <f t="shared" si="38"/>
        <v>4</v>
      </c>
      <c r="U20">
        <f t="shared" si="3"/>
        <v>15</v>
      </c>
      <c r="V20">
        <f t="shared" si="59"/>
        <v>15</v>
      </c>
      <c r="W20">
        <f t="shared" si="39"/>
        <v>4</v>
      </c>
      <c r="X20">
        <f t="shared" si="40"/>
        <v>4</v>
      </c>
      <c r="Y20">
        <f t="shared" si="5"/>
        <v>15</v>
      </c>
      <c r="Z20">
        <f t="shared" si="60"/>
        <v>15</v>
      </c>
      <c r="AA20">
        <f t="shared" si="41"/>
        <v>3</v>
      </c>
      <c r="AB20">
        <f t="shared" si="42"/>
        <v>5</v>
      </c>
      <c r="AC20">
        <f t="shared" si="7"/>
        <v>17</v>
      </c>
      <c r="AD20">
        <f t="shared" si="59"/>
        <v>17</v>
      </c>
      <c r="AE20">
        <f t="shared" si="43"/>
        <v>4</v>
      </c>
      <c r="AF20">
        <f t="shared" si="44"/>
        <v>4</v>
      </c>
      <c r="AG20">
        <f t="shared" si="9"/>
        <v>17</v>
      </c>
      <c r="AH20">
        <f t="shared" si="60"/>
        <v>17</v>
      </c>
      <c r="AI20">
        <f t="shared" si="45"/>
        <v>2</v>
      </c>
      <c r="AJ20">
        <f t="shared" si="46"/>
        <v>4</v>
      </c>
      <c r="AK20">
        <f t="shared" si="11"/>
        <v>19</v>
      </c>
      <c r="AL20">
        <f t="shared" si="59"/>
        <v>19</v>
      </c>
      <c r="AM20">
        <f t="shared" si="47"/>
        <v>4</v>
      </c>
      <c r="AN20">
        <f t="shared" si="48"/>
        <v>4</v>
      </c>
      <c r="AO20">
        <f t="shared" si="13"/>
        <v>19</v>
      </c>
      <c r="AP20">
        <f t="shared" si="60"/>
        <v>19</v>
      </c>
      <c r="AQ20">
        <f t="shared" si="49"/>
        <v>3</v>
      </c>
      <c r="AR20">
        <f t="shared" si="50"/>
        <v>4</v>
      </c>
      <c r="AS20">
        <f t="shared" si="15"/>
        <v>20</v>
      </c>
      <c r="AT20">
        <f t="shared" si="59"/>
        <v>20</v>
      </c>
      <c r="AU20">
        <f t="shared" si="51"/>
        <v>3</v>
      </c>
      <c r="AV20">
        <f t="shared" si="52"/>
        <v>5</v>
      </c>
      <c r="AW20">
        <f t="shared" si="17"/>
        <v>22</v>
      </c>
      <c r="AX20">
        <f t="shared" si="60"/>
        <v>22</v>
      </c>
      <c r="AY20">
        <f t="shared" si="53"/>
        <v>3</v>
      </c>
      <c r="AZ20">
        <f t="shared" si="54"/>
        <v>5</v>
      </c>
      <c r="BA20">
        <f t="shared" si="19"/>
        <v>24</v>
      </c>
      <c r="BB20">
        <f t="shared" si="59"/>
        <v>24</v>
      </c>
      <c r="BC20">
        <f t="shared" si="55"/>
        <v>3</v>
      </c>
      <c r="BD20">
        <f t="shared" si="56"/>
        <v>4</v>
      </c>
      <c r="BE20">
        <f t="shared" si="21"/>
        <v>25</v>
      </c>
      <c r="BF20">
        <f t="shared" si="60"/>
        <v>25</v>
      </c>
      <c r="BG20">
        <f t="shared" si="57"/>
        <v>5</v>
      </c>
      <c r="BH20">
        <f t="shared" si="58"/>
        <v>4</v>
      </c>
      <c r="BI20">
        <f t="shared" si="23"/>
        <v>24</v>
      </c>
    </row>
    <row r="21" spans="1:65" x14ac:dyDescent="0.3">
      <c r="A21" s="3" t="s">
        <v>34</v>
      </c>
      <c r="B21">
        <f>VLOOKUP(A21,Table5[],3,0)</f>
        <v>6</v>
      </c>
      <c r="C21">
        <f t="shared" si="24"/>
        <v>2</v>
      </c>
      <c r="D21">
        <f t="shared" si="25"/>
        <v>3</v>
      </c>
      <c r="E21">
        <f t="shared" si="26"/>
        <v>7</v>
      </c>
      <c r="F21">
        <f t="shared" si="27"/>
        <v>7</v>
      </c>
      <c r="G21">
        <f t="shared" si="28"/>
        <v>2</v>
      </c>
      <c r="H21">
        <f t="shared" si="29"/>
        <v>3</v>
      </c>
      <c r="I21">
        <f t="shared" si="30"/>
        <v>8</v>
      </c>
      <c r="J21">
        <f t="shared" si="31"/>
        <v>8</v>
      </c>
      <c r="K21">
        <f t="shared" si="32"/>
        <v>2</v>
      </c>
      <c r="L21">
        <f t="shared" si="33"/>
        <v>3</v>
      </c>
      <c r="M21">
        <f t="shared" si="34"/>
        <v>9</v>
      </c>
      <c r="N21">
        <f t="shared" si="59"/>
        <v>9</v>
      </c>
      <c r="O21">
        <f t="shared" si="35"/>
        <v>1</v>
      </c>
      <c r="P21">
        <f t="shared" si="36"/>
        <v>3</v>
      </c>
      <c r="Q21">
        <f t="shared" si="1"/>
        <v>11</v>
      </c>
      <c r="R21">
        <f t="shared" si="60"/>
        <v>11</v>
      </c>
      <c r="S21">
        <f t="shared" si="37"/>
        <v>1</v>
      </c>
      <c r="T21">
        <f t="shared" si="38"/>
        <v>3</v>
      </c>
      <c r="U21">
        <f t="shared" si="3"/>
        <v>13</v>
      </c>
      <c r="V21">
        <f t="shared" si="59"/>
        <v>13</v>
      </c>
      <c r="W21">
        <f t="shared" si="39"/>
        <v>2</v>
      </c>
      <c r="X21">
        <f t="shared" si="40"/>
        <v>3</v>
      </c>
      <c r="Y21">
        <f t="shared" si="5"/>
        <v>14</v>
      </c>
      <c r="Z21">
        <f t="shared" si="60"/>
        <v>14</v>
      </c>
      <c r="AA21">
        <f t="shared" si="41"/>
        <v>2</v>
      </c>
      <c r="AB21">
        <f t="shared" si="42"/>
        <v>2</v>
      </c>
      <c r="AC21">
        <f t="shared" si="7"/>
        <v>14</v>
      </c>
      <c r="AD21">
        <f t="shared" si="59"/>
        <v>14</v>
      </c>
      <c r="AE21">
        <f t="shared" si="43"/>
        <v>1</v>
      </c>
      <c r="AF21">
        <f t="shared" si="44"/>
        <v>2</v>
      </c>
      <c r="AG21">
        <f t="shared" si="9"/>
        <v>15</v>
      </c>
      <c r="AH21">
        <f t="shared" si="60"/>
        <v>15</v>
      </c>
      <c r="AI21">
        <f t="shared" si="45"/>
        <v>1</v>
      </c>
      <c r="AJ21">
        <f t="shared" si="46"/>
        <v>2</v>
      </c>
      <c r="AK21">
        <f t="shared" si="11"/>
        <v>16</v>
      </c>
      <c r="AL21">
        <f t="shared" si="59"/>
        <v>16</v>
      </c>
      <c r="AM21">
        <f t="shared" si="47"/>
        <v>0</v>
      </c>
      <c r="AN21">
        <f t="shared" si="48"/>
        <v>3</v>
      </c>
      <c r="AO21">
        <f t="shared" si="13"/>
        <v>19</v>
      </c>
      <c r="AP21">
        <f t="shared" si="60"/>
        <v>19</v>
      </c>
      <c r="AQ21">
        <f t="shared" si="49"/>
        <v>2</v>
      </c>
      <c r="AR21">
        <f t="shared" si="50"/>
        <v>3</v>
      </c>
      <c r="AS21">
        <f t="shared" si="15"/>
        <v>20</v>
      </c>
      <c r="AT21">
        <f t="shared" si="59"/>
        <v>20</v>
      </c>
      <c r="AU21">
        <f t="shared" si="51"/>
        <v>0</v>
      </c>
      <c r="AV21">
        <f t="shared" si="52"/>
        <v>2</v>
      </c>
      <c r="AW21">
        <f t="shared" si="17"/>
        <v>22</v>
      </c>
      <c r="AX21">
        <f t="shared" si="60"/>
        <v>22</v>
      </c>
      <c r="AY21">
        <f t="shared" si="53"/>
        <v>3</v>
      </c>
      <c r="AZ21">
        <f t="shared" si="54"/>
        <v>2</v>
      </c>
      <c r="BA21">
        <f t="shared" si="19"/>
        <v>21</v>
      </c>
      <c r="BB21">
        <f t="shared" si="59"/>
        <v>21</v>
      </c>
      <c r="BC21">
        <f t="shared" si="55"/>
        <v>2</v>
      </c>
      <c r="BD21">
        <f t="shared" si="56"/>
        <v>2</v>
      </c>
      <c r="BE21">
        <f t="shared" si="21"/>
        <v>21</v>
      </c>
      <c r="BF21">
        <f t="shared" si="60"/>
        <v>21</v>
      </c>
      <c r="BG21">
        <f t="shared" si="57"/>
        <v>1</v>
      </c>
      <c r="BH21">
        <f t="shared" si="58"/>
        <v>3</v>
      </c>
      <c r="BI21">
        <f t="shared" si="23"/>
        <v>23</v>
      </c>
    </row>
    <row r="22" spans="1:65" x14ac:dyDescent="0.3">
      <c r="A22" s="3" t="s">
        <v>35</v>
      </c>
      <c r="B22">
        <f>VLOOKUP(A22,Table5[],3,0)</f>
        <v>5</v>
      </c>
      <c r="C22">
        <f t="shared" si="24"/>
        <v>0</v>
      </c>
      <c r="D22">
        <f t="shared" si="25"/>
        <v>3</v>
      </c>
      <c r="E22">
        <f t="shared" si="26"/>
        <v>8</v>
      </c>
      <c r="F22">
        <f t="shared" si="27"/>
        <v>8</v>
      </c>
      <c r="G22">
        <f t="shared" si="28"/>
        <v>0</v>
      </c>
      <c r="H22">
        <f t="shared" si="29"/>
        <v>2</v>
      </c>
      <c r="I22">
        <f t="shared" si="30"/>
        <v>10</v>
      </c>
      <c r="J22">
        <f t="shared" si="31"/>
        <v>10</v>
      </c>
      <c r="K22">
        <f t="shared" si="32"/>
        <v>2</v>
      </c>
      <c r="L22">
        <f t="shared" si="33"/>
        <v>3</v>
      </c>
      <c r="M22">
        <f t="shared" si="34"/>
        <v>11</v>
      </c>
      <c r="N22">
        <f t="shared" si="59"/>
        <v>11</v>
      </c>
      <c r="O22">
        <f t="shared" si="35"/>
        <v>0</v>
      </c>
      <c r="P22">
        <f t="shared" si="36"/>
        <v>3</v>
      </c>
      <c r="Q22">
        <f t="shared" si="1"/>
        <v>14</v>
      </c>
      <c r="R22">
        <f t="shared" si="60"/>
        <v>14</v>
      </c>
      <c r="S22">
        <f t="shared" si="37"/>
        <v>2</v>
      </c>
      <c r="T22">
        <f t="shared" si="38"/>
        <v>2</v>
      </c>
      <c r="U22">
        <f t="shared" si="3"/>
        <v>14</v>
      </c>
      <c r="V22">
        <f t="shared" si="59"/>
        <v>14</v>
      </c>
      <c r="W22">
        <f t="shared" si="39"/>
        <v>2</v>
      </c>
      <c r="X22">
        <f t="shared" si="40"/>
        <v>2</v>
      </c>
      <c r="Y22">
        <f t="shared" si="5"/>
        <v>14</v>
      </c>
      <c r="Z22">
        <f t="shared" si="60"/>
        <v>14</v>
      </c>
      <c r="AA22">
        <f t="shared" si="41"/>
        <v>1</v>
      </c>
      <c r="AB22">
        <f t="shared" si="42"/>
        <v>2</v>
      </c>
      <c r="AC22">
        <f t="shared" si="7"/>
        <v>15</v>
      </c>
      <c r="AD22">
        <f t="shared" si="59"/>
        <v>15</v>
      </c>
      <c r="AE22">
        <f t="shared" si="43"/>
        <v>2</v>
      </c>
      <c r="AF22">
        <f t="shared" si="44"/>
        <v>3</v>
      </c>
      <c r="AG22">
        <f t="shared" si="9"/>
        <v>16</v>
      </c>
      <c r="AH22">
        <f t="shared" si="60"/>
        <v>16</v>
      </c>
      <c r="AI22">
        <f t="shared" si="45"/>
        <v>1</v>
      </c>
      <c r="AJ22">
        <f t="shared" si="46"/>
        <v>3</v>
      </c>
      <c r="AK22">
        <f t="shared" si="11"/>
        <v>18</v>
      </c>
      <c r="AL22">
        <f t="shared" si="59"/>
        <v>18</v>
      </c>
      <c r="AM22">
        <f t="shared" si="47"/>
        <v>2</v>
      </c>
      <c r="AN22">
        <f t="shared" si="48"/>
        <v>2</v>
      </c>
      <c r="AO22">
        <f t="shared" si="13"/>
        <v>18</v>
      </c>
      <c r="AP22">
        <f t="shared" si="60"/>
        <v>18</v>
      </c>
      <c r="AQ22">
        <f t="shared" si="49"/>
        <v>2</v>
      </c>
      <c r="AR22">
        <f t="shared" si="50"/>
        <v>3</v>
      </c>
      <c r="AS22">
        <f t="shared" si="15"/>
        <v>19</v>
      </c>
      <c r="AT22">
        <f t="shared" si="59"/>
        <v>19</v>
      </c>
      <c r="AU22">
        <f t="shared" si="51"/>
        <v>1</v>
      </c>
      <c r="AV22">
        <f t="shared" si="52"/>
        <v>3</v>
      </c>
      <c r="AW22">
        <f t="shared" si="17"/>
        <v>21</v>
      </c>
      <c r="AX22">
        <f t="shared" si="60"/>
        <v>21</v>
      </c>
      <c r="AY22">
        <f t="shared" si="53"/>
        <v>2</v>
      </c>
      <c r="AZ22">
        <f t="shared" si="54"/>
        <v>3</v>
      </c>
      <c r="BA22">
        <f t="shared" si="19"/>
        <v>22</v>
      </c>
      <c r="BB22">
        <f t="shared" si="59"/>
        <v>22</v>
      </c>
      <c r="BC22">
        <f t="shared" si="55"/>
        <v>1</v>
      </c>
      <c r="BD22">
        <f t="shared" si="56"/>
        <v>3</v>
      </c>
      <c r="BE22">
        <f t="shared" si="21"/>
        <v>24</v>
      </c>
      <c r="BF22">
        <f t="shared" si="60"/>
        <v>24</v>
      </c>
      <c r="BG22">
        <f t="shared" si="57"/>
        <v>2</v>
      </c>
      <c r="BH22">
        <f t="shared" si="58"/>
        <v>3</v>
      </c>
      <c r="BI22">
        <f t="shared" si="23"/>
        <v>25</v>
      </c>
    </row>
    <row r="23" spans="1:65" x14ac:dyDescent="0.3">
      <c r="A23" s="3" t="s">
        <v>36</v>
      </c>
      <c r="B23">
        <f>VLOOKUP(A23,Table5[],3,0)</f>
        <v>1</v>
      </c>
      <c r="C23">
        <f t="shared" si="24"/>
        <v>2</v>
      </c>
      <c r="D23">
        <f t="shared" si="25"/>
        <v>2</v>
      </c>
      <c r="E23">
        <f t="shared" si="26"/>
        <v>1</v>
      </c>
      <c r="F23">
        <f t="shared" si="27"/>
        <v>1</v>
      </c>
      <c r="G23">
        <f t="shared" si="28"/>
        <v>1</v>
      </c>
      <c r="H23">
        <f t="shared" si="29"/>
        <v>2</v>
      </c>
      <c r="I23">
        <f t="shared" si="30"/>
        <v>2</v>
      </c>
      <c r="J23">
        <f t="shared" si="31"/>
        <v>2</v>
      </c>
      <c r="K23">
        <f t="shared" si="32"/>
        <v>0</v>
      </c>
      <c r="L23">
        <f t="shared" si="33"/>
        <v>2</v>
      </c>
      <c r="M23">
        <f t="shared" si="34"/>
        <v>4</v>
      </c>
      <c r="N23">
        <f t="shared" si="59"/>
        <v>4</v>
      </c>
      <c r="O23">
        <f t="shared" si="35"/>
        <v>2</v>
      </c>
      <c r="P23">
        <f t="shared" si="36"/>
        <v>2</v>
      </c>
      <c r="Q23">
        <f t="shared" si="1"/>
        <v>4</v>
      </c>
      <c r="R23">
        <f t="shared" si="60"/>
        <v>4</v>
      </c>
      <c r="S23">
        <f t="shared" si="37"/>
        <v>0</v>
      </c>
      <c r="T23">
        <f t="shared" si="38"/>
        <v>2</v>
      </c>
      <c r="U23">
        <f t="shared" si="3"/>
        <v>6</v>
      </c>
      <c r="V23">
        <f t="shared" si="59"/>
        <v>6</v>
      </c>
      <c r="W23">
        <f t="shared" si="39"/>
        <v>0</v>
      </c>
      <c r="X23">
        <f t="shared" si="40"/>
        <v>2</v>
      </c>
      <c r="Y23">
        <f t="shared" si="5"/>
        <v>8</v>
      </c>
      <c r="Z23">
        <f t="shared" si="60"/>
        <v>8</v>
      </c>
      <c r="AA23">
        <f t="shared" si="41"/>
        <v>0</v>
      </c>
      <c r="AB23">
        <f t="shared" si="42"/>
        <v>2</v>
      </c>
      <c r="AC23">
        <f t="shared" si="7"/>
        <v>10</v>
      </c>
      <c r="AD23">
        <f t="shared" si="59"/>
        <v>10</v>
      </c>
      <c r="AE23">
        <f t="shared" si="43"/>
        <v>1</v>
      </c>
      <c r="AF23">
        <f t="shared" si="44"/>
        <v>2</v>
      </c>
      <c r="AG23">
        <f t="shared" si="9"/>
        <v>11</v>
      </c>
      <c r="AH23">
        <f t="shared" si="60"/>
        <v>11</v>
      </c>
      <c r="AI23">
        <f t="shared" si="45"/>
        <v>0</v>
      </c>
      <c r="AJ23">
        <f t="shared" si="46"/>
        <v>2</v>
      </c>
      <c r="AK23">
        <f t="shared" si="11"/>
        <v>13</v>
      </c>
      <c r="AL23">
        <f t="shared" si="59"/>
        <v>13</v>
      </c>
      <c r="AM23">
        <f t="shared" si="47"/>
        <v>1</v>
      </c>
      <c r="AN23">
        <f t="shared" si="48"/>
        <v>2</v>
      </c>
      <c r="AO23">
        <f t="shared" si="13"/>
        <v>14</v>
      </c>
      <c r="AP23">
        <f t="shared" si="60"/>
        <v>14</v>
      </c>
      <c r="AQ23">
        <f t="shared" si="49"/>
        <v>0</v>
      </c>
      <c r="AR23">
        <f t="shared" si="50"/>
        <v>2</v>
      </c>
      <c r="AS23">
        <f t="shared" si="15"/>
        <v>16</v>
      </c>
      <c r="AT23">
        <f t="shared" si="59"/>
        <v>16</v>
      </c>
      <c r="AU23">
        <f t="shared" si="51"/>
        <v>0</v>
      </c>
      <c r="AV23">
        <f t="shared" si="52"/>
        <v>2</v>
      </c>
      <c r="AW23">
        <f t="shared" si="17"/>
        <v>18</v>
      </c>
      <c r="AX23">
        <f t="shared" si="60"/>
        <v>18</v>
      </c>
      <c r="AY23">
        <f t="shared" si="53"/>
        <v>2</v>
      </c>
      <c r="AZ23">
        <f t="shared" si="54"/>
        <v>2</v>
      </c>
      <c r="BA23">
        <f t="shared" si="19"/>
        <v>18</v>
      </c>
      <c r="BB23">
        <f t="shared" si="59"/>
        <v>18</v>
      </c>
      <c r="BC23">
        <f t="shared" si="55"/>
        <v>1</v>
      </c>
      <c r="BD23">
        <f t="shared" si="56"/>
        <v>2</v>
      </c>
      <c r="BE23">
        <f t="shared" si="21"/>
        <v>19</v>
      </c>
      <c r="BF23">
        <f t="shared" si="60"/>
        <v>19</v>
      </c>
      <c r="BG23">
        <f t="shared" si="57"/>
        <v>0</v>
      </c>
      <c r="BH23">
        <f t="shared" si="58"/>
        <v>2</v>
      </c>
      <c r="BI23">
        <f t="shared" si="23"/>
        <v>21</v>
      </c>
    </row>
    <row r="24" spans="1:65" s="36" customFormat="1" x14ac:dyDescent="0.3">
      <c r="A24" s="37" t="s">
        <v>5</v>
      </c>
      <c r="B24" s="36">
        <f>VLOOKUP(A24,Table5[],3,0)</f>
        <v>27</v>
      </c>
      <c r="C24" s="36">
        <f t="shared" si="24"/>
        <v>14</v>
      </c>
      <c r="D24" s="36">
        <f t="shared" si="25"/>
        <v>7</v>
      </c>
      <c r="E24" s="36">
        <f t="shared" si="26"/>
        <v>20</v>
      </c>
      <c r="F24" s="36">
        <f t="shared" si="27"/>
        <v>20</v>
      </c>
      <c r="G24" s="36">
        <f t="shared" si="28"/>
        <v>10</v>
      </c>
      <c r="H24" s="36">
        <f t="shared" si="29"/>
        <v>9</v>
      </c>
      <c r="I24" s="36">
        <f t="shared" si="30"/>
        <v>19</v>
      </c>
      <c r="J24" s="36">
        <f t="shared" si="31"/>
        <v>19</v>
      </c>
      <c r="K24" s="36">
        <f t="shared" si="32"/>
        <v>4</v>
      </c>
      <c r="L24" s="36">
        <f t="shared" si="33"/>
        <v>5</v>
      </c>
      <c r="M24" s="36">
        <f t="shared" si="34"/>
        <v>20</v>
      </c>
      <c r="N24" s="36">
        <f t="shared" si="59"/>
        <v>20</v>
      </c>
      <c r="O24" s="36">
        <f t="shared" si="35"/>
        <v>8</v>
      </c>
      <c r="P24" s="36">
        <f t="shared" si="36"/>
        <v>8</v>
      </c>
      <c r="Q24" s="36">
        <f t="shared" si="1"/>
        <v>20</v>
      </c>
      <c r="R24" s="36">
        <f t="shared" si="60"/>
        <v>20</v>
      </c>
      <c r="S24" s="36">
        <f t="shared" si="37"/>
        <v>2</v>
      </c>
      <c r="T24" s="36">
        <f t="shared" si="38"/>
        <v>7</v>
      </c>
      <c r="U24" s="36">
        <f t="shared" si="3"/>
        <v>25</v>
      </c>
      <c r="V24" s="36">
        <f t="shared" si="59"/>
        <v>25</v>
      </c>
      <c r="W24" s="36">
        <f t="shared" si="39"/>
        <v>6</v>
      </c>
      <c r="X24" s="36">
        <f t="shared" si="40"/>
        <v>9</v>
      </c>
      <c r="Y24" s="36">
        <f t="shared" si="5"/>
        <v>28</v>
      </c>
      <c r="Z24" s="36">
        <f t="shared" si="60"/>
        <v>28</v>
      </c>
      <c r="AA24" s="36">
        <f t="shared" si="41"/>
        <v>11</v>
      </c>
      <c r="AB24" s="36">
        <f t="shared" si="42"/>
        <v>6</v>
      </c>
      <c r="AC24" s="36">
        <f t="shared" si="7"/>
        <v>23</v>
      </c>
      <c r="AD24" s="36">
        <f t="shared" si="59"/>
        <v>23</v>
      </c>
      <c r="AE24" s="36">
        <f t="shared" si="43"/>
        <v>13</v>
      </c>
      <c r="AF24" s="36">
        <f t="shared" si="44"/>
        <v>11</v>
      </c>
      <c r="AG24" s="36">
        <f t="shared" si="9"/>
        <v>21</v>
      </c>
      <c r="AH24" s="36">
        <f t="shared" si="60"/>
        <v>21</v>
      </c>
      <c r="AI24" s="36">
        <f t="shared" si="45"/>
        <v>14</v>
      </c>
      <c r="AJ24" s="36">
        <f t="shared" si="46"/>
        <v>7</v>
      </c>
      <c r="AK24" s="36">
        <f t="shared" si="11"/>
        <v>14</v>
      </c>
      <c r="AL24" s="36">
        <f t="shared" si="59"/>
        <v>14</v>
      </c>
      <c r="AM24" s="36">
        <f t="shared" si="47"/>
        <v>2</v>
      </c>
      <c r="AN24" s="36">
        <f t="shared" si="48"/>
        <v>9</v>
      </c>
      <c r="AO24" s="36">
        <f t="shared" si="13"/>
        <v>21</v>
      </c>
      <c r="AP24" s="36">
        <f t="shared" si="60"/>
        <v>21</v>
      </c>
      <c r="AQ24" s="36">
        <f t="shared" si="49"/>
        <v>11</v>
      </c>
      <c r="AR24" s="36">
        <f t="shared" si="50"/>
        <v>9</v>
      </c>
      <c r="AS24" s="36">
        <f t="shared" si="15"/>
        <v>19</v>
      </c>
      <c r="AT24" s="36">
        <f t="shared" si="59"/>
        <v>19</v>
      </c>
      <c r="AU24" s="36">
        <f t="shared" si="51"/>
        <v>3</v>
      </c>
      <c r="AV24" s="36">
        <f t="shared" si="52"/>
        <v>8</v>
      </c>
      <c r="AW24" s="36">
        <f t="shared" si="17"/>
        <v>24</v>
      </c>
      <c r="AX24" s="36">
        <f t="shared" si="60"/>
        <v>24</v>
      </c>
      <c r="AY24" s="36">
        <f t="shared" si="53"/>
        <v>8</v>
      </c>
      <c r="AZ24" s="36">
        <f t="shared" si="54"/>
        <v>6</v>
      </c>
      <c r="BA24" s="36">
        <f t="shared" si="19"/>
        <v>22</v>
      </c>
      <c r="BB24" s="36">
        <f t="shared" si="59"/>
        <v>22</v>
      </c>
      <c r="BC24" s="36">
        <f t="shared" si="55"/>
        <v>10</v>
      </c>
      <c r="BD24" s="36">
        <f t="shared" si="56"/>
        <v>9</v>
      </c>
      <c r="BE24" s="36">
        <f t="shared" si="21"/>
        <v>21</v>
      </c>
      <c r="BF24" s="36">
        <f t="shared" si="60"/>
        <v>21</v>
      </c>
      <c r="BG24" s="36">
        <f t="shared" si="57"/>
        <v>12</v>
      </c>
      <c r="BH24" s="36">
        <f t="shared" si="58"/>
        <v>8</v>
      </c>
      <c r="BI24" s="36">
        <f t="shared" si="23"/>
        <v>17</v>
      </c>
    </row>
    <row r="25" spans="1:65" x14ac:dyDescent="0.3">
      <c r="A25" s="3" t="s">
        <v>6</v>
      </c>
      <c r="B25">
        <f>VLOOKUP(A25,Table5[],3,0)</f>
        <v>18</v>
      </c>
      <c r="C25">
        <f t="shared" si="24"/>
        <v>9</v>
      </c>
      <c r="D25">
        <f t="shared" si="25"/>
        <v>4</v>
      </c>
      <c r="E25">
        <f t="shared" si="26"/>
        <v>13</v>
      </c>
      <c r="F25">
        <f t="shared" si="27"/>
        <v>13</v>
      </c>
      <c r="G25">
        <f t="shared" si="28"/>
        <v>7</v>
      </c>
      <c r="H25">
        <f t="shared" si="29"/>
        <v>7</v>
      </c>
      <c r="I25">
        <f t="shared" si="30"/>
        <v>13</v>
      </c>
      <c r="J25">
        <f t="shared" si="31"/>
        <v>13</v>
      </c>
      <c r="K25">
        <f t="shared" si="32"/>
        <v>4</v>
      </c>
      <c r="L25">
        <f t="shared" si="33"/>
        <v>6</v>
      </c>
      <c r="M25">
        <f t="shared" si="34"/>
        <v>15</v>
      </c>
      <c r="N25">
        <f t="shared" si="59"/>
        <v>15</v>
      </c>
      <c r="O25">
        <f t="shared" si="35"/>
        <v>8</v>
      </c>
      <c r="P25">
        <f t="shared" si="36"/>
        <v>5</v>
      </c>
      <c r="Q25">
        <f t="shared" si="1"/>
        <v>12</v>
      </c>
      <c r="R25">
        <f t="shared" si="60"/>
        <v>12</v>
      </c>
      <c r="S25">
        <f t="shared" si="37"/>
        <v>5</v>
      </c>
      <c r="T25">
        <f t="shared" si="38"/>
        <v>5</v>
      </c>
      <c r="U25">
        <f t="shared" si="3"/>
        <v>12</v>
      </c>
      <c r="V25">
        <f t="shared" si="59"/>
        <v>12</v>
      </c>
      <c r="W25">
        <f t="shared" si="39"/>
        <v>5</v>
      </c>
      <c r="X25">
        <f t="shared" si="40"/>
        <v>7</v>
      </c>
      <c r="Y25">
        <f t="shared" si="5"/>
        <v>14</v>
      </c>
      <c r="Z25">
        <f t="shared" si="60"/>
        <v>14</v>
      </c>
      <c r="AA25">
        <f t="shared" si="41"/>
        <v>1</v>
      </c>
      <c r="AB25">
        <f t="shared" si="42"/>
        <v>7</v>
      </c>
      <c r="AC25">
        <f t="shared" si="7"/>
        <v>20</v>
      </c>
      <c r="AD25">
        <f t="shared" si="59"/>
        <v>20</v>
      </c>
      <c r="AE25">
        <f t="shared" si="43"/>
        <v>6</v>
      </c>
      <c r="AF25">
        <f t="shared" si="44"/>
        <v>5</v>
      </c>
      <c r="AG25">
        <f t="shared" si="9"/>
        <v>19</v>
      </c>
      <c r="AH25">
        <f t="shared" si="60"/>
        <v>19</v>
      </c>
      <c r="AI25">
        <f t="shared" si="45"/>
        <v>6</v>
      </c>
      <c r="AJ25">
        <f t="shared" si="46"/>
        <v>8</v>
      </c>
      <c r="AK25">
        <f t="shared" si="11"/>
        <v>21</v>
      </c>
      <c r="AL25">
        <f t="shared" si="59"/>
        <v>21</v>
      </c>
      <c r="AM25">
        <f t="shared" si="47"/>
        <v>5</v>
      </c>
      <c r="AN25">
        <f t="shared" si="48"/>
        <v>6</v>
      </c>
      <c r="AO25">
        <f t="shared" si="13"/>
        <v>22</v>
      </c>
      <c r="AP25">
        <f t="shared" si="60"/>
        <v>22</v>
      </c>
      <c r="AQ25">
        <f t="shared" si="49"/>
        <v>6</v>
      </c>
      <c r="AR25">
        <f t="shared" si="50"/>
        <v>6</v>
      </c>
      <c r="AS25">
        <f t="shared" si="15"/>
        <v>22</v>
      </c>
      <c r="AT25">
        <f t="shared" si="59"/>
        <v>22</v>
      </c>
      <c r="AU25">
        <f t="shared" si="51"/>
        <v>6</v>
      </c>
      <c r="AV25">
        <f t="shared" si="52"/>
        <v>7</v>
      </c>
      <c r="AW25">
        <f t="shared" si="17"/>
        <v>23</v>
      </c>
      <c r="AX25">
        <f t="shared" si="60"/>
        <v>23</v>
      </c>
      <c r="AY25">
        <f t="shared" si="53"/>
        <v>5</v>
      </c>
      <c r="AZ25">
        <f t="shared" si="54"/>
        <v>6</v>
      </c>
      <c r="BA25">
        <f t="shared" si="19"/>
        <v>24</v>
      </c>
      <c r="BB25">
        <f t="shared" si="59"/>
        <v>24</v>
      </c>
      <c r="BC25">
        <f t="shared" si="55"/>
        <v>6</v>
      </c>
      <c r="BD25">
        <f t="shared" si="56"/>
        <v>5</v>
      </c>
      <c r="BE25">
        <f t="shared" si="21"/>
        <v>23</v>
      </c>
      <c r="BF25">
        <f t="shared" si="60"/>
        <v>23</v>
      </c>
      <c r="BG25">
        <f t="shared" si="57"/>
        <v>5</v>
      </c>
      <c r="BH25">
        <f t="shared" si="58"/>
        <v>7</v>
      </c>
      <c r="BI25">
        <f t="shared" si="23"/>
        <v>25</v>
      </c>
    </row>
    <row r="26" spans="1:65" x14ac:dyDescent="0.3">
      <c r="A26" s="3" t="s">
        <v>7</v>
      </c>
      <c r="B26">
        <f>VLOOKUP(A26,Table5[],3,0)</f>
        <v>11</v>
      </c>
      <c r="C26">
        <f t="shared" si="24"/>
        <v>6</v>
      </c>
      <c r="D26">
        <f t="shared" si="25"/>
        <v>6</v>
      </c>
      <c r="E26">
        <f t="shared" si="26"/>
        <v>11</v>
      </c>
      <c r="F26">
        <f t="shared" si="27"/>
        <v>11</v>
      </c>
      <c r="G26">
        <f t="shared" si="28"/>
        <v>6</v>
      </c>
      <c r="H26">
        <f t="shared" si="29"/>
        <v>4</v>
      </c>
      <c r="I26">
        <f t="shared" si="30"/>
        <v>9</v>
      </c>
      <c r="J26">
        <f t="shared" si="31"/>
        <v>9</v>
      </c>
      <c r="K26">
        <f t="shared" si="32"/>
        <v>4</v>
      </c>
      <c r="L26">
        <f t="shared" si="33"/>
        <v>5</v>
      </c>
      <c r="M26">
        <f t="shared" si="34"/>
        <v>10</v>
      </c>
      <c r="N26">
        <f t="shared" si="59"/>
        <v>10</v>
      </c>
      <c r="O26">
        <f t="shared" si="35"/>
        <v>2</v>
      </c>
      <c r="P26">
        <f t="shared" si="36"/>
        <v>5</v>
      </c>
      <c r="Q26">
        <f t="shared" si="1"/>
        <v>13</v>
      </c>
      <c r="R26">
        <f t="shared" si="60"/>
        <v>13</v>
      </c>
      <c r="S26">
        <f t="shared" si="37"/>
        <v>4</v>
      </c>
      <c r="T26">
        <f t="shared" si="38"/>
        <v>5</v>
      </c>
      <c r="U26">
        <f t="shared" si="3"/>
        <v>14</v>
      </c>
      <c r="V26">
        <f t="shared" si="59"/>
        <v>14</v>
      </c>
      <c r="W26">
        <f t="shared" si="39"/>
        <v>3</v>
      </c>
      <c r="X26">
        <f t="shared" si="40"/>
        <v>6</v>
      </c>
      <c r="Y26">
        <f t="shared" si="5"/>
        <v>17</v>
      </c>
      <c r="Z26">
        <f t="shared" si="60"/>
        <v>17</v>
      </c>
      <c r="AA26">
        <f t="shared" si="41"/>
        <v>6</v>
      </c>
      <c r="AB26">
        <f t="shared" si="42"/>
        <v>4</v>
      </c>
      <c r="AC26">
        <f t="shared" si="7"/>
        <v>15</v>
      </c>
      <c r="AD26">
        <f t="shared" si="59"/>
        <v>15</v>
      </c>
      <c r="AE26">
        <f t="shared" si="43"/>
        <v>6</v>
      </c>
      <c r="AF26">
        <f t="shared" si="44"/>
        <v>5</v>
      </c>
      <c r="AG26">
        <f t="shared" si="9"/>
        <v>14</v>
      </c>
      <c r="AH26">
        <f t="shared" si="60"/>
        <v>14</v>
      </c>
      <c r="AI26">
        <f t="shared" si="45"/>
        <v>6</v>
      </c>
      <c r="AJ26">
        <f t="shared" si="46"/>
        <v>4</v>
      </c>
      <c r="AK26">
        <f t="shared" si="11"/>
        <v>12</v>
      </c>
      <c r="AL26">
        <f t="shared" si="59"/>
        <v>12</v>
      </c>
      <c r="AM26">
        <f t="shared" si="47"/>
        <v>3</v>
      </c>
      <c r="AN26">
        <f t="shared" si="48"/>
        <v>4</v>
      </c>
      <c r="AO26">
        <f t="shared" si="13"/>
        <v>13</v>
      </c>
      <c r="AP26">
        <f t="shared" si="60"/>
        <v>13</v>
      </c>
      <c r="AQ26">
        <f t="shared" si="49"/>
        <v>5</v>
      </c>
      <c r="AR26">
        <f t="shared" si="50"/>
        <v>5</v>
      </c>
      <c r="AS26">
        <f t="shared" si="15"/>
        <v>13</v>
      </c>
      <c r="AT26">
        <f t="shared" si="59"/>
        <v>13</v>
      </c>
      <c r="AU26">
        <f t="shared" si="51"/>
        <v>2</v>
      </c>
      <c r="AV26">
        <f t="shared" si="52"/>
        <v>5</v>
      </c>
      <c r="AW26">
        <f t="shared" si="17"/>
        <v>16</v>
      </c>
      <c r="AX26">
        <f t="shared" si="60"/>
        <v>16</v>
      </c>
      <c r="AY26">
        <f t="shared" si="53"/>
        <v>6</v>
      </c>
      <c r="AZ26">
        <f t="shared" si="54"/>
        <v>4</v>
      </c>
      <c r="BA26">
        <f t="shared" si="19"/>
        <v>14</v>
      </c>
      <c r="BB26">
        <f t="shared" si="59"/>
        <v>14</v>
      </c>
      <c r="BC26">
        <f t="shared" si="55"/>
        <v>5</v>
      </c>
      <c r="BD26">
        <f t="shared" si="56"/>
        <v>6</v>
      </c>
      <c r="BE26">
        <f t="shared" si="21"/>
        <v>15</v>
      </c>
      <c r="BF26">
        <f t="shared" si="60"/>
        <v>15</v>
      </c>
      <c r="BG26">
        <f t="shared" si="57"/>
        <v>3</v>
      </c>
      <c r="BH26">
        <f t="shared" si="58"/>
        <v>6</v>
      </c>
      <c r="BI26">
        <f t="shared" si="23"/>
        <v>18</v>
      </c>
      <c r="BM26">
        <f>MIN(BI4:BI33)</f>
        <v>17</v>
      </c>
    </row>
    <row r="27" spans="1:65" s="41" customFormat="1" x14ac:dyDescent="0.3">
      <c r="A27" s="40" t="s">
        <v>8</v>
      </c>
      <c r="B27" s="41">
        <f>VLOOKUP(A27,Table5[],3,0)</f>
        <v>8</v>
      </c>
      <c r="C27" s="41">
        <f t="shared" si="24"/>
        <v>5</v>
      </c>
      <c r="D27" s="41">
        <f t="shared" si="25"/>
        <v>6</v>
      </c>
      <c r="E27" s="41">
        <f t="shared" si="26"/>
        <v>9</v>
      </c>
      <c r="F27" s="41">
        <f t="shared" si="27"/>
        <v>9</v>
      </c>
      <c r="G27" s="41">
        <f t="shared" si="28"/>
        <v>5</v>
      </c>
      <c r="H27" s="41">
        <f t="shared" si="29"/>
        <v>5</v>
      </c>
      <c r="I27" s="41">
        <f t="shared" si="30"/>
        <v>9</v>
      </c>
      <c r="J27" s="41">
        <f t="shared" si="31"/>
        <v>9</v>
      </c>
      <c r="K27" s="41">
        <f t="shared" si="32"/>
        <v>4</v>
      </c>
      <c r="L27" s="41">
        <f t="shared" si="33"/>
        <v>4</v>
      </c>
      <c r="M27" s="41">
        <f t="shared" si="34"/>
        <v>9</v>
      </c>
      <c r="N27" s="41">
        <f t="shared" si="59"/>
        <v>9</v>
      </c>
      <c r="O27" s="41">
        <f t="shared" si="35"/>
        <v>5</v>
      </c>
      <c r="P27" s="41">
        <f t="shared" si="36"/>
        <v>5</v>
      </c>
      <c r="Q27" s="41">
        <f t="shared" si="1"/>
        <v>9</v>
      </c>
      <c r="R27" s="41">
        <f t="shared" si="60"/>
        <v>9</v>
      </c>
      <c r="S27" s="41">
        <f t="shared" si="37"/>
        <v>2</v>
      </c>
      <c r="T27" s="41">
        <f t="shared" si="38"/>
        <v>5</v>
      </c>
      <c r="U27" s="41">
        <f t="shared" si="3"/>
        <v>12</v>
      </c>
      <c r="V27" s="41">
        <f t="shared" si="59"/>
        <v>12</v>
      </c>
      <c r="W27" s="41">
        <f t="shared" si="39"/>
        <v>5</v>
      </c>
      <c r="X27" s="41">
        <f t="shared" si="40"/>
        <v>5</v>
      </c>
      <c r="Y27" s="41">
        <f t="shared" si="5"/>
        <v>12</v>
      </c>
      <c r="Z27" s="41">
        <f t="shared" si="60"/>
        <v>12</v>
      </c>
      <c r="AA27" s="41">
        <f t="shared" si="41"/>
        <v>3</v>
      </c>
      <c r="AB27" s="41">
        <f t="shared" si="42"/>
        <v>5</v>
      </c>
      <c r="AC27" s="41">
        <f t="shared" si="7"/>
        <v>14</v>
      </c>
      <c r="AD27" s="41">
        <f t="shared" si="59"/>
        <v>14</v>
      </c>
      <c r="AE27" s="41">
        <f t="shared" si="43"/>
        <v>4</v>
      </c>
      <c r="AF27" s="41">
        <f t="shared" si="44"/>
        <v>4</v>
      </c>
      <c r="AG27" s="41">
        <f t="shared" si="9"/>
        <v>14</v>
      </c>
      <c r="AH27" s="41">
        <f t="shared" si="60"/>
        <v>14</v>
      </c>
      <c r="AI27" s="41">
        <f t="shared" si="45"/>
        <v>6</v>
      </c>
      <c r="AJ27" s="41">
        <f t="shared" si="46"/>
        <v>4</v>
      </c>
      <c r="AK27" s="41">
        <f t="shared" si="11"/>
        <v>12</v>
      </c>
      <c r="AL27" s="41">
        <f t="shared" si="59"/>
        <v>12</v>
      </c>
      <c r="AM27" s="41">
        <f t="shared" si="47"/>
        <v>4</v>
      </c>
      <c r="AN27" s="41">
        <f t="shared" si="48"/>
        <v>4</v>
      </c>
      <c r="AO27" s="41">
        <f t="shared" si="13"/>
        <v>12</v>
      </c>
      <c r="AP27" s="41">
        <f t="shared" si="60"/>
        <v>12</v>
      </c>
      <c r="AQ27" s="41">
        <f t="shared" si="49"/>
        <v>3</v>
      </c>
      <c r="AR27" s="41">
        <f t="shared" si="50"/>
        <v>6</v>
      </c>
      <c r="AS27" s="41">
        <f t="shared" si="15"/>
        <v>15</v>
      </c>
      <c r="AT27" s="41">
        <f t="shared" si="59"/>
        <v>15</v>
      </c>
      <c r="AU27" s="41">
        <f t="shared" si="51"/>
        <v>5</v>
      </c>
      <c r="AV27" s="41">
        <f t="shared" si="52"/>
        <v>6</v>
      </c>
      <c r="AW27" s="41">
        <f t="shared" si="17"/>
        <v>16</v>
      </c>
      <c r="AX27" s="41">
        <f t="shared" si="60"/>
        <v>16</v>
      </c>
      <c r="AY27" s="41">
        <f t="shared" si="53"/>
        <v>6</v>
      </c>
      <c r="AZ27" s="41">
        <f t="shared" si="54"/>
        <v>5</v>
      </c>
      <c r="BA27" s="41">
        <f t="shared" si="19"/>
        <v>15</v>
      </c>
      <c r="BB27" s="41">
        <f t="shared" si="59"/>
        <v>15</v>
      </c>
      <c r="BC27" s="41">
        <f t="shared" si="55"/>
        <v>2</v>
      </c>
      <c r="BD27" s="41">
        <f t="shared" si="56"/>
        <v>4</v>
      </c>
      <c r="BE27" s="41">
        <f t="shared" si="21"/>
        <v>17</v>
      </c>
      <c r="BF27" s="41">
        <f t="shared" si="60"/>
        <v>17</v>
      </c>
      <c r="BG27" s="41">
        <f t="shared" si="57"/>
        <v>4</v>
      </c>
      <c r="BH27" s="41">
        <f t="shared" si="58"/>
        <v>4</v>
      </c>
      <c r="BI27" s="41">
        <f t="shared" si="23"/>
        <v>17</v>
      </c>
    </row>
    <row r="28" spans="1:65" s="39" customFormat="1" x14ac:dyDescent="0.3">
      <c r="A28" s="38" t="s">
        <v>9</v>
      </c>
      <c r="B28" s="39">
        <f>VLOOKUP(A28,Table5[],3,0)</f>
        <v>5</v>
      </c>
      <c r="C28" s="39">
        <f t="shared" si="24"/>
        <v>2</v>
      </c>
      <c r="D28" s="39">
        <f t="shared" si="25"/>
        <v>3</v>
      </c>
      <c r="E28" s="39">
        <f t="shared" si="26"/>
        <v>6</v>
      </c>
      <c r="F28" s="39">
        <f t="shared" si="27"/>
        <v>6</v>
      </c>
      <c r="G28" s="39">
        <f t="shared" si="28"/>
        <v>1</v>
      </c>
      <c r="H28" s="39">
        <f t="shared" si="29"/>
        <v>3</v>
      </c>
      <c r="I28" s="39">
        <f t="shared" si="30"/>
        <v>8</v>
      </c>
      <c r="J28" s="39">
        <f t="shared" si="31"/>
        <v>8</v>
      </c>
      <c r="K28" s="39">
        <f t="shared" si="32"/>
        <v>3</v>
      </c>
      <c r="L28" s="39">
        <f t="shared" si="33"/>
        <v>3</v>
      </c>
      <c r="M28" s="39">
        <f t="shared" si="34"/>
        <v>8</v>
      </c>
      <c r="N28" s="39">
        <f t="shared" si="59"/>
        <v>8</v>
      </c>
      <c r="O28" s="39">
        <f t="shared" si="35"/>
        <v>2</v>
      </c>
      <c r="P28" s="39">
        <f t="shared" si="36"/>
        <v>3</v>
      </c>
      <c r="Q28" s="39">
        <f t="shared" si="1"/>
        <v>9</v>
      </c>
      <c r="R28" s="39">
        <f t="shared" si="60"/>
        <v>9</v>
      </c>
      <c r="S28" s="39">
        <f t="shared" si="37"/>
        <v>2</v>
      </c>
      <c r="T28" s="39">
        <f t="shared" si="38"/>
        <v>4</v>
      </c>
      <c r="U28" s="39">
        <f t="shared" si="3"/>
        <v>11</v>
      </c>
      <c r="V28" s="39">
        <f t="shared" si="59"/>
        <v>11</v>
      </c>
      <c r="W28" s="39">
        <f t="shared" si="39"/>
        <v>4</v>
      </c>
      <c r="X28" s="39">
        <f t="shared" si="40"/>
        <v>4</v>
      </c>
      <c r="Y28" s="39">
        <f t="shared" si="5"/>
        <v>11</v>
      </c>
      <c r="Z28" s="39">
        <f t="shared" si="60"/>
        <v>11</v>
      </c>
      <c r="AA28" s="39">
        <f t="shared" si="41"/>
        <v>3</v>
      </c>
      <c r="AB28" s="39">
        <f t="shared" si="42"/>
        <v>3</v>
      </c>
      <c r="AC28" s="39">
        <f t="shared" si="7"/>
        <v>11</v>
      </c>
      <c r="AD28" s="39">
        <f t="shared" si="59"/>
        <v>11</v>
      </c>
      <c r="AE28" s="39">
        <f t="shared" si="43"/>
        <v>5</v>
      </c>
      <c r="AF28" s="39">
        <f t="shared" si="44"/>
        <v>5</v>
      </c>
      <c r="AG28" s="39">
        <f t="shared" si="9"/>
        <v>11</v>
      </c>
      <c r="AH28" s="39">
        <f t="shared" si="60"/>
        <v>11</v>
      </c>
      <c r="AI28" s="39">
        <f t="shared" si="45"/>
        <v>4</v>
      </c>
      <c r="AJ28" s="39">
        <f t="shared" si="46"/>
        <v>4</v>
      </c>
      <c r="AK28" s="39">
        <f t="shared" si="11"/>
        <v>11</v>
      </c>
      <c r="AL28" s="39">
        <f t="shared" si="59"/>
        <v>11</v>
      </c>
      <c r="AM28" s="39">
        <f t="shared" si="47"/>
        <v>3</v>
      </c>
      <c r="AN28" s="39">
        <f t="shared" si="48"/>
        <v>5</v>
      </c>
      <c r="AO28" s="39">
        <f t="shared" si="13"/>
        <v>13</v>
      </c>
      <c r="AP28" s="39">
        <f t="shared" si="60"/>
        <v>13</v>
      </c>
      <c r="AQ28" s="39">
        <f t="shared" si="49"/>
        <v>3</v>
      </c>
      <c r="AR28" s="39">
        <f t="shared" si="50"/>
        <v>4</v>
      </c>
      <c r="AS28" s="39">
        <f t="shared" si="15"/>
        <v>14</v>
      </c>
      <c r="AT28" s="39">
        <f t="shared" si="59"/>
        <v>14</v>
      </c>
      <c r="AU28" s="39">
        <f t="shared" si="51"/>
        <v>3</v>
      </c>
      <c r="AV28" s="39">
        <f t="shared" si="52"/>
        <v>4</v>
      </c>
      <c r="AW28" s="39">
        <f t="shared" si="17"/>
        <v>15</v>
      </c>
      <c r="AX28" s="39">
        <f t="shared" si="60"/>
        <v>15</v>
      </c>
      <c r="AY28" s="39">
        <f t="shared" si="53"/>
        <v>4</v>
      </c>
      <c r="AZ28" s="39">
        <f t="shared" si="54"/>
        <v>4</v>
      </c>
      <c r="BA28" s="39">
        <f t="shared" si="19"/>
        <v>15</v>
      </c>
      <c r="BB28" s="39">
        <f t="shared" si="59"/>
        <v>15</v>
      </c>
      <c r="BC28" s="39">
        <f t="shared" si="55"/>
        <v>3</v>
      </c>
      <c r="BD28" s="39">
        <f t="shared" si="56"/>
        <v>4</v>
      </c>
      <c r="BE28" s="39">
        <f t="shared" si="21"/>
        <v>16</v>
      </c>
      <c r="BF28" s="39">
        <f t="shared" si="60"/>
        <v>16</v>
      </c>
      <c r="BG28" s="39">
        <f t="shared" si="57"/>
        <v>2</v>
      </c>
      <c r="BH28" s="39">
        <f t="shared" si="58"/>
        <v>4</v>
      </c>
      <c r="BI28" s="39">
        <f t="shared" si="23"/>
        <v>18</v>
      </c>
    </row>
    <row r="29" spans="1:65" x14ac:dyDescent="0.3">
      <c r="A29" s="3" t="s">
        <v>10</v>
      </c>
      <c r="B29">
        <f>VLOOKUP(A29,Table5[],3,0)</f>
        <v>3</v>
      </c>
      <c r="C29">
        <f t="shared" si="24"/>
        <v>2</v>
      </c>
      <c r="D29">
        <f t="shared" si="25"/>
        <v>2</v>
      </c>
      <c r="E29">
        <f t="shared" si="26"/>
        <v>3</v>
      </c>
      <c r="F29">
        <f t="shared" si="27"/>
        <v>3</v>
      </c>
      <c r="G29">
        <f t="shared" si="28"/>
        <v>2</v>
      </c>
      <c r="H29">
        <f t="shared" si="29"/>
        <v>3</v>
      </c>
      <c r="I29">
        <f t="shared" si="30"/>
        <v>4</v>
      </c>
      <c r="J29">
        <f t="shared" si="31"/>
        <v>4</v>
      </c>
      <c r="K29">
        <f t="shared" si="32"/>
        <v>1</v>
      </c>
      <c r="L29">
        <f t="shared" si="33"/>
        <v>3</v>
      </c>
      <c r="M29">
        <f t="shared" si="34"/>
        <v>6</v>
      </c>
      <c r="N29">
        <f t="shared" si="59"/>
        <v>6</v>
      </c>
      <c r="O29">
        <f t="shared" si="35"/>
        <v>1</v>
      </c>
      <c r="P29">
        <f t="shared" si="36"/>
        <v>3</v>
      </c>
      <c r="Q29">
        <f t="shared" si="1"/>
        <v>8</v>
      </c>
      <c r="R29">
        <f t="shared" si="60"/>
        <v>8</v>
      </c>
      <c r="S29">
        <f t="shared" si="37"/>
        <v>2</v>
      </c>
      <c r="T29">
        <f t="shared" si="38"/>
        <v>3</v>
      </c>
      <c r="U29">
        <f t="shared" si="3"/>
        <v>9</v>
      </c>
      <c r="V29">
        <f t="shared" si="59"/>
        <v>9</v>
      </c>
      <c r="W29">
        <f t="shared" si="39"/>
        <v>1</v>
      </c>
      <c r="X29">
        <f t="shared" si="40"/>
        <v>3</v>
      </c>
      <c r="Y29">
        <f t="shared" si="5"/>
        <v>11</v>
      </c>
      <c r="Z29">
        <f t="shared" si="60"/>
        <v>11</v>
      </c>
      <c r="AA29">
        <f t="shared" si="41"/>
        <v>2</v>
      </c>
      <c r="AB29">
        <f t="shared" si="42"/>
        <v>3</v>
      </c>
      <c r="AC29">
        <f t="shared" si="7"/>
        <v>12</v>
      </c>
      <c r="AD29">
        <f t="shared" si="59"/>
        <v>12</v>
      </c>
      <c r="AE29">
        <f t="shared" si="43"/>
        <v>2</v>
      </c>
      <c r="AF29">
        <f t="shared" si="44"/>
        <v>3</v>
      </c>
      <c r="AG29">
        <f t="shared" si="9"/>
        <v>13</v>
      </c>
      <c r="AH29">
        <f t="shared" si="60"/>
        <v>13</v>
      </c>
      <c r="AI29">
        <f t="shared" si="45"/>
        <v>1</v>
      </c>
      <c r="AJ29">
        <f t="shared" si="46"/>
        <v>3</v>
      </c>
      <c r="AK29">
        <f t="shared" si="11"/>
        <v>15</v>
      </c>
      <c r="AL29">
        <f t="shared" si="59"/>
        <v>15</v>
      </c>
      <c r="AM29">
        <f t="shared" si="47"/>
        <v>3</v>
      </c>
      <c r="AN29">
        <f t="shared" si="48"/>
        <v>3</v>
      </c>
      <c r="AO29">
        <f t="shared" si="13"/>
        <v>15</v>
      </c>
      <c r="AP29">
        <f t="shared" si="60"/>
        <v>15</v>
      </c>
      <c r="AQ29">
        <f t="shared" si="49"/>
        <v>2</v>
      </c>
      <c r="AR29">
        <f t="shared" si="50"/>
        <v>3</v>
      </c>
      <c r="AS29">
        <f t="shared" si="15"/>
        <v>16</v>
      </c>
      <c r="AT29">
        <f t="shared" si="59"/>
        <v>16</v>
      </c>
      <c r="AU29">
        <f t="shared" si="51"/>
        <v>2</v>
      </c>
      <c r="AV29">
        <f t="shared" si="52"/>
        <v>3</v>
      </c>
      <c r="AW29">
        <f t="shared" si="17"/>
        <v>17</v>
      </c>
      <c r="AX29">
        <f t="shared" si="60"/>
        <v>17</v>
      </c>
      <c r="AY29">
        <f t="shared" si="53"/>
        <v>2</v>
      </c>
      <c r="AZ29">
        <f t="shared" si="54"/>
        <v>3</v>
      </c>
      <c r="BA29">
        <f t="shared" si="19"/>
        <v>18</v>
      </c>
      <c r="BB29">
        <f t="shared" si="59"/>
        <v>18</v>
      </c>
      <c r="BC29">
        <f t="shared" si="55"/>
        <v>2</v>
      </c>
      <c r="BD29">
        <f t="shared" si="56"/>
        <v>3</v>
      </c>
      <c r="BE29">
        <f t="shared" si="21"/>
        <v>19</v>
      </c>
      <c r="BF29">
        <f t="shared" si="60"/>
        <v>19</v>
      </c>
      <c r="BG29">
        <f t="shared" si="57"/>
        <v>2</v>
      </c>
      <c r="BH29">
        <f t="shared" si="58"/>
        <v>3</v>
      </c>
      <c r="BI29">
        <f t="shared" si="23"/>
        <v>20</v>
      </c>
    </row>
    <row r="30" spans="1:65" x14ac:dyDescent="0.3">
      <c r="A30" s="3" t="s">
        <v>11</v>
      </c>
      <c r="B30">
        <f>VLOOKUP(A30,Table5[],3,0)</f>
        <v>4</v>
      </c>
      <c r="C30">
        <f t="shared" si="24"/>
        <v>2</v>
      </c>
      <c r="D30">
        <f t="shared" si="25"/>
        <v>3</v>
      </c>
      <c r="E30">
        <f t="shared" si="26"/>
        <v>5</v>
      </c>
      <c r="F30">
        <f t="shared" si="27"/>
        <v>5</v>
      </c>
      <c r="G30">
        <f t="shared" si="28"/>
        <v>2</v>
      </c>
      <c r="H30">
        <f t="shared" si="29"/>
        <v>3</v>
      </c>
      <c r="I30">
        <f t="shared" si="30"/>
        <v>6</v>
      </c>
      <c r="J30">
        <f t="shared" si="31"/>
        <v>6</v>
      </c>
      <c r="K30">
        <f t="shared" si="32"/>
        <v>3</v>
      </c>
      <c r="L30">
        <f t="shared" si="33"/>
        <v>2</v>
      </c>
      <c r="M30">
        <f t="shared" si="34"/>
        <v>5</v>
      </c>
      <c r="N30">
        <f t="shared" si="59"/>
        <v>5</v>
      </c>
      <c r="O30">
        <f t="shared" si="35"/>
        <v>2</v>
      </c>
      <c r="P30">
        <f t="shared" si="36"/>
        <v>3</v>
      </c>
      <c r="Q30">
        <f t="shared" si="1"/>
        <v>6</v>
      </c>
      <c r="R30">
        <f t="shared" si="60"/>
        <v>6</v>
      </c>
      <c r="S30">
        <f t="shared" si="37"/>
        <v>2</v>
      </c>
      <c r="T30">
        <f t="shared" si="38"/>
        <v>3</v>
      </c>
      <c r="U30">
        <f t="shared" si="3"/>
        <v>7</v>
      </c>
      <c r="V30">
        <f t="shared" si="59"/>
        <v>7</v>
      </c>
      <c r="W30">
        <f t="shared" si="39"/>
        <v>1</v>
      </c>
      <c r="X30">
        <f t="shared" si="40"/>
        <v>3</v>
      </c>
      <c r="Y30">
        <f t="shared" si="5"/>
        <v>9</v>
      </c>
      <c r="Z30">
        <f t="shared" si="60"/>
        <v>9</v>
      </c>
      <c r="AA30">
        <f t="shared" si="41"/>
        <v>2</v>
      </c>
      <c r="AB30">
        <f t="shared" si="42"/>
        <v>3</v>
      </c>
      <c r="AC30">
        <f t="shared" si="7"/>
        <v>10</v>
      </c>
      <c r="AD30">
        <f t="shared" si="59"/>
        <v>10</v>
      </c>
      <c r="AE30">
        <f t="shared" si="43"/>
        <v>2</v>
      </c>
      <c r="AF30">
        <f t="shared" si="44"/>
        <v>2</v>
      </c>
      <c r="AG30">
        <f t="shared" si="9"/>
        <v>10</v>
      </c>
      <c r="AH30">
        <f t="shared" si="60"/>
        <v>10</v>
      </c>
      <c r="AI30">
        <f t="shared" si="45"/>
        <v>2</v>
      </c>
      <c r="AJ30">
        <f t="shared" si="46"/>
        <v>3</v>
      </c>
      <c r="AK30">
        <f t="shared" si="11"/>
        <v>11</v>
      </c>
      <c r="AL30">
        <f t="shared" si="59"/>
        <v>11</v>
      </c>
      <c r="AM30">
        <f t="shared" si="47"/>
        <v>1</v>
      </c>
      <c r="AN30">
        <f t="shared" si="48"/>
        <v>3</v>
      </c>
      <c r="AO30">
        <f t="shared" si="13"/>
        <v>13</v>
      </c>
      <c r="AP30">
        <f t="shared" si="60"/>
        <v>13</v>
      </c>
      <c r="AQ30">
        <f t="shared" si="49"/>
        <v>2</v>
      </c>
      <c r="AR30">
        <f t="shared" si="50"/>
        <v>3</v>
      </c>
      <c r="AS30">
        <f t="shared" si="15"/>
        <v>14</v>
      </c>
      <c r="AT30">
        <f t="shared" si="59"/>
        <v>14</v>
      </c>
      <c r="AU30">
        <f t="shared" si="51"/>
        <v>1</v>
      </c>
      <c r="AV30">
        <f t="shared" si="52"/>
        <v>3</v>
      </c>
      <c r="AW30">
        <f t="shared" si="17"/>
        <v>16</v>
      </c>
      <c r="AX30">
        <f t="shared" si="60"/>
        <v>16</v>
      </c>
      <c r="AY30">
        <f t="shared" si="53"/>
        <v>2</v>
      </c>
      <c r="AZ30">
        <f t="shared" si="54"/>
        <v>3</v>
      </c>
      <c r="BA30">
        <f t="shared" si="19"/>
        <v>17</v>
      </c>
      <c r="BB30">
        <f t="shared" si="59"/>
        <v>17</v>
      </c>
      <c r="BC30">
        <f t="shared" si="55"/>
        <v>2</v>
      </c>
      <c r="BD30">
        <f t="shared" si="56"/>
        <v>3</v>
      </c>
      <c r="BE30">
        <f t="shared" si="21"/>
        <v>18</v>
      </c>
      <c r="BF30">
        <f t="shared" si="60"/>
        <v>18</v>
      </c>
      <c r="BG30">
        <f t="shared" si="57"/>
        <v>2</v>
      </c>
      <c r="BH30">
        <f t="shared" si="58"/>
        <v>2</v>
      </c>
      <c r="BI30">
        <f t="shared" si="23"/>
        <v>18</v>
      </c>
    </row>
    <row r="31" spans="1:65" x14ac:dyDescent="0.3">
      <c r="A31" s="3" t="s">
        <v>12</v>
      </c>
      <c r="B31">
        <f>VLOOKUP(A31,Table5[],3,0)</f>
        <v>1</v>
      </c>
      <c r="C31">
        <f t="shared" si="24"/>
        <v>1</v>
      </c>
      <c r="D31">
        <f t="shared" si="25"/>
        <v>3</v>
      </c>
      <c r="E31">
        <f t="shared" si="26"/>
        <v>3</v>
      </c>
      <c r="F31">
        <f t="shared" si="27"/>
        <v>3</v>
      </c>
      <c r="G31">
        <f t="shared" si="28"/>
        <v>0</v>
      </c>
      <c r="H31">
        <f t="shared" si="29"/>
        <v>2</v>
      </c>
      <c r="I31">
        <f t="shared" si="30"/>
        <v>5</v>
      </c>
      <c r="J31">
        <f t="shared" si="31"/>
        <v>5</v>
      </c>
      <c r="K31">
        <f t="shared" si="32"/>
        <v>0</v>
      </c>
      <c r="L31">
        <f t="shared" si="33"/>
        <v>2</v>
      </c>
      <c r="M31">
        <f t="shared" si="34"/>
        <v>7</v>
      </c>
      <c r="N31">
        <f t="shared" si="59"/>
        <v>7</v>
      </c>
      <c r="O31">
        <f t="shared" si="35"/>
        <v>1</v>
      </c>
      <c r="P31">
        <f t="shared" si="36"/>
        <v>3</v>
      </c>
      <c r="Q31">
        <f t="shared" si="1"/>
        <v>9</v>
      </c>
      <c r="R31">
        <f t="shared" si="60"/>
        <v>9</v>
      </c>
      <c r="S31">
        <f t="shared" si="37"/>
        <v>2</v>
      </c>
      <c r="T31">
        <f t="shared" si="38"/>
        <v>2</v>
      </c>
      <c r="U31">
        <f t="shared" si="3"/>
        <v>9</v>
      </c>
      <c r="V31">
        <f t="shared" si="59"/>
        <v>9</v>
      </c>
      <c r="W31">
        <f t="shared" si="39"/>
        <v>2</v>
      </c>
      <c r="X31">
        <f t="shared" si="40"/>
        <v>2</v>
      </c>
      <c r="Y31">
        <f t="shared" si="5"/>
        <v>9</v>
      </c>
      <c r="Z31">
        <f t="shared" si="60"/>
        <v>9</v>
      </c>
      <c r="AA31">
        <f t="shared" si="41"/>
        <v>2</v>
      </c>
      <c r="AB31">
        <f t="shared" si="42"/>
        <v>2</v>
      </c>
      <c r="AC31">
        <f t="shared" si="7"/>
        <v>9</v>
      </c>
      <c r="AD31">
        <f t="shared" si="59"/>
        <v>9</v>
      </c>
      <c r="AE31">
        <f t="shared" si="43"/>
        <v>1</v>
      </c>
      <c r="AF31">
        <f t="shared" si="44"/>
        <v>2</v>
      </c>
      <c r="AG31">
        <f t="shared" si="9"/>
        <v>10</v>
      </c>
      <c r="AH31">
        <f t="shared" si="60"/>
        <v>10</v>
      </c>
      <c r="AI31">
        <f t="shared" si="45"/>
        <v>1</v>
      </c>
      <c r="AJ31">
        <f t="shared" si="46"/>
        <v>2</v>
      </c>
      <c r="AK31">
        <f t="shared" si="11"/>
        <v>11</v>
      </c>
      <c r="AL31">
        <f t="shared" si="59"/>
        <v>11</v>
      </c>
      <c r="AM31">
        <f t="shared" si="47"/>
        <v>1</v>
      </c>
      <c r="AN31">
        <f t="shared" si="48"/>
        <v>2</v>
      </c>
      <c r="AO31">
        <f t="shared" si="13"/>
        <v>12</v>
      </c>
      <c r="AP31">
        <f t="shared" si="60"/>
        <v>12</v>
      </c>
      <c r="AQ31">
        <f t="shared" si="49"/>
        <v>0</v>
      </c>
      <c r="AR31">
        <f t="shared" si="50"/>
        <v>2</v>
      </c>
      <c r="AS31">
        <f t="shared" si="15"/>
        <v>14</v>
      </c>
      <c r="AT31">
        <f t="shared" si="59"/>
        <v>14</v>
      </c>
      <c r="AU31">
        <f t="shared" si="51"/>
        <v>0</v>
      </c>
      <c r="AV31">
        <f t="shared" si="52"/>
        <v>2</v>
      </c>
      <c r="AW31">
        <f t="shared" si="17"/>
        <v>16</v>
      </c>
      <c r="AX31">
        <f t="shared" si="60"/>
        <v>16</v>
      </c>
      <c r="AY31">
        <f t="shared" si="53"/>
        <v>0</v>
      </c>
      <c r="AZ31">
        <f t="shared" si="54"/>
        <v>2</v>
      </c>
      <c r="BA31">
        <f t="shared" si="19"/>
        <v>18</v>
      </c>
      <c r="BB31">
        <f t="shared" si="59"/>
        <v>18</v>
      </c>
      <c r="BC31">
        <f t="shared" si="55"/>
        <v>1</v>
      </c>
      <c r="BD31">
        <f t="shared" si="56"/>
        <v>2</v>
      </c>
      <c r="BE31">
        <f t="shared" si="21"/>
        <v>19</v>
      </c>
      <c r="BF31">
        <f t="shared" si="60"/>
        <v>19</v>
      </c>
      <c r="BG31">
        <f t="shared" si="57"/>
        <v>0</v>
      </c>
      <c r="BH31">
        <f t="shared" si="58"/>
        <v>2</v>
      </c>
      <c r="BI31">
        <f t="shared" si="23"/>
        <v>21</v>
      </c>
    </row>
    <row r="32" spans="1:65" x14ac:dyDescent="0.3">
      <c r="A32" s="3" t="s">
        <v>14</v>
      </c>
      <c r="B32">
        <f>VLOOKUP(A32,Table5[],3,0)</f>
        <v>2</v>
      </c>
      <c r="C32">
        <f t="shared" si="24"/>
        <v>1</v>
      </c>
      <c r="D32">
        <f t="shared" si="25"/>
        <v>2</v>
      </c>
      <c r="E32">
        <f t="shared" si="26"/>
        <v>3</v>
      </c>
      <c r="F32">
        <f t="shared" si="27"/>
        <v>3</v>
      </c>
      <c r="G32">
        <f t="shared" si="28"/>
        <v>2</v>
      </c>
      <c r="H32">
        <f t="shared" si="29"/>
        <v>2</v>
      </c>
      <c r="I32">
        <f t="shared" si="30"/>
        <v>3</v>
      </c>
      <c r="J32">
        <f t="shared" si="31"/>
        <v>3</v>
      </c>
      <c r="K32">
        <f t="shared" si="32"/>
        <v>0</v>
      </c>
      <c r="L32">
        <f t="shared" si="33"/>
        <v>3</v>
      </c>
      <c r="M32">
        <f t="shared" si="34"/>
        <v>6</v>
      </c>
      <c r="N32">
        <f t="shared" si="59"/>
        <v>6</v>
      </c>
      <c r="O32">
        <f t="shared" si="35"/>
        <v>1</v>
      </c>
      <c r="P32">
        <f t="shared" si="36"/>
        <v>2</v>
      </c>
      <c r="Q32">
        <f t="shared" si="1"/>
        <v>7</v>
      </c>
      <c r="R32">
        <f t="shared" si="60"/>
        <v>7</v>
      </c>
      <c r="S32">
        <f t="shared" si="37"/>
        <v>1</v>
      </c>
      <c r="T32">
        <f t="shared" si="38"/>
        <v>2</v>
      </c>
      <c r="U32">
        <f t="shared" si="3"/>
        <v>8</v>
      </c>
      <c r="V32">
        <f t="shared" si="59"/>
        <v>8</v>
      </c>
      <c r="W32">
        <f t="shared" si="39"/>
        <v>1</v>
      </c>
      <c r="X32">
        <f t="shared" si="40"/>
        <v>2</v>
      </c>
      <c r="Y32">
        <f t="shared" si="5"/>
        <v>9</v>
      </c>
      <c r="Z32">
        <f t="shared" si="60"/>
        <v>9</v>
      </c>
      <c r="AA32">
        <f t="shared" si="41"/>
        <v>2</v>
      </c>
      <c r="AB32">
        <f t="shared" si="42"/>
        <v>3</v>
      </c>
      <c r="AC32">
        <f t="shared" si="7"/>
        <v>10</v>
      </c>
      <c r="AD32">
        <f t="shared" si="59"/>
        <v>10</v>
      </c>
      <c r="AE32">
        <f t="shared" si="43"/>
        <v>1</v>
      </c>
      <c r="AF32">
        <f t="shared" si="44"/>
        <v>3</v>
      </c>
      <c r="AG32">
        <f t="shared" si="9"/>
        <v>12</v>
      </c>
      <c r="AH32">
        <f t="shared" si="60"/>
        <v>12</v>
      </c>
      <c r="AI32">
        <f t="shared" si="45"/>
        <v>1</v>
      </c>
      <c r="AJ32">
        <f t="shared" si="46"/>
        <v>3</v>
      </c>
      <c r="AK32">
        <f t="shared" si="11"/>
        <v>14</v>
      </c>
      <c r="AL32">
        <f t="shared" si="59"/>
        <v>14</v>
      </c>
      <c r="AM32">
        <f t="shared" si="47"/>
        <v>2</v>
      </c>
      <c r="AN32">
        <f t="shared" si="48"/>
        <v>3</v>
      </c>
      <c r="AO32">
        <f t="shared" si="13"/>
        <v>15</v>
      </c>
      <c r="AP32">
        <f t="shared" si="60"/>
        <v>15</v>
      </c>
      <c r="AQ32">
        <f t="shared" si="49"/>
        <v>2</v>
      </c>
      <c r="AR32">
        <f t="shared" si="50"/>
        <v>2</v>
      </c>
      <c r="AS32">
        <f t="shared" si="15"/>
        <v>15</v>
      </c>
      <c r="AT32">
        <f t="shared" si="59"/>
        <v>15</v>
      </c>
      <c r="AU32">
        <f t="shared" si="51"/>
        <v>2</v>
      </c>
      <c r="AV32">
        <f t="shared" si="52"/>
        <v>3</v>
      </c>
      <c r="AW32">
        <f t="shared" si="17"/>
        <v>16</v>
      </c>
      <c r="AX32">
        <f t="shared" si="60"/>
        <v>16</v>
      </c>
      <c r="AY32">
        <f t="shared" si="53"/>
        <v>1</v>
      </c>
      <c r="AZ32">
        <f t="shared" si="54"/>
        <v>3</v>
      </c>
      <c r="BA32">
        <f t="shared" si="19"/>
        <v>18</v>
      </c>
      <c r="BB32">
        <f t="shared" si="59"/>
        <v>18</v>
      </c>
      <c r="BC32">
        <f t="shared" si="55"/>
        <v>1</v>
      </c>
      <c r="BD32">
        <f t="shared" si="56"/>
        <v>3</v>
      </c>
      <c r="BE32">
        <f t="shared" si="21"/>
        <v>20</v>
      </c>
      <c r="BF32">
        <f t="shared" si="60"/>
        <v>20</v>
      </c>
      <c r="BG32">
        <f t="shared" si="57"/>
        <v>2</v>
      </c>
      <c r="BH32">
        <f t="shared" si="58"/>
        <v>3</v>
      </c>
      <c r="BI32">
        <f t="shared" si="23"/>
        <v>21</v>
      </c>
    </row>
    <row r="33" spans="1:61" x14ac:dyDescent="0.3">
      <c r="A33" s="3" t="s">
        <v>16</v>
      </c>
      <c r="B33">
        <f>VLOOKUP(A33,Table5[],3,0)</f>
        <v>3</v>
      </c>
      <c r="C33">
        <f t="shared" si="24"/>
        <v>2</v>
      </c>
      <c r="D33">
        <f t="shared" si="25"/>
        <v>3</v>
      </c>
      <c r="E33">
        <f t="shared" si="26"/>
        <v>4</v>
      </c>
      <c r="F33">
        <f t="shared" si="27"/>
        <v>4</v>
      </c>
      <c r="G33">
        <f t="shared" si="28"/>
        <v>2</v>
      </c>
      <c r="H33">
        <f t="shared" si="29"/>
        <v>3</v>
      </c>
      <c r="I33">
        <f t="shared" si="30"/>
        <v>5</v>
      </c>
      <c r="J33">
        <f t="shared" si="31"/>
        <v>5</v>
      </c>
      <c r="K33">
        <f t="shared" si="32"/>
        <v>1</v>
      </c>
      <c r="L33">
        <f t="shared" si="33"/>
        <v>2</v>
      </c>
      <c r="M33">
        <f t="shared" si="34"/>
        <v>6</v>
      </c>
      <c r="N33">
        <f t="shared" si="59"/>
        <v>6</v>
      </c>
      <c r="O33">
        <f t="shared" si="35"/>
        <v>1</v>
      </c>
      <c r="P33">
        <f t="shared" si="36"/>
        <v>2</v>
      </c>
      <c r="Q33">
        <f t="shared" si="1"/>
        <v>7</v>
      </c>
      <c r="R33">
        <f t="shared" si="60"/>
        <v>7</v>
      </c>
      <c r="S33">
        <f t="shared" si="37"/>
        <v>1</v>
      </c>
      <c r="T33">
        <f t="shared" si="38"/>
        <v>2</v>
      </c>
      <c r="U33">
        <f t="shared" si="3"/>
        <v>8</v>
      </c>
      <c r="V33">
        <f t="shared" si="59"/>
        <v>8</v>
      </c>
      <c r="W33">
        <f t="shared" si="39"/>
        <v>1</v>
      </c>
      <c r="X33">
        <f t="shared" si="40"/>
        <v>2</v>
      </c>
      <c r="Y33">
        <f t="shared" si="5"/>
        <v>9</v>
      </c>
      <c r="Z33">
        <f t="shared" si="60"/>
        <v>9</v>
      </c>
      <c r="AA33">
        <f t="shared" si="41"/>
        <v>2</v>
      </c>
      <c r="AB33">
        <f t="shared" si="42"/>
        <v>3</v>
      </c>
      <c r="AC33">
        <f t="shared" si="7"/>
        <v>10</v>
      </c>
      <c r="AD33">
        <f t="shared" si="59"/>
        <v>10</v>
      </c>
      <c r="AE33">
        <f t="shared" si="43"/>
        <v>0</v>
      </c>
      <c r="AF33">
        <f t="shared" si="44"/>
        <v>2</v>
      </c>
      <c r="AG33">
        <f t="shared" si="9"/>
        <v>12</v>
      </c>
      <c r="AH33">
        <f t="shared" si="60"/>
        <v>12</v>
      </c>
      <c r="AI33">
        <f t="shared" si="45"/>
        <v>0</v>
      </c>
      <c r="AJ33">
        <f t="shared" si="46"/>
        <v>2</v>
      </c>
      <c r="AK33">
        <f t="shared" si="11"/>
        <v>14</v>
      </c>
      <c r="AL33">
        <f t="shared" si="59"/>
        <v>14</v>
      </c>
      <c r="AM33">
        <f t="shared" si="47"/>
        <v>1</v>
      </c>
      <c r="AN33">
        <f t="shared" si="48"/>
        <v>3</v>
      </c>
      <c r="AO33">
        <f t="shared" si="13"/>
        <v>16</v>
      </c>
      <c r="AP33">
        <f t="shared" si="60"/>
        <v>16</v>
      </c>
      <c r="AQ33">
        <f t="shared" si="49"/>
        <v>2</v>
      </c>
      <c r="AR33">
        <f t="shared" si="50"/>
        <v>2</v>
      </c>
      <c r="AS33">
        <f t="shared" si="15"/>
        <v>16</v>
      </c>
      <c r="AT33">
        <f t="shared" si="59"/>
        <v>16</v>
      </c>
      <c r="AU33">
        <f t="shared" si="51"/>
        <v>2</v>
      </c>
      <c r="AV33">
        <f t="shared" si="52"/>
        <v>2</v>
      </c>
      <c r="AW33">
        <f t="shared" si="17"/>
        <v>16</v>
      </c>
      <c r="AX33">
        <f t="shared" si="60"/>
        <v>16</v>
      </c>
      <c r="AY33">
        <f t="shared" si="53"/>
        <v>1</v>
      </c>
      <c r="AZ33">
        <f t="shared" si="54"/>
        <v>2</v>
      </c>
      <c r="BA33">
        <f t="shared" si="19"/>
        <v>17</v>
      </c>
      <c r="BB33">
        <f t="shared" si="59"/>
        <v>17</v>
      </c>
      <c r="BC33">
        <f t="shared" si="55"/>
        <v>1</v>
      </c>
      <c r="BD33">
        <f t="shared" si="56"/>
        <v>2</v>
      </c>
      <c r="BE33">
        <f t="shared" si="21"/>
        <v>18</v>
      </c>
      <c r="BF33">
        <f t="shared" si="60"/>
        <v>18</v>
      </c>
      <c r="BG33">
        <f t="shared" si="57"/>
        <v>1</v>
      </c>
      <c r="BH33">
        <f t="shared" si="58"/>
        <v>2</v>
      </c>
      <c r="BI33">
        <f t="shared" si="23"/>
        <v>19</v>
      </c>
    </row>
    <row r="38" spans="1:61" x14ac:dyDescent="0.3">
      <c r="A38" t="s">
        <v>43</v>
      </c>
    </row>
    <row r="40" spans="1:61" x14ac:dyDescent="0.3">
      <c r="A40" s="3" t="s">
        <v>17</v>
      </c>
      <c r="B40" s="7">
        <v>12</v>
      </c>
      <c r="C40" s="7">
        <v>28</v>
      </c>
      <c r="D40" s="7">
        <v>23</v>
      </c>
      <c r="E40" s="7">
        <v>24</v>
      </c>
      <c r="F40" s="7">
        <v>14</v>
      </c>
      <c r="G40" s="7">
        <v>8</v>
      </c>
      <c r="H40" s="7">
        <v>21</v>
      </c>
      <c r="I40" s="7">
        <v>1</v>
      </c>
      <c r="J40" s="7">
        <v>30</v>
      </c>
      <c r="K40" s="7">
        <v>23</v>
      </c>
      <c r="L40" s="7">
        <v>21</v>
      </c>
      <c r="M40" s="7">
        <v>14</v>
      </c>
      <c r="N40" s="7">
        <v>13</v>
      </c>
      <c r="O40" s="7">
        <v>28</v>
      </c>
      <c r="P40" s="7">
        <v>1</v>
      </c>
    </row>
    <row r="41" spans="1:61" x14ac:dyDescent="0.3">
      <c r="A41" s="3" t="s">
        <v>18</v>
      </c>
      <c r="B41" s="7">
        <v>3</v>
      </c>
      <c r="C41" s="7">
        <v>7</v>
      </c>
      <c r="D41" s="7">
        <v>13</v>
      </c>
      <c r="E41" s="7">
        <v>14</v>
      </c>
      <c r="F41" s="7">
        <v>6</v>
      </c>
      <c r="G41" s="7">
        <v>11</v>
      </c>
      <c r="H41" s="7">
        <v>9</v>
      </c>
      <c r="I41" s="7">
        <v>10</v>
      </c>
      <c r="J41" s="7">
        <v>11</v>
      </c>
      <c r="K41" s="7">
        <v>10</v>
      </c>
      <c r="L41" s="7">
        <v>1</v>
      </c>
      <c r="M41" s="7">
        <v>6</v>
      </c>
      <c r="N41" s="7">
        <v>13</v>
      </c>
      <c r="O41" s="7">
        <v>1</v>
      </c>
      <c r="P41" s="7">
        <v>16</v>
      </c>
    </row>
    <row r="42" spans="1:61" x14ac:dyDescent="0.3">
      <c r="A42" s="3" t="s">
        <v>19</v>
      </c>
      <c r="B42" s="7">
        <v>3</v>
      </c>
      <c r="C42" s="7">
        <v>5</v>
      </c>
      <c r="D42" s="7">
        <v>3</v>
      </c>
      <c r="E42" s="7">
        <v>10</v>
      </c>
      <c r="F42" s="7">
        <v>9</v>
      </c>
      <c r="G42" s="7">
        <v>7</v>
      </c>
      <c r="H42" s="7">
        <v>10</v>
      </c>
      <c r="I42" s="7">
        <v>10</v>
      </c>
      <c r="J42" s="7">
        <v>6</v>
      </c>
      <c r="K42" s="7">
        <v>11</v>
      </c>
      <c r="L42" s="7">
        <v>10</v>
      </c>
      <c r="M42" s="7">
        <v>2</v>
      </c>
      <c r="N42" s="7">
        <v>2</v>
      </c>
      <c r="O42" s="7">
        <v>4</v>
      </c>
      <c r="P42" s="7">
        <v>3</v>
      </c>
    </row>
    <row r="43" spans="1:61" x14ac:dyDescent="0.3">
      <c r="A43" s="3" t="s">
        <v>20</v>
      </c>
      <c r="B43" s="7">
        <v>8</v>
      </c>
      <c r="C43" s="7">
        <v>8</v>
      </c>
      <c r="D43" s="7">
        <v>5</v>
      </c>
      <c r="E43" s="7">
        <v>6</v>
      </c>
      <c r="F43" s="7">
        <v>7</v>
      </c>
      <c r="G43" s="7">
        <v>1</v>
      </c>
      <c r="H43" s="7">
        <v>10</v>
      </c>
      <c r="I43" s="7">
        <v>1</v>
      </c>
      <c r="J43" s="7">
        <v>3</v>
      </c>
      <c r="K43" s="7">
        <v>3</v>
      </c>
      <c r="L43" s="7">
        <v>5</v>
      </c>
      <c r="M43" s="7">
        <v>7</v>
      </c>
      <c r="N43" s="7">
        <v>6</v>
      </c>
      <c r="O43" s="7">
        <v>3</v>
      </c>
      <c r="P43" s="7">
        <v>4</v>
      </c>
    </row>
    <row r="44" spans="1:61" x14ac:dyDescent="0.3">
      <c r="A44" s="3" t="s">
        <v>21</v>
      </c>
      <c r="B44" s="7">
        <v>4</v>
      </c>
      <c r="C44" s="7">
        <v>6</v>
      </c>
      <c r="D44" s="7">
        <v>5</v>
      </c>
      <c r="E44" s="7">
        <v>5</v>
      </c>
      <c r="F44" s="7">
        <v>3</v>
      </c>
      <c r="G44" s="7">
        <v>2</v>
      </c>
      <c r="H44" s="7">
        <v>1</v>
      </c>
      <c r="I44" s="7">
        <v>4</v>
      </c>
      <c r="J44" s="7">
        <v>7</v>
      </c>
      <c r="K44" s="7">
        <v>2</v>
      </c>
      <c r="L44" s="7">
        <v>3</v>
      </c>
      <c r="M44" s="7">
        <v>4</v>
      </c>
      <c r="N44" s="7">
        <v>6</v>
      </c>
      <c r="O44" s="7">
        <v>6</v>
      </c>
      <c r="P44" s="7">
        <v>6</v>
      </c>
    </row>
    <row r="45" spans="1:61" x14ac:dyDescent="0.3">
      <c r="A45" s="3" t="s">
        <v>22</v>
      </c>
      <c r="B45" s="7">
        <v>4</v>
      </c>
      <c r="C45" s="7">
        <v>2</v>
      </c>
      <c r="D45" s="7">
        <v>5</v>
      </c>
      <c r="E45" s="7">
        <v>3</v>
      </c>
      <c r="F45" s="7">
        <v>3</v>
      </c>
      <c r="G45" s="7">
        <v>5</v>
      </c>
      <c r="H45" s="7">
        <v>2</v>
      </c>
      <c r="I45" s="7">
        <v>3</v>
      </c>
      <c r="J45" s="7">
        <v>1</v>
      </c>
      <c r="K45" s="7">
        <v>2</v>
      </c>
      <c r="L45" s="7">
        <v>1</v>
      </c>
      <c r="M45" s="7">
        <v>2</v>
      </c>
      <c r="N45" s="7">
        <v>4</v>
      </c>
      <c r="O45" s="7">
        <v>5</v>
      </c>
      <c r="P45" s="7">
        <v>3</v>
      </c>
    </row>
    <row r="46" spans="1:61" x14ac:dyDescent="0.3">
      <c r="A46" s="3" t="s">
        <v>23</v>
      </c>
      <c r="B46" s="7">
        <v>2</v>
      </c>
      <c r="C46" s="7">
        <v>2</v>
      </c>
      <c r="D46" s="7">
        <v>4</v>
      </c>
      <c r="E46" s="7">
        <v>3</v>
      </c>
      <c r="F46" s="7">
        <v>3</v>
      </c>
      <c r="G46" s="7">
        <v>1</v>
      </c>
      <c r="H46" s="7">
        <v>1</v>
      </c>
      <c r="I46" s="7">
        <v>2</v>
      </c>
      <c r="J46" s="7">
        <v>3</v>
      </c>
      <c r="K46" s="7">
        <v>2</v>
      </c>
      <c r="L46" s="7">
        <v>3</v>
      </c>
      <c r="M46" s="7">
        <v>3</v>
      </c>
      <c r="N46" s="7">
        <v>3</v>
      </c>
      <c r="O46" s="7">
        <v>3</v>
      </c>
      <c r="P46" s="7">
        <v>2</v>
      </c>
    </row>
    <row r="47" spans="1:61" x14ac:dyDescent="0.3">
      <c r="A47" s="3" t="s">
        <v>24</v>
      </c>
      <c r="B47" s="7">
        <v>2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1</v>
      </c>
      <c r="I47" s="7">
        <v>1</v>
      </c>
      <c r="J47" s="7">
        <v>1</v>
      </c>
      <c r="K47" s="7">
        <v>2</v>
      </c>
      <c r="L47" s="7">
        <v>1</v>
      </c>
      <c r="M47" s="7">
        <v>2</v>
      </c>
      <c r="N47" s="7">
        <v>1</v>
      </c>
      <c r="O47" s="7">
        <v>1</v>
      </c>
      <c r="P47" s="7">
        <v>2</v>
      </c>
    </row>
    <row r="48" spans="1:61" x14ac:dyDescent="0.3">
      <c r="A48" s="3" t="s">
        <v>25</v>
      </c>
      <c r="B48" s="7">
        <v>0</v>
      </c>
      <c r="C48" s="7">
        <v>1</v>
      </c>
      <c r="D48" s="7">
        <v>1</v>
      </c>
      <c r="E48" s="7">
        <v>2</v>
      </c>
      <c r="F48" s="7">
        <v>1</v>
      </c>
      <c r="G48" s="7">
        <v>1</v>
      </c>
      <c r="H48" s="7">
        <v>3</v>
      </c>
      <c r="I48" s="7">
        <v>2</v>
      </c>
      <c r="J48" s="7">
        <v>1</v>
      </c>
      <c r="K48" s="7">
        <v>1</v>
      </c>
      <c r="L48" s="7">
        <v>1</v>
      </c>
      <c r="M48" s="7">
        <v>2</v>
      </c>
      <c r="N48" s="7">
        <v>2</v>
      </c>
      <c r="O48" s="7">
        <v>2</v>
      </c>
      <c r="P48" s="7">
        <v>1</v>
      </c>
    </row>
    <row r="49" spans="1:16" x14ac:dyDescent="0.3">
      <c r="A49" s="3" t="s">
        <v>26</v>
      </c>
      <c r="B49" s="7">
        <v>3</v>
      </c>
      <c r="C49" s="7">
        <v>2</v>
      </c>
      <c r="D49" s="7">
        <v>3</v>
      </c>
      <c r="E49" s="7">
        <v>0</v>
      </c>
      <c r="F49" s="7">
        <v>1</v>
      </c>
      <c r="G49" s="7">
        <v>2</v>
      </c>
      <c r="H49" s="7">
        <v>2</v>
      </c>
      <c r="I49" s="7">
        <v>2</v>
      </c>
      <c r="J49" s="7">
        <v>0</v>
      </c>
      <c r="K49" s="7">
        <v>1</v>
      </c>
      <c r="L49" s="7">
        <v>2</v>
      </c>
      <c r="M49" s="7">
        <v>3</v>
      </c>
      <c r="N49" s="7">
        <v>2</v>
      </c>
      <c r="O49" s="7">
        <v>2</v>
      </c>
      <c r="P49" s="7">
        <v>3</v>
      </c>
    </row>
    <row r="50" spans="1:16" x14ac:dyDescent="0.3">
      <c r="A50" s="3" t="s">
        <v>27</v>
      </c>
      <c r="B50" s="7">
        <v>9</v>
      </c>
      <c r="C50" s="7">
        <v>12</v>
      </c>
      <c r="D50" s="7">
        <v>11</v>
      </c>
      <c r="E50" s="7">
        <v>9</v>
      </c>
      <c r="F50" s="7">
        <v>13</v>
      </c>
      <c r="G50" s="7">
        <v>11</v>
      </c>
      <c r="H50" s="7">
        <v>11</v>
      </c>
      <c r="I50" s="7">
        <v>6</v>
      </c>
      <c r="J50" s="7">
        <v>15</v>
      </c>
      <c r="K50" s="7">
        <v>4</v>
      </c>
      <c r="L50" s="7">
        <v>12</v>
      </c>
      <c r="M50" s="7">
        <v>11</v>
      </c>
      <c r="N50" s="7">
        <v>3</v>
      </c>
      <c r="O50" s="7">
        <v>14</v>
      </c>
      <c r="P50" s="7">
        <v>9</v>
      </c>
    </row>
    <row r="51" spans="1:16" x14ac:dyDescent="0.3">
      <c r="A51" s="3" t="s">
        <v>28</v>
      </c>
      <c r="B51" s="7">
        <v>7</v>
      </c>
      <c r="C51" s="7">
        <v>2</v>
      </c>
      <c r="D51" s="7">
        <v>8</v>
      </c>
      <c r="E51" s="7">
        <v>9</v>
      </c>
      <c r="F51" s="7">
        <v>2</v>
      </c>
      <c r="G51" s="7">
        <v>5</v>
      </c>
      <c r="H51" s="7">
        <v>11</v>
      </c>
      <c r="I51" s="7">
        <v>8</v>
      </c>
      <c r="J51" s="7">
        <v>5</v>
      </c>
      <c r="K51" s="7">
        <v>3</v>
      </c>
      <c r="L51" s="7">
        <v>8</v>
      </c>
      <c r="M51" s="7">
        <v>7</v>
      </c>
      <c r="N51" s="7">
        <v>5</v>
      </c>
      <c r="O51" s="7">
        <v>6</v>
      </c>
      <c r="P51" s="7">
        <v>2</v>
      </c>
    </row>
    <row r="52" spans="1:16" x14ac:dyDescent="0.3">
      <c r="A52" s="3" t="s">
        <v>29</v>
      </c>
      <c r="B52" s="7">
        <v>6</v>
      </c>
      <c r="C52" s="7">
        <v>3</v>
      </c>
      <c r="D52" s="7">
        <v>4</v>
      </c>
      <c r="E52" s="7">
        <v>2</v>
      </c>
      <c r="F52" s="7">
        <v>1</v>
      </c>
      <c r="G52" s="7">
        <v>5</v>
      </c>
      <c r="H52" s="7">
        <v>6</v>
      </c>
      <c r="I52" s="7">
        <v>6</v>
      </c>
      <c r="J52" s="7">
        <v>4</v>
      </c>
      <c r="K52" s="7">
        <v>4</v>
      </c>
      <c r="L52" s="7">
        <v>4</v>
      </c>
      <c r="M52" s="7">
        <v>1</v>
      </c>
      <c r="N52" s="7">
        <v>5</v>
      </c>
      <c r="O52" s="7">
        <v>5</v>
      </c>
      <c r="P52" s="7">
        <v>6</v>
      </c>
    </row>
    <row r="53" spans="1:16" x14ac:dyDescent="0.3">
      <c r="A53" s="3" t="s">
        <v>30</v>
      </c>
      <c r="B53" s="7">
        <v>4</v>
      </c>
      <c r="C53" s="7">
        <v>5</v>
      </c>
      <c r="D53" s="7">
        <v>4</v>
      </c>
      <c r="E53" s="7">
        <v>2</v>
      </c>
      <c r="F53" s="7">
        <v>4</v>
      </c>
      <c r="G53" s="7">
        <v>5</v>
      </c>
      <c r="H53" s="7">
        <v>2</v>
      </c>
      <c r="I53" s="7">
        <v>2</v>
      </c>
      <c r="J53" s="7">
        <v>1</v>
      </c>
      <c r="K53" s="7">
        <v>3</v>
      </c>
      <c r="L53" s="7">
        <v>3</v>
      </c>
      <c r="M53" s="7">
        <v>3</v>
      </c>
      <c r="N53" s="7">
        <v>2</v>
      </c>
      <c r="O53" s="7">
        <v>4</v>
      </c>
      <c r="P53" s="7">
        <v>2</v>
      </c>
    </row>
    <row r="54" spans="1:16" x14ac:dyDescent="0.3">
      <c r="A54" s="3" t="s">
        <v>31</v>
      </c>
      <c r="B54" s="7">
        <v>4</v>
      </c>
      <c r="C54" s="7">
        <v>6</v>
      </c>
      <c r="D54" s="7">
        <v>2</v>
      </c>
      <c r="E54" s="7">
        <v>6</v>
      </c>
      <c r="F54" s="7">
        <v>3</v>
      </c>
      <c r="G54" s="7">
        <v>6</v>
      </c>
      <c r="H54" s="7">
        <v>2</v>
      </c>
      <c r="I54" s="7">
        <v>5</v>
      </c>
      <c r="J54" s="7">
        <v>4</v>
      </c>
      <c r="K54" s="7">
        <v>4</v>
      </c>
      <c r="L54" s="7">
        <v>5</v>
      </c>
      <c r="M54" s="7">
        <v>5</v>
      </c>
      <c r="N54" s="7">
        <v>4</v>
      </c>
      <c r="O54" s="7">
        <v>5</v>
      </c>
      <c r="P54" s="7">
        <v>5</v>
      </c>
    </row>
    <row r="55" spans="1:16" x14ac:dyDescent="0.3">
      <c r="A55" s="3" t="s">
        <v>32</v>
      </c>
      <c r="B55" s="7">
        <v>3</v>
      </c>
      <c r="C55" s="7">
        <v>5</v>
      </c>
      <c r="D55" s="7">
        <v>2</v>
      </c>
      <c r="E55" s="7">
        <v>4</v>
      </c>
      <c r="F55" s="7">
        <v>3</v>
      </c>
      <c r="G55" s="7">
        <v>2</v>
      </c>
      <c r="H55" s="7">
        <v>3</v>
      </c>
      <c r="I55" s="7">
        <v>2</v>
      </c>
      <c r="J55" s="7">
        <v>3</v>
      </c>
      <c r="K55" s="7">
        <v>4</v>
      </c>
      <c r="L55" s="7">
        <v>5</v>
      </c>
      <c r="M55" s="7">
        <v>3</v>
      </c>
      <c r="N55" s="7">
        <v>2</v>
      </c>
      <c r="O55" s="7">
        <v>2</v>
      </c>
      <c r="P55" s="7">
        <v>1</v>
      </c>
    </row>
    <row r="56" spans="1:16" x14ac:dyDescent="0.3">
      <c r="A56" s="3" t="s">
        <v>33</v>
      </c>
      <c r="B56" s="7">
        <v>4</v>
      </c>
      <c r="C56" s="7">
        <v>3</v>
      </c>
      <c r="D56" s="7">
        <v>5</v>
      </c>
      <c r="E56" s="7">
        <v>3</v>
      </c>
      <c r="F56" s="7">
        <v>3</v>
      </c>
      <c r="G56" s="7">
        <v>4</v>
      </c>
      <c r="H56" s="7">
        <v>3</v>
      </c>
      <c r="I56" s="7">
        <v>4</v>
      </c>
      <c r="J56" s="7">
        <v>2</v>
      </c>
      <c r="K56" s="7">
        <v>4</v>
      </c>
      <c r="L56" s="7">
        <v>3</v>
      </c>
      <c r="M56" s="7">
        <v>3</v>
      </c>
      <c r="N56" s="7">
        <v>3</v>
      </c>
      <c r="O56" s="7">
        <v>3</v>
      </c>
      <c r="P56" s="7">
        <v>5</v>
      </c>
    </row>
    <row r="57" spans="1:16" x14ac:dyDescent="0.3">
      <c r="A57" s="3" t="s">
        <v>34</v>
      </c>
      <c r="B57" s="7">
        <v>2</v>
      </c>
      <c r="C57" s="7">
        <v>2</v>
      </c>
      <c r="D57" s="7">
        <v>2</v>
      </c>
      <c r="E57" s="7">
        <v>1</v>
      </c>
      <c r="F57" s="7">
        <v>1</v>
      </c>
      <c r="G57" s="7">
        <v>2</v>
      </c>
      <c r="H57" s="7">
        <v>2</v>
      </c>
      <c r="I57" s="7">
        <v>1</v>
      </c>
      <c r="J57" s="7">
        <v>1</v>
      </c>
      <c r="K57" s="7">
        <v>0</v>
      </c>
      <c r="L57" s="7">
        <v>2</v>
      </c>
      <c r="M57" s="7">
        <v>0</v>
      </c>
      <c r="N57" s="7">
        <v>3</v>
      </c>
      <c r="O57" s="7">
        <v>2</v>
      </c>
      <c r="P57" s="7">
        <v>1</v>
      </c>
    </row>
    <row r="58" spans="1:16" x14ac:dyDescent="0.3">
      <c r="A58" s="3" t="s">
        <v>35</v>
      </c>
      <c r="B58" s="7">
        <v>0</v>
      </c>
      <c r="C58" s="7">
        <v>0</v>
      </c>
      <c r="D58" s="7">
        <v>2</v>
      </c>
      <c r="E58" s="7">
        <v>0</v>
      </c>
      <c r="F58" s="7">
        <v>2</v>
      </c>
      <c r="G58" s="7">
        <v>2</v>
      </c>
      <c r="H58" s="7">
        <v>1</v>
      </c>
      <c r="I58" s="7">
        <v>2</v>
      </c>
      <c r="J58" s="7">
        <v>1</v>
      </c>
      <c r="K58" s="7">
        <v>2</v>
      </c>
      <c r="L58" s="7">
        <v>2</v>
      </c>
      <c r="M58" s="7">
        <v>1</v>
      </c>
      <c r="N58" s="7">
        <v>2</v>
      </c>
      <c r="O58" s="7">
        <v>1</v>
      </c>
      <c r="P58" s="7">
        <v>2</v>
      </c>
    </row>
    <row r="59" spans="1:16" x14ac:dyDescent="0.3">
      <c r="A59" s="3" t="s">
        <v>36</v>
      </c>
      <c r="B59" s="7">
        <v>2</v>
      </c>
      <c r="C59" s="7">
        <v>1</v>
      </c>
      <c r="D59" s="7">
        <v>0</v>
      </c>
      <c r="E59" s="7">
        <v>2</v>
      </c>
      <c r="F59" s="7">
        <v>0</v>
      </c>
      <c r="G59" s="7">
        <v>0</v>
      </c>
      <c r="H59" s="7">
        <v>0</v>
      </c>
      <c r="I59" s="7">
        <v>1</v>
      </c>
      <c r="J59" s="7">
        <v>0</v>
      </c>
      <c r="K59" s="7">
        <v>1</v>
      </c>
      <c r="L59" s="7">
        <v>0</v>
      </c>
      <c r="M59" s="7">
        <v>0</v>
      </c>
      <c r="N59" s="7">
        <v>2</v>
      </c>
      <c r="O59" s="7">
        <v>1</v>
      </c>
      <c r="P59" s="7">
        <v>0</v>
      </c>
    </row>
    <row r="60" spans="1:16" x14ac:dyDescent="0.3">
      <c r="A60" s="3" t="s">
        <v>5</v>
      </c>
      <c r="B60" s="7">
        <v>14</v>
      </c>
      <c r="C60" s="7">
        <v>10</v>
      </c>
      <c r="D60" s="7">
        <v>4</v>
      </c>
      <c r="E60" s="7">
        <v>8</v>
      </c>
      <c r="F60" s="7">
        <v>2</v>
      </c>
      <c r="G60" s="7">
        <v>6</v>
      </c>
      <c r="H60" s="7">
        <v>11</v>
      </c>
      <c r="I60" s="7">
        <v>13</v>
      </c>
      <c r="J60" s="7">
        <v>14</v>
      </c>
      <c r="K60" s="7">
        <v>2</v>
      </c>
      <c r="L60" s="7">
        <v>11</v>
      </c>
      <c r="M60" s="7">
        <v>3</v>
      </c>
      <c r="N60" s="7">
        <v>8</v>
      </c>
      <c r="O60" s="7">
        <v>10</v>
      </c>
      <c r="P60" s="7">
        <v>12</v>
      </c>
    </row>
    <row r="61" spans="1:16" x14ac:dyDescent="0.3">
      <c r="A61" s="3" t="s">
        <v>6</v>
      </c>
      <c r="B61" s="7">
        <v>9</v>
      </c>
      <c r="C61" s="7">
        <v>7</v>
      </c>
      <c r="D61" s="7">
        <v>4</v>
      </c>
      <c r="E61" s="7">
        <v>8</v>
      </c>
      <c r="F61" s="7">
        <v>5</v>
      </c>
      <c r="G61" s="7">
        <v>5</v>
      </c>
      <c r="H61" s="7">
        <v>1</v>
      </c>
      <c r="I61" s="7">
        <v>6</v>
      </c>
      <c r="J61" s="7">
        <v>6</v>
      </c>
      <c r="K61" s="7">
        <v>5</v>
      </c>
      <c r="L61" s="7">
        <v>6</v>
      </c>
      <c r="M61" s="7">
        <v>6</v>
      </c>
      <c r="N61" s="7">
        <v>5</v>
      </c>
      <c r="O61" s="7">
        <v>6</v>
      </c>
      <c r="P61" s="7">
        <v>5</v>
      </c>
    </row>
    <row r="62" spans="1:16" x14ac:dyDescent="0.3">
      <c r="A62" s="3" t="s">
        <v>7</v>
      </c>
      <c r="B62" s="7">
        <v>6</v>
      </c>
      <c r="C62" s="7">
        <v>6</v>
      </c>
      <c r="D62" s="7">
        <v>4</v>
      </c>
      <c r="E62" s="7">
        <v>2</v>
      </c>
      <c r="F62" s="7">
        <v>4</v>
      </c>
      <c r="G62" s="7">
        <v>3</v>
      </c>
      <c r="H62" s="7">
        <v>6</v>
      </c>
      <c r="I62" s="7">
        <v>6</v>
      </c>
      <c r="J62" s="7">
        <v>6</v>
      </c>
      <c r="K62" s="7">
        <v>3</v>
      </c>
      <c r="L62" s="7">
        <v>5</v>
      </c>
      <c r="M62" s="7">
        <v>2</v>
      </c>
      <c r="N62" s="7">
        <v>6</v>
      </c>
      <c r="O62" s="7">
        <v>5</v>
      </c>
      <c r="P62" s="7">
        <v>3</v>
      </c>
    </row>
    <row r="63" spans="1:16" x14ac:dyDescent="0.3">
      <c r="A63" s="3" t="s">
        <v>8</v>
      </c>
      <c r="B63" s="7">
        <v>5</v>
      </c>
      <c r="C63" s="7">
        <v>5</v>
      </c>
      <c r="D63" s="7">
        <v>4</v>
      </c>
      <c r="E63" s="7">
        <v>5</v>
      </c>
      <c r="F63" s="7">
        <v>2</v>
      </c>
      <c r="G63" s="7">
        <v>5</v>
      </c>
      <c r="H63" s="7">
        <v>3</v>
      </c>
      <c r="I63" s="7">
        <v>4</v>
      </c>
      <c r="J63" s="7">
        <v>6</v>
      </c>
      <c r="K63" s="7">
        <v>4</v>
      </c>
      <c r="L63" s="7">
        <v>3</v>
      </c>
      <c r="M63" s="7">
        <v>5</v>
      </c>
      <c r="N63" s="7">
        <v>6</v>
      </c>
      <c r="O63" s="7">
        <v>2</v>
      </c>
      <c r="P63" s="7">
        <v>4</v>
      </c>
    </row>
    <row r="64" spans="1:16" x14ac:dyDescent="0.3">
      <c r="A64" s="3" t="s">
        <v>9</v>
      </c>
      <c r="B64" s="7">
        <v>2</v>
      </c>
      <c r="C64" s="7">
        <v>1</v>
      </c>
      <c r="D64" s="7">
        <v>3</v>
      </c>
      <c r="E64" s="7">
        <v>2</v>
      </c>
      <c r="F64" s="7">
        <v>2</v>
      </c>
      <c r="G64" s="7">
        <v>4</v>
      </c>
      <c r="H64" s="7">
        <v>3</v>
      </c>
      <c r="I64" s="7">
        <v>5</v>
      </c>
      <c r="J64" s="7">
        <v>4</v>
      </c>
      <c r="K64" s="7">
        <v>3</v>
      </c>
      <c r="L64" s="7">
        <v>3</v>
      </c>
      <c r="M64" s="7">
        <v>3</v>
      </c>
      <c r="N64" s="7">
        <v>4</v>
      </c>
      <c r="O64" s="7">
        <v>3</v>
      </c>
      <c r="P64" s="7">
        <v>2</v>
      </c>
    </row>
    <row r="65" spans="1:16" x14ac:dyDescent="0.3">
      <c r="A65" s="3" t="s">
        <v>10</v>
      </c>
      <c r="B65" s="7">
        <v>2</v>
      </c>
      <c r="C65" s="7">
        <v>2</v>
      </c>
      <c r="D65" s="7">
        <v>1</v>
      </c>
      <c r="E65" s="7">
        <v>1</v>
      </c>
      <c r="F65" s="7">
        <v>2</v>
      </c>
      <c r="G65" s="7">
        <v>1</v>
      </c>
      <c r="H65" s="7">
        <v>2</v>
      </c>
      <c r="I65" s="7">
        <v>2</v>
      </c>
      <c r="J65" s="7">
        <v>1</v>
      </c>
      <c r="K65" s="7">
        <v>3</v>
      </c>
      <c r="L65" s="7">
        <v>2</v>
      </c>
      <c r="M65" s="7">
        <v>2</v>
      </c>
      <c r="N65" s="7">
        <v>2</v>
      </c>
      <c r="O65" s="7">
        <v>2</v>
      </c>
      <c r="P65" s="7">
        <v>2</v>
      </c>
    </row>
    <row r="66" spans="1:16" x14ac:dyDescent="0.3">
      <c r="A66" s="3" t="s">
        <v>11</v>
      </c>
      <c r="B66" s="7">
        <v>2</v>
      </c>
      <c r="C66" s="7">
        <v>2</v>
      </c>
      <c r="D66" s="7">
        <v>3</v>
      </c>
      <c r="E66" s="7">
        <v>2</v>
      </c>
      <c r="F66" s="7">
        <v>2</v>
      </c>
      <c r="G66" s="7">
        <v>1</v>
      </c>
      <c r="H66" s="7">
        <v>2</v>
      </c>
      <c r="I66" s="7">
        <v>2</v>
      </c>
      <c r="J66" s="7">
        <v>2</v>
      </c>
      <c r="K66" s="7">
        <v>1</v>
      </c>
      <c r="L66" s="7">
        <v>2</v>
      </c>
      <c r="M66" s="7">
        <v>1</v>
      </c>
      <c r="N66" s="7">
        <v>2</v>
      </c>
      <c r="O66" s="7">
        <v>2</v>
      </c>
      <c r="P66" s="7">
        <v>2</v>
      </c>
    </row>
    <row r="67" spans="1:16" x14ac:dyDescent="0.3">
      <c r="A67" s="3" t="s">
        <v>12</v>
      </c>
      <c r="B67" s="7">
        <v>1</v>
      </c>
      <c r="C67" s="7">
        <v>0</v>
      </c>
      <c r="D67" s="7">
        <v>0</v>
      </c>
      <c r="E67" s="7">
        <v>1</v>
      </c>
      <c r="F67" s="7">
        <v>2</v>
      </c>
      <c r="G67" s="7">
        <v>2</v>
      </c>
      <c r="H67" s="7">
        <v>2</v>
      </c>
      <c r="I67" s="7">
        <v>1</v>
      </c>
      <c r="J67" s="7">
        <v>1</v>
      </c>
      <c r="K67" s="7">
        <v>1</v>
      </c>
      <c r="L67" s="7">
        <v>0</v>
      </c>
      <c r="M67" s="7">
        <v>0</v>
      </c>
      <c r="N67" s="7">
        <v>0</v>
      </c>
      <c r="O67" s="7">
        <v>1</v>
      </c>
      <c r="P67" s="7">
        <v>0</v>
      </c>
    </row>
    <row r="68" spans="1:16" x14ac:dyDescent="0.3">
      <c r="A68" s="3" t="s">
        <v>14</v>
      </c>
      <c r="B68" s="7">
        <v>1</v>
      </c>
      <c r="C68" s="7">
        <v>2</v>
      </c>
      <c r="D68" s="7">
        <v>0</v>
      </c>
      <c r="E68" s="7">
        <v>1</v>
      </c>
      <c r="F68" s="7">
        <v>1</v>
      </c>
      <c r="G68" s="7">
        <v>1</v>
      </c>
      <c r="H68" s="7">
        <v>2</v>
      </c>
      <c r="I68" s="7">
        <v>1</v>
      </c>
      <c r="J68" s="7">
        <v>1</v>
      </c>
      <c r="K68" s="7">
        <v>2</v>
      </c>
      <c r="L68" s="7">
        <v>2</v>
      </c>
      <c r="M68" s="7">
        <v>2</v>
      </c>
      <c r="N68" s="7">
        <v>1</v>
      </c>
      <c r="O68" s="7">
        <v>1</v>
      </c>
      <c r="P68" s="7">
        <v>2</v>
      </c>
    </row>
    <row r="69" spans="1:16" x14ac:dyDescent="0.3">
      <c r="A69" s="3" t="s">
        <v>16</v>
      </c>
      <c r="B69" s="7">
        <v>2</v>
      </c>
      <c r="C69" s="7">
        <v>2</v>
      </c>
      <c r="D69" s="7">
        <v>1</v>
      </c>
      <c r="E69" s="7">
        <v>1</v>
      </c>
      <c r="F69" s="7">
        <v>1</v>
      </c>
      <c r="G69" s="7">
        <v>1</v>
      </c>
      <c r="H69" s="7">
        <v>2</v>
      </c>
      <c r="I69" s="7">
        <v>0</v>
      </c>
      <c r="J69" s="7">
        <v>0</v>
      </c>
      <c r="K69" s="7">
        <v>1</v>
      </c>
      <c r="L69" s="7">
        <v>2</v>
      </c>
      <c r="M69" s="7">
        <v>2</v>
      </c>
      <c r="N69" s="7">
        <v>1</v>
      </c>
      <c r="O69" s="7">
        <v>1</v>
      </c>
      <c r="P69" s="7">
        <v>1</v>
      </c>
    </row>
    <row r="74" spans="1:16" x14ac:dyDescent="0.3">
      <c r="A74" t="s">
        <v>128</v>
      </c>
    </row>
    <row r="76" spans="1:16" x14ac:dyDescent="0.3">
      <c r="A76" s="3" t="s">
        <v>17</v>
      </c>
      <c r="B76">
        <v>11</v>
      </c>
      <c r="C76">
        <v>22</v>
      </c>
      <c r="D76">
        <v>16</v>
      </c>
      <c r="E76">
        <v>18</v>
      </c>
      <c r="F76">
        <v>14</v>
      </c>
      <c r="G76">
        <v>20</v>
      </c>
      <c r="H76">
        <v>16</v>
      </c>
      <c r="I76">
        <v>13</v>
      </c>
      <c r="J76">
        <v>17</v>
      </c>
      <c r="K76">
        <v>16</v>
      </c>
      <c r="L76">
        <v>14</v>
      </c>
      <c r="M76">
        <v>9</v>
      </c>
      <c r="N76">
        <v>14</v>
      </c>
      <c r="O76">
        <v>12</v>
      </c>
      <c r="P76">
        <v>20</v>
      </c>
    </row>
    <row r="77" spans="1:16" x14ac:dyDescent="0.3">
      <c r="A77" s="3" t="s">
        <v>18</v>
      </c>
      <c r="B77">
        <v>6</v>
      </c>
      <c r="C77">
        <v>8</v>
      </c>
      <c r="D77">
        <v>7</v>
      </c>
      <c r="E77">
        <v>10</v>
      </c>
      <c r="F77">
        <v>8</v>
      </c>
      <c r="G77">
        <v>9</v>
      </c>
      <c r="H77">
        <v>8</v>
      </c>
      <c r="I77">
        <v>7</v>
      </c>
      <c r="J77">
        <v>8</v>
      </c>
      <c r="K77">
        <v>10</v>
      </c>
      <c r="L77">
        <v>6</v>
      </c>
      <c r="M77">
        <v>10</v>
      </c>
      <c r="N77">
        <v>7</v>
      </c>
      <c r="O77">
        <v>11</v>
      </c>
      <c r="P77">
        <v>7</v>
      </c>
    </row>
    <row r="78" spans="1:16" x14ac:dyDescent="0.3">
      <c r="A78" s="3" t="s">
        <v>19</v>
      </c>
      <c r="B78">
        <v>9</v>
      </c>
      <c r="C78">
        <v>7</v>
      </c>
      <c r="D78">
        <v>8</v>
      </c>
      <c r="E78">
        <v>6</v>
      </c>
      <c r="F78">
        <v>6</v>
      </c>
      <c r="G78">
        <v>8</v>
      </c>
      <c r="H78">
        <v>5</v>
      </c>
      <c r="I78">
        <v>6</v>
      </c>
      <c r="J78">
        <v>6</v>
      </c>
      <c r="K78">
        <v>7</v>
      </c>
      <c r="L78">
        <v>5</v>
      </c>
      <c r="M78">
        <v>8</v>
      </c>
      <c r="N78">
        <v>7</v>
      </c>
      <c r="O78">
        <v>7</v>
      </c>
      <c r="P78">
        <v>5</v>
      </c>
    </row>
    <row r="79" spans="1:16" x14ac:dyDescent="0.3">
      <c r="A79" s="3" t="s">
        <v>20</v>
      </c>
      <c r="B79">
        <v>7</v>
      </c>
      <c r="C79">
        <v>7</v>
      </c>
      <c r="D79">
        <v>7</v>
      </c>
      <c r="E79">
        <v>5</v>
      </c>
      <c r="F79">
        <v>7</v>
      </c>
      <c r="G79">
        <v>5</v>
      </c>
      <c r="H79">
        <v>7</v>
      </c>
      <c r="I79">
        <v>5</v>
      </c>
      <c r="J79">
        <v>4</v>
      </c>
      <c r="K79">
        <v>6</v>
      </c>
      <c r="L79">
        <v>5</v>
      </c>
      <c r="M79">
        <v>5</v>
      </c>
      <c r="N79">
        <v>5</v>
      </c>
      <c r="O79">
        <v>5</v>
      </c>
      <c r="P79">
        <v>4</v>
      </c>
    </row>
    <row r="80" spans="1:16" x14ac:dyDescent="0.3">
      <c r="A80" s="3" t="s">
        <v>21</v>
      </c>
      <c r="B80">
        <v>4</v>
      </c>
      <c r="C80">
        <v>6</v>
      </c>
      <c r="D80">
        <v>5</v>
      </c>
      <c r="E80">
        <v>5</v>
      </c>
      <c r="F80">
        <v>4</v>
      </c>
      <c r="G80">
        <v>3</v>
      </c>
      <c r="H80">
        <v>5</v>
      </c>
      <c r="I80">
        <v>5</v>
      </c>
      <c r="J80">
        <v>6</v>
      </c>
      <c r="K80">
        <v>6</v>
      </c>
      <c r="L80">
        <v>5</v>
      </c>
      <c r="M80">
        <v>5</v>
      </c>
      <c r="N80">
        <v>5</v>
      </c>
      <c r="O80">
        <v>4</v>
      </c>
      <c r="P80">
        <v>5</v>
      </c>
    </row>
    <row r="81" spans="1:16" x14ac:dyDescent="0.3">
      <c r="A81" s="3" t="s">
        <v>22</v>
      </c>
      <c r="B81">
        <v>4</v>
      </c>
      <c r="C81">
        <v>5</v>
      </c>
      <c r="D81">
        <v>4</v>
      </c>
      <c r="E81">
        <v>4</v>
      </c>
      <c r="F81">
        <v>4</v>
      </c>
      <c r="G81">
        <v>3</v>
      </c>
      <c r="H81">
        <v>5</v>
      </c>
      <c r="I81">
        <v>3</v>
      </c>
      <c r="J81">
        <v>4</v>
      </c>
      <c r="K81">
        <v>4</v>
      </c>
      <c r="L81">
        <v>4</v>
      </c>
      <c r="M81">
        <v>3</v>
      </c>
      <c r="N81">
        <v>4</v>
      </c>
      <c r="O81">
        <v>4</v>
      </c>
      <c r="P81">
        <v>3</v>
      </c>
    </row>
    <row r="82" spans="1:16" x14ac:dyDescent="0.3">
      <c r="A82" s="3" t="s">
        <v>23</v>
      </c>
      <c r="B82">
        <v>3</v>
      </c>
      <c r="C82">
        <v>3</v>
      </c>
      <c r="D82">
        <v>4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4</v>
      </c>
      <c r="L82">
        <v>3</v>
      </c>
      <c r="M82">
        <v>4</v>
      </c>
      <c r="N82">
        <v>4</v>
      </c>
      <c r="O82">
        <v>3</v>
      </c>
      <c r="P82">
        <v>4</v>
      </c>
    </row>
    <row r="83" spans="1:16" x14ac:dyDescent="0.3">
      <c r="A83" s="3" t="s">
        <v>24</v>
      </c>
      <c r="B83">
        <v>3</v>
      </c>
      <c r="C83">
        <v>2</v>
      </c>
      <c r="D83">
        <v>2</v>
      </c>
      <c r="E83">
        <v>2</v>
      </c>
      <c r="F83">
        <v>3</v>
      </c>
      <c r="G83">
        <v>2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</row>
    <row r="84" spans="1:16" x14ac:dyDescent="0.3">
      <c r="A84" s="3" t="s">
        <v>25</v>
      </c>
      <c r="B84">
        <v>2</v>
      </c>
      <c r="C84">
        <v>3</v>
      </c>
      <c r="D84">
        <v>3</v>
      </c>
      <c r="E84">
        <v>3</v>
      </c>
      <c r="F84">
        <v>2</v>
      </c>
      <c r="G84">
        <v>2</v>
      </c>
      <c r="H84">
        <v>3</v>
      </c>
      <c r="I84">
        <v>3</v>
      </c>
      <c r="J84">
        <v>2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</row>
    <row r="85" spans="1:16" x14ac:dyDescent="0.3">
      <c r="A85" s="3" t="s">
        <v>26</v>
      </c>
      <c r="B85">
        <v>3</v>
      </c>
      <c r="C85">
        <v>3</v>
      </c>
      <c r="D85">
        <v>3</v>
      </c>
      <c r="E85">
        <v>3</v>
      </c>
      <c r="F85">
        <v>3</v>
      </c>
      <c r="G85">
        <v>3</v>
      </c>
      <c r="H85">
        <v>3</v>
      </c>
      <c r="I85">
        <v>2</v>
      </c>
      <c r="J85">
        <v>2</v>
      </c>
      <c r="K85">
        <v>2</v>
      </c>
      <c r="L85">
        <v>3</v>
      </c>
      <c r="M85">
        <v>4</v>
      </c>
      <c r="N85">
        <v>3</v>
      </c>
      <c r="O85">
        <v>4</v>
      </c>
      <c r="P85">
        <v>3</v>
      </c>
    </row>
    <row r="86" spans="1:16" x14ac:dyDescent="0.3">
      <c r="A86" s="3" t="s">
        <v>27</v>
      </c>
      <c r="B86">
        <v>10</v>
      </c>
      <c r="C86">
        <v>8</v>
      </c>
      <c r="D86">
        <v>12</v>
      </c>
      <c r="E86">
        <v>7</v>
      </c>
      <c r="F86">
        <v>13</v>
      </c>
      <c r="G86">
        <v>7</v>
      </c>
      <c r="H86">
        <v>13</v>
      </c>
      <c r="I86">
        <v>11</v>
      </c>
      <c r="J86">
        <v>11</v>
      </c>
      <c r="K86">
        <v>11</v>
      </c>
      <c r="L86">
        <v>6</v>
      </c>
      <c r="M86">
        <v>11</v>
      </c>
      <c r="N86">
        <v>11</v>
      </c>
      <c r="O86">
        <v>8</v>
      </c>
      <c r="P86">
        <v>7</v>
      </c>
    </row>
    <row r="87" spans="1:16" x14ac:dyDescent="0.3">
      <c r="A87" s="3" t="s">
        <v>28</v>
      </c>
      <c r="B87">
        <v>7</v>
      </c>
      <c r="C87">
        <v>5</v>
      </c>
      <c r="D87">
        <v>6</v>
      </c>
      <c r="E87">
        <v>5</v>
      </c>
      <c r="F87">
        <v>6</v>
      </c>
      <c r="G87">
        <v>6</v>
      </c>
      <c r="H87">
        <v>7</v>
      </c>
      <c r="I87">
        <v>5</v>
      </c>
      <c r="J87">
        <v>6</v>
      </c>
      <c r="K87">
        <v>5</v>
      </c>
      <c r="L87">
        <v>6</v>
      </c>
      <c r="M87">
        <v>4</v>
      </c>
      <c r="N87">
        <v>7</v>
      </c>
      <c r="O87">
        <v>5</v>
      </c>
      <c r="P87">
        <v>4</v>
      </c>
    </row>
    <row r="88" spans="1:16" x14ac:dyDescent="0.3">
      <c r="A88" s="3" t="s">
        <v>29</v>
      </c>
      <c r="B88">
        <v>4</v>
      </c>
      <c r="C88">
        <v>4</v>
      </c>
      <c r="D88">
        <v>5</v>
      </c>
      <c r="E88">
        <v>4</v>
      </c>
      <c r="F88">
        <v>4</v>
      </c>
      <c r="G88">
        <v>5</v>
      </c>
      <c r="H88">
        <v>5</v>
      </c>
      <c r="I88">
        <v>4</v>
      </c>
      <c r="J88">
        <v>6</v>
      </c>
      <c r="K88">
        <v>5</v>
      </c>
      <c r="L88">
        <v>5</v>
      </c>
      <c r="M88">
        <v>4</v>
      </c>
      <c r="N88">
        <v>4</v>
      </c>
      <c r="O88">
        <v>4</v>
      </c>
      <c r="P88">
        <v>5</v>
      </c>
    </row>
    <row r="89" spans="1:16" x14ac:dyDescent="0.3">
      <c r="A89" s="3" t="s">
        <v>30</v>
      </c>
      <c r="B89">
        <v>5</v>
      </c>
      <c r="C89">
        <v>5</v>
      </c>
      <c r="D89">
        <v>5</v>
      </c>
      <c r="E89">
        <v>5</v>
      </c>
      <c r="F89">
        <v>5</v>
      </c>
      <c r="G89">
        <v>4</v>
      </c>
      <c r="H89">
        <v>3</v>
      </c>
      <c r="I89">
        <v>4</v>
      </c>
      <c r="J89">
        <v>4</v>
      </c>
      <c r="K89">
        <v>3</v>
      </c>
      <c r="L89">
        <v>4</v>
      </c>
      <c r="M89">
        <v>3</v>
      </c>
      <c r="N89">
        <v>4</v>
      </c>
      <c r="O89">
        <v>3</v>
      </c>
      <c r="P89">
        <v>4</v>
      </c>
    </row>
    <row r="90" spans="1:16" x14ac:dyDescent="0.3">
      <c r="A90" s="3" t="s">
        <v>31</v>
      </c>
      <c r="B90">
        <v>4</v>
      </c>
      <c r="C90">
        <v>5</v>
      </c>
      <c r="D90">
        <v>5</v>
      </c>
      <c r="E90">
        <v>5</v>
      </c>
      <c r="F90">
        <v>4</v>
      </c>
      <c r="G90">
        <v>5</v>
      </c>
      <c r="H90">
        <v>6</v>
      </c>
      <c r="I90">
        <v>4</v>
      </c>
      <c r="J90">
        <v>4</v>
      </c>
      <c r="K90">
        <v>4</v>
      </c>
      <c r="L90">
        <v>5</v>
      </c>
      <c r="M90">
        <v>5</v>
      </c>
      <c r="N90">
        <v>5</v>
      </c>
      <c r="O90">
        <v>6</v>
      </c>
      <c r="P90">
        <v>6</v>
      </c>
    </row>
    <row r="91" spans="1:16" x14ac:dyDescent="0.3">
      <c r="A91" s="3" t="s">
        <v>32</v>
      </c>
      <c r="B91">
        <v>4</v>
      </c>
      <c r="C91">
        <v>4</v>
      </c>
      <c r="D91">
        <v>4</v>
      </c>
      <c r="E91">
        <v>4</v>
      </c>
      <c r="F91">
        <v>3</v>
      </c>
      <c r="G91">
        <v>5</v>
      </c>
      <c r="H91">
        <v>3</v>
      </c>
      <c r="I91">
        <v>4</v>
      </c>
      <c r="J91">
        <v>4</v>
      </c>
      <c r="K91">
        <v>4</v>
      </c>
      <c r="L91">
        <v>4</v>
      </c>
      <c r="M91">
        <v>4</v>
      </c>
      <c r="N91">
        <v>3</v>
      </c>
      <c r="O91">
        <v>3</v>
      </c>
      <c r="P91">
        <v>4</v>
      </c>
    </row>
    <row r="92" spans="1:16" x14ac:dyDescent="0.3">
      <c r="A92" s="3" t="s">
        <v>33</v>
      </c>
      <c r="B92">
        <v>5</v>
      </c>
      <c r="C92">
        <v>5</v>
      </c>
      <c r="D92">
        <v>4</v>
      </c>
      <c r="E92">
        <v>3</v>
      </c>
      <c r="F92">
        <v>4</v>
      </c>
      <c r="G92">
        <v>4</v>
      </c>
      <c r="H92">
        <v>5</v>
      </c>
      <c r="I92">
        <v>4</v>
      </c>
      <c r="J92">
        <v>4</v>
      </c>
      <c r="K92">
        <v>4</v>
      </c>
      <c r="L92">
        <v>4</v>
      </c>
      <c r="M92">
        <v>5</v>
      </c>
      <c r="N92">
        <v>5</v>
      </c>
      <c r="O92">
        <v>4</v>
      </c>
      <c r="P92">
        <v>4</v>
      </c>
    </row>
    <row r="93" spans="1:16" x14ac:dyDescent="0.3">
      <c r="A93" s="3" t="s">
        <v>34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2</v>
      </c>
      <c r="I93">
        <v>2</v>
      </c>
      <c r="J93">
        <v>2</v>
      </c>
      <c r="K93">
        <v>3</v>
      </c>
      <c r="L93">
        <v>3</v>
      </c>
      <c r="M93">
        <v>2</v>
      </c>
      <c r="N93">
        <v>2</v>
      </c>
      <c r="O93">
        <v>2</v>
      </c>
      <c r="P93">
        <v>3</v>
      </c>
    </row>
    <row r="94" spans="1:16" x14ac:dyDescent="0.3">
      <c r="A94" s="3" t="s">
        <v>35</v>
      </c>
      <c r="B94">
        <v>3</v>
      </c>
      <c r="C94">
        <v>2</v>
      </c>
      <c r="D94">
        <v>3</v>
      </c>
      <c r="E94">
        <v>3</v>
      </c>
      <c r="F94">
        <v>2</v>
      </c>
      <c r="G94">
        <v>2</v>
      </c>
      <c r="H94">
        <v>2</v>
      </c>
      <c r="I94">
        <v>3</v>
      </c>
      <c r="J94">
        <v>3</v>
      </c>
      <c r="K94">
        <v>2</v>
      </c>
      <c r="L94">
        <v>3</v>
      </c>
      <c r="M94">
        <v>3</v>
      </c>
      <c r="N94">
        <v>3</v>
      </c>
      <c r="O94">
        <v>3</v>
      </c>
      <c r="P94">
        <v>3</v>
      </c>
    </row>
    <row r="95" spans="1:16" x14ac:dyDescent="0.3">
      <c r="A95" s="3" t="s">
        <v>36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</row>
    <row r="96" spans="1:16" x14ac:dyDescent="0.3">
      <c r="A96" s="3" t="s">
        <v>5</v>
      </c>
      <c r="B96">
        <v>7</v>
      </c>
      <c r="C96">
        <v>9</v>
      </c>
      <c r="D96">
        <v>5</v>
      </c>
      <c r="E96">
        <v>8</v>
      </c>
      <c r="F96">
        <v>7</v>
      </c>
      <c r="G96">
        <v>9</v>
      </c>
      <c r="H96">
        <v>6</v>
      </c>
      <c r="I96">
        <v>11</v>
      </c>
      <c r="J96">
        <v>7</v>
      </c>
      <c r="K96">
        <v>9</v>
      </c>
      <c r="L96">
        <v>9</v>
      </c>
      <c r="M96">
        <v>8</v>
      </c>
      <c r="N96">
        <v>6</v>
      </c>
      <c r="O96">
        <v>9</v>
      </c>
      <c r="P96">
        <v>8</v>
      </c>
    </row>
    <row r="97" spans="1:16" x14ac:dyDescent="0.3">
      <c r="A97" s="3" t="s">
        <v>6</v>
      </c>
      <c r="B97">
        <v>4</v>
      </c>
      <c r="C97">
        <v>7</v>
      </c>
      <c r="D97">
        <v>6</v>
      </c>
      <c r="E97">
        <v>5</v>
      </c>
      <c r="F97">
        <v>5</v>
      </c>
      <c r="G97">
        <v>7</v>
      </c>
      <c r="H97">
        <v>7</v>
      </c>
      <c r="I97">
        <v>5</v>
      </c>
      <c r="J97">
        <v>8</v>
      </c>
      <c r="K97">
        <v>6</v>
      </c>
      <c r="L97">
        <v>6</v>
      </c>
      <c r="M97">
        <v>7</v>
      </c>
      <c r="N97">
        <v>6</v>
      </c>
      <c r="O97">
        <v>5</v>
      </c>
      <c r="P97">
        <v>7</v>
      </c>
    </row>
    <row r="98" spans="1:16" x14ac:dyDescent="0.3">
      <c r="A98" s="3" t="s">
        <v>7</v>
      </c>
      <c r="B98">
        <v>6</v>
      </c>
      <c r="C98">
        <v>4</v>
      </c>
      <c r="D98">
        <v>5</v>
      </c>
      <c r="E98">
        <v>5</v>
      </c>
      <c r="F98">
        <v>5</v>
      </c>
      <c r="G98">
        <v>6</v>
      </c>
      <c r="H98">
        <v>4</v>
      </c>
      <c r="I98">
        <v>5</v>
      </c>
      <c r="J98">
        <v>4</v>
      </c>
      <c r="K98">
        <v>4</v>
      </c>
      <c r="L98">
        <v>5</v>
      </c>
      <c r="M98">
        <v>5</v>
      </c>
      <c r="N98">
        <v>4</v>
      </c>
      <c r="O98">
        <v>6</v>
      </c>
      <c r="P98">
        <v>6</v>
      </c>
    </row>
    <row r="99" spans="1:16" x14ac:dyDescent="0.3">
      <c r="A99" s="3" t="s">
        <v>8</v>
      </c>
      <c r="B99">
        <v>6</v>
      </c>
      <c r="C99">
        <v>5</v>
      </c>
      <c r="D99">
        <v>4</v>
      </c>
      <c r="E99">
        <v>5</v>
      </c>
      <c r="F99">
        <v>5</v>
      </c>
      <c r="G99">
        <v>5</v>
      </c>
      <c r="H99">
        <v>5</v>
      </c>
      <c r="I99">
        <v>4</v>
      </c>
      <c r="J99">
        <v>4</v>
      </c>
      <c r="K99">
        <v>4</v>
      </c>
      <c r="L99">
        <v>6</v>
      </c>
      <c r="M99">
        <v>6</v>
      </c>
      <c r="N99">
        <v>5</v>
      </c>
      <c r="O99">
        <v>4</v>
      </c>
      <c r="P99">
        <v>4</v>
      </c>
    </row>
    <row r="100" spans="1:16" x14ac:dyDescent="0.3">
      <c r="A100" s="3" t="s">
        <v>9</v>
      </c>
      <c r="B100">
        <v>3</v>
      </c>
      <c r="C100">
        <v>3</v>
      </c>
      <c r="D100">
        <v>3</v>
      </c>
      <c r="E100">
        <v>3</v>
      </c>
      <c r="F100">
        <v>4</v>
      </c>
      <c r="G100">
        <v>4</v>
      </c>
      <c r="H100">
        <v>3</v>
      </c>
      <c r="I100">
        <v>5</v>
      </c>
      <c r="J100">
        <v>4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4</v>
      </c>
    </row>
    <row r="101" spans="1:16" x14ac:dyDescent="0.3">
      <c r="A101" s="3" t="s">
        <v>10</v>
      </c>
      <c r="B101">
        <v>2</v>
      </c>
      <c r="C101">
        <v>3</v>
      </c>
      <c r="D101">
        <v>3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</row>
    <row r="102" spans="1:16" x14ac:dyDescent="0.3">
      <c r="A102" s="3" t="s">
        <v>11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3</v>
      </c>
      <c r="H102">
        <v>3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2</v>
      </c>
    </row>
    <row r="103" spans="1:16" x14ac:dyDescent="0.3">
      <c r="A103" s="3" t="s">
        <v>12</v>
      </c>
      <c r="B103">
        <v>3</v>
      </c>
      <c r="C103">
        <v>2</v>
      </c>
      <c r="D103">
        <v>2</v>
      </c>
      <c r="E103">
        <v>3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</row>
    <row r="104" spans="1:16" x14ac:dyDescent="0.3">
      <c r="A104" s="3" t="s">
        <v>14</v>
      </c>
      <c r="B104">
        <v>2</v>
      </c>
      <c r="C104">
        <v>2</v>
      </c>
      <c r="D104">
        <v>3</v>
      </c>
      <c r="E104">
        <v>2</v>
      </c>
      <c r="F104">
        <v>2</v>
      </c>
      <c r="G104">
        <v>2</v>
      </c>
      <c r="H104">
        <v>3</v>
      </c>
      <c r="I104">
        <v>3</v>
      </c>
      <c r="J104">
        <v>3</v>
      </c>
      <c r="K104">
        <v>3</v>
      </c>
      <c r="L104">
        <v>2</v>
      </c>
      <c r="M104">
        <v>3</v>
      </c>
      <c r="N104">
        <v>3</v>
      </c>
      <c r="O104">
        <v>3</v>
      </c>
      <c r="P104">
        <v>3</v>
      </c>
    </row>
    <row r="105" spans="1:16" x14ac:dyDescent="0.3">
      <c r="A105" s="3" t="s">
        <v>16</v>
      </c>
      <c r="B105">
        <v>3</v>
      </c>
      <c r="C105">
        <v>3</v>
      </c>
      <c r="D105">
        <v>2</v>
      </c>
      <c r="E105">
        <v>2</v>
      </c>
      <c r="F105">
        <v>2</v>
      </c>
      <c r="G105">
        <v>2</v>
      </c>
      <c r="H105">
        <v>3</v>
      </c>
      <c r="I105">
        <v>2</v>
      </c>
      <c r="J105">
        <v>2</v>
      </c>
      <c r="K105">
        <v>3</v>
      </c>
      <c r="L105">
        <v>2</v>
      </c>
      <c r="M105">
        <v>2</v>
      </c>
      <c r="N105">
        <v>2</v>
      </c>
      <c r="O105">
        <v>2</v>
      </c>
      <c r="P105">
        <v>2</v>
      </c>
    </row>
  </sheetData>
  <mergeCells count="15">
    <mergeCell ref="J2:M2"/>
    <mergeCell ref="AX2:BA2"/>
    <mergeCell ref="BB2:BE2"/>
    <mergeCell ref="BF2:BI2"/>
    <mergeCell ref="V2:Y2"/>
    <mergeCell ref="R2:U2"/>
    <mergeCell ref="N2:Q2"/>
    <mergeCell ref="Z2:AC2"/>
    <mergeCell ref="AD2:AG2"/>
    <mergeCell ref="AH2:AK2"/>
    <mergeCell ref="AL2:AO2"/>
    <mergeCell ref="AP2:AS2"/>
    <mergeCell ref="AT2:AW2"/>
    <mergeCell ref="B2:E2"/>
    <mergeCell ref="F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0725-FAD0-4E42-8EBF-A1542B057C46}">
  <dimension ref="A2:BN105"/>
  <sheetViews>
    <sheetView workbookViewId="0">
      <selection activeCell="BL15" sqref="BL15"/>
    </sheetView>
  </sheetViews>
  <sheetFormatPr defaultRowHeight="14.4" x14ac:dyDescent="0.3"/>
  <sheetData>
    <row r="2" spans="1:66" x14ac:dyDescent="0.3">
      <c r="B2" s="23">
        <v>44287</v>
      </c>
      <c r="C2" s="20"/>
      <c r="D2" s="20"/>
      <c r="E2" s="20"/>
      <c r="F2" s="23">
        <v>44288</v>
      </c>
      <c r="G2" s="20"/>
      <c r="H2" s="20"/>
      <c r="I2" s="20"/>
      <c r="J2" s="23">
        <v>44289</v>
      </c>
      <c r="K2" s="20"/>
      <c r="L2" s="20"/>
      <c r="M2" s="20"/>
      <c r="N2" s="23">
        <v>44290</v>
      </c>
      <c r="O2" s="20"/>
      <c r="P2" s="20"/>
      <c r="Q2" s="20"/>
      <c r="R2" s="23">
        <v>44291</v>
      </c>
      <c r="S2" s="20"/>
      <c r="T2" s="20"/>
      <c r="U2" s="20"/>
      <c r="V2" s="23">
        <v>44292</v>
      </c>
      <c r="W2" s="20"/>
      <c r="X2" s="20"/>
      <c r="Y2" s="20"/>
      <c r="Z2" s="23">
        <v>44293</v>
      </c>
      <c r="AA2" s="20"/>
      <c r="AB2" s="20"/>
      <c r="AC2" s="20"/>
      <c r="AD2" s="23">
        <v>44294</v>
      </c>
      <c r="AE2" s="20"/>
      <c r="AF2" s="20"/>
      <c r="AG2" s="20"/>
      <c r="AH2" s="23">
        <v>44295</v>
      </c>
      <c r="AI2" s="20"/>
      <c r="AJ2" s="20"/>
      <c r="AK2" s="20"/>
      <c r="AL2" s="23">
        <v>44296</v>
      </c>
      <c r="AM2" s="20"/>
      <c r="AN2" s="20"/>
      <c r="AO2" s="20"/>
      <c r="AP2" s="23">
        <v>44297</v>
      </c>
      <c r="AQ2" s="20"/>
      <c r="AR2" s="20"/>
      <c r="AS2" s="20"/>
      <c r="AT2" s="23">
        <v>44298</v>
      </c>
      <c r="AU2" s="20"/>
      <c r="AV2" s="20"/>
      <c r="AW2" s="20"/>
      <c r="AX2" s="23">
        <v>44299</v>
      </c>
      <c r="AY2" s="20"/>
      <c r="AZ2" s="20"/>
      <c r="BA2" s="20"/>
      <c r="BB2" s="23">
        <v>44300</v>
      </c>
      <c r="BC2" s="20"/>
      <c r="BD2" s="20"/>
      <c r="BE2" s="20"/>
      <c r="BF2" s="23">
        <v>44301</v>
      </c>
      <c r="BG2" s="20"/>
      <c r="BH2" s="20"/>
      <c r="BI2" s="20"/>
    </row>
    <row r="3" spans="1:66" x14ac:dyDescent="0.3">
      <c r="B3" s="10" t="s">
        <v>127</v>
      </c>
      <c r="C3" s="10" t="s">
        <v>43</v>
      </c>
      <c r="D3" s="10" t="s">
        <v>128</v>
      </c>
      <c r="E3" s="10" t="s">
        <v>129</v>
      </c>
      <c r="F3" s="10" t="s">
        <v>127</v>
      </c>
      <c r="G3" s="10" t="s">
        <v>43</v>
      </c>
      <c r="H3" s="10" t="s">
        <v>128</v>
      </c>
      <c r="I3" s="10" t="s">
        <v>129</v>
      </c>
      <c r="J3" s="10" t="s">
        <v>127</v>
      </c>
      <c r="K3" s="10" t="s">
        <v>43</v>
      </c>
      <c r="L3" s="10" t="s">
        <v>128</v>
      </c>
      <c r="M3" s="10" t="s">
        <v>129</v>
      </c>
      <c r="N3" s="10" t="s">
        <v>127</v>
      </c>
      <c r="O3" s="10" t="s">
        <v>43</v>
      </c>
      <c r="P3" s="10" t="s">
        <v>128</v>
      </c>
      <c r="Q3" s="10" t="s">
        <v>129</v>
      </c>
      <c r="R3" s="10" t="s">
        <v>127</v>
      </c>
      <c r="S3" s="10" t="s">
        <v>43</v>
      </c>
      <c r="T3" s="10" t="s">
        <v>128</v>
      </c>
      <c r="U3" s="10" t="s">
        <v>129</v>
      </c>
      <c r="V3" s="10" t="s">
        <v>127</v>
      </c>
      <c r="W3" s="10" t="s">
        <v>43</v>
      </c>
      <c r="X3" s="10" t="s">
        <v>128</v>
      </c>
      <c r="Y3" s="10" t="s">
        <v>129</v>
      </c>
      <c r="Z3" s="10" t="s">
        <v>127</v>
      </c>
      <c r="AA3" s="10" t="s">
        <v>43</v>
      </c>
      <c r="AB3" s="10" t="s">
        <v>128</v>
      </c>
      <c r="AC3" s="10" t="s">
        <v>129</v>
      </c>
      <c r="AD3" s="10" t="s">
        <v>127</v>
      </c>
      <c r="AE3" s="10" t="s">
        <v>43</v>
      </c>
      <c r="AF3" s="10" t="s">
        <v>128</v>
      </c>
      <c r="AG3" s="10" t="s">
        <v>129</v>
      </c>
      <c r="AH3" s="10" t="s">
        <v>127</v>
      </c>
      <c r="AI3" s="10" t="s">
        <v>43</v>
      </c>
      <c r="AJ3" s="10" t="s">
        <v>128</v>
      </c>
      <c r="AK3" s="10" t="s">
        <v>129</v>
      </c>
      <c r="AL3" s="10" t="s">
        <v>127</v>
      </c>
      <c r="AM3" s="10" t="s">
        <v>43</v>
      </c>
      <c r="AN3" s="10" t="s">
        <v>128</v>
      </c>
      <c r="AO3" s="10" t="s">
        <v>129</v>
      </c>
      <c r="AP3" s="10" t="s">
        <v>127</v>
      </c>
      <c r="AQ3" s="10" t="s">
        <v>43</v>
      </c>
      <c r="AR3" s="10" t="s">
        <v>128</v>
      </c>
      <c r="AS3" s="10" t="s">
        <v>129</v>
      </c>
      <c r="AT3" s="10" t="s">
        <v>127</v>
      </c>
      <c r="AU3" s="10" t="s">
        <v>43</v>
      </c>
      <c r="AV3" s="10" t="s">
        <v>128</v>
      </c>
      <c r="AW3" s="10" t="s">
        <v>129</v>
      </c>
      <c r="AX3" s="10" t="s">
        <v>127</v>
      </c>
      <c r="AY3" s="10" t="s">
        <v>43</v>
      </c>
      <c r="AZ3" s="10" t="s">
        <v>128</v>
      </c>
      <c r="BA3" s="10" t="s">
        <v>129</v>
      </c>
      <c r="BB3" s="10" t="s">
        <v>127</v>
      </c>
      <c r="BC3" s="10" t="s">
        <v>43</v>
      </c>
      <c r="BD3" s="10" t="s">
        <v>128</v>
      </c>
      <c r="BE3" s="10" t="s">
        <v>129</v>
      </c>
      <c r="BF3" s="10" t="s">
        <v>127</v>
      </c>
      <c r="BG3" s="10" t="s">
        <v>43</v>
      </c>
      <c r="BH3" s="10" t="s">
        <v>128</v>
      </c>
      <c r="BI3" s="10" t="s">
        <v>129</v>
      </c>
    </row>
    <row r="4" spans="1:66" x14ac:dyDescent="0.3">
      <c r="A4" s="3" t="s">
        <v>17</v>
      </c>
      <c r="B4">
        <f>VLOOKUP(A4,Table5[],4,0)</f>
        <v>44</v>
      </c>
      <c r="C4">
        <f>B40</f>
        <v>14</v>
      </c>
      <c r="D4">
        <f>B76</f>
        <v>8</v>
      </c>
      <c r="E4">
        <f>B4-C4+D4</f>
        <v>38</v>
      </c>
      <c r="F4">
        <f>MAX(E4,0)</f>
        <v>38</v>
      </c>
      <c r="G4">
        <f>C40</f>
        <v>9</v>
      </c>
      <c r="H4">
        <f>C76</f>
        <v>10</v>
      </c>
      <c r="I4">
        <f>F4-G4+H4</f>
        <v>39</v>
      </c>
      <c r="J4">
        <f>MAX(I4,0)</f>
        <v>39</v>
      </c>
      <c r="K4">
        <f>D40</f>
        <v>13</v>
      </c>
      <c r="L4">
        <f>D76</f>
        <v>15</v>
      </c>
      <c r="M4">
        <f>J4-K4+L4</f>
        <v>41</v>
      </c>
      <c r="N4">
        <f t="shared" ref="N4:BI19" si="0">MAX(M4,0)</f>
        <v>41</v>
      </c>
      <c r="O4">
        <f>E40</f>
        <v>6</v>
      </c>
      <c r="P4">
        <f>E76</f>
        <v>8</v>
      </c>
      <c r="Q4">
        <f t="shared" ref="Q4:Q33" si="1">N4-O4+P4</f>
        <v>43</v>
      </c>
      <c r="R4">
        <f t="shared" ref="R4:BI19" si="2">MAX(Q4,0)</f>
        <v>43</v>
      </c>
      <c r="S4">
        <f>F40</f>
        <v>21</v>
      </c>
      <c r="T4">
        <f>F76</f>
        <v>13</v>
      </c>
      <c r="U4">
        <f t="shared" ref="U4:U33" si="3">R4-S4+T4</f>
        <v>35</v>
      </c>
      <c r="V4">
        <f t="shared" ref="V4:BI4" si="4">MAX(U4,0)</f>
        <v>35</v>
      </c>
      <c r="W4">
        <f>G40</f>
        <v>18</v>
      </c>
      <c r="X4">
        <f>G76</f>
        <v>7</v>
      </c>
      <c r="Y4">
        <f t="shared" ref="Y4:Y33" si="5">V4-W4+X4</f>
        <v>24</v>
      </c>
      <c r="Z4">
        <f t="shared" ref="Z4:BI4" si="6">MAX(Y4,0)</f>
        <v>24</v>
      </c>
      <c r="AA4">
        <f>H40</f>
        <v>2</v>
      </c>
      <c r="AB4">
        <f>H76</f>
        <v>14</v>
      </c>
      <c r="AC4">
        <f t="shared" ref="AC4:AC33" si="7">Z4-AA4+AB4</f>
        <v>36</v>
      </c>
      <c r="AD4">
        <f t="shared" ref="AD4:BI4" si="8">MAX(AC4,0)</f>
        <v>36</v>
      </c>
      <c r="AE4">
        <f>I40</f>
        <v>24</v>
      </c>
      <c r="AF4">
        <f>I76</f>
        <v>11</v>
      </c>
      <c r="AG4">
        <f t="shared" ref="AG4:AG33" si="9">AD4-AE4+AF4</f>
        <v>23</v>
      </c>
      <c r="AH4">
        <f t="shared" ref="AH4:BI4" si="10">MAX(AG4,0)</f>
        <v>23</v>
      </c>
      <c r="AI4">
        <f>J40</f>
        <v>5</v>
      </c>
      <c r="AJ4">
        <f>J76</f>
        <v>17</v>
      </c>
      <c r="AK4">
        <f t="shared" ref="AK4:AK33" si="11">AH4-AI4+AJ4</f>
        <v>35</v>
      </c>
      <c r="AL4">
        <f t="shared" ref="AL4:BI4" si="12">MAX(AK4,0)</f>
        <v>35</v>
      </c>
      <c r="AM4">
        <f>K40</f>
        <v>13</v>
      </c>
      <c r="AN4">
        <f>K76</f>
        <v>14</v>
      </c>
      <c r="AO4">
        <f t="shared" ref="AO4:AO33" si="13">AL4-AM4+AN4</f>
        <v>36</v>
      </c>
      <c r="AP4">
        <f t="shared" ref="AP4:BI4" si="14">MAX(AO4,0)</f>
        <v>36</v>
      </c>
      <c r="AQ4">
        <f>L40</f>
        <v>9</v>
      </c>
      <c r="AR4">
        <f>L76</f>
        <v>19</v>
      </c>
      <c r="AS4">
        <f t="shared" ref="AS4:AS33" si="15">AP4-AQ4+AR4</f>
        <v>46</v>
      </c>
      <c r="AT4">
        <f t="shared" ref="AT4:BI4" si="16">MAX(AS4,0)</f>
        <v>46</v>
      </c>
      <c r="AU4">
        <f>M40</f>
        <v>23</v>
      </c>
      <c r="AV4">
        <f>M76</f>
        <v>11</v>
      </c>
      <c r="AW4">
        <f t="shared" ref="AW4:AW33" si="17">AT4-AU4+AV4</f>
        <v>34</v>
      </c>
      <c r="AX4">
        <f t="shared" ref="AX4:BI4" si="18">MAX(AW4,0)</f>
        <v>34</v>
      </c>
      <c r="AY4">
        <f>N40</f>
        <v>25</v>
      </c>
      <c r="AZ4">
        <f>N76</f>
        <v>13</v>
      </c>
      <c r="BA4">
        <f t="shared" ref="BA4:BA33" si="19">AX4-AY4+AZ4</f>
        <v>22</v>
      </c>
      <c r="BB4">
        <f t="shared" ref="BB4:BI4" si="20">MAX(BA4,0)</f>
        <v>22</v>
      </c>
      <c r="BC4">
        <f>O40</f>
        <v>2</v>
      </c>
      <c r="BD4">
        <f>O76</f>
        <v>12</v>
      </c>
      <c r="BE4">
        <f t="shared" ref="BE4:BE33" si="21">BB4-BC4+BD4</f>
        <v>32</v>
      </c>
      <c r="BF4">
        <f t="shared" ref="BF4:BI4" si="22">MAX(BE4,0)</f>
        <v>32</v>
      </c>
      <c r="BG4">
        <f>P40</f>
        <v>26</v>
      </c>
      <c r="BH4">
        <f>P76</f>
        <v>12</v>
      </c>
      <c r="BI4">
        <f t="shared" ref="BI4:BI33" si="23">BF4-BG4+BH4</f>
        <v>18</v>
      </c>
      <c r="BK4">
        <f>E4+I4+M4+Q4+U4+Y4+AC4+AG4+AK4+AO4+AS4+AW4+BA4+BE4+BI4</f>
        <v>502</v>
      </c>
      <c r="BL4">
        <f>BK4/15</f>
        <v>33.466666666666669</v>
      </c>
      <c r="BN4">
        <f>MAX(BL4:BL33)</f>
        <v>46.6</v>
      </c>
    </row>
    <row r="5" spans="1:66" x14ac:dyDescent="0.3">
      <c r="A5" s="3" t="s">
        <v>18</v>
      </c>
      <c r="B5">
        <f>VLOOKUP(A5,Table5[],4,0)</f>
        <v>24</v>
      </c>
      <c r="C5">
        <f t="shared" ref="C5:C33" si="24">B41</f>
        <v>13</v>
      </c>
      <c r="D5">
        <f t="shared" ref="D5:D33" si="25">B77</f>
        <v>5</v>
      </c>
      <c r="E5">
        <f t="shared" ref="E5:E33" si="26">B5-C5+D5</f>
        <v>16</v>
      </c>
      <c r="F5">
        <f t="shared" ref="F5:F33" si="27">MAX(E5,0)</f>
        <v>16</v>
      </c>
      <c r="G5">
        <f t="shared" ref="G5:G33" si="28">C41</f>
        <v>5</v>
      </c>
      <c r="H5">
        <f t="shared" ref="H5:H33" si="29">C77</f>
        <v>5</v>
      </c>
      <c r="I5">
        <f t="shared" ref="I5:I33" si="30">F5-G5+H5</f>
        <v>16</v>
      </c>
      <c r="J5">
        <f t="shared" ref="J5:J33" si="31">MAX(I5,0)</f>
        <v>16</v>
      </c>
      <c r="K5">
        <f t="shared" ref="K5:K33" si="32">D41</f>
        <v>4</v>
      </c>
      <c r="L5">
        <f t="shared" ref="L5:L33" si="33">D77</f>
        <v>8</v>
      </c>
      <c r="M5">
        <f t="shared" ref="M5:M33" si="34">J5-K5+L5</f>
        <v>20</v>
      </c>
      <c r="N5">
        <f t="shared" si="0"/>
        <v>20</v>
      </c>
      <c r="O5">
        <f t="shared" ref="O5:O33" si="35">E41</f>
        <v>2</v>
      </c>
      <c r="P5">
        <f t="shared" ref="P5:P33" si="36">E77</f>
        <v>7</v>
      </c>
      <c r="Q5">
        <f t="shared" si="1"/>
        <v>25</v>
      </c>
      <c r="R5">
        <f t="shared" si="2"/>
        <v>25</v>
      </c>
      <c r="S5">
        <f t="shared" ref="S5:S33" si="37">F41</f>
        <v>7</v>
      </c>
      <c r="T5">
        <f t="shared" ref="T5:T33" si="38">F77</f>
        <v>6</v>
      </c>
      <c r="U5">
        <f t="shared" si="3"/>
        <v>24</v>
      </c>
      <c r="V5">
        <f t="shared" si="0"/>
        <v>24</v>
      </c>
      <c r="W5">
        <f t="shared" ref="W5:W33" si="39">G41</f>
        <v>3</v>
      </c>
      <c r="X5">
        <f t="shared" ref="X5:X33" si="40">G77</f>
        <v>7</v>
      </c>
      <c r="Y5">
        <f t="shared" si="5"/>
        <v>28</v>
      </c>
      <c r="Z5">
        <f t="shared" si="2"/>
        <v>28</v>
      </c>
      <c r="AA5">
        <f t="shared" ref="AA5:AA33" si="41">H41</f>
        <v>7</v>
      </c>
      <c r="AB5">
        <f t="shared" ref="AB5:AB33" si="42">H77</f>
        <v>4</v>
      </c>
      <c r="AC5">
        <f t="shared" si="7"/>
        <v>25</v>
      </c>
      <c r="AD5">
        <f t="shared" si="0"/>
        <v>25</v>
      </c>
      <c r="AE5">
        <f t="shared" ref="AE5:AE33" si="43">I41</f>
        <v>3</v>
      </c>
      <c r="AF5">
        <f t="shared" ref="AF5:AF33" si="44">I77</f>
        <v>6</v>
      </c>
      <c r="AG5">
        <f t="shared" si="9"/>
        <v>28</v>
      </c>
      <c r="AH5">
        <f t="shared" si="2"/>
        <v>28</v>
      </c>
      <c r="AI5">
        <f t="shared" ref="AI5:AI33" si="45">J41</f>
        <v>1</v>
      </c>
      <c r="AJ5">
        <f t="shared" ref="AJ5:AJ33" si="46">J77</f>
        <v>7</v>
      </c>
      <c r="AK5">
        <f t="shared" si="11"/>
        <v>34</v>
      </c>
      <c r="AL5">
        <f t="shared" si="0"/>
        <v>34</v>
      </c>
      <c r="AM5">
        <f t="shared" ref="AM5:AM33" si="47">K41</f>
        <v>3</v>
      </c>
      <c r="AN5">
        <f t="shared" ref="AN5:AN33" si="48">K77</f>
        <v>5</v>
      </c>
      <c r="AO5">
        <f t="shared" si="13"/>
        <v>36</v>
      </c>
      <c r="AP5">
        <f t="shared" si="2"/>
        <v>36</v>
      </c>
      <c r="AQ5">
        <f t="shared" ref="AQ5:AQ33" si="49">L41</f>
        <v>13</v>
      </c>
      <c r="AR5">
        <f t="shared" ref="AR5:AR33" si="50">L77</f>
        <v>5</v>
      </c>
      <c r="AS5">
        <f t="shared" si="15"/>
        <v>28</v>
      </c>
      <c r="AT5">
        <f t="shared" si="0"/>
        <v>28</v>
      </c>
      <c r="AU5">
        <f t="shared" ref="AU5:AU33" si="51">M41</f>
        <v>10</v>
      </c>
      <c r="AV5">
        <f t="shared" ref="AV5:AV33" si="52">M77</f>
        <v>7</v>
      </c>
      <c r="AW5">
        <f t="shared" si="17"/>
        <v>25</v>
      </c>
      <c r="AX5">
        <f t="shared" si="2"/>
        <v>25</v>
      </c>
      <c r="AY5">
        <f t="shared" ref="AY5:AY33" si="53">N41</f>
        <v>3</v>
      </c>
      <c r="AZ5">
        <f t="shared" ref="AZ5:AZ33" si="54">N77</f>
        <v>4</v>
      </c>
      <c r="BA5">
        <f t="shared" si="19"/>
        <v>26</v>
      </c>
      <c r="BB5">
        <f t="shared" si="0"/>
        <v>26</v>
      </c>
      <c r="BC5">
        <f t="shared" ref="BC5:BC33" si="55">O41</f>
        <v>10</v>
      </c>
      <c r="BD5">
        <f t="shared" ref="BD5:BD33" si="56">O77</f>
        <v>6</v>
      </c>
      <c r="BE5">
        <f t="shared" si="21"/>
        <v>22</v>
      </c>
      <c r="BF5">
        <f t="shared" si="2"/>
        <v>22</v>
      </c>
      <c r="BG5">
        <f t="shared" ref="BG5:BG33" si="57">P41</f>
        <v>3</v>
      </c>
      <c r="BH5">
        <f t="shared" ref="BH5:BH33" si="58">P77</f>
        <v>8</v>
      </c>
      <c r="BI5">
        <f t="shared" si="23"/>
        <v>27</v>
      </c>
      <c r="BK5">
        <f t="shared" ref="BK5:BK33" si="59">E5+I5+M5+Q5+U5+Y5+AC5+AG5+AK5+AO5+AS5+AW5+BA5+BE5+BI5</f>
        <v>380</v>
      </c>
      <c r="BL5">
        <f t="shared" ref="BL5:BL33" si="60">BK5/15</f>
        <v>25.333333333333332</v>
      </c>
    </row>
    <row r="6" spans="1:66" x14ac:dyDescent="0.3">
      <c r="A6" s="3" t="s">
        <v>19</v>
      </c>
      <c r="B6">
        <f>VLOOKUP(A6,Table5[],4,0)</f>
        <v>12</v>
      </c>
      <c r="C6">
        <f t="shared" si="24"/>
        <v>8</v>
      </c>
      <c r="D6">
        <f t="shared" si="25"/>
        <v>6</v>
      </c>
      <c r="E6">
        <f t="shared" si="26"/>
        <v>10</v>
      </c>
      <c r="F6">
        <f t="shared" si="27"/>
        <v>10</v>
      </c>
      <c r="G6">
        <f t="shared" si="28"/>
        <v>5</v>
      </c>
      <c r="H6">
        <f t="shared" si="29"/>
        <v>5</v>
      </c>
      <c r="I6">
        <f t="shared" si="30"/>
        <v>10</v>
      </c>
      <c r="J6">
        <f t="shared" si="31"/>
        <v>10</v>
      </c>
      <c r="K6">
        <f t="shared" si="32"/>
        <v>7</v>
      </c>
      <c r="L6">
        <f t="shared" si="33"/>
        <v>4</v>
      </c>
      <c r="M6">
        <f t="shared" si="34"/>
        <v>7</v>
      </c>
      <c r="N6">
        <f t="shared" si="0"/>
        <v>7</v>
      </c>
      <c r="O6">
        <f t="shared" si="35"/>
        <v>0</v>
      </c>
      <c r="P6">
        <f t="shared" si="36"/>
        <v>4</v>
      </c>
      <c r="Q6">
        <f t="shared" si="1"/>
        <v>11</v>
      </c>
      <c r="R6">
        <f t="shared" si="2"/>
        <v>11</v>
      </c>
      <c r="S6">
        <f t="shared" si="37"/>
        <v>0</v>
      </c>
      <c r="T6">
        <f t="shared" si="38"/>
        <v>6</v>
      </c>
      <c r="U6">
        <f t="shared" si="3"/>
        <v>17</v>
      </c>
      <c r="V6">
        <f t="shared" si="0"/>
        <v>17</v>
      </c>
      <c r="W6">
        <f t="shared" si="39"/>
        <v>6</v>
      </c>
      <c r="X6">
        <f t="shared" si="40"/>
        <v>6</v>
      </c>
      <c r="Y6">
        <f t="shared" si="5"/>
        <v>17</v>
      </c>
      <c r="Z6">
        <f t="shared" si="2"/>
        <v>17</v>
      </c>
      <c r="AA6">
        <f t="shared" si="41"/>
        <v>5</v>
      </c>
      <c r="AB6">
        <f t="shared" si="42"/>
        <v>5</v>
      </c>
      <c r="AC6">
        <f t="shared" si="7"/>
        <v>17</v>
      </c>
      <c r="AD6">
        <f t="shared" si="0"/>
        <v>17</v>
      </c>
      <c r="AE6">
        <f t="shared" si="43"/>
        <v>0</v>
      </c>
      <c r="AF6">
        <f t="shared" si="44"/>
        <v>7</v>
      </c>
      <c r="AG6">
        <f t="shared" si="9"/>
        <v>24</v>
      </c>
      <c r="AH6">
        <f t="shared" si="2"/>
        <v>24</v>
      </c>
      <c r="AI6">
        <f t="shared" si="45"/>
        <v>4</v>
      </c>
      <c r="AJ6">
        <f t="shared" si="46"/>
        <v>6</v>
      </c>
      <c r="AK6">
        <f t="shared" si="11"/>
        <v>26</v>
      </c>
      <c r="AL6">
        <f t="shared" si="0"/>
        <v>26</v>
      </c>
      <c r="AM6">
        <f t="shared" si="47"/>
        <v>1</v>
      </c>
      <c r="AN6">
        <f t="shared" si="48"/>
        <v>8</v>
      </c>
      <c r="AO6">
        <f t="shared" si="13"/>
        <v>33</v>
      </c>
      <c r="AP6">
        <f t="shared" si="2"/>
        <v>33</v>
      </c>
      <c r="AQ6">
        <f t="shared" si="49"/>
        <v>1</v>
      </c>
      <c r="AR6">
        <f t="shared" si="50"/>
        <v>7</v>
      </c>
      <c r="AS6">
        <f t="shared" si="15"/>
        <v>39</v>
      </c>
      <c r="AT6">
        <f t="shared" si="0"/>
        <v>39</v>
      </c>
      <c r="AU6">
        <f t="shared" si="51"/>
        <v>9</v>
      </c>
      <c r="AV6">
        <f t="shared" si="52"/>
        <v>4</v>
      </c>
      <c r="AW6">
        <f t="shared" si="17"/>
        <v>34</v>
      </c>
      <c r="AX6">
        <f t="shared" si="2"/>
        <v>34</v>
      </c>
      <c r="AY6">
        <f t="shared" si="53"/>
        <v>11</v>
      </c>
      <c r="AZ6">
        <f t="shared" si="54"/>
        <v>8</v>
      </c>
      <c r="BA6">
        <f t="shared" si="19"/>
        <v>31</v>
      </c>
      <c r="BB6">
        <f t="shared" si="0"/>
        <v>31</v>
      </c>
      <c r="BC6">
        <f t="shared" si="55"/>
        <v>10</v>
      </c>
      <c r="BD6">
        <f t="shared" si="56"/>
        <v>5</v>
      </c>
      <c r="BE6">
        <f t="shared" si="21"/>
        <v>26</v>
      </c>
      <c r="BF6">
        <f t="shared" si="2"/>
        <v>26</v>
      </c>
      <c r="BG6">
        <f t="shared" si="57"/>
        <v>9</v>
      </c>
      <c r="BH6">
        <f t="shared" si="58"/>
        <v>7</v>
      </c>
      <c r="BI6">
        <f t="shared" si="23"/>
        <v>24</v>
      </c>
      <c r="BK6">
        <f t="shared" si="59"/>
        <v>326</v>
      </c>
      <c r="BL6">
        <f t="shared" si="60"/>
        <v>21.733333333333334</v>
      </c>
    </row>
    <row r="7" spans="1:66" x14ac:dyDescent="0.3">
      <c r="A7" s="3" t="s">
        <v>20</v>
      </c>
      <c r="B7">
        <f>VLOOKUP(A7,Table5[],4,0)</f>
        <v>14</v>
      </c>
      <c r="C7">
        <f t="shared" si="24"/>
        <v>1</v>
      </c>
      <c r="D7">
        <f t="shared" si="25"/>
        <v>3</v>
      </c>
      <c r="E7">
        <f t="shared" si="26"/>
        <v>16</v>
      </c>
      <c r="F7">
        <f t="shared" si="27"/>
        <v>16</v>
      </c>
      <c r="G7">
        <f t="shared" si="28"/>
        <v>1</v>
      </c>
      <c r="H7">
        <f t="shared" si="29"/>
        <v>4</v>
      </c>
      <c r="I7">
        <f t="shared" si="30"/>
        <v>19</v>
      </c>
      <c r="J7">
        <f t="shared" si="31"/>
        <v>19</v>
      </c>
      <c r="K7">
        <f t="shared" si="32"/>
        <v>3</v>
      </c>
      <c r="L7">
        <f t="shared" si="33"/>
        <v>4</v>
      </c>
      <c r="M7">
        <f t="shared" si="34"/>
        <v>20</v>
      </c>
      <c r="N7">
        <f t="shared" si="0"/>
        <v>20</v>
      </c>
      <c r="O7">
        <f t="shared" si="35"/>
        <v>2</v>
      </c>
      <c r="P7">
        <f t="shared" si="36"/>
        <v>3</v>
      </c>
      <c r="Q7">
        <f t="shared" si="1"/>
        <v>21</v>
      </c>
      <c r="R7">
        <f t="shared" si="2"/>
        <v>21</v>
      </c>
      <c r="S7">
        <f t="shared" si="37"/>
        <v>1</v>
      </c>
      <c r="T7">
        <f t="shared" si="38"/>
        <v>4</v>
      </c>
      <c r="U7">
        <f t="shared" si="3"/>
        <v>24</v>
      </c>
      <c r="V7">
        <f t="shared" si="0"/>
        <v>24</v>
      </c>
      <c r="W7">
        <f t="shared" si="39"/>
        <v>7</v>
      </c>
      <c r="X7">
        <f t="shared" si="40"/>
        <v>4</v>
      </c>
      <c r="Y7">
        <f t="shared" si="5"/>
        <v>21</v>
      </c>
      <c r="Z7">
        <f t="shared" si="2"/>
        <v>21</v>
      </c>
      <c r="AA7">
        <f t="shared" si="41"/>
        <v>2</v>
      </c>
      <c r="AB7">
        <f t="shared" si="42"/>
        <v>4</v>
      </c>
      <c r="AC7">
        <f t="shared" si="7"/>
        <v>23</v>
      </c>
      <c r="AD7">
        <f t="shared" si="0"/>
        <v>23</v>
      </c>
      <c r="AE7">
        <f t="shared" si="43"/>
        <v>7</v>
      </c>
      <c r="AF7">
        <f t="shared" si="44"/>
        <v>5</v>
      </c>
      <c r="AG7">
        <f t="shared" si="9"/>
        <v>21</v>
      </c>
      <c r="AH7">
        <f t="shared" si="2"/>
        <v>21</v>
      </c>
      <c r="AI7">
        <f t="shared" si="45"/>
        <v>6</v>
      </c>
      <c r="AJ7">
        <f t="shared" si="46"/>
        <v>4</v>
      </c>
      <c r="AK7">
        <f t="shared" si="11"/>
        <v>19</v>
      </c>
      <c r="AL7">
        <f t="shared" si="0"/>
        <v>19</v>
      </c>
      <c r="AM7">
        <f t="shared" si="47"/>
        <v>6</v>
      </c>
      <c r="AN7">
        <f t="shared" si="48"/>
        <v>4</v>
      </c>
      <c r="AO7">
        <f t="shared" si="13"/>
        <v>17</v>
      </c>
      <c r="AP7">
        <f t="shared" si="2"/>
        <v>17</v>
      </c>
      <c r="AQ7">
        <f t="shared" si="49"/>
        <v>4</v>
      </c>
      <c r="AR7">
        <f t="shared" si="50"/>
        <v>6</v>
      </c>
      <c r="AS7">
        <f t="shared" si="15"/>
        <v>19</v>
      </c>
      <c r="AT7">
        <f t="shared" si="0"/>
        <v>19</v>
      </c>
      <c r="AU7">
        <f t="shared" si="51"/>
        <v>0</v>
      </c>
      <c r="AV7">
        <f t="shared" si="52"/>
        <v>5</v>
      </c>
      <c r="AW7">
        <f t="shared" si="17"/>
        <v>24</v>
      </c>
      <c r="AX7">
        <f t="shared" si="2"/>
        <v>24</v>
      </c>
      <c r="AY7">
        <f t="shared" si="53"/>
        <v>5</v>
      </c>
      <c r="AZ7">
        <f t="shared" si="54"/>
        <v>7</v>
      </c>
      <c r="BA7">
        <f t="shared" si="19"/>
        <v>26</v>
      </c>
      <c r="BB7">
        <f t="shared" si="0"/>
        <v>26</v>
      </c>
      <c r="BC7">
        <f t="shared" si="55"/>
        <v>6</v>
      </c>
      <c r="BD7">
        <f t="shared" si="56"/>
        <v>5</v>
      </c>
      <c r="BE7">
        <f t="shared" si="21"/>
        <v>25</v>
      </c>
      <c r="BF7">
        <f t="shared" si="2"/>
        <v>25</v>
      </c>
      <c r="BG7">
        <f t="shared" si="57"/>
        <v>8</v>
      </c>
      <c r="BH7">
        <f t="shared" si="58"/>
        <v>7</v>
      </c>
      <c r="BI7">
        <f t="shared" si="23"/>
        <v>24</v>
      </c>
      <c r="BK7">
        <f t="shared" si="59"/>
        <v>319</v>
      </c>
      <c r="BL7">
        <f t="shared" si="60"/>
        <v>21.266666666666666</v>
      </c>
    </row>
    <row r="8" spans="1:66" x14ac:dyDescent="0.3">
      <c r="A8" s="3" t="s">
        <v>21</v>
      </c>
      <c r="B8">
        <f>VLOOKUP(A8,Table5[],4,0)</f>
        <v>13</v>
      </c>
      <c r="C8">
        <f t="shared" si="24"/>
        <v>2</v>
      </c>
      <c r="D8">
        <f t="shared" si="25"/>
        <v>4</v>
      </c>
      <c r="E8">
        <f t="shared" si="26"/>
        <v>15</v>
      </c>
      <c r="F8">
        <f t="shared" si="27"/>
        <v>15</v>
      </c>
      <c r="G8">
        <f t="shared" si="28"/>
        <v>0</v>
      </c>
      <c r="H8">
        <f t="shared" si="29"/>
        <v>4</v>
      </c>
      <c r="I8">
        <f t="shared" si="30"/>
        <v>19</v>
      </c>
      <c r="J8">
        <f t="shared" si="31"/>
        <v>19</v>
      </c>
      <c r="K8">
        <f t="shared" si="32"/>
        <v>0</v>
      </c>
      <c r="L8">
        <f t="shared" si="33"/>
        <v>4</v>
      </c>
      <c r="M8">
        <f t="shared" si="34"/>
        <v>23</v>
      </c>
      <c r="N8">
        <f t="shared" si="0"/>
        <v>23</v>
      </c>
      <c r="O8">
        <f t="shared" si="35"/>
        <v>4</v>
      </c>
      <c r="P8">
        <f t="shared" si="36"/>
        <v>3</v>
      </c>
      <c r="Q8">
        <f t="shared" si="1"/>
        <v>22</v>
      </c>
      <c r="R8">
        <f t="shared" si="2"/>
        <v>22</v>
      </c>
      <c r="S8">
        <f t="shared" si="37"/>
        <v>3</v>
      </c>
      <c r="T8">
        <f t="shared" si="38"/>
        <v>3</v>
      </c>
      <c r="U8">
        <f t="shared" si="3"/>
        <v>22</v>
      </c>
      <c r="V8">
        <f t="shared" si="0"/>
        <v>22</v>
      </c>
      <c r="W8">
        <f t="shared" si="39"/>
        <v>7</v>
      </c>
      <c r="X8">
        <f t="shared" si="40"/>
        <v>3</v>
      </c>
      <c r="Y8">
        <f t="shared" si="5"/>
        <v>18</v>
      </c>
      <c r="Z8">
        <f t="shared" si="2"/>
        <v>18</v>
      </c>
      <c r="AA8">
        <f t="shared" si="41"/>
        <v>4</v>
      </c>
      <c r="AB8">
        <f t="shared" si="42"/>
        <v>4</v>
      </c>
      <c r="AC8">
        <f t="shared" si="7"/>
        <v>18</v>
      </c>
      <c r="AD8">
        <f t="shared" si="0"/>
        <v>18</v>
      </c>
      <c r="AE8">
        <f t="shared" si="43"/>
        <v>2</v>
      </c>
      <c r="AF8">
        <f t="shared" si="44"/>
        <v>3</v>
      </c>
      <c r="AG8">
        <f t="shared" si="9"/>
        <v>19</v>
      </c>
      <c r="AH8">
        <f t="shared" si="2"/>
        <v>19</v>
      </c>
      <c r="AI8">
        <f t="shared" si="45"/>
        <v>0</v>
      </c>
      <c r="AJ8">
        <f t="shared" si="46"/>
        <v>3</v>
      </c>
      <c r="AK8">
        <f t="shared" si="11"/>
        <v>22</v>
      </c>
      <c r="AL8">
        <f t="shared" si="0"/>
        <v>22</v>
      </c>
      <c r="AM8">
        <f t="shared" si="47"/>
        <v>3</v>
      </c>
      <c r="AN8">
        <f t="shared" si="48"/>
        <v>2</v>
      </c>
      <c r="AO8">
        <f t="shared" si="13"/>
        <v>21</v>
      </c>
      <c r="AP8">
        <f t="shared" si="2"/>
        <v>21</v>
      </c>
      <c r="AQ8">
        <f t="shared" si="49"/>
        <v>3</v>
      </c>
      <c r="AR8">
        <f t="shared" si="50"/>
        <v>3</v>
      </c>
      <c r="AS8">
        <f t="shared" si="15"/>
        <v>21</v>
      </c>
      <c r="AT8">
        <f t="shared" si="0"/>
        <v>21</v>
      </c>
      <c r="AU8">
        <f t="shared" si="51"/>
        <v>4</v>
      </c>
      <c r="AV8">
        <f t="shared" si="52"/>
        <v>2</v>
      </c>
      <c r="AW8">
        <f t="shared" si="17"/>
        <v>19</v>
      </c>
      <c r="AX8">
        <f t="shared" si="2"/>
        <v>19</v>
      </c>
      <c r="AY8">
        <f t="shared" si="53"/>
        <v>0</v>
      </c>
      <c r="AZ8">
        <f t="shared" si="54"/>
        <v>2</v>
      </c>
      <c r="BA8">
        <f t="shared" si="19"/>
        <v>21</v>
      </c>
      <c r="BB8">
        <f t="shared" si="0"/>
        <v>21</v>
      </c>
      <c r="BC8">
        <f t="shared" si="55"/>
        <v>0</v>
      </c>
      <c r="BD8">
        <f t="shared" si="56"/>
        <v>3</v>
      </c>
      <c r="BE8">
        <f t="shared" si="21"/>
        <v>24</v>
      </c>
      <c r="BF8">
        <f t="shared" si="2"/>
        <v>24</v>
      </c>
      <c r="BG8">
        <f t="shared" si="57"/>
        <v>0</v>
      </c>
      <c r="BH8">
        <f t="shared" si="58"/>
        <v>3</v>
      </c>
      <c r="BI8">
        <f t="shared" si="23"/>
        <v>27</v>
      </c>
      <c r="BK8">
        <f t="shared" si="59"/>
        <v>311</v>
      </c>
      <c r="BL8">
        <f t="shared" si="60"/>
        <v>20.733333333333334</v>
      </c>
    </row>
    <row r="9" spans="1:66" x14ac:dyDescent="0.3">
      <c r="A9" s="3" t="s">
        <v>22</v>
      </c>
      <c r="B9">
        <f>VLOOKUP(A9,Table5[],4,0)</f>
        <v>6</v>
      </c>
      <c r="C9">
        <f t="shared" si="24"/>
        <v>0</v>
      </c>
      <c r="D9">
        <f t="shared" si="25"/>
        <v>3</v>
      </c>
      <c r="E9">
        <f t="shared" si="26"/>
        <v>9</v>
      </c>
      <c r="F9">
        <f t="shared" si="27"/>
        <v>9</v>
      </c>
      <c r="G9">
        <f t="shared" si="28"/>
        <v>3</v>
      </c>
      <c r="H9">
        <f t="shared" si="29"/>
        <v>3</v>
      </c>
      <c r="I9">
        <f t="shared" si="30"/>
        <v>9</v>
      </c>
      <c r="J9">
        <f t="shared" si="31"/>
        <v>9</v>
      </c>
      <c r="K9">
        <f t="shared" si="32"/>
        <v>0</v>
      </c>
      <c r="L9">
        <f t="shared" si="33"/>
        <v>2</v>
      </c>
      <c r="M9">
        <f t="shared" si="34"/>
        <v>11</v>
      </c>
      <c r="N9">
        <f t="shared" si="0"/>
        <v>11</v>
      </c>
      <c r="O9">
        <f>E45</f>
        <v>2</v>
      </c>
      <c r="P9">
        <f t="shared" si="36"/>
        <v>3</v>
      </c>
      <c r="Q9">
        <f t="shared" si="1"/>
        <v>12</v>
      </c>
      <c r="R9">
        <f t="shared" si="2"/>
        <v>12</v>
      </c>
      <c r="S9">
        <f t="shared" si="37"/>
        <v>1</v>
      </c>
      <c r="T9">
        <f t="shared" si="38"/>
        <v>2</v>
      </c>
      <c r="U9">
        <f t="shared" si="3"/>
        <v>13</v>
      </c>
      <c r="V9">
        <f t="shared" si="0"/>
        <v>13</v>
      </c>
      <c r="W9">
        <f t="shared" si="39"/>
        <v>1</v>
      </c>
      <c r="X9">
        <f t="shared" si="40"/>
        <v>3</v>
      </c>
      <c r="Y9">
        <f t="shared" si="5"/>
        <v>15</v>
      </c>
      <c r="Z9">
        <f t="shared" si="2"/>
        <v>15</v>
      </c>
      <c r="AA9">
        <f t="shared" si="41"/>
        <v>2</v>
      </c>
      <c r="AB9">
        <f t="shared" si="42"/>
        <v>3</v>
      </c>
      <c r="AC9">
        <f t="shared" si="7"/>
        <v>16</v>
      </c>
      <c r="AD9">
        <f t="shared" si="0"/>
        <v>16</v>
      </c>
      <c r="AE9">
        <f t="shared" si="43"/>
        <v>0</v>
      </c>
      <c r="AF9">
        <f t="shared" si="44"/>
        <v>3</v>
      </c>
      <c r="AG9">
        <f t="shared" si="9"/>
        <v>19</v>
      </c>
      <c r="AH9">
        <f t="shared" si="2"/>
        <v>19</v>
      </c>
      <c r="AI9">
        <f t="shared" si="45"/>
        <v>3</v>
      </c>
      <c r="AJ9">
        <f t="shared" si="46"/>
        <v>3</v>
      </c>
      <c r="AK9">
        <f t="shared" si="11"/>
        <v>19</v>
      </c>
      <c r="AL9">
        <f t="shared" si="0"/>
        <v>19</v>
      </c>
      <c r="AM9">
        <f t="shared" si="47"/>
        <v>1</v>
      </c>
      <c r="AN9">
        <f t="shared" si="48"/>
        <v>2</v>
      </c>
      <c r="AO9">
        <f t="shared" si="13"/>
        <v>20</v>
      </c>
      <c r="AP9">
        <f t="shared" si="2"/>
        <v>20</v>
      </c>
      <c r="AQ9">
        <f t="shared" si="49"/>
        <v>3</v>
      </c>
      <c r="AR9">
        <f t="shared" si="50"/>
        <v>3</v>
      </c>
      <c r="AS9">
        <f t="shared" si="15"/>
        <v>20</v>
      </c>
      <c r="AT9">
        <f t="shared" si="0"/>
        <v>20</v>
      </c>
      <c r="AU9">
        <f t="shared" si="51"/>
        <v>4</v>
      </c>
      <c r="AV9">
        <f t="shared" si="52"/>
        <v>3</v>
      </c>
      <c r="AW9">
        <f t="shared" si="17"/>
        <v>19</v>
      </c>
      <c r="AX9">
        <f t="shared" si="2"/>
        <v>19</v>
      </c>
      <c r="AY9">
        <f t="shared" si="53"/>
        <v>1</v>
      </c>
      <c r="AZ9">
        <f t="shared" si="54"/>
        <v>2</v>
      </c>
      <c r="BA9">
        <f t="shared" si="19"/>
        <v>20</v>
      </c>
      <c r="BB9">
        <f t="shared" si="0"/>
        <v>20</v>
      </c>
      <c r="BC9">
        <f t="shared" si="55"/>
        <v>0</v>
      </c>
      <c r="BD9">
        <f t="shared" si="56"/>
        <v>3</v>
      </c>
      <c r="BE9">
        <f t="shared" si="21"/>
        <v>23</v>
      </c>
      <c r="BF9">
        <f t="shared" si="2"/>
        <v>23</v>
      </c>
      <c r="BG9">
        <f t="shared" si="57"/>
        <v>0</v>
      </c>
      <c r="BH9">
        <f t="shared" si="58"/>
        <v>2</v>
      </c>
      <c r="BI9">
        <f t="shared" si="23"/>
        <v>25</v>
      </c>
      <c r="BK9">
        <f t="shared" si="59"/>
        <v>250</v>
      </c>
      <c r="BL9">
        <f t="shared" si="60"/>
        <v>16.666666666666668</v>
      </c>
    </row>
    <row r="10" spans="1:66" x14ac:dyDescent="0.3">
      <c r="A10" s="3" t="s">
        <v>23</v>
      </c>
      <c r="B10">
        <f>VLOOKUP(A10,Table5[],4,0)</f>
        <v>10</v>
      </c>
      <c r="C10">
        <f t="shared" si="24"/>
        <v>4</v>
      </c>
      <c r="D10">
        <f t="shared" si="25"/>
        <v>3</v>
      </c>
      <c r="E10">
        <f t="shared" si="26"/>
        <v>9</v>
      </c>
      <c r="F10">
        <f t="shared" si="27"/>
        <v>9</v>
      </c>
      <c r="G10">
        <f t="shared" si="28"/>
        <v>1</v>
      </c>
      <c r="H10">
        <f t="shared" si="29"/>
        <v>3</v>
      </c>
      <c r="I10">
        <f t="shared" si="30"/>
        <v>11</v>
      </c>
      <c r="J10">
        <f t="shared" si="31"/>
        <v>11</v>
      </c>
      <c r="K10">
        <f t="shared" si="32"/>
        <v>1</v>
      </c>
      <c r="L10">
        <f t="shared" si="33"/>
        <v>4</v>
      </c>
      <c r="M10">
        <f t="shared" si="34"/>
        <v>14</v>
      </c>
      <c r="N10">
        <f t="shared" si="0"/>
        <v>14</v>
      </c>
      <c r="O10">
        <f t="shared" si="35"/>
        <v>0</v>
      </c>
      <c r="P10">
        <f t="shared" si="36"/>
        <v>3</v>
      </c>
      <c r="Q10">
        <f t="shared" si="1"/>
        <v>17</v>
      </c>
      <c r="R10">
        <f t="shared" si="2"/>
        <v>17</v>
      </c>
      <c r="S10">
        <f t="shared" si="37"/>
        <v>1</v>
      </c>
      <c r="T10">
        <f t="shared" si="38"/>
        <v>3</v>
      </c>
      <c r="U10">
        <f t="shared" si="3"/>
        <v>19</v>
      </c>
      <c r="V10">
        <f t="shared" si="0"/>
        <v>19</v>
      </c>
      <c r="W10">
        <f t="shared" si="39"/>
        <v>3</v>
      </c>
      <c r="X10">
        <f t="shared" si="40"/>
        <v>3</v>
      </c>
      <c r="Y10">
        <f t="shared" si="5"/>
        <v>19</v>
      </c>
      <c r="Z10">
        <f t="shared" si="2"/>
        <v>19</v>
      </c>
      <c r="AA10">
        <f t="shared" si="41"/>
        <v>4</v>
      </c>
      <c r="AB10">
        <f t="shared" si="42"/>
        <v>2</v>
      </c>
      <c r="AC10">
        <f t="shared" si="7"/>
        <v>17</v>
      </c>
      <c r="AD10">
        <f t="shared" si="0"/>
        <v>17</v>
      </c>
      <c r="AE10">
        <f t="shared" si="43"/>
        <v>2</v>
      </c>
      <c r="AF10">
        <f t="shared" si="44"/>
        <v>3</v>
      </c>
      <c r="AG10">
        <f t="shared" si="9"/>
        <v>18</v>
      </c>
      <c r="AH10">
        <f t="shared" si="2"/>
        <v>18</v>
      </c>
      <c r="AI10">
        <f t="shared" si="45"/>
        <v>1</v>
      </c>
      <c r="AJ10">
        <f t="shared" si="46"/>
        <v>3</v>
      </c>
      <c r="AK10">
        <f t="shared" si="11"/>
        <v>20</v>
      </c>
      <c r="AL10">
        <f t="shared" si="0"/>
        <v>20</v>
      </c>
      <c r="AM10">
        <f t="shared" si="47"/>
        <v>3</v>
      </c>
      <c r="AN10">
        <f t="shared" si="48"/>
        <v>2</v>
      </c>
      <c r="AO10">
        <f t="shared" si="13"/>
        <v>19</v>
      </c>
      <c r="AP10">
        <f t="shared" si="2"/>
        <v>19</v>
      </c>
      <c r="AQ10">
        <f t="shared" si="49"/>
        <v>2</v>
      </c>
      <c r="AR10">
        <f t="shared" si="50"/>
        <v>2</v>
      </c>
      <c r="AS10">
        <f t="shared" si="15"/>
        <v>19</v>
      </c>
      <c r="AT10">
        <f t="shared" si="0"/>
        <v>19</v>
      </c>
      <c r="AU10">
        <f t="shared" si="51"/>
        <v>0</v>
      </c>
      <c r="AV10">
        <f t="shared" si="52"/>
        <v>3</v>
      </c>
      <c r="AW10">
        <f t="shared" si="17"/>
        <v>22</v>
      </c>
      <c r="AX10">
        <f t="shared" si="2"/>
        <v>22</v>
      </c>
      <c r="AY10">
        <f t="shared" si="53"/>
        <v>1</v>
      </c>
      <c r="AZ10">
        <f t="shared" si="54"/>
        <v>3</v>
      </c>
      <c r="BA10">
        <f t="shared" si="19"/>
        <v>24</v>
      </c>
      <c r="BB10">
        <f t="shared" si="0"/>
        <v>24</v>
      </c>
      <c r="BC10">
        <f t="shared" si="55"/>
        <v>1</v>
      </c>
      <c r="BD10">
        <f t="shared" si="56"/>
        <v>2</v>
      </c>
      <c r="BE10">
        <f t="shared" si="21"/>
        <v>25</v>
      </c>
      <c r="BF10">
        <f t="shared" si="2"/>
        <v>25</v>
      </c>
      <c r="BG10">
        <f t="shared" si="57"/>
        <v>2</v>
      </c>
      <c r="BH10">
        <f t="shared" si="58"/>
        <v>2</v>
      </c>
      <c r="BI10">
        <f t="shared" si="23"/>
        <v>25</v>
      </c>
      <c r="BK10">
        <f t="shared" si="59"/>
        <v>278</v>
      </c>
      <c r="BL10">
        <f t="shared" si="60"/>
        <v>18.533333333333335</v>
      </c>
    </row>
    <row r="11" spans="1:66" s="34" customFormat="1" x14ac:dyDescent="0.3">
      <c r="A11" s="28" t="s">
        <v>24</v>
      </c>
      <c r="B11" s="34">
        <f>VLOOKUP(A11,Table5[],4,0)</f>
        <v>2</v>
      </c>
      <c r="C11" s="34">
        <f t="shared" si="24"/>
        <v>1</v>
      </c>
      <c r="D11" s="34">
        <f t="shared" si="25"/>
        <v>2</v>
      </c>
      <c r="E11" s="34">
        <f t="shared" si="26"/>
        <v>3</v>
      </c>
      <c r="F11" s="34">
        <f t="shared" si="27"/>
        <v>3</v>
      </c>
      <c r="G11" s="34">
        <f t="shared" si="28"/>
        <v>0</v>
      </c>
      <c r="H11" s="34">
        <f t="shared" si="29"/>
        <v>2</v>
      </c>
      <c r="I11" s="34">
        <f t="shared" si="30"/>
        <v>5</v>
      </c>
      <c r="J11" s="34">
        <f t="shared" si="31"/>
        <v>5</v>
      </c>
      <c r="K11" s="34">
        <f t="shared" si="32"/>
        <v>0</v>
      </c>
      <c r="L11" s="34">
        <f t="shared" si="33"/>
        <v>2</v>
      </c>
      <c r="M11" s="34">
        <f t="shared" si="34"/>
        <v>7</v>
      </c>
      <c r="N11" s="34">
        <f t="shared" si="0"/>
        <v>7</v>
      </c>
      <c r="O11" s="34">
        <f t="shared" si="35"/>
        <v>0</v>
      </c>
      <c r="P11" s="34">
        <f t="shared" si="36"/>
        <v>2</v>
      </c>
      <c r="Q11" s="34">
        <f t="shared" si="1"/>
        <v>9</v>
      </c>
      <c r="R11" s="34">
        <f t="shared" si="2"/>
        <v>9</v>
      </c>
      <c r="S11" s="34">
        <f t="shared" si="37"/>
        <v>0</v>
      </c>
      <c r="T11" s="34">
        <f t="shared" si="38"/>
        <v>2</v>
      </c>
      <c r="U11" s="34">
        <f t="shared" si="3"/>
        <v>11</v>
      </c>
      <c r="V11" s="34">
        <f t="shared" si="0"/>
        <v>11</v>
      </c>
      <c r="W11" s="34">
        <f t="shared" si="39"/>
        <v>0</v>
      </c>
      <c r="X11" s="34">
        <f t="shared" si="40"/>
        <v>2</v>
      </c>
      <c r="Y11" s="34">
        <f t="shared" si="5"/>
        <v>13</v>
      </c>
      <c r="Z11" s="34">
        <f t="shared" si="2"/>
        <v>13</v>
      </c>
      <c r="AA11" s="34">
        <f t="shared" si="41"/>
        <v>1</v>
      </c>
      <c r="AB11" s="34">
        <f t="shared" si="42"/>
        <v>2</v>
      </c>
      <c r="AC11" s="35">
        <f t="shared" si="7"/>
        <v>14</v>
      </c>
      <c r="AD11" s="34">
        <f t="shared" si="0"/>
        <v>14</v>
      </c>
      <c r="AE11" s="34">
        <f t="shared" si="43"/>
        <v>0</v>
      </c>
      <c r="AF11" s="34">
        <f t="shared" si="44"/>
        <v>2</v>
      </c>
      <c r="AG11" s="34">
        <f t="shared" si="9"/>
        <v>16</v>
      </c>
      <c r="AH11" s="34">
        <f t="shared" si="2"/>
        <v>16</v>
      </c>
      <c r="AI11" s="34">
        <f t="shared" si="45"/>
        <v>2</v>
      </c>
      <c r="AJ11" s="34">
        <f t="shared" si="46"/>
        <v>2</v>
      </c>
      <c r="AK11" s="34">
        <f t="shared" si="11"/>
        <v>16</v>
      </c>
      <c r="AL11" s="34">
        <f t="shared" si="0"/>
        <v>16</v>
      </c>
      <c r="AM11" s="34">
        <f t="shared" si="47"/>
        <v>0</v>
      </c>
      <c r="AN11" s="34">
        <f t="shared" si="48"/>
        <v>2</v>
      </c>
      <c r="AO11" s="34">
        <f t="shared" si="13"/>
        <v>18</v>
      </c>
      <c r="AP11" s="34">
        <f t="shared" si="2"/>
        <v>18</v>
      </c>
      <c r="AQ11" s="34">
        <f t="shared" si="49"/>
        <v>0</v>
      </c>
      <c r="AR11" s="34">
        <f t="shared" si="50"/>
        <v>2</v>
      </c>
      <c r="AS11" s="34">
        <f t="shared" si="15"/>
        <v>20</v>
      </c>
      <c r="AT11" s="34">
        <f t="shared" si="0"/>
        <v>20</v>
      </c>
      <c r="AU11" s="34">
        <f t="shared" si="51"/>
        <v>1</v>
      </c>
      <c r="AV11" s="34">
        <f t="shared" si="52"/>
        <v>2</v>
      </c>
      <c r="AW11" s="34">
        <f t="shared" si="17"/>
        <v>21</v>
      </c>
      <c r="AX11" s="34">
        <f t="shared" si="2"/>
        <v>21</v>
      </c>
      <c r="AY11" s="34">
        <f t="shared" si="53"/>
        <v>0</v>
      </c>
      <c r="AZ11" s="34">
        <f t="shared" si="54"/>
        <v>2</v>
      </c>
      <c r="BA11" s="34">
        <f t="shared" si="19"/>
        <v>23</v>
      </c>
      <c r="BB11" s="34">
        <f t="shared" si="0"/>
        <v>23</v>
      </c>
      <c r="BC11" s="34">
        <f t="shared" si="55"/>
        <v>1</v>
      </c>
      <c r="BD11" s="34">
        <f t="shared" si="56"/>
        <v>2</v>
      </c>
      <c r="BE11" s="34">
        <f t="shared" si="21"/>
        <v>24</v>
      </c>
      <c r="BF11" s="34">
        <f t="shared" si="2"/>
        <v>24</v>
      </c>
      <c r="BG11" s="34">
        <f t="shared" si="57"/>
        <v>0</v>
      </c>
      <c r="BH11" s="34">
        <f t="shared" si="58"/>
        <v>2</v>
      </c>
      <c r="BI11" s="34">
        <f t="shared" si="23"/>
        <v>26</v>
      </c>
      <c r="BK11">
        <f t="shared" si="59"/>
        <v>226</v>
      </c>
      <c r="BL11">
        <f t="shared" si="60"/>
        <v>15.066666666666666</v>
      </c>
    </row>
    <row r="12" spans="1:66" x14ac:dyDescent="0.3">
      <c r="A12" s="3" t="s">
        <v>25</v>
      </c>
      <c r="B12">
        <f>VLOOKUP(A12,Table5[],4,0)</f>
        <v>2</v>
      </c>
      <c r="C12">
        <f t="shared" si="24"/>
        <v>0</v>
      </c>
      <c r="D12">
        <f t="shared" si="25"/>
        <v>2</v>
      </c>
      <c r="E12">
        <f t="shared" si="26"/>
        <v>4</v>
      </c>
      <c r="F12">
        <f t="shared" si="27"/>
        <v>4</v>
      </c>
      <c r="G12">
        <f t="shared" si="28"/>
        <v>1</v>
      </c>
      <c r="H12">
        <f t="shared" si="29"/>
        <v>2</v>
      </c>
      <c r="I12">
        <f t="shared" si="30"/>
        <v>5</v>
      </c>
      <c r="J12">
        <f t="shared" si="31"/>
        <v>5</v>
      </c>
      <c r="K12">
        <f t="shared" si="32"/>
        <v>0</v>
      </c>
      <c r="L12">
        <f t="shared" si="33"/>
        <v>2</v>
      </c>
      <c r="M12">
        <f t="shared" si="34"/>
        <v>7</v>
      </c>
      <c r="N12">
        <f t="shared" si="0"/>
        <v>7</v>
      </c>
      <c r="O12">
        <f t="shared" si="35"/>
        <v>1</v>
      </c>
      <c r="P12">
        <f t="shared" si="36"/>
        <v>2</v>
      </c>
      <c r="Q12">
        <f t="shared" si="1"/>
        <v>8</v>
      </c>
      <c r="R12">
        <f t="shared" si="2"/>
        <v>8</v>
      </c>
      <c r="S12">
        <f t="shared" si="37"/>
        <v>0</v>
      </c>
      <c r="T12">
        <f t="shared" si="38"/>
        <v>2</v>
      </c>
      <c r="U12">
        <f t="shared" si="3"/>
        <v>10</v>
      </c>
      <c r="V12">
        <f t="shared" si="0"/>
        <v>10</v>
      </c>
      <c r="W12">
        <f t="shared" si="39"/>
        <v>0</v>
      </c>
      <c r="X12">
        <f t="shared" si="40"/>
        <v>2</v>
      </c>
      <c r="Y12">
        <f t="shared" si="5"/>
        <v>12</v>
      </c>
      <c r="Z12">
        <f t="shared" si="2"/>
        <v>12</v>
      </c>
      <c r="AA12">
        <f t="shared" si="41"/>
        <v>0</v>
      </c>
      <c r="AB12">
        <f t="shared" si="42"/>
        <v>2</v>
      </c>
      <c r="AC12">
        <f t="shared" si="7"/>
        <v>14</v>
      </c>
      <c r="AD12">
        <f t="shared" si="0"/>
        <v>14</v>
      </c>
      <c r="AE12">
        <f t="shared" si="43"/>
        <v>0</v>
      </c>
      <c r="AF12">
        <f t="shared" si="44"/>
        <v>2</v>
      </c>
      <c r="AG12">
        <f t="shared" si="9"/>
        <v>16</v>
      </c>
      <c r="AH12">
        <f t="shared" si="2"/>
        <v>16</v>
      </c>
      <c r="AI12">
        <f t="shared" si="45"/>
        <v>1</v>
      </c>
      <c r="AJ12">
        <f t="shared" si="46"/>
        <v>2</v>
      </c>
      <c r="AK12">
        <f t="shared" si="11"/>
        <v>17</v>
      </c>
      <c r="AL12">
        <f t="shared" si="0"/>
        <v>17</v>
      </c>
      <c r="AM12">
        <f t="shared" si="47"/>
        <v>0</v>
      </c>
      <c r="AN12">
        <f t="shared" si="48"/>
        <v>2</v>
      </c>
      <c r="AO12">
        <f t="shared" si="13"/>
        <v>19</v>
      </c>
      <c r="AP12">
        <f t="shared" si="2"/>
        <v>19</v>
      </c>
      <c r="AQ12">
        <f t="shared" si="49"/>
        <v>0</v>
      </c>
      <c r="AR12">
        <f t="shared" si="50"/>
        <v>2</v>
      </c>
      <c r="AS12">
        <f t="shared" si="15"/>
        <v>21</v>
      </c>
      <c r="AT12">
        <f t="shared" si="0"/>
        <v>21</v>
      </c>
      <c r="AU12">
        <f t="shared" si="51"/>
        <v>0</v>
      </c>
      <c r="AV12">
        <f t="shared" si="52"/>
        <v>2</v>
      </c>
      <c r="AW12">
        <f t="shared" si="17"/>
        <v>23</v>
      </c>
      <c r="AX12">
        <f t="shared" si="2"/>
        <v>23</v>
      </c>
      <c r="AY12">
        <f t="shared" si="53"/>
        <v>0</v>
      </c>
      <c r="AZ12">
        <f t="shared" si="54"/>
        <v>2</v>
      </c>
      <c r="BA12">
        <f t="shared" si="19"/>
        <v>25</v>
      </c>
      <c r="BB12">
        <f t="shared" si="0"/>
        <v>25</v>
      </c>
      <c r="BC12">
        <f t="shared" si="55"/>
        <v>0</v>
      </c>
      <c r="BD12">
        <f t="shared" si="56"/>
        <v>2</v>
      </c>
      <c r="BE12">
        <f t="shared" si="21"/>
        <v>27</v>
      </c>
      <c r="BF12">
        <f t="shared" si="2"/>
        <v>27</v>
      </c>
      <c r="BG12">
        <f t="shared" si="57"/>
        <v>0</v>
      </c>
      <c r="BH12">
        <f t="shared" si="58"/>
        <v>2</v>
      </c>
      <c r="BI12">
        <f t="shared" si="23"/>
        <v>29</v>
      </c>
      <c r="BK12">
        <f t="shared" si="59"/>
        <v>237</v>
      </c>
      <c r="BL12">
        <f t="shared" si="60"/>
        <v>15.8</v>
      </c>
    </row>
    <row r="13" spans="1:66" x14ac:dyDescent="0.3">
      <c r="A13" s="3" t="s">
        <v>26</v>
      </c>
      <c r="B13">
        <f>VLOOKUP(A13,Table5[],4,0)</f>
        <v>2</v>
      </c>
      <c r="C13">
        <f t="shared" si="24"/>
        <v>0</v>
      </c>
      <c r="D13">
        <f t="shared" si="25"/>
        <v>2</v>
      </c>
      <c r="E13">
        <f t="shared" si="26"/>
        <v>4</v>
      </c>
      <c r="F13">
        <f t="shared" si="27"/>
        <v>4</v>
      </c>
      <c r="G13">
        <f t="shared" si="28"/>
        <v>0</v>
      </c>
      <c r="H13">
        <f t="shared" si="29"/>
        <v>2</v>
      </c>
      <c r="I13">
        <f t="shared" si="30"/>
        <v>6</v>
      </c>
      <c r="J13">
        <f t="shared" si="31"/>
        <v>6</v>
      </c>
      <c r="K13">
        <f t="shared" si="32"/>
        <v>0</v>
      </c>
      <c r="L13">
        <f t="shared" si="33"/>
        <v>2</v>
      </c>
      <c r="M13">
        <f t="shared" si="34"/>
        <v>8</v>
      </c>
      <c r="N13">
        <f t="shared" si="0"/>
        <v>8</v>
      </c>
      <c r="O13">
        <f t="shared" si="35"/>
        <v>0</v>
      </c>
      <c r="P13">
        <f t="shared" si="36"/>
        <v>2</v>
      </c>
      <c r="Q13">
        <f t="shared" si="1"/>
        <v>10</v>
      </c>
      <c r="R13">
        <f t="shared" si="2"/>
        <v>10</v>
      </c>
      <c r="S13">
        <f t="shared" si="37"/>
        <v>1</v>
      </c>
      <c r="T13">
        <f t="shared" si="38"/>
        <v>2</v>
      </c>
      <c r="U13">
        <f t="shared" si="3"/>
        <v>11</v>
      </c>
      <c r="V13">
        <f t="shared" si="0"/>
        <v>11</v>
      </c>
      <c r="W13">
        <f t="shared" si="39"/>
        <v>1</v>
      </c>
      <c r="X13">
        <f t="shared" si="40"/>
        <v>2</v>
      </c>
      <c r="Y13">
        <f t="shared" si="5"/>
        <v>12</v>
      </c>
      <c r="Z13">
        <f t="shared" si="2"/>
        <v>12</v>
      </c>
      <c r="AA13">
        <f t="shared" si="41"/>
        <v>0</v>
      </c>
      <c r="AB13">
        <f t="shared" si="42"/>
        <v>2</v>
      </c>
      <c r="AC13">
        <f t="shared" si="7"/>
        <v>14</v>
      </c>
      <c r="AD13">
        <f t="shared" si="0"/>
        <v>14</v>
      </c>
      <c r="AE13">
        <f t="shared" si="43"/>
        <v>0</v>
      </c>
      <c r="AF13">
        <f t="shared" si="44"/>
        <v>2</v>
      </c>
      <c r="AG13">
        <f t="shared" si="9"/>
        <v>16</v>
      </c>
      <c r="AH13">
        <f t="shared" si="2"/>
        <v>16</v>
      </c>
      <c r="AI13">
        <f t="shared" si="45"/>
        <v>0</v>
      </c>
      <c r="AJ13">
        <f t="shared" si="46"/>
        <v>2</v>
      </c>
      <c r="AK13">
        <f t="shared" si="11"/>
        <v>18</v>
      </c>
      <c r="AL13">
        <f t="shared" si="0"/>
        <v>18</v>
      </c>
      <c r="AM13">
        <f t="shared" si="47"/>
        <v>2</v>
      </c>
      <c r="AN13">
        <f t="shared" si="48"/>
        <v>2</v>
      </c>
      <c r="AO13">
        <f t="shared" si="13"/>
        <v>18</v>
      </c>
      <c r="AP13">
        <f t="shared" si="2"/>
        <v>18</v>
      </c>
      <c r="AQ13">
        <f t="shared" si="49"/>
        <v>0</v>
      </c>
      <c r="AR13">
        <f t="shared" si="50"/>
        <v>2</v>
      </c>
      <c r="AS13">
        <f t="shared" si="15"/>
        <v>20</v>
      </c>
      <c r="AT13">
        <f t="shared" si="0"/>
        <v>20</v>
      </c>
      <c r="AU13">
        <f t="shared" si="51"/>
        <v>0</v>
      </c>
      <c r="AV13">
        <f t="shared" si="52"/>
        <v>2</v>
      </c>
      <c r="AW13">
        <f t="shared" si="17"/>
        <v>22</v>
      </c>
      <c r="AX13">
        <f t="shared" si="2"/>
        <v>22</v>
      </c>
      <c r="AY13">
        <f t="shared" si="53"/>
        <v>0</v>
      </c>
      <c r="AZ13">
        <f t="shared" si="54"/>
        <v>2</v>
      </c>
      <c r="BA13">
        <f t="shared" si="19"/>
        <v>24</v>
      </c>
      <c r="BB13">
        <f t="shared" si="0"/>
        <v>24</v>
      </c>
      <c r="BC13">
        <f t="shared" si="55"/>
        <v>0</v>
      </c>
      <c r="BD13">
        <f t="shared" si="56"/>
        <v>2</v>
      </c>
      <c r="BE13">
        <f t="shared" si="21"/>
        <v>26</v>
      </c>
      <c r="BF13">
        <f t="shared" si="2"/>
        <v>26</v>
      </c>
      <c r="BG13">
        <f t="shared" si="57"/>
        <v>0</v>
      </c>
      <c r="BH13">
        <f t="shared" si="58"/>
        <v>2</v>
      </c>
      <c r="BI13">
        <f t="shared" si="23"/>
        <v>28</v>
      </c>
      <c r="BK13">
        <f t="shared" si="59"/>
        <v>237</v>
      </c>
      <c r="BL13">
        <f t="shared" si="60"/>
        <v>15.8</v>
      </c>
    </row>
    <row r="14" spans="1:66" x14ac:dyDescent="0.3">
      <c r="A14" s="43" t="s">
        <v>27</v>
      </c>
      <c r="B14" s="42">
        <f>VLOOKUP(A14,Table5[],4,0)</f>
        <v>63</v>
      </c>
      <c r="C14" s="42">
        <f t="shared" si="24"/>
        <v>20</v>
      </c>
      <c r="D14" s="42">
        <f t="shared" si="25"/>
        <v>22</v>
      </c>
      <c r="E14" s="42">
        <f t="shared" si="26"/>
        <v>65</v>
      </c>
      <c r="F14" s="42">
        <f t="shared" si="27"/>
        <v>65</v>
      </c>
      <c r="G14" s="42">
        <f t="shared" si="28"/>
        <v>18</v>
      </c>
      <c r="H14" s="42">
        <f t="shared" si="29"/>
        <v>13</v>
      </c>
      <c r="I14" s="42">
        <f t="shared" si="30"/>
        <v>60</v>
      </c>
      <c r="J14" s="42">
        <f t="shared" si="31"/>
        <v>60</v>
      </c>
      <c r="K14" s="42">
        <f t="shared" si="32"/>
        <v>17</v>
      </c>
      <c r="L14" s="42">
        <f t="shared" si="33"/>
        <v>13</v>
      </c>
      <c r="M14" s="42">
        <f t="shared" si="34"/>
        <v>56</v>
      </c>
      <c r="N14" s="42">
        <f t="shared" si="0"/>
        <v>56</v>
      </c>
      <c r="O14" s="42">
        <f t="shared" si="35"/>
        <v>18</v>
      </c>
      <c r="P14" s="42">
        <f t="shared" si="36"/>
        <v>21</v>
      </c>
      <c r="Q14" s="42">
        <f t="shared" si="1"/>
        <v>59</v>
      </c>
      <c r="R14" s="42">
        <f t="shared" si="2"/>
        <v>59</v>
      </c>
      <c r="S14" s="42">
        <f t="shared" si="37"/>
        <v>18</v>
      </c>
      <c r="T14" s="42">
        <f t="shared" si="38"/>
        <v>21</v>
      </c>
      <c r="U14" s="42">
        <f t="shared" si="3"/>
        <v>62</v>
      </c>
      <c r="V14" s="42">
        <f t="shared" si="0"/>
        <v>62</v>
      </c>
      <c r="W14" s="42">
        <f t="shared" si="39"/>
        <v>20</v>
      </c>
      <c r="X14" s="42">
        <f t="shared" si="40"/>
        <v>21</v>
      </c>
      <c r="Y14" s="42">
        <f t="shared" si="5"/>
        <v>63</v>
      </c>
      <c r="Z14" s="42">
        <f t="shared" si="2"/>
        <v>63</v>
      </c>
      <c r="AA14" s="42">
        <f t="shared" si="41"/>
        <v>25</v>
      </c>
      <c r="AB14" s="42">
        <f t="shared" si="42"/>
        <v>14</v>
      </c>
      <c r="AC14" s="42">
        <f t="shared" si="7"/>
        <v>52</v>
      </c>
      <c r="AD14" s="42">
        <f t="shared" si="0"/>
        <v>52</v>
      </c>
      <c r="AE14" s="42">
        <f t="shared" si="43"/>
        <v>22</v>
      </c>
      <c r="AF14" s="42">
        <f t="shared" si="44"/>
        <v>13</v>
      </c>
      <c r="AG14" s="42">
        <f t="shared" si="9"/>
        <v>43</v>
      </c>
      <c r="AH14" s="42">
        <f t="shared" si="2"/>
        <v>43</v>
      </c>
      <c r="AI14" s="42">
        <f t="shared" si="45"/>
        <v>19</v>
      </c>
      <c r="AJ14" s="42">
        <f t="shared" si="46"/>
        <v>22</v>
      </c>
      <c r="AK14" s="42">
        <f t="shared" si="11"/>
        <v>46</v>
      </c>
      <c r="AL14" s="42">
        <f t="shared" si="0"/>
        <v>46</v>
      </c>
      <c r="AM14" s="42">
        <f t="shared" si="47"/>
        <v>24</v>
      </c>
      <c r="AN14" s="42">
        <f t="shared" si="48"/>
        <v>17</v>
      </c>
      <c r="AO14" s="42">
        <f t="shared" si="13"/>
        <v>39</v>
      </c>
      <c r="AP14" s="42">
        <f t="shared" si="2"/>
        <v>39</v>
      </c>
      <c r="AQ14" s="42">
        <f t="shared" si="49"/>
        <v>20</v>
      </c>
      <c r="AR14" s="42">
        <f t="shared" si="50"/>
        <v>22</v>
      </c>
      <c r="AS14" s="42">
        <f t="shared" si="15"/>
        <v>41</v>
      </c>
      <c r="AT14" s="42">
        <f t="shared" si="0"/>
        <v>41</v>
      </c>
      <c r="AU14" s="42">
        <f t="shared" si="51"/>
        <v>19</v>
      </c>
      <c r="AV14" s="42">
        <f t="shared" si="52"/>
        <v>14</v>
      </c>
      <c r="AW14" s="42">
        <f t="shared" si="17"/>
        <v>36</v>
      </c>
      <c r="AX14" s="42">
        <f t="shared" si="2"/>
        <v>36</v>
      </c>
      <c r="AY14" s="42">
        <f t="shared" si="53"/>
        <v>24</v>
      </c>
      <c r="AZ14" s="42">
        <f t="shared" si="54"/>
        <v>15</v>
      </c>
      <c r="BA14" s="42">
        <f t="shared" si="19"/>
        <v>27</v>
      </c>
      <c r="BB14" s="42">
        <f t="shared" si="0"/>
        <v>27</v>
      </c>
      <c r="BC14" s="42">
        <f t="shared" si="55"/>
        <v>19</v>
      </c>
      <c r="BD14" s="42">
        <f t="shared" si="56"/>
        <v>18</v>
      </c>
      <c r="BE14" s="42">
        <f t="shared" si="21"/>
        <v>26</v>
      </c>
      <c r="BF14" s="42">
        <f t="shared" si="2"/>
        <v>26</v>
      </c>
      <c r="BG14" s="42">
        <f t="shared" si="57"/>
        <v>18</v>
      </c>
      <c r="BH14" s="42">
        <f t="shared" si="58"/>
        <v>16</v>
      </c>
      <c r="BI14" s="42">
        <f t="shared" si="23"/>
        <v>24</v>
      </c>
      <c r="BJ14" s="42"/>
      <c r="BK14" s="42">
        <f t="shared" si="59"/>
        <v>699</v>
      </c>
      <c r="BL14" s="42">
        <f t="shared" si="60"/>
        <v>46.6</v>
      </c>
    </row>
    <row r="15" spans="1:66" x14ac:dyDescent="0.3">
      <c r="A15" s="3" t="s">
        <v>28</v>
      </c>
      <c r="B15">
        <f>VLOOKUP(A15,Table5[],4,0)</f>
        <v>49</v>
      </c>
      <c r="C15">
        <f t="shared" si="24"/>
        <v>8</v>
      </c>
      <c r="D15">
        <f t="shared" si="25"/>
        <v>12</v>
      </c>
      <c r="E15">
        <f t="shared" si="26"/>
        <v>53</v>
      </c>
      <c r="F15">
        <f t="shared" si="27"/>
        <v>53</v>
      </c>
      <c r="G15">
        <f t="shared" si="28"/>
        <v>10</v>
      </c>
      <c r="H15">
        <f t="shared" si="29"/>
        <v>11</v>
      </c>
      <c r="I15">
        <f t="shared" si="30"/>
        <v>54</v>
      </c>
      <c r="J15">
        <f t="shared" si="31"/>
        <v>54</v>
      </c>
      <c r="K15">
        <f t="shared" si="32"/>
        <v>11</v>
      </c>
      <c r="L15">
        <f t="shared" si="33"/>
        <v>7</v>
      </c>
      <c r="M15">
        <f t="shared" si="34"/>
        <v>50</v>
      </c>
      <c r="N15">
        <f t="shared" si="0"/>
        <v>50</v>
      </c>
      <c r="O15">
        <f t="shared" si="35"/>
        <v>9</v>
      </c>
      <c r="P15">
        <f t="shared" si="36"/>
        <v>9</v>
      </c>
      <c r="Q15">
        <f t="shared" si="1"/>
        <v>50</v>
      </c>
      <c r="R15">
        <f t="shared" si="2"/>
        <v>50</v>
      </c>
      <c r="S15">
        <f t="shared" si="37"/>
        <v>14</v>
      </c>
      <c r="T15">
        <f t="shared" si="38"/>
        <v>11</v>
      </c>
      <c r="U15">
        <f t="shared" si="3"/>
        <v>47</v>
      </c>
      <c r="V15">
        <f t="shared" si="0"/>
        <v>47</v>
      </c>
      <c r="W15">
        <f t="shared" si="39"/>
        <v>10</v>
      </c>
      <c r="X15">
        <f t="shared" si="40"/>
        <v>10</v>
      </c>
      <c r="Y15">
        <f t="shared" si="5"/>
        <v>47</v>
      </c>
      <c r="Z15">
        <f t="shared" si="2"/>
        <v>47</v>
      </c>
      <c r="AA15">
        <f t="shared" si="41"/>
        <v>10</v>
      </c>
      <c r="AB15">
        <f t="shared" si="42"/>
        <v>9</v>
      </c>
      <c r="AC15">
        <f t="shared" si="7"/>
        <v>46</v>
      </c>
      <c r="AD15">
        <f t="shared" si="0"/>
        <v>46</v>
      </c>
      <c r="AE15">
        <f t="shared" si="43"/>
        <v>10</v>
      </c>
      <c r="AF15">
        <f t="shared" si="44"/>
        <v>12</v>
      </c>
      <c r="AG15">
        <f t="shared" si="9"/>
        <v>48</v>
      </c>
      <c r="AH15">
        <f t="shared" si="2"/>
        <v>48</v>
      </c>
      <c r="AI15">
        <f t="shared" si="45"/>
        <v>8</v>
      </c>
      <c r="AJ15">
        <f t="shared" si="46"/>
        <v>6</v>
      </c>
      <c r="AK15">
        <f t="shared" si="11"/>
        <v>46</v>
      </c>
      <c r="AL15">
        <f t="shared" si="0"/>
        <v>46</v>
      </c>
      <c r="AM15">
        <f t="shared" si="47"/>
        <v>11</v>
      </c>
      <c r="AN15">
        <f t="shared" si="48"/>
        <v>8</v>
      </c>
      <c r="AO15">
        <f t="shared" si="13"/>
        <v>43</v>
      </c>
      <c r="AP15">
        <f t="shared" si="2"/>
        <v>43</v>
      </c>
      <c r="AQ15">
        <f t="shared" si="49"/>
        <v>8</v>
      </c>
      <c r="AR15">
        <f t="shared" si="50"/>
        <v>9</v>
      </c>
      <c r="AS15">
        <f t="shared" si="15"/>
        <v>44</v>
      </c>
      <c r="AT15">
        <f t="shared" si="0"/>
        <v>44</v>
      </c>
      <c r="AU15">
        <f t="shared" si="51"/>
        <v>8</v>
      </c>
      <c r="AV15">
        <f t="shared" si="52"/>
        <v>9</v>
      </c>
      <c r="AW15">
        <f t="shared" si="17"/>
        <v>45</v>
      </c>
      <c r="AX15">
        <f t="shared" si="2"/>
        <v>45</v>
      </c>
      <c r="AY15">
        <f t="shared" si="53"/>
        <v>9</v>
      </c>
      <c r="AZ15">
        <f t="shared" si="54"/>
        <v>8</v>
      </c>
      <c r="BA15">
        <f t="shared" si="19"/>
        <v>44</v>
      </c>
      <c r="BB15">
        <f t="shared" si="0"/>
        <v>44</v>
      </c>
      <c r="BC15">
        <f t="shared" si="55"/>
        <v>10</v>
      </c>
      <c r="BD15">
        <f t="shared" si="56"/>
        <v>7</v>
      </c>
      <c r="BE15">
        <f t="shared" si="21"/>
        <v>41</v>
      </c>
      <c r="BF15">
        <f t="shared" si="2"/>
        <v>41</v>
      </c>
      <c r="BG15">
        <f t="shared" si="57"/>
        <v>13</v>
      </c>
      <c r="BH15">
        <f t="shared" si="58"/>
        <v>11</v>
      </c>
      <c r="BI15">
        <f t="shared" si="23"/>
        <v>39</v>
      </c>
      <c r="BK15">
        <f t="shared" si="59"/>
        <v>697</v>
      </c>
      <c r="BL15">
        <f t="shared" si="60"/>
        <v>46.466666666666669</v>
      </c>
    </row>
    <row r="16" spans="1:66" x14ac:dyDescent="0.3">
      <c r="A16" s="3" t="s">
        <v>29</v>
      </c>
      <c r="B16">
        <f>VLOOKUP(A16,Table5[],4,0)</f>
        <v>23</v>
      </c>
      <c r="C16">
        <f t="shared" si="24"/>
        <v>8</v>
      </c>
      <c r="D16">
        <f t="shared" si="25"/>
        <v>9</v>
      </c>
      <c r="E16">
        <f t="shared" si="26"/>
        <v>24</v>
      </c>
      <c r="F16">
        <f t="shared" si="27"/>
        <v>24</v>
      </c>
      <c r="G16">
        <f t="shared" si="28"/>
        <v>7</v>
      </c>
      <c r="H16">
        <f t="shared" si="29"/>
        <v>8</v>
      </c>
      <c r="I16">
        <f t="shared" si="30"/>
        <v>25</v>
      </c>
      <c r="J16">
        <f t="shared" si="31"/>
        <v>25</v>
      </c>
      <c r="K16">
        <f t="shared" si="32"/>
        <v>7</v>
      </c>
      <c r="L16">
        <f t="shared" si="33"/>
        <v>5</v>
      </c>
      <c r="M16">
        <f t="shared" si="34"/>
        <v>23</v>
      </c>
      <c r="N16">
        <f t="shared" si="0"/>
        <v>23</v>
      </c>
      <c r="O16">
        <f t="shared" si="35"/>
        <v>9</v>
      </c>
      <c r="P16">
        <f t="shared" si="36"/>
        <v>6</v>
      </c>
      <c r="Q16">
        <f t="shared" si="1"/>
        <v>20</v>
      </c>
      <c r="R16">
        <f t="shared" si="2"/>
        <v>20</v>
      </c>
      <c r="S16">
        <f t="shared" si="37"/>
        <v>7</v>
      </c>
      <c r="T16">
        <f t="shared" si="38"/>
        <v>5</v>
      </c>
      <c r="U16">
        <f t="shared" si="3"/>
        <v>18</v>
      </c>
      <c r="V16">
        <f t="shared" si="0"/>
        <v>18</v>
      </c>
      <c r="W16">
        <f t="shared" si="39"/>
        <v>7</v>
      </c>
      <c r="X16">
        <f t="shared" si="40"/>
        <v>5</v>
      </c>
      <c r="Y16">
        <f t="shared" si="5"/>
        <v>16</v>
      </c>
      <c r="Z16">
        <f t="shared" si="2"/>
        <v>16</v>
      </c>
      <c r="AA16">
        <f t="shared" si="41"/>
        <v>6</v>
      </c>
      <c r="AB16">
        <f t="shared" si="42"/>
        <v>8</v>
      </c>
      <c r="AC16">
        <f t="shared" si="7"/>
        <v>18</v>
      </c>
      <c r="AD16">
        <f t="shared" si="0"/>
        <v>18</v>
      </c>
      <c r="AE16">
        <f t="shared" si="43"/>
        <v>9</v>
      </c>
      <c r="AF16">
        <f t="shared" si="44"/>
        <v>7</v>
      </c>
      <c r="AG16">
        <f t="shared" si="9"/>
        <v>16</v>
      </c>
      <c r="AH16">
        <f t="shared" si="2"/>
        <v>16</v>
      </c>
      <c r="AI16">
        <f t="shared" si="45"/>
        <v>7</v>
      </c>
      <c r="AJ16">
        <f t="shared" si="46"/>
        <v>7</v>
      </c>
      <c r="AK16">
        <f t="shared" si="11"/>
        <v>16</v>
      </c>
      <c r="AL16">
        <f t="shared" si="0"/>
        <v>16</v>
      </c>
      <c r="AM16">
        <f t="shared" si="47"/>
        <v>7</v>
      </c>
      <c r="AN16">
        <f t="shared" si="48"/>
        <v>5</v>
      </c>
      <c r="AO16">
        <f t="shared" si="13"/>
        <v>14</v>
      </c>
      <c r="AP16">
        <f t="shared" si="2"/>
        <v>14</v>
      </c>
      <c r="AQ16">
        <f t="shared" si="49"/>
        <v>6</v>
      </c>
      <c r="AR16">
        <f t="shared" si="50"/>
        <v>9</v>
      </c>
      <c r="AS16">
        <f t="shared" si="15"/>
        <v>17</v>
      </c>
      <c r="AT16">
        <f t="shared" si="0"/>
        <v>17</v>
      </c>
      <c r="AU16">
        <f t="shared" si="51"/>
        <v>8</v>
      </c>
      <c r="AV16">
        <f t="shared" si="52"/>
        <v>9</v>
      </c>
      <c r="AW16">
        <f t="shared" si="17"/>
        <v>18</v>
      </c>
      <c r="AX16">
        <f t="shared" si="2"/>
        <v>18</v>
      </c>
      <c r="AY16">
        <f t="shared" si="53"/>
        <v>7</v>
      </c>
      <c r="AZ16">
        <f t="shared" si="54"/>
        <v>5</v>
      </c>
      <c r="BA16">
        <f t="shared" si="19"/>
        <v>16</v>
      </c>
      <c r="BB16">
        <f t="shared" si="0"/>
        <v>16</v>
      </c>
      <c r="BC16">
        <f t="shared" si="55"/>
        <v>6</v>
      </c>
      <c r="BD16">
        <f t="shared" si="56"/>
        <v>6</v>
      </c>
      <c r="BE16">
        <f t="shared" si="21"/>
        <v>16</v>
      </c>
      <c r="BF16">
        <f t="shared" si="2"/>
        <v>16</v>
      </c>
      <c r="BG16">
        <f t="shared" si="57"/>
        <v>8</v>
      </c>
      <c r="BH16">
        <f t="shared" si="58"/>
        <v>7</v>
      </c>
      <c r="BI16">
        <f t="shared" si="23"/>
        <v>15</v>
      </c>
      <c r="BK16">
        <f t="shared" si="59"/>
        <v>272</v>
      </c>
      <c r="BL16">
        <f t="shared" si="60"/>
        <v>18.133333333333333</v>
      </c>
    </row>
    <row r="17" spans="1:64" x14ac:dyDescent="0.3">
      <c r="A17" s="3" t="s">
        <v>30</v>
      </c>
      <c r="B17">
        <f>VLOOKUP(A17,Table5[],4,0)</f>
        <v>23</v>
      </c>
      <c r="C17">
        <f t="shared" si="24"/>
        <v>4</v>
      </c>
      <c r="D17">
        <f t="shared" si="25"/>
        <v>4</v>
      </c>
      <c r="E17">
        <f t="shared" si="26"/>
        <v>23</v>
      </c>
      <c r="F17">
        <f t="shared" si="27"/>
        <v>23</v>
      </c>
      <c r="G17">
        <f t="shared" si="28"/>
        <v>4</v>
      </c>
      <c r="H17">
        <f t="shared" si="29"/>
        <v>6</v>
      </c>
      <c r="I17">
        <f t="shared" si="30"/>
        <v>25</v>
      </c>
      <c r="J17">
        <f t="shared" si="31"/>
        <v>25</v>
      </c>
      <c r="K17">
        <f t="shared" si="32"/>
        <v>6</v>
      </c>
      <c r="L17">
        <f t="shared" si="33"/>
        <v>7</v>
      </c>
      <c r="M17">
        <f t="shared" si="34"/>
        <v>26</v>
      </c>
      <c r="N17">
        <f t="shared" si="0"/>
        <v>26</v>
      </c>
      <c r="O17">
        <f t="shared" si="35"/>
        <v>6</v>
      </c>
      <c r="P17">
        <f t="shared" si="36"/>
        <v>7</v>
      </c>
      <c r="Q17">
        <f t="shared" si="1"/>
        <v>27</v>
      </c>
      <c r="R17">
        <f t="shared" si="2"/>
        <v>27</v>
      </c>
      <c r="S17">
        <f t="shared" si="37"/>
        <v>5</v>
      </c>
      <c r="T17">
        <f t="shared" si="38"/>
        <v>5</v>
      </c>
      <c r="U17">
        <f t="shared" si="3"/>
        <v>27</v>
      </c>
      <c r="V17">
        <f t="shared" si="0"/>
        <v>27</v>
      </c>
      <c r="W17">
        <f t="shared" si="39"/>
        <v>6</v>
      </c>
      <c r="X17">
        <f t="shared" si="40"/>
        <v>4</v>
      </c>
      <c r="Y17">
        <f t="shared" si="5"/>
        <v>25</v>
      </c>
      <c r="Z17">
        <f t="shared" si="2"/>
        <v>25</v>
      </c>
      <c r="AA17">
        <f t="shared" si="41"/>
        <v>7</v>
      </c>
      <c r="AB17">
        <f t="shared" si="42"/>
        <v>7</v>
      </c>
      <c r="AC17">
        <f t="shared" si="7"/>
        <v>25</v>
      </c>
      <c r="AD17">
        <f t="shared" si="0"/>
        <v>25</v>
      </c>
      <c r="AE17">
        <f t="shared" si="43"/>
        <v>6</v>
      </c>
      <c r="AF17">
        <f t="shared" si="44"/>
        <v>5</v>
      </c>
      <c r="AG17">
        <f t="shared" si="9"/>
        <v>24</v>
      </c>
      <c r="AH17">
        <f t="shared" si="2"/>
        <v>24</v>
      </c>
      <c r="AI17">
        <f t="shared" si="45"/>
        <v>6</v>
      </c>
      <c r="AJ17">
        <f t="shared" si="46"/>
        <v>6</v>
      </c>
      <c r="AK17">
        <f t="shared" si="11"/>
        <v>24</v>
      </c>
      <c r="AL17">
        <f t="shared" si="0"/>
        <v>24</v>
      </c>
      <c r="AM17">
        <f t="shared" si="47"/>
        <v>5</v>
      </c>
      <c r="AN17">
        <f t="shared" si="48"/>
        <v>6</v>
      </c>
      <c r="AO17">
        <f t="shared" si="13"/>
        <v>25</v>
      </c>
      <c r="AP17">
        <f t="shared" si="2"/>
        <v>25</v>
      </c>
      <c r="AQ17">
        <f t="shared" si="49"/>
        <v>5</v>
      </c>
      <c r="AR17">
        <f t="shared" si="50"/>
        <v>4</v>
      </c>
      <c r="AS17">
        <f t="shared" si="15"/>
        <v>24</v>
      </c>
      <c r="AT17">
        <f t="shared" si="0"/>
        <v>24</v>
      </c>
      <c r="AU17">
        <f t="shared" si="51"/>
        <v>7</v>
      </c>
      <c r="AV17">
        <f t="shared" si="52"/>
        <v>7</v>
      </c>
      <c r="AW17">
        <f t="shared" si="17"/>
        <v>24</v>
      </c>
      <c r="AX17">
        <f t="shared" si="2"/>
        <v>24</v>
      </c>
      <c r="AY17">
        <f t="shared" si="53"/>
        <v>6</v>
      </c>
      <c r="AZ17">
        <f t="shared" si="54"/>
        <v>7</v>
      </c>
      <c r="BA17">
        <f t="shared" si="19"/>
        <v>25</v>
      </c>
      <c r="BB17">
        <f t="shared" si="0"/>
        <v>25</v>
      </c>
      <c r="BC17">
        <f t="shared" si="55"/>
        <v>5</v>
      </c>
      <c r="BD17">
        <f t="shared" si="56"/>
        <v>7</v>
      </c>
      <c r="BE17">
        <f t="shared" si="21"/>
        <v>27</v>
      </c>
      <c r="BF17">
        <f t="shared" si="2"/>
        <v>27</v>
      </c>
      <c r="BG17">
        <f t="shared" si="57"/>
        <v>7</v>
      </c>
      <c r="BH17">
        <f t="shared" si="58"/>
        <v>6</v>
      </c>
      <c r="BI17">
        <f t="shared" si="23"/>
        <v>26</v>
      </c>
      <c r="BK17">
        <f t="shared" si="59"/>
        <v>377</v>
      </c>
      <c r="BL17">
        <f t="shared" si="60"/>
        <v>25.133333333333333</v>
      </c>
    </row>
    <row r="18" spans="1:64" x14ac:dyDescent="0.3">
      <c r="A18" s="3" t="s">
        <v>31</v>
      </c>
      <c r="B18">
        <f>VLOOKUP(A18,Table5[],4,0)</f>
        <v>13</v>
      </c>
      <c r="C18">
        <f t="shared" si="24"/>
        <v>3</v>
      </c>
      <c r="D18">
        <f t="shared" si="25"/>
        <v>4</v>
      </c>
      <c r="E18">
        <f t="shared" si="26"/>
        <v>14</v>
      </c>
      <c r="F18">
        <f t="shared" si="27"/>
        <v>14</v>
      </c>
      <c r="G18">
        <f t="shared" si="28"/>
        <v>1</v>
      </c>
      <c r="H18">
        <f t="shared" si="29"/>
        <v>4</v>
      </c>
      <c r="I18">
        <f t="shared" si="30"/>
        <v>17</v>
      </c>
      <c r="J18">
        <f t="shared" si="31"/>
        <v>17</v>
      </c>
      <c r="K18">
        <f t="shared" si="32"/>
        <v>4</v>
      </c>
      <c r="L18">
        <f t="shared" si="33"/>
        <v>4</v>
      </c>
      <c r="M18">
        <f t="shared" si="34"/>
        <v>17</v>
      </c>
      <c r="N18">
        <f t="shared" si="0"/>
        <v>17</v>
      </c>
      <c r="O18">
        <f t="shared" si="35"/>
        <v>2</v>
      </c>
      <c r="P18">
        <f t="shared" si="36"/>
        <v>5</v>
      </c>
      <c r="Q18">
        <f t="shared" si="1"/>
        <v>20</v>
      </c>
      <c r="R18">
        <f t="shared" si="2"/>
        <v>20</v>
      </c>
      <c r="S18">
        <f t="shared" si="37"/>
        <v>3</v>
      </c>
      <c r="T18">
        <f t="shared" si="38"/>
        <v>4</v>
      </c>
      <c r="U18">
        <f t="shared" si="3"/>
        <v>21</v>
      </c>
      <c r="V18">
        <f t="shared" si="0"/>
        <v>21</v>
      </c>
      <c r="W18">
        <f t="shared" si="39"/>
        <v>2</v>
      </c>
      <c r="X18">
        <f t="shared" si="40"/>
        <v>4</v>
      </c>
      <c r="Y18">
        <f t="shared" si="5"/>
        <v>23</v>
      </c>
      <c r="Z18">
        <f t="shared" si="2"/>
        <v>23</v>
      </c>
      <c r="AA18">
        <f t="shared" si="41"/>
        <v>5</v>
      </c>
      <c r="AB18">
        <f t="shared" si="42"/>
        <v>4</v>
      </c>
      <c r="AC18">
        <f t="shared" si="7"/>
        <v>22</v>
      </c>
      <c r="AD18">
        <f t="shared" si="0"/>
        <v>22</v>
      </c>
      <c r="AE18">
        <f t="shared" si="43"/>
        <v>1</v>
      </c>
      <c r="AF18">
        <f t="shared" si="44"/>
        <v>3</v>
      </c>
      <c r="AG18">
        <f t="shared" si="9"/>
        <v>24</v>
      </c>
      <c r="AH18">
        <f t="shared" si="2"/>
        <v>24</v>
      </c>
      <c r="AI18">
        <f t="shared" si="45"/>
        <v>4</v>
      </c>
      <c r="AJ18">
        <f t="shared" si="46"/>
        <v>4</v>
      </c>
      <c r="AK18">
        <f t="shared" si="11"/>
        <v>24</v>
      </c>
      <c r="AL18">
        <f t="shared" si="0"/>
        <v>24</v>
      </c>
      <c r="AM18">
        <f t="shared" si="47"/>
        <v>5</v>
      </c>
      <c r="AN18">
        <f t="shared" si="48"/>
        <v>4</v>
      </c>
      <c r="AO18">
        <f t="shared" si="13"/>
        <v>23</v>
      </c>
      <c r="AP18">
        <f t="shared" si="2"/>
        <v>23</v>
      </c>
      <c r="AQ18">
        <f t="shared" si="49"/>
        <v>2</v>
      </c>
      <c r="AR18">
        <f t="shared" si="50"/>
        <v>3</v>
      </c>
      <c r="AS18">
        <f t="shared" si="15"/>
        <v>24</v>
      </c>
      <c r="AT18">
        <f t="shared" si="0"/>
        <v>24</v>
      </c>
      <c r="AU18">
        <f t="shared" si="51"/>
        <v>2</v>
      </c>
      <c r="AV18">
        <f t="shared" si="52"/>
        <v>4</v>
      </c>
      <c r="AW18">
        <f t="shared" si="17"/>
        <v>26</v>
      </c>
      <c r="AX18">
        <f t="shared" si="2"/>
        <v>26</v>
      </c>
      <c r="AY18">
        <f t="shared" si="53"/>
        <v>3</v>
      </c>
      <c r="AZ18">
        <f t="shared" si="54"/>
        <v>4</v>
      </c>
      <c r="BA18">
        <f t="shared" si="19"/>
        <v>27</v>
      </c>
      <c r="BB18">
        <f t="shared" si="0"/>
        <v>27</v>
      </c>
      <c r="BC18">
        <f t="shared" si="55"/>
        <v>2</v>
      </c>
      <c r="BD18">
        <f t="shared" si="56"/>
        <v>3</v>
      </c>
      <c r="BE18">
        <f t="shared" si="21"/>
        <v>28</v>
      </c>
      <c r="BF18">
        <f t="shared" si="2"/>
        <v>28</v>
      </c>
      <c r="BG18">
        <f t="shared" si="57"/>
        <v>3</v>
      </c>
      <c r="BH18">
        <f t="shared" si="58"/>
        <v>3</v>
      </c>
      <c r="BI18">
        <f t="shared" si="23"/>
        <v>28</v>
      </c>
      <c r="BK18">
        <f t="shared" si="59"/>
        <v>338</v>
      </c>
      <c r="BL18">
        <f t="shared" si="60"/>
        <v>22.533333333333335</v>
      </c>
    </row>
    <row r="19" spans="1:64" x14ac:dyDescent="0.3">
      <c r="A19" s="3" t="s">
        <v>32</v>
      </c>
      <c r="B19">
        <f>VLOOKUP(A19,Table5[],4,0)</f>
        <v>6</v>
      </c>
      <c r="C19">
        <f t="shared" si="24"/>
        <v>0</v>
      </c>
      <c r="D19">
        <f t="shared" si="25"/>
        <v>2</v>
      </c>
      <c r="E19">
        <f t="shared" si="26"/>
        <v>8</v>
      </c>
      <c r="F19">
        <f t="shared" si="27"/>
        <v>8</v>
      </c>
      <c r="G19">
        <f t="shared" si="28"/>
        <v>0</v>
      </c>
      <c r="H19">
        <f t="shared" si="29"/>
        <v>2</v>
      </c>
      <c r="I19">
        <f t="shared" si="30"/>
        <v>10</v>
      </c>
      <c r="J19">
        <f t="shared" si="31"/>
        <v>10</v>
      </c>
      <c r="K19">
        <f t="shared" si="32"/>
        <v>1</v>
      </c>
      <c r="L19">
        <f t="shared" si="33"/>
        <v>2</v>
      </c>
      <c r="M19">
        <f t="shared" si="34"/>
        <v>11</v>
      </c>
      <c r="N19">
        <f t="shared" si="0"/>
        <v>11</v>
      </c>
      <c r="O19">
        <f t="shared" si="35"/>
        <v>1</v>
      </c>
      <c r="P19">
        <f t="shared" si="36"/>
        <v>2</v>
      </c>
      <c r="Q19">
        <f t="shared" si="1"/>
        <v>12</v>
      </c>
      <c r="R19">
        <f t="shared" si="2"/>
        <v>12</v>
      </c>
      <c r="S19">
        <f t="shared" si="37"/>
        <v>0</v>
      </c>
      <c r="T19">
        <f t="shared" si="38"/>
        <v>2</v>
      </c>
      <c r="U19">
        <f t="shared" si="3"/>
        <v>14</v>
      </c>
      <c r="V19">
        <f t="shared" si="0"/>
        <v>14</v>
      </c>
      <c r="W19">
        <f t="shared" si="39"/>
        <v>1</v>
      </c>
      <c r="X19">
        <f t="shared" si="40"/>
        <v>2</v>
      </c>
      <c r="Y19">
        <f t="shared" si="5"/>
        <v>15</v>
      </c>
      <c r="Z19">
        <f t="shared" si="2"/>
        <v>15</v>
      </c>
      <c r="AA19">
        <f t="shared" si="41"/>
        <v>2</v>
      </c>
      <c r="AB19">
        <f t="shared" si="42"/>
        <v>2</v>
      </c>
      <c r="AC19">
        <f t="shared" si="7"/>
        <v>15</v>
      </c>
      <c r="AD19">
        <f t="shared" si="0"/>
        <v>15</v>
      </c>
      <c r="AE19">
        <f t="shared" si="43"/>
        <v>1</v>
      </c>
      <c r="AF19">
        <f t="shared" si="44"/>
        <v>3</v>
      </c>
      <c r="AG19">
        <f t="shared" si="9"/>
        <v>17</v>
      </c>
      <c r="AH19">
        <f t="shared" si="2"/>
        <v>17</v>
      </c>
      <c r="AI19">
        <f t="shared" si="45"/>
        <v>0</v>
      </c>
      <c r="AJ19">
        <f t="shared" si="46"/>
        <v>3</v>
      </c>
      <c r="AK19">
        <f t="shared" si="11"/>
        <v>20</v>
      </c>
      <c r="AL19">
        <f t="shared" si="0"/>
        <v>20</v>
      </c>
      <c r="AM19">
        <f t="shared" si="47"/>
        <v>0</v>
      </c>
      <c r="AN19">
        <f t="shared" si="48"/>
        <v>3</v>
      </c>
      <c r="AO19">
        <f t="shared" si="13"/>
        <v>23</v>
      </c>
      <c r="AP19">
        <f t="shared" si="2"/>
        <v>23</v>
      </c>
      <c r="AQ19">
        <f t="shared" si="49"/>
        <v>0</v>
      </c>
      <c r="AR19">
        <f t="shared" si="50"/>
        <v>3</v>
      </c>
      <c r="AS19">
        <f t="shared" si="15"/>
        <v>26</v>
      </c>
      <c r="AT19">
        <f t="shared" si="0"/>
        <v>26</v>
      </c>
      <c r="AU19">
        <f t="shared" si="51"/>
        <v>1</v>
      </c>
      <c r="AV19">
        <f t="shared" si="52"/>
        <v>3</v>
      </c>
      <c r="AW19">
        <f t="shared" si="17"/>
        <v>28</v>
      </c>
      <c r="AX19">
        <f t="shared" si="2"/>
        <v>28</v>
      </c>
      <c r="AY19">
        <f t="shared" si="53"/>
        <v>2</v>
      </c>
      <c r="AZ19">
        <f t="shared" si="54"/>
        <v>3</v>
      </c>
      <c r="BA19">
        <f t="shared" si="19"/>
        <v>29</v>
      </c>
      <c r="BB19">
        <f t="shared" si="0"/>
        <v>29</v>
      </c>
      <c r="BC19">
        <f t="shared" si="55"/>
        <v>4</v>
      </c>
      <c r="BD19">
        <f t="shared" si="56"/>
        <v>2</v>
      </c>
      <c r="BE19">
        <f t="shared" si="21"/>
        <v>27</v>
      </c>
      <c r="BF19">
        <f t="shared" si="2"/>
        <v>27</v>
      </c>
      <c r="BG19">
        <f t="shared" si="57"/>
        <v>5</v>
      </c>
      <c r="BH19">
        <f t="shared" si="58"/>
        <v>3</v>
      </c>
      <c r="BI19">
        <f t="shared" si="23"/>
        <v>25</v>
      </c>
      <c r="BK19">
        <f t="shared" si="59"/>
        <v>280</v>
      </c>
      <c r="BL19">
        <f t="shared" si="60"/>
        <v>18.666666666666668</v>
      </c>
    </row>
    <row r="20" spans="1:64" x14ac:dyDescent="0.3">
      <c r="A20" s="3" t="s">
        <v>33</v>
      </c>
      <c r="B20">
        <f>VLOOKUP(A20,Table5[],4,0)</f>
        <v>3</v>
      </c>
      <c r="C20">
        <f t="shared" si="24"/>
        <v>0</v>
      </c>
      <c r="D20">
        <f t="shared" si="25"/>
        <v>2</v>
      </c>
      <c r="E20">
        <f t="shared" si="26"/>
        <v>5</v>
      </c>
      <c r="F20">
        <f t="shared" si="27"/>
        <v>5</v>
      </c>
      <c r="G20">
        <f t="shared" si="28"/>
        <v>1</v>
      </c>
      <c r="H20">
        <f t="shared" si="29"/>
        <v>2</v>
      </c>
      <c r="I20">
        <f t="shared" si="30"/>
        <v>6</v>
      </c>
      <c r="J20">
        <f t="shared" si="31"/>
        <v>6</v>
      </c>
      <c r="K20">
        <f t="shared" si="32"/>
        <v>0</v>
      </c>
      <c r="L20">
        <f t="shared" si="33"/>
        <v>2</v>
      </c>
      <c r="M20">
        <f t="shared" si="34"/>
        <v>8</v>
      </c>
      <c r="N20">
        <f t="shared" ref="N20:BI33" si="61">MAX(M20,0)</f>
        <v>8</v>
      </c>
      <c r="O20">
        <f t="shared" si="35"/>
        <v>2</v>
      </c>
      <c r="P20">
        <f t="shared" si="36"/>
        <v>2</v>
      </c>
      <c r="Q20">
        <f t="shared" si="1"/>
        <v>8</v>
      </c>
      <c r="R20">
        <f t="shared" ref="R20:BI33" si="62">MAX(Q20,0)</f>
        <v>8</v>
      </c>
      <c r="S20">
        <f t="shared" si="37"/>
        <v>0</v>
      </c>
      <c r="T20">
        <f t="shared" si="38"/>
        <v>2</v>
      </c>
      <c r="U20">
        <f t="shared" si="3"/>
        <v>10</v>
      </c>
      <c r="V20">
        <f t="shared" si="61"/>
        <v>10</v>
      </c>
      <c r="W20">
        <f t="shared" si="39"/>
        <v>0</v>
      </c>
      <c r="X20">
        <f t="shared" si="40"/>
        <v>2</v>
      </c>
      <c r="Y20">
        <f t="shared" si="5"/>
        <v>12</v>
      </c>
      <c r="Z20">
        <f t="shared" si="62"/>
        <v>12</v>
      </c>
      <c r="AA20">
        <f t="shared" si="41"/>
        <v>0</v>
      </c>
      <c r="AB20">
        <f t="shared" si="42"/>
        <v>2</v>
      </c>
      <c r="AC20">
        <f t="shared" si="7"/>
        <v>14</v>
      </c>
      <c r="AD20">
        <f t="shared" si="61"/>
        <v>14</v>
      </c>
      <c r="AE20">
        <f t="shared" si="43"/>
        <v>0</v>
      </c>
      <c r="AF20">
        <f t="shared" si="44"/>
        <v>2</v>
      </c>
      <c r="AG20">
        <f t="shared" si="9"/>
        <v>16</v>
      </c>
      <c r="AH20">
        <f t="shared" si="62"/>
        <v>16</v>
      </c>
      <c r="AI20">
        <f t="shared" si="45"/>
        <v>1</v>
      </c>
      <c r="AJ20">
        <f t="shared" si="46"/>
        <v>2</v>
      </c>
      <c r="AK20">
        <f t="shared" si="11"/>
        <v>17</v>
      </c>
      <c r="AL20">
        <f t="shared" si="61"/>
        <v>17</v>
      </c>
      <c r="AM20">
        <f t="shared" si="47"/>
        <v>1</v>
      </c>
      <c r="AN20">
        <f t="shared" si="48"/>
        <v>2</v>
      </c>
      <c r="AO20">
        <f t="shared" si="13"/>
        <v>18</v>
      </c>
      <c r="AP20">
        <f t="shared" si="62"/>
        <v>18</v>
      </c>
      <c r="AQ20">
        <f t="shared" si="49"/>
        <v>0</v>
      </c>
      <c r="AR20">
        <f t="shared" si="50"/>
        <v>2</v>
      </c>
      <c r="AS20">
        <f t="shared" si="15"/>
        <v>20</v>
      </c>
      <c r="AT20">
        <f t="shared" si="61"/>
        <v>20</v>
      </c>
      <c r="AU20">
        <f t="shared" si="51"/>
        <v>1</v>
      </c>
      <c r="AV20">
        <f t="shared" si="52"/>
        <v>2</v>
      </c>
      <c r="AW20">
        <f t="shared" si="17"/>
        <v>21</v>
      </c>
      <c r="AX20">
        <f t="shared" si="62"/>
        <v>21</v>
      </c>
      <c r="AY20">
        <f t="shared" si="53"/>
        <v>1</v>
      </c>
      <c r="AZ20">
        <f t="shared" si="54"/>
        <v>2</v>
      </c>
      <c r="BA20">
        <f t="shared" si="19"/>
        <v>22</v>
      </c>
      <c r="BB20">
        <f t="shared" si="61"/>
        <v>22</v>
      </c>
      <c r="BC20">
        <f t="shared" si="55"/>
        <v>1</v>
      </c>
      <c r="BD20">
        <f t="shared" si="56"/>
        <v>2</v>
      </c>
      <c r="BE20">
        <f t="shared" si="21"/>
        <v>23</v>
      </c>
      <c r="BF20">
        <f t="shared" si="62"/>
        <v>23</v>
      </c>
      <c r="BG20">
        <f t="shared" si="57"/>
        <v>0</v>
      </c>
      <c r="BH20">
        <f t="shared" si="58"/>
        <v>2</v>
      </c>
      <c r="BI20">
        <f t="shared" si="23"/>
        <v>25</v>
      </c>
      <c r="BK20">
        <f t="shared" si="59"/>
        <v>225</v>
      </c>
      <c r="BL20">
        <f t="shared" si="60"/>
        <v>15</v>
      </c>
    </row>
    <row r="21" spans="1:64" x14ac:dyDescent="0.3">
      <c r="A21" s="3" t="s">
        <v>34</v>
      </c>
      <c r="B21">
        <f>VLOOKUP(A21,Table5[],4,0)</f>
        <v>2</v>
      </c>
      <c r="C21">
        <f t="shared" si="24"/>
        <v>0</v>
      </c>
      <c r="D21">
        <f t="shared" si="25"/>
        <v>2</v>
      </c>
      <c r="E21">
        <f t="shared" si="26"/>
        <v>4</v>
      </c>
      <c r="F21">
        <f t="shared" si="27"/>
        <v>4</v>
      </c>
      <c r="G21">
        <f t="shared" si="28"/>
        <v>0</v>
      </c>
      <c r="H21">
        <f t="shared" si="29"/>
        <v>2</v>
      </c>
      <c r="I21">
        <f t="shared" si="30"/>
        <v>6</v>
      </c>
      <c r="J21">
        <f t="shared" si="31"/>
        <v>6</v>
      </c>
      <c r="K21">
        <f t="shared" si="32"/>
        <v>1</v>
      </c>
      <c r="L21">
        <f t="shared" si="33"/>
        <v>2</v>
      </c>
      <c r="M21">
        <f t="shared" si="34"/>
        <v>7</v>
      </c>
      <c r="N21">
        <f t="shared" si="61"/>
        <v>7</v>
      </c>
      <c r="O21">
        <f t="shared" si="35"/>
        <v>0</v>
      </c>
      <c r="P21">
        <f t="shared" si="36"/>
        <v>2</v>
      </c>
      <c r="Q21">
        <f t="shared" si="1"/>
        <v>9</v>
      </c>
      <c r="R21">
        <f t="shared" si="62"/>
        <v>9</v>
      </c>
      <c r="S21">
        <f t="shared" si="37"/>
        <v>0</v>
      </c>
      <c r="T21">
        <f t="shared" si="38"/>
        <v>2</v>
      </c>
      <c r="U21">
        <f t="shared" si="3"/>
        <v>11</v>
      </c>
      <c r="V21">
        <f t="shared" si="61"/>
        <v>11</v>
      </c>
      <c r="W21">
        <f t="shared" si="39"/>
        <v>0</v>
      </c>
      <c r="X21">
        <f t="shared" si="40"/>
        <v>2</v>
      </c>
      <c r="Y21">
        <f t="shared" si="5"/>
        <v>13</v>
      </c>
      <c r="Z21">
        <f t="shared" si="62"/>
        <v>13</v>
      </c>
      <c r="AA21">
        <f t="shared" si="41"/>
        <v>1</v>
      </c>
      <c r="AB21">
        <f t="shared" si="42"/>
        <v>2</v>
      </c>
      <c r="AC21">
        <f t="shared" si="7"/>
        <v>14</v>
      </c>
      <c r="AD21">
        <f t="shared" si="61"/>
        <v>14</v>
      </c>
      <c r="AE21">
        <f t="shared" si="43"/>
        <v>0</v>
      </c>
      <c r="AF21">
        <f t="shared" si="44"/>
        <v>2</v>
      </c>
      <c r="AG21">
        <f t="shared" si="9"/>
        <v>16</v>
      </c>
      <c r="AH21">
        <f t="shared" si="62"/>
        <v>16</v>
      </c>
      <c r="AI21">
        <f t="shared" si="45"/>
        <v>1</v>
      </c>
      <c r="AJ21">
        <f t="shared" si="46"/>
        <v>2</v>
      </c>
      <c r="AK21">
        <f t="shared" si="11"/>
        <v>17</v>
      </c>
      <c r="AL21">
        <f t="shared" si="61"/>
        <v>17</v>
      </c>
      <c r="AM21">
        <f t="shared" si="47"/>
        <v>0</v>
      </c>
      <c r="AN21">
        <f t="shared" si="48"/>
        <v>2</v>
      </c>
      <c r="AO21">
        <f t="shared" si="13"/>
        <v>19</v>
      </c>
      <c r="AP21">
        <f t="shared" si="62"/>
        <v>19</v>
      </c>
      <c r="AQ21">
        <f t="shared" si="49"/>
        <v>0</v>
      </c>
      <c r="AR21">
        <f t="shared" si="50"/>
        <v>2</v>
      </c>
      <c r="AS21">
        <f t="shared" si="15"/>
        <v>21</v>
      </c>
      <c r="AT21">
        <f t="shared" si="61"/>
        <v>21</v>
      </c>
      <c r="AU21">
        <f t="shared" si="51"/>
        <v>0</v>
      </c>
      <c r="AV21">
        <f t="shared" si="52"/>
        <v>2</v>
      </c>
      <c r="AW21">
        <f t="shared" si="17"/>
        <v>23</v>
      </c>
      <c r="AX21">
        <f t="shared" si="62"/>
        <v>23</v>
      </c>
      <c r="AY21">
        <f t="shared" si="53"/>
        <v>0</v>
      </c>
      <c r="AZ21">
        <f t="shared" si="54"/>
        <v>2</v>
      </c>
      <c r="BA21">
        <f t="shared" si="19"/>
        <v>25</v>
      </c>
      <c r="BB21">
        <f t="shared" si="61"/>
        <v>25</v>
      </c>
      <c r="BC21">
        <f t="shared" si="55"/>
        <v>1</v>
      </c>
      <c r="BD21">
        <f t="shared" si="56"/>
        <v>2</v>
      </c>
      <c r="BE21">
        <f t="shared" si="21"/>
        <v>26</v>
      </c>
      <c r="BF21">
        <f t="shared" si="62"/>
        <v>26</v>
      </c>
      <c r="BG21">
        <f t="shared" si="57"/>
        <v>1</v>
      </c>
      <c r="BH21">
        <f t="shared" si="58"/>
        <v>2</v>
      </c>
      <c r="BI21">
        <f t="shared" si="23"/>
        <v>27</v>
      </c>
      <c r="BK21">
        <f t="shared" si="59"/>
        <v>238</v>
      </c>
      <c r="BL21">
        <f t="shared" si="60"/>
        <v>15.866666666666667</v>
      </c>
    </row>
    <row r="22" spans="1:64" x14ac:dyDescent="0.3">
      <c r="A22" s="3" t="s">
        <v>35</v>
      </c>
      <c r="B22">
        <f>VLOOKUP(A22,Table5[],4,0)</f>
        <v>1</v>
      </c>
      <c r="C22">
        <f t="shared" si="24"/>
        <v>0</v>
      </c>
      <c r="D22">
        <f t="shared" si="25"/>
        <v>1</v>
      </c>
      <c r="E22">
        <f t="shared" si="26"/>
        <v>2</v>
      </c>
      <c r="F22">
        <f t="shared" si="27"/>
        <v>2</v>
      </c>
      <c r="G22">
        <f t="shared" si="28"/>
        <v>0</v>
      </c>
      <c r="H22">
        <f t="shared" si="29"/>
        <v>1</v>
      </c>
      <c r="I22">
        <f t="shared" si="30"/>
        <v>3</v>
      </c>
      <c r="J22">
        <f t="shared" si="31"/>
        <v>3</v>
      </c>
      <c r="K22">
        <f t="shared" si="32"/>
        <v>0</v>
      </c>
      <c r="L22">
        <f t="shared" si="33"/>
        <v>1</v>
      </c>
      <c r="M22">
        <f t="shared" si="34"/>
        <v>4</v>
      </c>
      <c r="N22">
        <f t="shared" si="61"/>
        <v>4</v>
      </c>
      <c r="O22">
        <f t="shared" si="35"/>
        <v>0</v>
      </c>
      <c r="P22">
        <f t="shared" si="36"/>
        <v>1</v>
      </c>
      <c r="Q22">
        <f t="shared" si="1"/>
        <v>5</v>
      </c>
      <c r="R22">
        <f t="shared" si="62"/>
        <v>5</v>
      </c>
      <c r="S22">
        <f t="shared" si="37"/>
        <v>0</v>
      </c>
      <c r="T22">
        <f t="shared" si="38"/>
        <v>1</v>
      </c>
      <c r="U22">
        <f t="shared" si="3"/>
        <v>6</v>
      </c>
      <c r="V22">
        <f t="shared" si="61"/>
        <v>6</v>
      </c>
      <c r="W22">
        <f t="shared" si="39"/>
        <v>0</v>
      </c>
      <c r="X22">
        <f t="shared" si="40"/>
        <v>1</v>
      </c>
      <c r="Y22">
        <f t="shared" si="5"/>
        <v>7</v>
      </c>
      <c r="Z22">
        <f t="shared" si="62"/>
        <v>7</v>
      </c>
      <c r="AA22">
        <f t="shared" si="41"/>
        <v>0</v>
      </c>
      <c r="AB22">
        <f t="shared" si="42"/>
        <v>1</v>
      </c>
      <c r="AC22">
        <f t="shared" si="7"/>
        <v>8</v>
      </c>
      <c r="AD22">
        <f t="shared" si="61"/>
        <v>8</v>
      </c>
      <c r="AE22">
        <f t="shared" si="43"/>
        <v>1</v>
      </c>
      <c r="AF22">
        <f t="shared" si="44"/>
        <v>2</v>
      </c>
      <c r="AG22">
        <f t="shared" si="9"/>
        <v>9</v>
      </c>
      <c r="AH22">
        <f t="shared" si="62"/>
        <v>9</v>
      </c>
      <c r="AI22">
        <f t="shared" si="45"/>
        <v>0</v>
      </c>
      <c r="AJ22">
        <f t="shared" si="46"/>
        <v>2</v>
      </c>
      <c r="AK22">
        <f t="shared" si="11"/>
        <v>11</v>
      </c>
      <c r="AL22">
        <f t="shared" si="61"/>
        <v>11</v>
      </c>
      <c r="AM22">
        <f t="shared" si="47"/>
        <v>0</v>
      </c>
      <c r="AN22">
        <f t="shared" si="48"/>
        <v>2</v>
      </c>
      <c r="AO22">
        <f t="shared" si="13"/>
        <v>13</v>
      </c>
      <c r="AP22">
        <f t="shared" si="62"/>
        <v>13</v>
      </c>
      <c r="AQ22">
        <f t="shared" si="49"/>
        <v>0</v>
      </c>
      <c r="AR22">
        <f t="shared" si="50"/>
        <v>2</v>
      </c>
      <c r="AS22">
        <f t="shared" si="15"/>
        <v>15</v>
      </c>
      <c r="AT22">
        <f t="shared" si="61"/>
        <v>15</v>
      </c>
      <c r="AU22">
        <f t="shared" si="51"/>
        <v>0</v>
      </c>
      <c r="AV22">
        <f t="shared" si="52"/>
        <v>2</v>
      </c>
      <c r="AW22">
        <f t="shared" si="17"/>
        <v>17</v>
      </c>
      <c r="AX22">
        <f t="shared" si="62"/>
        <v>17</v>
      </c>
      <c r="AY22">
        <f t="shared" si="53"/>
        <v>0</v>
      </c>
      <c r="AZ22">
        <f t="shared" si="54"/>
        <v>2</v>
      </c>
      <c r="BA22">
        <f t="shared" si="19"/>
        <v>19</v>
      </c>
      <c r="BB22">
        <f t="shared" si="61"/>
        <v>19</v>
      </c>
      <c r="BC22">
        <f t="shared" si="55"/>
        <v>0</v>
      </c>
      <c r="BD22">
        <f t="shared" si="56"/>
        <v>2</v>
      </c>
      <c r="BE22">
        <f t="shared" si="21"/>
        <v>21</v>
      </c>
      <c r="BF22">
        <f t="shared" si="62"/>
        <v>21</v>
      </c>
      <c r="BG22">
        <f t="shared" si="57"/>
        <v>0</v>
      </c>
      <c r="BH22">
        <f t="shared" si="58"/>
        <v>2</v>
      </c>
      <c r="BI22">
        <f t="shared" si="23"/>
        <v>23</v>
      </c>
      <c r="BK22">
        <f t="shared" si="59"/>
        <v>163</v>
      </c>
      <c r="BL22">
        <f t="shared" si="60"/>
        <v>10.866666666666667</v>
      </c>
    </row>
    <row r="23" spans="1:64" x14ac:dyDescent="0.3">
      <c r="A23" s="3" t="s">
        <v>36</v>
      </c>
      <c r="B23">
        <f>VLOOKUP(A23,Table5[],4,0)</f>
        <v>2</v>
      </c>
      <c r="C23">
        <f t="shared" si="24"/>
        <v>1</v>
      </c>
      <c r="D23">
        <f t="shared" si="25"/>
        <v>2</v>
      </c>
      <c r="E23">
        <f t="shared" si="26"/>
        <v>3</v>
      </c>
      <c r="F23">
        <f t="shared" si="27"/>
        <v>3</v>
      </c>
      <c r="G23">
        <f t="shared" si="28"/>
        <v>0</v>
      </c>
      <c r="H23">
        <f t="shared" si="29"/>
        <v>2</v>
      </c>
      <c r="I23">
        <f t="shared" si="30"/>
        <v>5</v>
      </c>
      <c r="J23">
        <f t="shared" si="31"/>
        <v>5</v>
      </c>
      <c r="K23">
        <f t="shared" si="32"/>
        <v>0</v>
      </c>
      <c r="L23">
        <f t="shared" si="33"/>
        <v>2</v>
      </c>
      <c r="M23">
        <f t="shared" si="34"/>
        <v>7</v>
      </c>
      <c r="N23">
        <f t="shared" si="61"/>
        <v>7</v>
      </c>
      <c r="O23">
        <f t="shared" si="35"/>
        <v>1</v>
      </c>
      <c r="P23">
        <f t="shared" si="36"/>
        <v>2</v>
      </c>
      <c r="Q23">
        <f t="shared" si="1"/>
        <v>8</v>
      </c>
      <c r="R23">
        <f t="shared" si="62"/>
        <v>8</v>
      </c>
      <c r="S23">
        <f t="shared" si="37"/>
        <v>0</v>
      </c>
      <c r="T23">
        <f t="shared" si="38"/>
        <v>2</v>
      </c>
      <c r="U23">
        <f t="shared" si="3"/>
        <v>10</v>
      </c>
      <c r="V23">
        <f t="shared" si="61"/>
        <v>10</v>
      </c>
      <c r="W23">
        <f t="shared" si="39"/>
        <v>0</v>
      </c>
      <c r="X23">
        <f t="shared" si="40"/>
        <v>2</v>
      </c>
      <c r="Y23">
        <f t="shared" si="5"/>
        <v>12</v>
      </c>
      <c r="Z23">
        <f t="shared" si="62"/>
        <v>12</v>
      </c>
      <c r="AA23">
        <f t="shared" si="41"/>
        <v>0</v>
      </c>
      <c r="AB23">
        <f t="shared" si="42"/>
        <v>2</v>
      </c>
      <c r="AC23">
        <f t="shared" si="7"/>
        <v>14</v>
      </c>
      <c r="AD23">
        <f t="shared" si="61"/>
        <v>14</v>
      </c>
      <c r="AE23">
        <f t="shared" si="43"/>
        <v>0</v>
      </c>
      <c r="AF23">
        <f t="shared" si="44"/>
        <v>2</v>
      </c>
      <c r="AG23">
        <f t="shared" si="9"/>
        <v>16</v>
      </c>
      <c r="AH23">
        <f t="shared" si="62"/>
        <v>16</v>
      </c>
      <c r="AI23">
        <f t="shared" si="45"/>
        <v>0</v>
      </c>
      <c r="AJ23">
        <f t="shared" si="46"/>
        <v>2</v>
      </c>
      <c r="AK23">
        <f t="shared" si="11"/>
        <v>18</v>
      </c>
      <c r="AL23">
        <f t="shared" si="61"/>
        <v>18</v>
      </c>
      <c r="AM23">
        <f t="shared" si="47"/>
        <v>2</v>
      </c>
      <c r="AN23">
        <f t="shared" si="48"/>
        <v>2</v>
      </c>
      <c r="AO23">
        <f t="shared" si="13"/>
        <v>18</v>
      </c>
      <c r="AP23">
        <f t="shared" si="62"/>
        <v>18</v>
      </c>
      <c r="AQ23">
        <f t="shared" si="49"/>
        <v>0</v>
      </c>
      <c r="AR23">
        <f t="shared" si="50"/>
        <v>2</v>
      </c>
      <c r="AS23">
        <f t="shared" si="15"/>
        <v>20</v>
      </c>
      <c r="AT23">
        <f t="shared" si="61"/>
        <v>20</v>
      </c>
      <c r="AU23">
        <f t="shared" si="51"/>
        <v>0</v>
      </c>
      <c r="AV23">
        <f t="shared" si="52"/>
        <v>2</v>
      </c>
      <c r="AW23">
        <f t="shared" si="17"/>
        <v>22</v>
      </c>
      <c r="AX23">
        <f t="shared" si="62"/>
        <v>22</v>
      </c>
      <c r="AY23">
        <f t="shared" si="53"/>
        <v>0</v>
      </c>
      <c r="AZ23">
        <f t="shared" si="54"/>
        <v>2</v>
      </c>
      <c r="BA23">
        <f t="shared" si="19"/>
        <v>24</v>
      </c>
      <c r="BB23">
        <f t="shared" si="61"/>
        <v>24</v>
      </c>
      <c r="BC23">
        <f t="shared" si="55"/>
        <v>0</v>
      </c>
      <c r="BD23">
        <f t="shared" si="56"/>
        <v>2</v>
      </c>
      <c r="BE23">
        <f t="shared" si="21"/>
        <v>26</v>
      </c>
      <c r="BF23">
        <f t="shared" si="62"/>
        <v>26</v>
      </c>
      <c r="BG23">
        <f t="shared" si="57"/>
        <v>0</v>
      </c>
      <c r="BH23">
        <f t="shared" si="58"/>
        <v>2</v>
      </c>
      <c r="BI23">
        <f t="shared" si="23"/>
        <v>28</v>
      </c>
      <c r="BK23">
        <f t="shared" si="59"/>
        <v>231</v>
      </c>
      <c r="BL23">
        <f t="shared" si="60"/>
        <v>15.4</v>
      </c>
    </row>
    <row r="24" spans="1:64" x14ac:dyDescent="0.3">
      <c r="A24" s="3" t="s">
        <v>5</v>
      </c>
      <c r="B24">
        <f>VLOOKUP(A24,Table5[],4,0)</f>
        <v>60</v>
      </c>
      <c r="C24">
        <f t="shared" si="24"/>
        <v>17</v>
      </c>
      <c r="D24">
        <f t="shared" si="25"/>
        <v>13</v>
      </c>
      <c r="E24">
        <f t="shared" si="26"/>
        <v>56</v>
      </c>
      <c r="F24">
        <f t="shared" si="27"/>
        <v>56</v>
      </c>
      <c r="G24">
        <f t="shared" si="28"/>
        <v>23</v>
      </c>
      <c r="H24">
        <f t="shared" si="29"/>
        <v>16</v>
      </c>
      <c r="I24">
        <f t="shared" si="30"/>
        <v>49</v>
      </c>
      <c r="J24">
        <f t="shared" si="31"/>
        <v>49</v>
      </c>
      <c r="K24">
        <f t="shared" si="32"/>
        <v>23</v>
      </c>
      <c r="L24">
        <f t="shared" si="33"/>
        <v>14</v>
      </c>
      <c r="M24">
        <f t="shared" si="34"/>
        <v>40</v>
      </c>
      <c r="N24">
        <f t="shared" si="61"/>
        <v>40</v>
      </c>
      <c r="O24">
        <f t="shared" si="35"/>
        <v>19</v>
      </c>
      <c r="P24">
        <f t="shared" si="36"/>
        <v>15</v>
      </c>
      <c r="Q24">
        <f t="shared" si="1"/>
        <v>36</v>
      </c>
      <c r="R24">
        <f t="shared" si="62"/>
        <v>36</v>
      </c>
      <c r="S24">
        <f t="shared" si="37"/>
        <v>24</v>
      </c>
      <c r="T24">
        <f t="shared" si="38"/>
        <v>17</v>
      </c>
      <c r="U24">
        <f t="shared" si="3"/>
        <v>29</v>
      </c>
      <c r="V24">
        <f t="shared" si="61"/>
        <v>29</v>
      </c>
      <c r="W24">
        <f t="shared" si="39"/>
        <v>22</v>
      </c>
      <c r="X24">
        <f t="shared" si="40"/>
        <v>22</v>
      </c>
      <c r="Y24">
        <f t="shared" si="5"/>
        <v>29</v>
      </c>
      <c r="Z24">
        <f t="shared" si="62"/>
        <v>29</v>
      </c>
      <c r="AA24">
        <f t="shared" si="41"/>
        <v>19</v>
      </c>
      <c r="AB24">
        <f t="shared" si="42"/>
        <v>19</v>
      </c>
      <c r="AC24">
        <f t="shared" si="7"/>
        <v>29</v>
      </c>
      <c r="AD24">
        <f t="shared" si="61"/>
        <v>29</v>
      </c>
      <c r="AE24">
        <f t="shared" si="43"/>
        <v>18</v>
      </c>
      <c r="AF24">
        <f t="shared" si="44"/>
        <v>19</v>
      </c>
      <c r="AG24">
        <f t="shared" si="9"/>
        <v>30</v>
      </c>
      <c r="AH24">
        <f t="shared" si="62"/>
        <v>30</v>
      </c>
      <c r="AI24">
        <f t="shared" si="45"/>
        <v>20</v>
      </c>
      <c r="AJ24">
        <f t="shared" si="46"/>
        <v>13</v>
      </c>
      <c r="AK24">
        <f t="shared" si="11"/>
        <v>23</v>
      </c>
      <c r="AL24">
        <f t="shared" si="61"/>
        <v>23</v>
      </c>
      <c r="AM24">
        <f t="shared" si="47"/>
        <v>21</v>
      </c>
      <c r="AN24">
        <f t="shared" si="48"/>
        <v>17</v>
      </c>
      <c r="AO24">
        <f t="shared" si="13"/>
        <v>19</v>
      </c>
      <c r="AP24">
        <f t="shared" si="62"/>
        <v>19</v>
      </c>
      <c r="AQ24">
        <f t="shared" si="49"/>
        <v>23</v>
      </c>
      <c r="AR24">
        <f t="shared" si="50"/>
        <v>14</v>
      </c>
      <c r="AS24">
        <f t="shared" si="15"/>
        <v>10</v>
      </c>
      <c r="AT24">
        <f t="shared" si="61"/>
        <v>10</v>
      </c>
      <c r="AU24">
        <f t="shared" si="51"/>
        <v>23</v>
      </c>
      <c r="AV24">
        <f t="shared" si="52"/>
        <v>23</v>
      </c>
      <c r="AW24">
        <f t="shared" si="17"/>
        <v>10</v>
      </c>
      <c r="AX24">
        <f t="shared" si="62"/>
        <v>10</v>
      </c>
      <c r="AY24">
        <f t="shared" si="53"/>
        <v>24</v>
      </c>
      <c r="AZ24">
        <f t="shared" si="54"/>
        <v>23</v>
      </c>
      <c r="BA24">
        <f t="shared" si="19"/>
        <v>9</v>
      </c>
      <c r="BB24">
        <f t="shared" si="61"/>
        <v>9</v>
      </c>
      <c r="BC24">
        <f t="shared" si="55"/>
        <v>22</v>
      </c>
      <c r="BD24">
        <f t="shared" si="56"/>
        <v>23</v>
      </c>
      <c r="BE24">
        <f t="shared" si="21"/>
        <v>10</v>
      </c>
      <c r="BF24">
        <f t="shared" si="62"/>
        <v>10</v>
      </c>
      <c r="BG24">
        <f t="shared" si="57"/>
        <v>19</v>
      </c>
      <c r="BH24">
        <f t="shared" si="58"/>
        <v>22</v>
      </c>
      <c r="BI24">
        <f t="shared" si="23"/>
        <v>13</v>
      </c>
      <c r="BK24">
        <f t="shared" si="59"/>
        <v>392</v>
      </c>
      <c r="BL24">
        <f t="shared" si="60"/>
        <v>26.133333333333333</v>
      </c>
    </row>
    <row r="25" spans="1:64" x14ac:dyDescent="0.3">
      <c r="A25" s="3" t="s">
        <v>6</v>
      </c>
      <c r="B25">
        <f>VLOOKUP(A25,Table5[],4,0)</f>
        <v>33</v>
      </c>
      <c r="C25">
        <f t="shared" si="24"/>
        <v>12</v>
      </c>
      <c r="D25">
        <f t="shared" si="25"/>
        <v>13</v>
      </c>
      <c r="E25">
        <f t="shared" si="26"/>
        <v>34</v>
      </c>
      <c r="F25">
        <f t="shared" si="27"/>
        <v>34</v>
      </c>
      <c r="G25">
        <f t="shared" si="28"/>
        <v>9</v>
      </c>
      <c r="H25">
        <f t="shared" si="29"/>
        <v>10</v>
      </c>
      <c r="I25">
        <f t="shared" si="30"/>
        <v>35</v>
      </c>
      <c r="J25">
        <f t="shared" si="31"/>
        <v>35</v>
      </c>
      <c r="K25">
        <f t="shared" si="32"/>
        <v>10</v>
      </c>
      <c r="L25">
        <f t="shared" si="33"/>
        <v>7</v>
      </c>
      <c r="M25">
        <f t="shared" si="34"/>
        <v>32</v>
      </c>
      <c r="N25">
        <f t="shared" si="61"/>
        <v>32</v>
      </c>
      <c r="O25">
        <f t="shared" si="35"/>
        <v>10</v>
      </c>
      <c r="P25">
        <f t="shared" si="36"/>
        <v>7</v>
      </c>
      <c r="Q25">
        <f t="shared" si="1"/>
        <v>29</v>
      </c>
      <c r="R25">
        <f t="shared" si="62"/>
        <v>29</v>
      </c>
      <c r="S25">
        <f t="shared" si="37"/>
        <v>11</v>
      </c>
      <c r="T25">
        <f t="shared" si="38"/>
        <v>8</v>
      </c>
      <c r="U25">
        <f t="shared" si="3"/>
        <v>26</v>
      </c>
      <c r="V25">
        <f t="shared" si="61"/>
        <v>26</v>
      </c>
      <c r="W25">
        <f t="shared" si="39"/>
        <v>9</v>
      </c>
      <c r="X25">
        <f t="shared" si="40"/>
        <v>13</v>
      </c>
      <c r="Y25">
        <f t="shared" si="5"/>
        <v>30</v>
      </c>
      <c r="Z25">
        <f t="shared" si="62"/>
        <v>30</v>
      </c>
      <c r="AA25">
        <f t="shared" si="41"/>
        <v>11</v>
      </c>
      <c r="AB25">
        <f t="shared" si="42"/>
        <v>12</v>
      </c>
      <c r="AC25">
        <f t="shared" si="7"/>
        <v>31</v>
      </c>
      <c r="AD25">
        <f t="shared" si="61"/>
        <v>31</v>
      </c>
      <c r="AE25">
        <f t="shared" si="43"/>
        <v>9</v>
      </c>
      <c r="AF25">
        <f t="shared" si="44"/>
        <v>12</v>
      </c>
      <c r="AG25">
        <f t="shared" si="9"/>
        <v>34</v>
      </c>
      <c r="AH25">
        <f t="shared" si="62"/>
        <v>34</v>
      </c>
      <c r="AI25">
        <f t="shared" si="45"/>
        <v>9</v>
      </c>
      <c r="AJ25">
        <f t="shared" si="46"/>
        <v>8</v>
      </c>
      <c r="AK25">
        <f t="shared" si="11"/>
        <v>33</v>
      </c>
      <c r="AL25">
        <f t="shared" si="61"/>
        <v>33</v>
      </c>
      <c r="AM25">
        <f t="shared" si="47"/>
        <v>9</v>
      </c>
      <c r="AN25">
        <f t="shared" si="48"/>
        <v>7</v>
      </c>
      <c r="AO25">
        <f t="shared" si="13"/>
        <v>31</v>
      </c>
      <c r="AP25">
        <f t="shared" si="62"/>
        <v>31</v>
      </c>
      <c r="AQ25">
        <f t="shared" si="49"/>
        <v>13</v>
      </c>
      <c r="AR25">
        <f t="shared" si="50"/>
        <v>7</v>
      </c>
      <c r="AS25">
        <f t="shared" si="15"/>
        <v>25</v>
      </c>
      <c r="AT25">
        <f t="shared" si="61"/>
        <v>25</v>
      </c>
      <c r="AU25">
        <f t="shared" si="51"/>
        <v>10</v>
      </c>
      <c r="AV25">
        <f t="shared" si="52"/>
        <v>10</v>
      </c>
      <c r="AW25">
        <f t="shared" si="17"/>
        <v>25</v>
      </c>
      <c r="AX25">
        <f t="shared" si="62"/>
        <v>25</v>
      </c>
      <c r="AY25">
        <f t="shared" si="53"/>
        <v>9</v>
      </c>
      <c r="AZ25">
        <f t="shared" si="54"/>
        <v>8</v>
      </c>
      <c r="BA25">
        <f t="shared" si="19"/>
        <v>24</v>
      </c>
      <c r="BB25">
        <f t="shared" si="61"/>
        <v>24</v>
      </c>
      <c r="BC25">
        <f t="shared" si="55"/>
        <v>12</v>
      </c>
      <c r="BD25">
        <f t="shared" si="56"/>
        <v>8</v>
      </c>
      <c r="BE25">
        <f t="shared" si="21"/>
        <v>20</v>
      </c>
      <c r="BF25">
        <f t="shared" si="62"/>
        <v>20</v>
      </c>
      <c r="BG25">
        <f t="shared" si="57"/>
        <v>11</v>
      </c>
      <c r="BH25">
        <f t="shared" si="58"/>
        <v>12</v>
      </c>
      <c r="BI25">
        <f t="shared" si="23"/>
        <v>21</v>
      </c>
      <c r="BK25">
        <f t="shared" si="59"/>
        <v>430</v>
      </c>
      <c r="BL25">
        <f t="shared" si="60"/>
        <v>28.666666666666668</v>
      </c>
    </row>
    <row r="26" spans="1:64" x14ac:dyDescent="0.3">
      <c r="A26" s="3" t="s">
        <v>7</v>
      </c>
      <c r="B26">
        <f>VLOOKUP(A26,Table5[],4,0)</f>
        <v>18</v>
      </c>
      <c r="C26">
        <f t="shared" si="24"/>
        <v>8</v>
      </c>
      <c r="D26">
        <f t="shared" si="25"/>
        <v>9</v>
      </c>
      <c r="E26">
        <f t="shared" si="26"/>
        <v>19</v>
      </c>
      <c r="F26">
        <f t="shared" si="27"/>
        <v>19</v>
      </c>
      <c r="G26">
        <f t="shared" si="28"/>
        <v>6</v>
      </c>
      <c r="H26">
        <f t="shared" si="29"/>
        <v>8</v>
      </c>
      <c r="I26">
        <f t="shared" si="30"/>
        <v>21</v>
      </c>
      <c r="J26">
        <f t="shared" si="31"/>
        <v>21</v>
      </c>
      <c r="K26">
        <f t="shared" si="32"/>
        <v>9</v>
      </c>
      <c r="L26">
        <f t="shared" si="33"/>
        <v>7</v>
      </c>
      <c r="M26">
        <f t="shared" si="34"/>
        <v>19</v>
      </c>
      <c r="N26">
        <f t="shared" si="61"/>
        <v>19</v>
      </c>
      <c r="O26">
        <f t="shared" si="35"/>
        <v>9</v>
      </c>
      <c r="P26">
        <f t="shared" si="36"/>
        <v>7</v>
      </c>
      <c r="Q26">
        <f t="shared" si="1"/>
        <v>17</v>
      </c>
      <c r="R26">
        <f t="shared" si="62"/>
        <v>17</v>
      </c>
      <c r="S26">
        <f t="shared" si="37"/>
        <v>8</v>
      </c>
      <c r="T26">
        <f t="shared" si="38"/>
        <v>7</v>
      </c>
      <c r="U26">
        <f t="shared" si="3"/>
        <v>16</v>
      </c>
      <c r="V26">
        <f t="shared" si="61"/>
        <v>16</v>
      </c>
      <c r="W26">
        <f t="shared" si="39"/>
        <v>9</v>
      </c>
      <c r="X26">
        <f t="shared" si="40"/>
        <v>10</v>
      </c>
      <c r="Y26">
        <f t="shared" si="5"/>
        <v>17</v>
      </c>
      <c r="Z26">
        <f t="shared" si="62"/>
        <v>17</v>
      </c>
      <c r="AA26">
        <f t="shared" si="41"/>
        <v>6</v>
      </c>
      <c r="AB26">
        <f t="shared" si="42"/>
        <v>8</v>
      </c>
      <c r="AC26">
        <f t="shared" si="7"/>
        <v>19</v>
      </c>
      <c r="AD26">
        <f t="shared" si="61"/>
        <v>19</v>
      </c>
      <c r="AE26">
        <f t="shared" si="43"/>
        <v>8</v>
      </c>
      <c r="AF26">
        <f t="shared" si="44"/>
        <v>8</v>
      </c>
      <c r="AG26">
        <f t="shared" si="9"/>
        <v>19</v>
      </c>
      <c r="AH26">
        <f t="shared" si="62"/>
        <v>19</v>
      </c>
      <c r="AI26">
        <f t="shared" si="45"/>
        <v>7</v>
      </c>
      <c r="AJ26">
        <f t="shared" si="46"/>
        <v>8</v>
      </c>
      <c r="AK26">
        <f t="shared" si="11"/>
        <v>20</v>
      </c>
      <c r="AL26">
        <f t="shared" si="61"/>
        <v>20</v>
      </c>
      <c r="AM26">
        <f t="shared" si="47"/>
        <v>9</v>
      </c>
      <c r="AN26">
        <f t="shared" si="48"/>
        <v>9</v>
      </c>
      <c r="AO26">
        <f t="shared" si="13"/>
        <v>20</v>
      </c>
      <c r="AP26">
        <f t="shared" si="62"/>
        <v>20</v>
      </c>
      <c r="AQ26">
        <f t="shared" si="49"/>
        <v>8</v>
      </c>
      <c r="AR26">
        <f t="shared" si="50"/>
        <v>7</v>
      </c>
      <c r="AS26">
        <f t="shared" si="15"/>
        <v>19</v>
      </c>
      <c r="AT26">
        <f t="shared" si="61"/>
        <v>19</v>
      </c>
      <c r="AU26">
        <f t="shared" si="51"/>
        <v>8</v>
      </c>
      <c r="AV26">
        <f t="shared" si="52"/>
        <v>7</v>
      </c>
      <c r="AW26">
        <f t="shared" si="17"/>
        <v>18</v>
      </c>
      <c r="AX26">
        <f t="shared" si="62"/>
        <v>18</v>
      </c>
      <c r="AY26">
        <f t="shared" si="53"/>
        <v>6</v>
      </c>
      <c r="AZ26">
        <f t="shared" si="54"/>
        <v>8</v>
      </c>
      <c r="BA26">
        <f t="shared" si="19"/>
        <v>20</v>
      </c>
      <c r="BB26">
        <f t="shared" si="61"/>
        <v>20</v>
      </c>
      <c r="BC26">
        <f t="shared" si="55"/>
        <v>6</v>
      </c>
      <c r="BD26">
        <f t="shared" si="56"/>
        <v>6</v>
      </c>
      <c r="BE26">
        <f t="shared" si="21"/>
        <v>20</v>
      </c>
      <c r="BF26">
        <f t="shared" si="62"/>
        <v>20</v>
      </c>
      <c r="BG26">
        <f t="shared" si="57"/>
        <v>8</v>
      </c>
      <c r="BH26">
        <f t="shared" si="58"/>
        <v>7</v>
      </c>
      <c r="BI26">
        <f t="shared" si="23"/>
        <v>19</v>
      </c>
      <c r="BK26">
        <f t="shared" si="59"/>
        <v>283</v>
      </c>
      <c r="BL26">
        <f t="shared" si="60"/>
        <v>18.866666666666667</v>
      </c>
    </row>
    <row r="27" spans="1:64" x14ac:dyDescent="0.3">
      <c r="A27" s="3" t="s">
        <v>8</v>
      </c>
      <c r="B27">
        <f>VLOOKUP(A27,Table5[],4,0)</f>
        <v>14</v>
      </c>
      <c r="C27">
        <f t="shared" si="24"/>
        <v>5</v>
      </c>
      <c r="D27">
        <f t="shared" si="25"/>
        <v>7</v>
      </c>
      <c r="E27">
        <f t="shared" si="26"/>
        <v>16</v>
      </c>
      <c r="F27">
        <f t="shared" si="27"/>
        <v>16</v>
      </c>
      <c r="G27">
        <f t="shared" si="28"/>
        <v>5</v>
      </c>
      <c r="H27">
        <f t="shared" si="29"/>
        <v>6</v>
      </c>
      <c r="I27">
        <f t="shared" si="30"/>
        <v>17</v>
      </c>
      <c r="J27">
        <f t="shared" si="31"/>
        <v>17</v>
      </c>
      <c r="K27">
        <f t="shared" si="32"/>
        <v>5</v>
      </c>
      <c r="L27">
        <f t="shared" si="33"/>
        <v>8</v>
      </c>
      <c r="M27">
        <f t="shared" si="34"/>
        <v>20</v>
      </c>
      <c r="N27">
        <f t="shared" si="61"/>
        <v>20</v>
      </c>
      <c r="O27">
        <f t="shared" si="35"/>
        <v>6</v>
      </c>
      <c r="P27">
        <f t="shared" si="36"/>
        <v>5</v>
      </c>
      <c r="Q27">
        <f t="shared" si="1"/>
        <v>19</v>
      </c>
      <c r="R27">
        <f t="shared" si="62"/>
        <v>19</v>
      </c>
      <c r="S27">
        <f t="shared" si="37"/>
        <v>8</v>
      </c>
      <c r="T27">
        <f t="shared" si="38"/>
        <v>7</v>
      </c>
      <c r="U27">
        <f t="shared" si="3"/>
        <v>18</v>
      </c>
      <c r="V27">
        <f t="shared" si="61"/>
        <v>18</v>
      </c>
      <c r="W27">
        <f t="shared" si="39"/>
        <v>7</v>
      </c>
      <c r="X27">
        <f t="shared" si="40"/>
        <v>5</v>
      </c>
      <c r="Y27">
        <f t="shared" si="5"/>
        <v>16</v>
      </c>
      <c r="Z27">
        <f t="shared" si="62"/>
        <v>16</v>
      </c>
      <c r="AA27">
        <f t="shared" si="41"/>
        <v>6</v>
      </c>
      <c r="AB27">
        <f t="shared" si="42"/>
        <v>5</v>
      </c>
      <c r="AC27">
        <f t="shared" si="7"/>
        <v>15</v>
      </c>
      <c r="AD27">
        <f t="shared" si="61"/>
        <v>15</v>
      </c>
      <c r="AE27">
        <f t="shared" si="43"/>
        <v>6</v>
      </c>
      <c r="AF27">
        <f t="shared" si="44"/>
        <v>6</v>
      </c>
      <c r="AG27">
        <f t="shared" si="9"/>
        <v>15</v>
      </c>
      <c r="AH27">
        <f t="shared" si="62"/>
        <v>15</v>
      </c>
      <c r="AI27">
        <f t="shared" si="45"/>
        <v>6</v>
      </c>
      <c r="AJ27">
        <f t="shared" si="46"/>
        <v>5</v>
      </c>
      <c r="AK27">
        <f t="shared" si="11"/>
        <v>14</v>
      </c>
      <c r="AL27">
        <f t="shared" si="61"/>
        <v>14</v>
      </c>
      <c r="AM27">
        <f t="shared" si="47"/>
        <v>5</v>
      </c>
      <c r="AN27">
        <f t="shared" si="48"/>
        <v>7</v>
      </c>
      <c r="AO27">
        <f t="shared" si="13"/>
        <v>16</v>
      </c>
      <c r="AP27">
        <f t="shared" si="62"/>
        <v>16</v>
      </c>
      <c r="AQ27">
        <f t="shared" si="49"/>
        <v>5</v>
      </c>
      <c r="AR27">
        <f t="shared" si="50"/>
        <v>7</v>
      </c>
      <c r="AS27">
        <f t="shared" si="15"/>
        <v>18</v>
      </c>
      <c r="AT27">
        <f t="shared" si="61"/>
        <v>18</v>
      </c>
      <c r="AU27">
        <f t="shared" si="51"/>
        <v>5</v>
      </c>
      <c r="AV27">
        <f t="shared" si="52"/>
        <v>7</v>
      </c>
      <c r="AW27">
        <f t="shared" si="17"/>
        <v>20</v>
      </c>
      <c r="AX27">
        <f t="shared" si="62"/>
        <v>20</v>
      </c>
      <c r="AY27">
        <f t="shared" si="53"/>
        <v>6</v>
      </c>
      <c r="AZ27">
        <f t="shared" si="54"/>
        <v>6</v>
      </c>
      <c r="BA27">
        <f t="shared" si="19"/>
        <v>20</v>
      </c>
      <c r="BB27">
        <f t="shared" si="61"/>
        <v>20</v>
      </c>
      <c r="BC27">
        <f t="shared" si="55"/>
        <v>6</v>
      </c>
      <c r="BD27">
        <f t="shared" si="56"/>
        <v>5</v>
      </c>
      <c r="BE27">
        <f t="shared" si="21"/>
        <v>19</v>
      </c>
      <c r="BF27">
        <f t="shared" si="62"/>
        <v>19</v>
      </c>
      <c r="BG27">
        <f t="shared" si="57"/>
        <v>6</v>
      </c>
      <c r="BH27">
        <f t="shared" si="58"/>
        <v>7</v>
      </c>
      <c r="BI27">
        <f t="shared" si="23"/>
        <v>20</v>
      </c>
      <c r="BK27">
        <f t="shared" si="59"/>
        <v>263</v>
      </c>
      <c r="BL27">
        <f t="shared" si="60"/>
        <v>17.533333333333335</v>
      </c>
    </row>
    <row r="28" spans="1:64" x14ac:dyDescent="0.3">
      <c r="A28" s="3" t="s">
        <v>9</v>
      </c>
      <c r="B28">
        <f>VLOOKUP(A28,Table5[],4,0)</f>
        <v>9</v>
      </c>
      <c r="C28">
        <f t="shared" si="24"/>
        <v>5</v>
      </c>
      <c r="D28">
        <f t="shared" si="25"/>
        <v>6</v>
      </c>
      <c r="E28">
        <f t="shared" si="26"/>
        <v>10</v>
      </c>
      <c r="F28">
        <f t="shared" si="27"/>
        <v>10</v>
      </c>
      <c r="G28">
        <f t="shared" si="28"/>
        <v>5</v>
      </c>
      <c r="H28">
        <f t="shared" si="29"/>
        <v>5</v>
      </c>
      <c r="I28">
        <f t="shared" si="30"/>
        <v>10</v>
      </c>
      <c r="J28">
        <f t="shared" si="31"/>
        <v>10</v>
      </c>
      <c r="K28">
        <f t="shared" si="32"/>
        <v>4</v>
      </c>
      <c r="L28">
        <f t="shared" si="33"/>
        <v>6</v>
      </c>
      <c r="M28">
        <f t="shared" si="34"/>
        <v>12</v>
      </c>
      <c r="N28">
        <f t="shared" si="61"/>
        <v>12</v>
      </c>
      <c r="O28">
        <f t="shared" si="35"/>
        <v>4</v>
      </c>
      <c r="P28">
        <f t="shared" si="36"/>
        <v>6</v>
      </c>
      <c r="Q28">
        <f t="shared" si="1"/>
        <v>14</v>
      </c>
      <c r="R28">
        <f t="shared" si="62"/>
        <v>14</v>
      </c>
      <c r="S28">
        <f t="shared" si="37"/>
        <v>4</v>
      </c>
      <c r="T28">
        <f t="shared" si="38"/>
        <v>4</v>
      </c>
      <c r="U28">
        <f t="shared" si="3"/>
        <v>14</v>
      </c>
      <c r="V28">
        <f t="shared" si="61"/>
        <v>14</v>
      </c>
      <c r="W28">
        <f t="shared" si="39"/>
        <v>4</v>
      </c>
      <c r="X28">
        <f t="shared" si="40"/>
        <v>6</v>
      </c>
      <c r="Y28">
        <f t="shared" si="5"/>
        <v>16</v>
      </c>
      <c r="Z28">
        <f t="shared" si="62"/>
        <v>16</v>
      </c>
      <c r="AA28">
        <f t="shared" si="41"/>
        <v>3</v>
      </c>
      <c r="AB28">
        <f t="shared" si="42"/>
        <v>5</v>
      </c>
      <c r="AC28">
        <f t="shared" si="7"/>
        <v>18</v>
      </c>
      <c r="AD28">
        <f t="shared" si="61"/>
        <v>18</v>
      </c>
      <c r="AE28">
        <f t="shared" si="43"/>
        <v>3</v>
      </c>
      <c r="AF28">
        <f t="shared" si="44"/>
        <v>4</v>
      </c>
      <c r="AG28">
        <f t="shared" si="9"/>
        <v>19</v>
      </c>
      <c r="AH28">
        <f t="shared" si="62"/>
        <v>19</v>
      </c>
      <c r="AI28">
        <f t="shared" si="45"/>
        <v>4</v>
      </c>
      <c r="AJ28">
        <f t="shared" si="46"/>
        <v>4</v>
      </c>
      <c r="AK28">
        <f t="shared" si="11"/>
        <v>19</v>
      </c>
      <c r="AL28">
        <f t="shared" si="61"/>
        <v>19</v>
      </c>
      <c r="AM28">
        <f t="shared" si="47"/>
        <v>4</v>
      </c>
      <c r="AN28">
        <f t="shared" si="48"/>
        <v>3</v>
      </c>
      <c r="AO28">
        <f t="shared" si="13"/>
        <v>18</v>
      </c>
      <c r="AP28">
        <f t="shared" si="62"/>
        <v>18</v>
      </c>
      <c r="AQ28">
        <f t="shared" si="49"/>
        <v>4</v>
      </c>
      <c r="AR28">
        <f t="shared" si="50"/>
        <v>3</v>
      </c>
      <c r="AS28">
        <f t="shared" si="15"/>
        <v>17</v>
      </c>
      <c r="AT28">
        <f t="shared" si="61"/>
        <v>17</v>
      </c>
      <c r="AU28">
        <f t="shared" si="51"/>
        <v>3</v>
      </c>
      <c r="AV28">
        <f t="shared" si="52"/>
        <v>4</v>
      </c>
      <c r="AW28">
        <f t="shared" si="17"/>
        <v>18</v>
      </c>
      <c r="AX28">
        <f t="shared" si="62"/>
        <v>18</v>
      </c>
      <c r="AY28">
        <f t="shared" si="53"/>
        <v>4</v>
      </c>
      <c r="AZ28">
        <f t="shared" si="54"/>
        <v>5</v>
      </c>
      <c r="BA28">
        <f t="shared" si="19"/>
        <v>19</v>
      </c>
      <c r="BB28">
        <f t="shared" si="61"/>
        <v>19</v>
      </c>
      <c r="BC28">
        <f t="shared" si="55"/>
        <v>4</v>
      </c>
      <c r="BD28">
        <f t="shared" si="56"/>
        <v>4</v>
      </c>
      <c r="BE28">
        <f t="shared" si="21"/>
        <v>19</v>
      </c>
      <c r="BF28">
        <f t="shared" si="62"/>
        <v>19</v>
      </c>
      <c r="BG28">
        <f t="shared" si="57"/>
        <v>3</v>
      </c>
      <c r="BH28">
        <f t="shared" si="58"/>
        <v>5</v>
      </c>
      <c r="BI28">
        <f t="shared" si="23"/>
        <v>21</v>
      </c>
      <c r="BK28">
        <f t="shared" si="59"/>
        <v>244</v>
      </c>
      <c r="BL28">
        <f t="shared" si="60"/>
        <v>16.266666666666666</v>
      </c>
    </row>
    <row r="29" spans="1:64" x14ac:dyDescent="0.3">
      <c r="A29" s="3" t="s">
        <v>10</v>
      </c>
      <c r="B29">
        <f>VLOOKUP(A29,Table5[],4,0)</f>
        <v>7</v>
      </c>
      <c r="C29">
        <f t="shared" si="24"/>
        <v>2</v>
      </c>
      <c r="D29">
        <f t="shared" si="25"/>
        <v>3</v>
      </c>
      <c r="E29">
        <f t="shared" si="26"/>
        <v>8</v>
      </c>
      <c r="F29">
        <f t="shared" si="27"/>
        <v>8</v>
      </c>
      <c r="G29">
        <f t="shared" si="28"/>
        <v>4</v>
      </c>
      <c r="H29">
        <f t="shared" si="29"/>
        <v>4</v>
      </c>
      <c r="I29">
        <f t="shared" si="30"/>
        <v>8</v>
      </c>
      <c r="J29">
        <f t="shared" si="31"/>
        <v>8</v>
      </c>
      <c r="K29">
        <f t="shared" si="32"/>
        <v>4</v>
      </c>
      <c r="L29">
        <f t="shared" si="33"/>
        <v>4</v>
      </c>
      <c r="M29">
        <f t="shared" si="34"/>
        <v>8</v>
      </c>
      <c r="N29">
        <f t="shared" si="61"/>
        <v>8</v>
      </c>
      <c r="O29">
        <f>E65</f>
        <v>2</v>
      </c>
      <c r="P29">
        <f t="shared" si="36"/>
        <v>3</v>
      </c>
      <c r="Q29">
        <f t="shared" si="1"/>
        <v>9</v>
      </c>
      <c r="R29">
        <f t="shared" si="62"/>
        <v>9</v>
      </c>
      <c r="S29">
        <f t="shared" si="37"/>
        <v>2</v>
      </c>
      <c r="T29">
        <f t="shared" si="38"/>
        <v>4</v>
      </c>
      <c r="U29">
        <f t="shared" si="3"/>
        <v>11</v>
      </c>
      <c r="V29">
        <f t="shared" si="61"/>
        <v>11</v>
      </c>
      <c r="W29">
        <f t="shared" si="39"/>
        <v>3</v>
      </c>
      <c r="X29">
        <f t="shared" si="40"/>
        <v>3</v>
      </c>
      <c r="Y29">
        <f t="shared" si="5"/>
        <v>11</v>
      </c>
      <c r="Z29">
        <f t="shared" si="62"/>
        <v>11</v>
      </c>
      <c r="AA29">
        <f t="shared" si="41"/>
        <v>2</v>
      </c>
      <c r="AB29">
        <f t="shared" si="42"/>
        <v>4</v>
      </c>
      <c r="AC29">
        <f t="shared" si="7"/>
        <v>13</v>
      </c>
      <c r="AD29">
        <f t="shared" si="61"/>
        <v>13</v>
      </c>
      <c r="AE29">
        <f t="shared" si="43"/>
        <v>2</v>
      </c>
      <c r="AF29">
        <f t="shared" si="44"/>
        <v>3</v>
      </c>
      <c r="AG29">
        <f t="shared" si="9"/>
        <v>14</v>
      </c>
      <c r="AH29">
        <f t="shared" si="62"/>
        <v>14</v>
      </c>
      <c r="AI29">
        <f t="shared" si="45"/>
        <v>3</v>
      </c>
      <c r="AJ29">
        <f t="shared" si="46"/>
        <v>4</v>
      </c>
      <c r="AK29">
        <f t="shared" si="11"/>
        <v>15</v>
      </c>
      <c r="AL29">
        <f t="shared" si="61"/>
        <v>15</v>
      </c>
      <c r="AM29">
        <f t="shared" si="47"/>
        <v>3</v>
      </c>
      <c r="AN29">
        <f t="shared" si="48"/>
        <v>3</v>
      </c>
      <c r="AO29">
        <f t="shared" si="13"/>
        <v>15</v>
      </c>
      <c r="AP29">
        <f t="shared" si="62"/>
        <v>15</v>
      </c>
      <c r="AQ29">
        <f t="shared" si="49"/>
        <v>3</v>
      </c>
      <c r="AR29">
        <f t="shared" si="50"/>
        <v>4</v>
      </c>
      <c r="AS29">
        <f t="shared" si="15"/>
        <v>16</v>
      </c>
      <c r="AT29">
        <f t="shared" si="61"/>
        <v>16</v>
      </c>
      <c r="AU29">
        <f t="shared" si="51"/>
        <v>1</v>
      </c>
      <c r="AV29">
        <f t="shared" si="52"/>
        <v>3</v>
      </c>
      <c r="AW29">
        <f t="shared" si="17"/>
        <v>18</v>
      </c>
      <c r="AX29">
        <f t="shared" si="62"/>
        <v>18</v>
      </c>
      <c r="AY29">
        <f t="shared" si="53"/>
        <v>3</v>
      </c>
      <c r="AZ29">
        <f t="shared" si="54"/>
        <v>4</v>
      </c>
      <c r="BA29">
        <f t="shared" si="19"/>
        <v>19</v>
      </c>
      <c r="BB29">
        <f t="shared" si="61"/>
        <v>19</v>
      </c>
      <c r="BC29">
        <f t="shared" si="55"/>
        <v>2</v>
      </c>
      <c r="BD29">
        <f t="shared" si="56"/>
        <v>3</v>
      </c>
      <c r="BE29">
        <f t="shared" si="21"/>
        <v>20</v>
      </c>
      <c r="BF29">
        <f t="shared" si="62"/>
        <v>20</v>
      </c>
      <c r="BG29">
        <f t="shared" si="57"/>
        <v>1</v>
      </c>
      <c r="BH29">
        <f t="shared" si="58"/>
        <v>4</v>
      </c>
      <c r="BI29">
        <f t="shared" si="23"/>
        <v>23</v>
      </c>
      <c r="BK29">
        <f t="shared" si="59"/>
        <v>208</v>
      </c>
      <c r="BL29">
        <f t="shared" si="60"/>
        <v>13.866666666666667</v>
      </c>
    </row>
    <row r="30" spans="1:64" x14ac:dyDescent="0.3">
      <c r="A30" s="3" t="s">
        <v>11</v>
      </c>
      <c r="B30">
        <f>VLOOKUP(A30,Table5[],4,0)</f>
        <v>9</v>
      </c>
      <c r="C30">
        <f t="shared" si="24"/>
        <v>3</v>
      </c>
      <c r="D30">
        <f t="shared" si="25"/>
        <v>3</v>
      </c>
      <c r="E30">
        <f t="shared" si="26"/>
        <v>9</v>
      </c>
      <c r="F30">
        <f t="shared" si="27"/>
        <v>9</v>
      </c>
      <c r="G30">
        <f t="shared" si="28"/>
        <v>1</v>
      </c>
      <c r="H30">
        <f t="shared" si="29"/>
        <v>3</v>
      </c>
      <c r="I30">
        <f t="shared" si="30"/>
        <v>11</v>
      </c>
      <c r="J30">
        <f t="shared" si="31"/>
        <v>11</v>
      </c>
      <c r="K30">
        <f t="shared" si="32"/>
        <v>3</v>
      </c>
      <c r="L30">
        <f t="shared" si="33"/>
        <v>4</v>
      </c>
      <c r="M30">
        <f t="shared" si="34"/>
        <v>12</v>
      </c>
      <c r="N30">
        <f t="shared" si="61"/>
        <v>12</v>
      </c>
      <c r="O30">
        <f t="shared" si="35"/>
        <v>3</v>
      </c>
      <c r="P30">
        <f t="shared" si="36"/>
        <v>3</v>
      </c>
      <c r="Q30">
        <f t="shared" si="1"/>
        <v>12</v>
      </c>
      <c r="R30">
        <f t="shared" si="62"/>
        <v>12</v>
      </c>
      <c r="S30">
        <f t="shared" si="37"/>
        <v>3</v>
      </c>
      <c r="T30">
        <f t="shared" si="38"/>
        <v>3</v>
      </c>
      <c r="U30">
        <f t="shared" si="3"/>
        <v>12</v>
      </c>
      <c r="V30">
        <f t="shared" si="61"/>
        <v>12</v>
      </c>
      <c r="W30">
        <f t="shared" si="39"/>
        <v>2</v>
      </c>
      <c r="X30">
        <f t="shared" si="40"/>
        <v>3</v>
      </c>
      <c r="Y30">
        <f t="shared" si="5"/>
        <v>13</v>
      </c>
      <c r="Z30">
        <f t="shared" si="62"/>
        <v>13</v>
      </c>
      <c r="AA30">
        <f t="shared" si="41"/>
        <v>2</v>
      </c>
      <c r="AB30">
        <f t="shared" si="42"/>
        <v>4</v>
      </c>
      <c r="AC30">
        <f t="shared" si="7"/>
        <v>15</v>
      </c>
      <c r="AD30">
        <f t="shared" si="61"/>
        <v>15</v>
      </c>
      <c r="AE30">
        <f t="shared" si="43"/>
        <v>2</v>
      </c>
      <c r="AF30">
        <f t="shared" si="44"/>
        <v>3</v>
      </c>
      <c r="AG30">
        <f t="shared" si="9"/>
        <v>16</v>
      </c>
      <c r="AH30">
        <f t="shared" si="62"/>
        <v>16</v>
      </c>
      <c r="AI30">
        <f t="shared" si="45"/>
        <v>2</v>
      </c>
      <c r="AJ30">
        <f t="shared" si="46"/>
        <v>3</v>
      </c>
      <c r="AK30">
        <f t="shared" si="11"/>
        <v>17</v>
      </c>
      <c r="AL30">
        <f t="shared" si="61"/>
        <v>17</v>
      </c>
      <c r="AM30">
        <f t="shared" si="47"/>
        <v>2</v>
      </c>
      <c r="AN30">
        <f t="shared" si="48"/>
        <v>4</v>
      </c>
      <c r="AO30">
        <f t="shared" si="13"/>
        <v>19</v>
      </c>
      <c r="AP30">
        <f t="shared" si="62"/>
        <v>19</v>
      </c>
      <c r="AQ30">
        <f t="shared" si="49"/>
        <v>3</v>
      </c>
      <c r="AR30">
        <f t="shared" si="50"/>
        <v>3</v>
      </c>
      <c r="AS30">
        <f t="shared" si="15"/>
        <v>19</v>
      </c>
      <c r="AT30">
        <f t="shared" si="61"/>
        <v>19</v>
      </c>
      <c r="AU30">
        <f t="shared" si="51"/>
        <v>3</v>
      </c>
      <c r="AV30">
        <f t="shared" si="52"/>
        <v>3</v>
      </c>
      <c r="AW30">
        <f t="shared" si="17"/>
        <v>19</v>
      </c>
      <c r="AX30">
        <f t="shared" si="62"/>
        <v>19</v>
      </c>
      <c r="AY30">
        <f t="shared" si="53"/>
        <v>2</v>
      </c>
      <c r="AZ30">
        <f t="shared" si="54"/>
        <v>3</v>
      </c>
      <c r="BA30">
        <f t="shared" si="19"/>
        <v>20</v>
      </c>
      <c r="BB30">
        <f t="shared" si="61"/>
        <v>20</v>
      </c>
      <c r="BC30">
        <f t="shared" si="55"/>
        <v>3</v>
      </c>
      <c r="BD30">
        <f t="shared" si="56"/>
        <v>3</v>
      </c>
      <c r="BE30">
        <f t="shared" si="21"/>
        <v>20</v>
      </c>
      <c r="BF30">
        <f t="shared" si="62"/>
        <v>20</v>
      </c>
      <c r="BG30">
        <f t="shared" si="57"/>
        <v>2</v>
      </c>
      <c r="BH30">
        <f t="shared" si="58"/>
        <v>3</v>
      </c>
      <c r="BI30">
        <f t="shared" si="23"/>
        <v>21</v>
      </c>
      <c r="BK30">
        <f t="shared" si="59"/>
        <v>235</v>
      </c>
      <c r="BL30">
        <f t="shared" si="60"/>
        <v>15.666666666666666</v>
      </c>
    </row>
    <row r="31" spans="1:64" x14ac:dyDescent="0.3">
      <c r="A31" s="3" t="s">
        <v>12</v>
      </c>
      <c r="B31">
        <f>VLOOKUP(A31,Table5[],4,0)</f>
        <v>1</v>
      </c>
      <c r="C31">
        <f t="shared" si="24"/>
        <v>1</v>
      </c>
      <c r="D31">
        <f t="shared" si="25"/>
        <v>2</v>
      </c>
      <c r="E31">
        <f t="shared" si="26"/>
        <v>2</v>
      </c>
      <c r="F31">
        <f t="shared" si="27"/>
        <v>2</v>
      </c>
      <c r="G31">
        <f t="shared" si="28"/>
        <v>0</v>
      </c>
      <c r="H31">
        <f t="shared" si="29"/>
        <v>2</v>
      </c>
      <c r="I31">
        <f t="shared" si="30"/>
        <v>4</v>
      </c>
      <c r="J31">
        <f t="shared" si="31"/>
        <v>4</v>
      </c>
      <c r="K31">
        <f t="shared" si="32"/>
        <v>0</v>
      </c>
      <c r="L31">
        <f t="shared" si="33"/>
        <v>2</v>
      </c>
      <c r="M31">
        <f t="shared" si="34"/>
        <v>6</v>
      </c>
      <c r="N31">
        <f t="shared" si="61"/>
        <v>6</v>
      </c>
      <c r="O31">
        <f t="shared" si="35"/>
        <v>0</v>
      </c>
      <c r="P31">
        <f t="shared" si="36"/>
        <v>2</v>
      </c>
      <c r="Q31">
        <f t="shared" si="1"/>
        <v>8</v>
      </c>
      <c r="R31">
        <f t="shared" si="62"/>
        <v>8</v>
      </c>
      <c r="S31">
        <f t="shared" si="37"/>
        <v>1</v>
      </c>
      <c r="T31">
        <f t="shared" si="38"/>
        <v>2</v>
      </c>
      <c r="U31">
        <f t="shared" si="3"/>
        <v>9</v>
      </c>
      <c r="V31">
        <f t="shared" si="61"/>
        <v>9</v>
      </c>
      <c r="W31">
        <f t="shared" si="39"/>
        <v>1</v>
      </c>
      <c r="X31">
        <f t="shared" si="40"/>
        <v>2</v>
      </c>
      <c r="Y31">
        <f t="shared" si="5"/>
        <v>10</v>
      </c>
      <c r="Z31">
        <f t="shared" si="62"/>
        <v>10</v>
      </c>
      <c r="AA31">
        <f t="shared" si="41"/>
        <v>0</v>
      </c>
      <c r="AB31">
        <f t="shared" si="42"/>
        <v>2</v>
      </c>
      <c r="AC31">
        <f t="shared" si="7"/>
        <v>12</v>
      </c>
      <c r="AD31">
        <f t="shared" si="61"/>
        <v>12</v>
      </c>
      <c r="AE31">
        <f t="shared" si="43"/>
        <v>1</v>
      </c>
      <c r="AF31">
        <f t="shared" si="44"/>
        <v>2</v>
      </c>
      <c r="AG31">
        <f t="shared" si="9"/>
        <v>13</v>
      </c>
      <c r="AH31">
        <f t="shared" si="62"/>
        <v>13</v>
      </c>
      <c r="AI31">
        <f t="shared" si="45"/>
        <v>1</v>
      </c>
      <c r="AJ31">
        <f t="shared" si="46"/>
        <v>2</v>
      </c>
      <c r="AK31">
        <f t="shared" si="11"/>
        <v>14</v>
      </c>
      <c r="AL31">
        <f t="shared" si="61"/>
        <v>14</v>
      </c>
      <c r="AM31">
        <f t="shared" si="47"/>
        <v>0</v>
      </c>
      <c r="AN31">
        <f t="shared" si="48"/>
        <v>2</v>
      </c>
      <c r="AO31">
        <f t="shared" si="13"/>
        <v>16</v>
      </c>
      <c r="AP31">
        <f t="shared" si="62"/>
        <v>16</v>
      </c>
      <c r="AQ31">
        <f t="shared" si="49"/>
        <v>0</v>
      </c>
      <c r="AR31">
        <f t="shared" si="50"/>
        <v>2</v>
      </c>
      <c r="AS31">
        <f t="shared" si="15"/>
        <v>18</v>
      </c>
      <c r="AT31">
        <f t="shared" si="61"/>
        <v>18</v>
      </c>
      <c r="AU31">
        <f t="shared" si="51"/>
        <v>0</v>
      </c>
      <c r="AV31">
        <f t="shared" si="52"/>
        <v>2</v>
      </c>
      <c r="AW31">
        <f t="shared" si="17"/>
        <v>20</v>
      </c>
      <c r="AX31">
        <f t="shared" si="62"/>
        <v>20</v>
      </c>
      <c r="AY31">
        <f t="shared" si="53"/>
        <v>0</v>
      </c>
      <c r="AZ31">
        <f t="shared" si="54"/>
        <v>2</v>
      </c>
      <c r="BA31">
        <f t="shared" si="19"/>
        <v>22</v>
      </c>
      <c r="BB31">
        <f t="shared" si="61"/>
        <v>22</v>
      </c>
      <c r="BC31">
        <f t="shared" si="55"/>
        <v>0</v>
      </c>
      <c r="BD31">
        <f t="shared" si="56"/>
        <v>2</v>
      </c>
      <c r="BE31">
        <f t="shared" si="21"/>
        <v>24</v>
      </c>
      <c r="BF31">
        <f t="shared" si="62"/>
        <v>24</v>
      </c>
      <c r="BG31">
        <f t="shared" si="57"/>
        <v>0</v>
      </c>
      <c r="BH31">
        <f t="shared" si="58"/>
        <v>2</v>
      </c>
      <c r="BI31">
        <f t="shared" si="23"/>
        <v>26</v>
      </c>
      <c r="BK31">
        <f t="shared" si="59"/>
        <v>204</v>
      </c>
      <c r="BL31">
        <f t="shared" si="60"/>
        <v>13.6</v>
      </c>
    </row>
    <row r="32" spans="1:64" x14ac:dyDescent="0.3">
      <c r="A32" s="3" t="s">
        <v>14</v>
      </c>
      <c r="B32">
        <f>VLOOKUP(A32,Table5[],4,0)</f>
        <v>2</v>
      </c>
      <c r="C32">
        <f t="shared" si="24"/>
        <v>0</v>
      </c>
      <c r="D32">
        <f t="shared" si="25"/>
        <v>2</v>
      </c>
      <c r="E32">
        <f t="shared" si="26"/>
        <v>4</v>
      </c>
      <c r="F32">
        <f t="shared" si="27"/>
        <v>4</v>
      </c>
      <c r="G32">
        <f t="shared" si="28"/>
        <v>1</v>
      </c>
      <c r="H32">
        <f t="shared" si="29"/>
        <v>2</v>
      </c>
      <c r="I32">
        <f t="shared" si="30"/>
        <v>5</v>
      </c>
      <c r="J32">
        <f t="shared" si="31"/>
        <v>5</v>
      </c>
      <c r="K32">
        <f t="shared" si="32"/>
        <v>0</v>
      </c>
      <c r="L32">
        <f t="shared" si="33"/>
        <v>2</v>
      </c>
      <c r="M32">
        <f t="shared" si="34"/>
        <v>7</v>
      </c>
      <c r="N32">
        <f t="shared" si="61"/>
        <v>7</v>
      </c>
      <c r="O32">
        <f t="shared" si="35"/>
        <v>1</v>
      </c>
      <c r="P32">
        <f t="shared" si="36"/>
        <v>2</v>
      </c>
      <c r="Q32">
        <f t="shared" si="1"/>
        <v>8</v>
      </c>
      <c r="R32">
        <f t="shared" si="62"/>
        <v>8</v>
      </c>
      <c r="S32">
        <f t="shared" si="37"/>
        <v>0</v>
      </c>
      <c r="T32">
        <f t="shared" si="38"/>
        <v>2</v>
      </c>
      <c r="U32">
        <f t="shared" si="3"/>
        <v>10</v>
      </c>
      <c r="V32">
        <f t="shared" si="61"/>
        <v>10</v>
      </c>
      <c r="W32">
        <f t="shared" si="39"/>
        <v>0</v>
      </c>
      <c r="X32">
        <f t="shared" si="40"/>
        <v>2</v>
      </c>
      <c r="Y32">
        <f t="shared" si="5"/>
        <v>12</v>
      </c>
      <c r="Z32">
        <f t="shared" si="62"/>
        <v>12</v>
      </c>
      <c r="AA32">
        <f t="shared" si="41"/>
        <v>1</v>
      </c>
      <c r="AB32">
        <f t="shared" si="42"/>
        <v>2</v>
      </c>
      <c r="AC32">
        <f t="shared" si="7"/>
        <v>13</v>
      </c>
      <c r="AD32">
        <f t="shared" si="61"/>
        <v>13</v>
      </c>
      <c r="AE32">
        <f t="shared" si="43"/>
        <v>0</v>
      </c>
      <c r="AF32">
        <f t="shared" si="44"/>
        <v>2</v>
      </c>
      <c r="AG32">
        <f t="shared" si="9"/>
        <v>15</v>
      </c>
      <c r="AH32">
        <f t="shared" si="62"/>
        <v>15</v>
      </c>
      <c r="AI32">
        <f t="shared" si="45"/>
        <v>0</v>
      </c>
      <c r="AJ32">
        <f t="shared" si="46"/>
        <v>2</v>
      </c>
      <c r="AK32">
        <f t="shared" si="11"/>
        <v>17</v>
      </c>
      <c r="AL32">
        <f t="shared" si="61"/>
        <v>17</v>
      </c>
      <c r="AM32">
        <f t="shared" si="47"/>
        <v>0</v>
      </c>
      <c r="AN32">
        <f t="shared" si="48"/>
        <v>2</v>
      </c>
      <c r="AO32">
        <f t="shared" si="13"/>
        <v>19</v>
      </c>
      <c r="AP32">
        <f t="shared" si="62"/>
        <v>19</v>
      </c>
      <c r="AQ32">
        <f t="shared" si="49"/>
        <v>1</v>
      </c>
      <c r="AR32">
        <f t="shared" si="50"/>
        <v>2</v>
      </c>
      <c r="AS32">
        <f t="shared" si="15"/>
        <v>20</v>
      </c>
      <c r="AT32">
        <f t="shared" si="61"/>
        <v>20</v>
      </c>
      <c r="AU32">
        <f t="shared" si="51"/>
        <v>1</v>
      </c>
      <c r="AV32">
        <f t="shared" si="52"/>
        <v>2</v>
      </c>
      <c r="AW32">
        <f t="shared" si="17"/>
        <v>21</v>
      </c>
      <c r="AX32">
        <f t="shared" si="62"/>
        <v>21</v>
      </c>
      <c r="AY32">
        <f t="shared" si="53"/>
        <v>0</v>
      </c>
      <c r="AZ32">
        <f t="shared" si="54"/>
        <v>2</v>
      </c>
      <c r="BA32">
        <f t="shared" si="19"/>
        <v>23</v>
      </c>
      <c r="BB32">
        <f t="shared" si="61"/>
        <v>23</v>
      </c>
      <c r="BC32">
        <f t="shared" si="55"/>
        <v>0</v>
      </c>
      <c r="BD32">
        <f t="shared" si="56"/>
        <v>2</v>
      </c>
      <c r="BE32">
        <f t="shared" si="21"/>
        <v>25</v>
      </c>
      <c r="BF32">
        <f t="shared" si="62"/>
        <v>25</v>
      </c>
      <c r="BG32">
        <f t="shared" si="57"/>
        <v>1</v>
      </c>
      <c r="BH32">
        <f t="shared" si="58"/>
        <v>2</v>
      </c>
      <c r="BI32">
        <f t="shared" si="23"/>
        <v>26</v>
      </c>
      <c r="BK32">
        <f t="shared" si="59"/>
        <v>225</v>
      </c>
      <c r="BL32">
        <f t="shared" si="60"/>
        <v>15</v>
      </c>
    </row>
    <row r="33" spans="1:64" x14ac:dyDescent="0.3">
      <c r="A33" s="3" t="s">
        <v>16</v>
      </c>
      <c r="B33">
        <f>VLOOKUP(A33,Table5[],4,0)</f>
        <v>1</v>
      </c>
      <c r="C33">
        <f t="shared" si="24"/>
        <v>0</v>
      </c>
      <c r="D33">
        <f t="shared" si="25"/>
        <v>2</v>
      </c>
      <c r="E33">
        <f t="shared" si="26"/>
        <v>3</v>
      </c>
      <c r="F33">
        <f t="shared" si="27"/>
        <v>3</v>
      </c>
      <c r="G33">
        <f t="shared" si="28"/>
        <v>0</v>
      </c>
      <c r="H33">
        <f t="shared" si="29"/>
        <v>2</v>
      </c>
      <c r="I33">
        <f t="shared" si="30"/>
        <v>5</v>
      </c>
      <c r="J33">
        <f t="shared" si="31"/>
        <v>5</v>
      </c>
      <c r="K33">
        <f t="shared" si="32"/>
        <v>0</v>
      </c>
      <c r="L33">
        <f t="shared" si="33"/>
        <v>2</v>
      </c>
      <c r="M33">
        <f t="shared" si="34"/>
        <v>7</v>
      </c>
      <c r="N33">
        <f t="shared" si="61"/>
        <v>7</v>
      </c>
      <c r="O33">
        <f t="shared" si="35"/>
        <v>0</v>
      </c>
      <c r="P33">
        <f t="shared" si="36"/>
        <v>2</v>
      </c>
      <c r="Q33">
        <f t="shared" si="1"/>
        <v>9</v>
      </c>
      <c r="R33">
        <f t="shared" si="62"/>
        <v>9</v>
      </c>
      <c r="S33">
        <f t="shared" si="37"/>
        <v>1</v>
      </c>
      <c r="T33">
        <f t="shared" si="38"/>
        <v>2</v>
      </c>
      <c r="U33">
        <f t="shared" si="3"/>
        <v>10</v>
      </c>
      <c r="V33">
        <f t="shared" si="61"/>
        <v>10</v>
      </c>
      <c r="W33">
        <f t="shared" si="39"/>
        <v>1</v>
      </c>
      <c r="X33">
        <f t="shared" si="40"/>
        <v>2</v>
      </c>
      <c r="Y33">
        <f t="shared" si="5"/>
        <v>11</v>
      </c>
      <c r="Z33">
        <f t="shared" si="62"/>
        <v>11</v>
      </c>
      <c r="AA33">
        <f t="shared" si="41"/>
        <v>0</v>
      </c>
      <c r="AB33">
        <f t="shared" si="42"/>
        <v>2</v>
      </c>
      <c r="AC33">
        <f t="shared" si="7"/>
        <v>13</v>
      </c>
      <c r="AD33">
        <f t="shared" si="61"/>
        <v>13</v>
      </c>
      <c r="AE33">
        <f t="shared" si="43"/>
        <v>0</v>
      </c>
      <c r="AF33">
        <f t="shared" si="44"/>
        <v>2</v>
      </c>
      <c r="AG33">
        <f t="shared" si="9"/>
        <v>15</v>
      </c>
      <c r="AH33">
        <f t="shared" si="62"/>
        <v>15</v>
      </c>
      <c r="AI33">
        <f t="shared" si="45"/>
        <v>0</v>
      </c>
      <c r="AJ33">
        <f t="shared" si="46"/>
        <v>2</v>
      </c>
      <c r="AK33">
        <f t="shared" si="11"/>
        <v>17</v>
      </c>
      <c r="AL33">
        <f t="shared" si="61"/>
        <v>17</v>
      </c>
      <c r="AM33">
        <f t="shared" si="47"/>
        <v>0</v>
      </c>
      <c r="AN33">
        <f t="shared" si="48"/>
        <v>2</v>
      </c>
      <c r="AO33">
        <f t="shared" si="13"/>
        <v>19</v>
      </c>
      <c r="AP33">
        <f t="shared" si="62"/>
        <v>19</v>
      </c>
      <c r="AQ33">
        <f t="shared" si="49"/>
        <v>0</v>
      </c>
      <c r="AR33">
        <f t="shared" si="50"/>
        <v>2</v>
      </c>
      <c r="AS33">
        <f t="shared" si="15"/>
        <v>21</v>
      </c>
      <c r="AT33">
        <f t="shared" si="61"/>
        <v>21</v>
      </c>
      <c r="AU33">
        <f t="shared" si="51"/>
        <v>1</v>
      </c>
      <c r="AV33">
        <f t="shared" si="52"/>
        <v>2</v>
      </c>
      <c r="AW33">
        <f t="shared" si="17"/>
        <v>22</v>
      </c>
      <c r="AX33">
        <f t="shared" si="62"/>
        <v>22</v>
      </c>
      <c r="AY33">
        <f t="shared" si="53"/>
        <v>1</v>
      </c>
      <c r="AZ33">
        <f t="shared" si="54"/>
        <v>2</v>
      </c>
      <c r="BA33">
        <f t="shared" si="19"/>
        <v>23</v>
      </c>
      <c r="BB33">
        <f t="shared" si="61"/>
        <v>23</v>
      </c>
      <c r="BC33">
        <f t="shared" si="55"/>
        <v>0</v>
      </c>
      <c r="BD33">
        <f t="shared" si="56"/>
        <v>2</v>
      </c>
      <c r="BE33">
        <f t="shared" si="21"/>
        <v>25</v>
      </c>
      <c r="BF33">
        <f t="shared" si="62"/>
        <v>25</v>
      </c>
      <c r="BG33">
        <f t="shared" si="57"/>
        <v>0</v>
      </c>
      <c r="BH33">
        <f t="shared" si="58"/>
        <v>2</v>
      </c>
      <c r="BI33">
        <f t="shared" si="23"/>
        <v>27</v>
      </c>
      <c r="BK33">
        <f t="shared" si="59"/>
        <v>227</v>
      </c>
      <c r="BL33">
        <f t="shared" si="60"/>
        <v>15.133333333333333</v>
      </c>
    </row>
    <row r="38" spans="1:64" x14ac:dyDescent="0.3">
      <c r="A38" t="s">
        <v>43</v>
      </c>
    </row>
    <row r="40" spans="1:64" x14ac:dyDescent="0.3">
      <c r="A40" s="3" t="s">
        <v>17</v>
      </c>
      <c r="B40" s="7">
        <v>14</v>
      </c>
      <c r="C40" s="7">
        <v>9</v>
      </c>
      <c r="D40" s="7">
        <v>13</v>
      </c>
      <c r="E40" s="7">
        <v>6</v>
      </c>
      <c r="F40" s="7">
        <v>21</v>
      </c>
      <c r="G40" s="7">
        <v>18</v>
      </c>
      <c r="H40" s="7">
        <v>2</v>
      </c>
      <c r="I40" s="7">
        <v>24</v>
      </c>
      <c r="J40" s="7">
        <v>5</v>
      </c>
      <c r="K40" s="7">
        <v>13</v>
      </c>
      <c r="L40" s="7">
        <v>9</v>
      </c>
      <c r="M40" s="7">
        <v>23</v>
      </c>
      <c r="N40" s="7">
        <v>25</v>
      </c>
      <c r="O40" s="7">
        <v>2</v>
      </c>
      <c r="P40" s="7">
        <v>26</v>
      </c>
    </row>
    <row r="41" spans="1:64" x14ac:dyDescent="0.3">
      <c r="A41" s="3" t="s">
        <v>18</v>
      </c>
      <c r="B41" s="7">
        <v>13</v>
      </c>
      <c r="C41" s="7">
        <v>5</v>
      </c>
      <c r="D41" s="7">
        <v>4</v>
      </c>
      <c r="E41" s="7">
        <v>2</v>
      </c>
      <c r="F41" s="7">
        <v>7</v>
      </c>
      <c r="G41" s="7">
        <v>3</v>
      </c>
      <c r="H41" s="7">
        <v>7</v>
      </c>
      <c r="I41" s="7">
        <v>3</v>
      </c>
      <c r="J41" s="7">
        <v>1</v>
      </c>
      <c r="K41" s="7">
        <v>3</v>
      </c>
      <c r="L41" s="7">
        <v>13</v>
      </c>
      <c r="M41" s="7">
        <v>10</v>
      </c>
      <c r="N41" s="7">
        <v>3</v>
      </c>
      <c r="O41" s="7">
        <v>10</v>
      </c>
      <c r="P41" s="7">
        <v>3</v>
      </c>
    </row>
    <row r="42" spans="1:64" x14ac:dyDescent="0.3">
      <c r="A42" s="3" t="s">
        <v>19</v>
      </c>
      <c r="B42" s="7">
        <v>8</v>
      </c>
      <c r="C42" s="7">
        <v>5</v>
      </c>
      <c r="D42" s="7">
        <v>7</v>
      </c>
      <c r="E42" s="7">
        <v>0</v>
      </c>
      <c r="F42" s="7">
        <v>0</v>
      </c>
      <c r="G42" s="7">
        <v>6</v>
      </c>
      <c r="H42" s="7">
        <v>5</v>
      </c>
      <c r="I42" s="7">
        <v>0</v>
      </c>
      <c r="J42" s="7">
        <v>4</v>
      </c>
      <c r="K42" s="7">
        <v>1</v>
      </c>
      <c r="L42" s="7">
        <v>1</v>
      </c>
      <c r="M42" s="7">
        <v>9</v>
      </c>
      <c r="N42" s="7">
        <v>11</v>
      </c>
      <c r="O42" s="7">
        <v>10</v>
      </c>
      <c r="P42" s="7">
        <v>9</v>
      </c>
    </row>
    <row r="43" spans="1:64" x14ac:dyDescent="0.3">
      <c r="A43" s="3" t="s">
        <v>20</v>
      </c>
      <c r="B43" s="7">
        <v>1</v>
      </c>
      <c r="C43" s="7">
        <v>1</v>
      </c>
      <c r="D43" s="7">
        <v>3</v>
      </c>
      <c r="E43" s="7">
        <v>2</v>
      </c>
      <c r="F43" s="7">
        <v>1</v>
      </c>
      <c r="G43" s="7">
        <v>7</v>
      </c>
      <c r="H43" s="7">
        <v>2</v>
      </c>
      <c r="I43" s="7">
        <v>7</v>
      </c>
      <c r="J43" s="7">
        <v>6</v>
      </c>
      <c r="K43" s="7">
        <v>6</v>
      </c>
      <c r="L43" s="7">
        <v>4</v>
      </c>
      <c r="M43" s="7">
        <v>0</v>
      </c>
      <c r="N43" s="7">
        <v>5</v>
      </c>
      <c r="O43" s="7">
        <v>6</v>
      </c>
      <c r="P43" s="7">
        <v>8</v>
      </c>
    </row>
    <row r="44" spans="1:64" x14ac:dyDescent="0.3">
      <c r="A44" s="3" t="s">
        <v>21</v>
      </c>
      <c r="B44" s="7">
        <v>2</v>
      </c>
      <c r="C44" s="7">
        <v>0</v>
      </c>
      <c r="D44" s="7">
        <v>0</v>
      </c>
      <c r="E44" s="7">
        <v>4</v>
      </c>
      <c r="F44" s="7">
        <v>3</v>
      </c>
      <c r="G44" s="7">
        <v>7</v>
      </c>
      <c r="H44" s="7">
        <v>4</v>
      </c>
      <c r="I44" s="7">
        <v>2</v>
      </c>
      <c r="J44" s="7">
        <v>0</v>
      </c>
      <c r="K44" s="7">
        <v>3</v>
      </c>
      <c r="L44" s="7">
        <v>3</v>
      </c>
      <c r="M44" s="7">
        <v>4</v>
      </c>
      <c r="N44" s="7">
        <v>0</v>
      </c>
      <c r="O44" s="7">
        <v>0</v>
      </c>
      <c r="P44" s="7">
        <v>0</v>
      </c>
    </row>
    <row r="45" spans="1:64" x14ac:dyDescent="0.3">
      <c r="A45" s="3" t="s">
        <v>22</v>
      </c>
      <c r="B45" s="7">
        <v>0</v>
      </c>
      <c r="C45" s="7">
        <v>3</v>
      </c>
      <c r="D45" s="7">
        <v>0</v>
      </c>
      <c r="E45" s="7">
        <v>2</v>
      </c>
      <c r="F45" s="7">
        <v>1</v>
      </c>
      <c r="G45" s="7">
        <v>1</v>
      </c>
      <c r="H45" s="7">
        <v>2</v>
      </c>
      <c r="I45" s="7">
        <v>0</v>
      </c>
      <c r="J45" s="7">
        <v>3</v>
      </c>
      <c r="K45" s="7">
        <v>1</v>
      </c>
      <c r="L45" s="7">
        <v>3</v>
      </c>
      <c r="M45" s="7">
        <v>4</v>
      </c>
      <c r="N45" s="7">
        <v>1</v>
      </c>
      <c r="O45" s="7">
        <v>0</v>
      </c>
      <c r="P45" s="7">
        <v>0</v>
      </c>
    </row>
    <row r="46" spans="1:64" x14ac:dyDescent="0.3">
      <c r="A46" s="3" t="s">
        <v>23</v>
      </c>
      <c r="B46" s="7">
        <v>4</v>
      </c>
      <c r="C46" s="7">
        <v>1</v>
      </c>
      <c r="D46" s="7">
        <v>1</v>
      </c>
      <c r="E46" s="7">
        <v>0</v>
      </c>
      <c r="F46" s="7">
        <v>1</v>
      </c>
      <c r="G46" s="7">
        <v>3</v>
      </c>
      <c r="H46" s="7">
        <v>4</v>
      </c>
      <c r="I46" s="7">
        <v>2</v>
      </c>
      <c r="J46" s="7">
        <v>1</v>
      </c>
      <c r="K46" s="7">
        <v>3</v>
      </c>
      <c r="L46" s="7">
        <v>2</v>
      </c>
      <c r="M46" s="7">
        <v>0</v>
      </c>
      <c r="N46" s="7">
        <v>1</v>
      </c>
      <c r="O46" s="7">
        <v>1</v>
      </c>
      <c r="P46" s="7">
        <v>2</v>
      </c>
    </row>
    <row r="47" spans="1:64" x14ac:dyDescent="0.3">
      <c r="A47" s="3" t="s">
        <v>24</v>
      </c>
      <c r="B47" s="7">
        <v>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1</v>
      </c>
      <c r="I47" s="7">
        <v>0</v>
      </c>
      <c r="J47" s="7">
        <v>2</v>
      </c>
      <c r="K47" s="7">
        <v>0</v>
      </c>
      <c r="L47" s="7">
        <v>0</v>
      </c>
      <c r="M47" s="7">
        <v>1</v>
      </c>
      <c r="N47" s="7">
        <v>0</v>
      </c>
      <c r="O47" s="7">
        <v>1</v>
      </c>
      <c r="P47" s="7">
        <v>0</v>
      </c>
    </row>
    <row r="48" spans="1:64" x14ac:dyDescent="0.3">
      <c r="A48" s="3" t="s">
        <v>25</v>
      </c>
      <c r="B48" s="7">
        <v>0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</row>
    <row r="49" spans="1:16" x14ac:dyDescent="0.3">
      <c r="A49" s="3" t="s">
        <v>26</v>
      </c>
      <c r="B49" s="7">
        <v>0</v>
      </c>
      <c r="C49" s="7">
        <v>0</v>
      </c>
      <c r="D49" s="7">
        <v>0</v>
      </c>
      <c r="E49" s="7">
        <v>0</v>
      </c>
      <c r="F49" s="7">
        <v>1</v>
      </c>
      <c r="G49" s="7">
        <v>1</v>
      </c>
      <c r="H49" s="7">
        <v>0</v>
      </c>
      <c r="I49" s="7">
        <v>0</v>
      </c>
      <c r="J49" s="7">
        <v>0</v>
      </c>
      <c r="K49" s="7">
        <v>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</row>
    <row r="50" spans="1:16" x14ac:dyDescent="0.3">
      <c r="A50" s="3" t="s">
        <v>27</v>
      </c>
      <c r="B50" s="7">
        <v>20</v>
      </c>
      <c r="C50" s="7">
        <v>18</v>
      </c>
      <c r="D50" s="7">
        <v>17</v>
      </c>
      <c r="E50" s="7">
        <v>18</v>
      </c>
      <c r="F50" s="7">
        <v>18</v>
      </c>
      <c r="G50" s="7">
        <v>20</v>
      </c>
      <c r="H50" s="7">
        <v>25</v>
      </c>
      <c r="I50" s="7">
        <v>22</v>
      </c>
      <c r="J50" s="7">
        <v>19</v>
      </c>
      <c r="K50" s="7">
        <v>24</v>
      </c>
      <c r="L50" s="7">
        <v>20</v>
      </c>
      <c r="M50" s="7">
        <v>19</v>
      </c>
      <c r="N50" s="7">
        <v>24</v>
      </c>
      <c r="O50" s="7">
        <v>19</v>
      </c>
      <c r="P50" s="7">
        <v>18</v>
      </c>
    </row>
    <row r="51" spans="1:16" x14ac:dyDescent="0.3">
      <c r="A51" s="3" t="s">
        <v>28</v>
      </c>
      <c r="B51" s="7">
        <v>8</v>
      </c>
      <c r="C51" s="7">
        <v>10</v>
      </c>
      <c r="D51" s="7">
        <v>11</v>
      </c>
      <c r="E51" s="7">
        <v>9</v>
      </c>
      <c r="F51" s="7">
        <v>14</v>
      </c>
      <c r="G51" s="7">
        <v>10</v>
      </c>
      <c r="H51" s="7">
        <v>10</v>
      </c>
      <c r="I51" s="7">
        <v>10</v>
      </c>
      <c r="J51" s="7">
        <v>8</v>
      </c>
      <c r="K51" s="7">
        <v>11</v>
      </c>
      <c r="L51" s="7">
        <v>8</v>
      </c>
      <c r="M51" s="7">
        <v>8</v>
      </c>
      <c r="N51" s="7">
        <v>9</v>
      </c>
      <c r="O51" s="7">
        <v>10</v>
      </c>
      <c r="P51" s="7">
        <v>13</v>
      </c>
    </row>
    <row r="52" spans="1:16" x14ac:dyDescent="0.3">
      <c r="A52" s="3" t="s">
        <v>29</v>
      </c>
      <c r="B52" s="7">
        <v>8</v>
      </c>
      <c r="C52" s="7">
        <v>7</v>
      </c>
      <c r="D52" s="7">
        <v>7</v>
      </c>
      <c r="E52" s="7">
        <v>9</v>
      </c>
      <c r="F52" s="7">
        <v>7</v>
      </c>
      <c r="G52" s="7">
        <v>7</v>
      </c>
      <c r="H52" s="7">
        <v>6</v>
      </c>
      <c r="I52" s="7">
        <v>9</v>
      </c>
      <c r="J52" s="7">
        <v>7</v>
      </c>
      <c r="K52" s="7">
        <v>7</v>
      </c>
      <c r="L52" s="7">
        <v>6</v>
      </c>
      <c r="M52" s="7">
        <v>8</v>
      </c>
      <c r="N52" s="7">
        <v>7</v>
      </c>
      <c r="O52" s="7">
        <v>6</v>
      </c>
      <c r="P52" s="7">
        <v>8</v>
      </c>
    </row>
    <row r="53" spans="1:16" x14ac:dyDescent="0.3">
      <c r="A53" s="3" t="s">
        <v>30</v>
      </c>
      <c r="B53" s="7">
        <v>4</v>
      </c>
      <c r="C53" s="7">
        <v>4</v>
      </c>
      <c r="D53" s="7">
        <v>6</v>
      </c>
      <c r="E53" s="7">
        <v>6</v>
      </c>
      <c r="F53" s="7">
        <v>5</v>
      </c>
      <c r="G53" s="7">
        <v>6</v>
      </c>
      <c r="H53" s="7">
        <v>7</v>
      </c>
      <c r="I53" s="7">
        <v>6</v>
      </c>
      <c r="J53" s="7">
        <v>6</v>
      </c>
      <c r="K53" s="7">
        <v>5</v>
      </c>
      <c r="L53" s="7">
        <v>5</v>
      </c>
      <c r="M53" s="7">
        <v>7</v>
      </c>
      <c r="N53" s="7">
        <v>6</v>
      </c>
      <c r="O53" s="7">
        <v>5</v>
      </c>
      <c r="P53" s="7">
        <v>7</v>
      </c>
    </row>
    <row r="54" spans="1:16" x14ac:dyDescent="0.3">
      <c r="A54" s="3" t="s">
        <v>31</v>
      </c>
      <c r="B54" s="7">
        <v>3</v>
      </c>
      <c r="C54" s="7">
        <v>1</v>
      </c>
      <c r="D54" s="7">
        <v>4</v>
      </c>
      <c r="E54" s="7">
        <v>2</v>
      </c>
      <c r="F54" s="7">
        <v>3</v>
      </c>
      <c r="G54" s="7">
        <v>2</v>
      </c>
      <c r="H54" s="7">
        <v>5</v>
      </c>
      <c r="I54" s="7">
        <v>1</v>
      </c>
      <c r="J54" s="7">
        <v>4</v>
      </c>
      <c r="K54" s="7">
        <v>5</v>
      </c>
      <c r="L54" s="7">
        <v>2</v>
      </c>
      <c r="M54" s="7">
        <v>2</v>
      </c>
      <c r="N54" s="7">
        <v>3</v>
      </c>
      <c r="O54" s="7">
        <v>2</v>
      </c>
      <c r="P54" s="7">
        <v>3</v>
      </c>
    </row>
    <row r="55" spans="1:16" x14ac:dyDescent="0.3">
      <c r="A55" s="3" t="s">
        <v>32</v>
      </c>
      <c r="B55" s="7">
        <v>0</v>
      </c>
      <c r="C55" s="7">
        <v>0</v>
      </c>
      <c r="D55" s="7">
        <v>1</v>
      </c>
      <c r="E55" s="7">
        <v>1</v>
      </c>
      <c r="F55" s="7">
        <v>0</v>
      </c>
      <c r="G55" s="7">
        <v>1</v>
      </c>
      <c r="H55" s="7">
        <v>2</v>
      </c>
      <c r="I55" s="7">
        <v>1</v>
      </c>
      <c r="J55" s="7">
        <v>0</v>
      </c>
      <c r="K55" s="7">
        <v>0</v>
      </c>
      <c r="L55" s="7">
        <v>0</v>
      </c>
      <c r="M55" s="7">
        <v>1</v>
      </c>
      <c r="N55" s="7">
        <v>2</v>
      </c>
      <c r="O55" s="7">
        <v>4</v>
      </c>
      <c r="P55" s="7">
        <v>5</v>
      </c>
    </row>
    <row r="56" spans="1:16" x14ac:dyDescent="0.3">
      <c r="A56" s="3" t="s">
        <v>33</v>
      </c>
      <c r="B56" s="7">
        <v>0</v>
      </c>
      <c r="C56" s="7">
        <v>1</v>
      </c>
      <c r="D56" s="7">
        <v>0</v>
      </c>
      <c r="E56" s="7">
        <v>2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1</v>
      </c>
      <c r="L56" s="7">
        <v>0</v>
      </c>
      <c r="M56" s="7">
        <v>1</v>
      </c>
      <c r="N56" s="7">
        <v>1</v>
      </c>
      <c r="O56" s="7">
        <v>1</v>
      </c>
      <c r="P56" s="7">
        <v>0</v>
      </c>
    </row>
    <row r="57" spans="1:16" x14ac:dyDescent="0.3">
      <c r="A57" s="3" t="s">
        <v>34</v>
      </c>
      <c r="B57" s="7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1</v>
      </c>
    </row>
    <row r="58" spans="1:16" x14ac:dyDescent="0.3">
      <c r="A58" s="3" t="s">
        <v>35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</row>
    <row r="59" spans="1:16" x14ac:dyDescent="0.3">
      <c r="A59" s="3" t="s">
        <v>36</v>
      </c>
      <c r="B59" s="7">
        <v>1</v>
      </c>
      <c r="C59" s="7">
        <v>0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</row>
    <row r="60" spans="1:16" x14ac:dyDescent="0.3">
      <c r="A60" s="3" t="s">
        <v>5</v>
      </c>
      <c r="B60" s="7">
        <v>17</v>
      </c>
      <c r="C60" s="7">
        <v>23</v>
      </c>
      <c r="D60" s="7">
        <v>23</v>
      </c>
      <c r="E60" s="7">
        <v>19</v>
      </c>
      <c r="F60" s="7">
        <v>24</v>
      </c>
      <c r="G60" s="7">
        <v>22</v>
      </c>
      <c r="H60" s="7">
        <v>19</v>
      </c>
      <c r="I60" s="7">
        <v>18</v>
      </c>
      <c r="J60" s="7">
        <v>20</v>
      </c>
      <c r="K60" s="7">
        <v>21</v>
      </c>
      <c r="L60" s="7">
        <v>23</v>
      </c>
      <c r="M60" s="7">
        <v>23</v>
      </c>
      <c r="N60" s="7">
        <v>24</v>
      </c>
      <c r="O60" s="7">
        <v>22</v>
      </c>
      <c r="P60" s="7">
        <v>19</v>
      </c>
    </row>
    <row r="61" spans="1:16" x14ac:dyDescent="0.3">
      <c r="A61" s="3" t="s">
        <v>6</v>
      </c>
      <c r="B61" s="7">
        <v>12</v>
      </c>
      <c r="C61" s="7">
        <v>9</v>
      </c>
      <c r="D61" s="7">
        <v>10</v>
      </c>
      <c r="E61" s="7">
        <v>10</v>
      </c>
      <c r="F61" s="7">
        <v>11</v>
      </c>
      <c r="G61" s="7">
        <v>9</v>
      </c>
      <c r="H61" s="7">
        <v>11</v>
      </c>
      <c r="I61" s="7">
        <v>9</v>
      </c>
      <c r="J61" s="7">
        <v>9</v>
      </c>
      <c r="K61" s="7">
        <v>9</v>
      </c>
      <c r="L61" s="7">
        <v>13</v>
      </c>
      <c r="M61" s="7">
        <v>10</v>
      </c>
      <c r="N61" s="7">
        <v>9</v>
      </c>
      <c r="O61" s="7">
        <v>12</v>
      </c>
      <c r="P61" s="7">
        <v>11</v>
      </c>
    </row>
    <row r="62" spans="1:16" x14ac:dyDescent="0.3">
      <c r="A62" s="3" t="s">
        <v>7</v>
      </c>
      <c r="B62" s="7">
        <v>8</v>
      </c>
      <c r="C62" s="7">
        <v>6</v>
      </c>
      <c r="D62" s="7">
        <v>9</v>
      </c>
      <c r="E62" s="7">
        <v>9</v>
      </c>
      <c r="F62" s="7">
        <v>8</v>
      </c>
      <c r="G62" s="7">
        <v>9</v>
      </c>
      <c r="H62" s="7">
        <v>6</v>
      </c>
      <c r="I62" s="7">
        <v>8</v>
      </c>
      <c r="J62" s="7">
        <v>7</v>
      </c>
      <c r="K62" s="7">
        <v>9</v>
      </c>
      <c r="L62" s="7">
        <v>8</v>
      </c>
      <c r="M62" s="7">
        <v>8</v>
      </c>
      <c r="N62" s="7">
        <v>6</v>
      </c>
      <c r="O62" s="7">
        <v>6</v>
      </c>
      <c r="P62" s="7">
        <v>8</v>
      </c>
    </row>
    <row r="63" spans="1:16" x14ac:dyDescent="0.3">
      <c r="A63" s="3" t="s">
        <v>8</v>
      </c>
      <c r="B63" s="7">
        <v>5</v>
      </c>
      <c r="C63" s="7">
        <v>5</v>
      </c>
      <c r="D63" s="7">
        <v>5</v>
      </c>
      <c r="E63" s="7">
        <v>6</v>
      </c>
      <c r="F63" s="7">
        <v>8</v>
      </c>
      <c r="G63" s="7">
        <v>7</v>
      </c>
      <c r="H63" s="7">
        <v>6</v>
      </c>
      <c r="I63" s="7">
        <v>6</v>
      </c>
      <c r="J63" s="7">
        <v>6</v>
      </c>
      <c r="K63" s="7">
        <v>5</v>
      </c>
      <c r="L63" s="7">
        <v>5</v>
      </c>
      <c r="M63" s="7">
        <v>5</v>
      </c>
      <c r="N63" s="7">
        <v>6</v>
      </c>
      <c r="O63" s="7">
        <v>6</v>
      </c>
      <c r="P63" s="7">
        <v>6</v>
      </c>
    </row>
    <row r="64" spans="1:16" x14ac:dyDescent="0.3">
      <c r="A64" s="3" t="s">
        <v>9</v>
      </c>
      <c r="B64" s="7">
        <v>5</v>
      </c>
      <c r="C64" s="7">
        <v>5</v>
      </c>
      <c r="D64" s="7">
        <v>4</v>
      </c>
      <c r="E64" s="7">
        <v>4</v>
      </c>
      <c r="F64" s="7">
        <v>4</v>
      </c>
      <c r="G64" s="7">
        <v>4</v>
      </c>
      <c r="H64" s="7">
        <v>3</v>
      </c>
      <c r="I64" s="7">
        <v>3</v>
      </c>
      <c r="J64" s="7">
        <v>4</v>
      </c>
      <c r="K64" s="7">
        <v>4</v>
      </c>
      <c r="L64" s="7">
        <v>4</v>
      </c>
      <c r="M64" s="7">
        <v>3</v>
      </c>
      <c r="N64" s="7">
        <v>4</v>
      </c>
      <c r="O64" s="7">
        <v>4</v>
      </c>
      <c r="P64" s="7">
        <v>3</v>
      </c>
    </row>
    <row r="65" spans="1:16" x14ac:dyDescent="0.3">
      <c r="A65" s="3" t="s">
        <v>10</v>
      </c>
      <c r="B65" s="7">
        <v>2</v>
      </c>
      <c r="C65" s="7">
        <v>4</v>
      </c>
      <c r="D65" s="7">
        <v>4</v>
      </c>
      <c r="E65" s="7">
        <v>2</v>
      </c>
      <c r="F65" s="7">
        <v>2</v>
      </c>
      <c r="G65" s="7">
        <v>3</v>
      </c>
      <c r="H65" s="7">
        <v>2</v>
      </c>
      <c r="I65" s="7">
        <v>2</v>
      </c>
      <c r="J65" s="7">
        <v>3</v>
      </c>
      <c r="K65" s="7">
        <v>3</v>
      </c>
      <c r="L65" s="7">
        <v>3</v>
      </c>
      <c r="M65" s="7">
        <v>1</v>
      </c>
      <c r="N65" s="7">
        <v>3</v>
      </c>
      <c r="O65" s="7">
        <v>2</v>
      </c>
      <c r="P65" s="7">
        <v>1</v>
      </c>
    </row>
    <row r="66" spans="1:16" x14ac:dyDescent="0.3">
      <c r="A66" s="3" t="s">
        <v>11</v>
      </c>
      <c r="B66" s="7">
        <v>3</v>
      </c>
      <c r="C66" s="7">
        <v>1</v>
      </c>
      <c r="D66" s="7">
        <v>3</v>
      </c>
      <c r="E66" s="7">
        <v>3</v>
      </c>
      <c r="F66" s="7">
        <v>3</v>
      </c>
      <c r="G66" s="7">
        <v>2</v>
      </c>
      <c r="H66" s="7">
        <v>2</v>
      </c>
      <c r="I66" s="7">
        <v>2</v>
      </c>
      <c r="J66" s="7">
        <v>2</v>
      </c>
      <c r="K66" s="7">
        <v>2</v>
      </c>
      <c r="L66" s="7">
        <v>3</v>
      </c>
      <c r="M66" s="7">
        <v>3</v>
      </c>
      <c r="N66" s="7">
        <v>2</v>
      </c>
      <c r="O66" s="7">
        <v>3</v>
      </c>
      <c r="P66" s="7">
        <v>2</v>
      </c>
    </row>
    <row r="67" spans="1:16" x14ac:dyDescent="0.3">
      <c r="A67" s="3" t="s">
        <v>12</v>
      </c>
      <c r="B67" s="7">
        <v>1</v>
      </c>
      <c r="C67" s="7">
        <v>0</v>
      </c>
      <c r="D67" s="7">
        <v>0</v>
      </c>
      <c r="E67" s="7">
        <v>0</v>
      </c>
      <c r="F67" s="7">
        <v>1</v>
      </c>
      <c r="G67" s="7">
        <v>1</v>
      </c>
      <c r="H67" s="7">
        <v>0</v>
      </c>
      <c r="I67" s="7">
        <v>1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</row>
    <row r="68" spans="1:16" x14ac:dyDescent="0.3">
      <c r="A68" s="3" t="s">
        <v>14</v>
      </c>
      <c r="B68" s="7">
        <v>0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1</v>
      </c>
      <c r="M68" s="7">
        <v>1</v>
      </c>
      <c r="N68" s="7">
        <v>0</v>
      </c>
      <c r="O68" s="7">
        <v>0</v>
      </c>
      <c r="P68" s="7">
        <v>1</v>
      </c>
    </row>
    <row r="69" spans="1:16" x14ac:dyDescent="0.3">
      <c r="A69" s="3" t="s">
        <v>16</v>
      </c>
      <c r="B69" s="7">
        <v>0</v>
      </c>
      <c r="C69" s="7">
        <v>0</v>
      </c>
      <c r="D69" s="7">
        <v>0</v>
      </c>
      <c r="E69" s="7">
        <v>0</v>
      </c>
      <c r="F69" s="7">
        <v>1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1</v>
      </c>
      <c r="O69" s="7">
        <v>0</v>
      </c>
      <c r="P69" s="7">
        <v>0</v>
      </c>
    </row>
    <row r="74" spans="1:16" x14ac:dyDescent="0.3">
      <c r="A74" t="s">
        <v>128</v>
      </c>
    </row>
    <row r="76" spans="1:16" x14ac:dyDescent="0.3">
      <c r="A76" s="3" t="s">
        <v>17</v>
      </c>
      <c r="B76">
        <v>8</v>
      </c>
      <c r="C76">
        <v>10</v>
      </c>
      <c r="D76">
        <v>15</v>
      </c>
      <c r="E76">
        <v>8</v>
      </c>
      <c r="F76">
        <v>13</v>
      </c>
      <c r="G76">
        <v>7</v>
      </c>
      <c r="H76">
        <v>14</v>
      </c>
      <c r="I76">
        <v>11</v>
      </c>
      <c r="J76">
        <v>17</v>
      </c>
      <c r="K76">
        <v>14</v>
      </c>
      <c r="L76">
        <v>19</v>
      </c>
      <c r="M76">
        <v>11</v>
      </c>
      <c r="N76">
        <v>13</v>
      </c>
      <c r="O76">
        <v>12</v>
      </c>
      <c r="P76">
        <v>12</v>
      </c>
    </row>
    <row r="77" spans="1:16" x14ac:dyDescent="0.3">
      <c r="A77" s="3" t="s">
        <v>18</v>
      </c>
      <c r="B77">
        <v>5</v>
      </c>
      <c r="C77">
        <v>5</v>
      </c>
      <c r="D77">
        <v>8</v>
      </c>
      <c r="E77">
        <v>7</v>
      </c>
      <c r="F77">
        <v>6</v>
      </c>
      <c r="G77">
        <v>7</v>
      </c>
      <c r="H77">
        <v>4</v>
      </c>
      <c r="I77">
        <v>6</v>
      </c>
      <c r="J77">
        <v>7</v>
      </c>
      <c r="K77">
        <v>5</v>
      </c>
      <c r="L77">
        <v>5</v>
      </c>
      <c r="M77">
        <v>7</v>
      </c>
      <c r="N77">
        <v>4</v>
      </c>
      <c r="O77">
        <v>6</v>
      </c>
      <c r="P77">
        <v>8</v>
      </c>
    </row>
    <row r="78" spans="1:16" x14ac:dyDescent="0.3">
      <c r="A78" s="3" t="s">
        <v>19</v>
      </c>
      <c r="B78">
        <v>6</v>
      </c>
      <c r="C78">
        <v>5</v>
      </c>
      <c r="D78">
        <v>4</v>
      </c>
      <c r="E78">
        <v>4</v>
      </c>
      <c r="F78">
        <v>6</v>
      </c>
      <c r="G78">
        <v>6</v>
      </c>
      <c r="H78">
        <v>5</v>
      </c>
      <c r="I78">
        <v>7</v>
      </c>
      <c r="J78">
        <v>6</v>
      </c>
      <c r="K78">
        <v>8</v>
      </c>
      <c r="L78">
        <v>7</v>
      </c>
      <c r="M78">
        <v>4</v>
      </c>
      <c r="N78">
        <v>8</v>
      </c>
      <c r="O78">
        <v>5</v>
      </c>
      <c r="P78">
        <v>7</v>
      </c>
    </row>
    <row r="79" spans="1:16" x14ac:dyDescent="0.3">
      <c r="A79" s="3" t="s">
        <v>20</v>
      </c>
      <c r="B79">
        <v>3</v>
      </c>
      <c r="C79">
        <v>4</v>
      </c>
      <c r="D79">
        <v>4</v>
      </c>
      <c r="E79">
        <v>3</v>
      </c>
      <c r="F79">
        <v>4</v>
      </c>
      <c r="G79">
        <v>4</v>
      </c>
      <c r="H79">
        <v>4</v>
      </c>
      <c r="I79">
        <v>5</v>
      </c>
      <c r="J79">
        <v>4</v>
      </c>
      <c r="K79">
        <v>4</v>
      </c>
      <c r="L79">
        <v>6</v>
      </c>
      <c r="M79">
        <v>5</v>
      </c>
      <c r="N79">
        <v>7</v>
      </c>
      <c r="O79">
        <v>5</v>
      </c>
      <c r="P79">
        <v>7</v>
      </c>
    </row>
    <row r="80" spans="1:16" x14ac:dyDescent="0.3">
      <c r="A80" s="3" t="s">
        <v>21</v>
      </c>
      <c r="B80">
        <v>4</v>
      </c>
      <c r="C80">
        <v>4</v>
      </c>
      <c r="D80">
        <v>4</v>
      </c>
      <c r="E80">
        <v>3</v>
      </c>
      <c r="F80">
        <v>3</v>
      </c>
      <c r="G80">
        <v>3</v>
      </c>
      <c r="H80">
        <v>4</v>
      </c>
      <c r="I80">
        <v>3</v>
      </c>
      <c r="J80">
        <v>3</v>
      </c>
      <c r="K80">
        <v>2</v>
      </c>
      <c r="L80">
        <v>3</v>
      </c>
      <c r="M80">
        <v>2</v>
      </c>
      <c r="N80">
        <v>2</v>
      </c>
      <c r="O80">
        <v>3</v>
      </c>
      <c r="P80">
        <v>3</v>
      </c>
    </row>
    <row r="81" spans="1:16" x14ac:dyDescent="0.3">
      <c r="A81" s="3" t="s">
        <v>22</v>
      </c>
      <c r="B81">
        <v>3</v>
      </c>
      <c r="C81">
        <v>3</v>
      </c>
      <c r="D81">
        <v>2</v>
      </c>
      <c r="E81">
        <v>3</v>
      </c>
      <c r="F81">
        <v>2</v>
      </c>
      <c r="G81">
        <v>3</v>
      </c>
      <c r="H81">
        <v>3</v>
      </c>
      <c r="I81">
        <v>3</v>
      </c>
      <c r="J81">
        <v>3</v>
      </c>
      <c r="K81">
        <v>2</v>
      </c>
      <c r="L81">
        <v>3</v>
      </c>
      <c r="M81">
        <v>3</v>
      </c>
      <c r="N81">
        <v>2</v>
      </c>
      <c r="O81">
        <v>3</v>
      </c>
      <c r="P81">
        <v>2</v>
      </c>
    </row>
    <row r="82" spans="1:16" x14ac:dyDescent="0.3">
      <c r="A82" s="3" t="s">
        <v>23</v>
      </c>
      <c r="B82">
        <v>3</v>
      </c>
      <c r="C82">
        <v>3</v>
      </c>
      <c r="D82">
        <v>4</v>
      </c>
      <c r="E82">
        <v>3</v>
      </c>
      <c r="F82">
        <v>3</v>
      </c>
      <c r="G82">
        <v>3</v>
      </c>
      <c r="H82">
        <v>2</v>
      </c>
      <c r="I82">
        <v>3</v>
      </c>
      <c r="J82">
        <v>3</v>
      </c>
      <c r="K82">
        <v>2</v>
      </c>
      <c r="L82">
        <v>2</v>
      </c>
      <c r="M82">
        <v>3</v>
      </c>
      <c r="N82">
        <v>3</v>
      </c>
      <c r="O82">
        <v>2</v>
      </c>
      <c r="P82">
        <v>2</v>
      </c>
    </row>
    <row r="83" spans="1:16" x14ac:dyDescent="0.3">
      <c r="A83" s="3" t="s">
        <v>24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</row>
    <row r="84" spans="1:16" x14ac:dyDescent="0.3">
      <c r="A84" s="3" t="s">
        <v>25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</row>
    <row r="85" spans="1:16" x14ac:dyDescent="0.3">
      <c r="A85" s="3" t="s">
        <v>26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</row>
    <row r="86" spans="1:16" x14ac:dyDescent="0.3">
      <c r="A86" s="3" t="s">
        <v>27</v>
      </c>
      <c r="B86">
        <v>22</v>
      </c>
      <c r="C86">
        <v>13</v>
      </c>
      <c r="D86">
        <v>13</v>
      </c>
      <c r="E86">
        <v>21</v>
      </c>
      <c r="F86">
        <v>21</v>
      </c>
      <c r="G86">
        <v>21</v>
      </c>
      <c r="H86">
        <v>14</v>
      </c>
      <c r="I86">
        <v>13</v>
      </c>
      <c r="J86">
        <v>22</v>
      </c>
      <c r="K86">
        <v>17</v>
      </c>
      <c r="L86">
        <v>22</v>
      </c>
      <c r="M86">
        <v>14</v>
      </c>
      <c r="N86">
        <v>15</v>
      </c>
      <c r="O86">
        <v>18</v>
      </c>
      <c r="P86">
        <v>16</v>
      </c>
    </row>
    <row r="87" spans="1:16" x14ac:dyDescent="0.3">
      <c r="A87" s="3" t="s">
        <v>28</v>
      </c>
      <c r="B87">
        <v>12</v>
      </c>
      <c r="C87">
        <v>11</v>
      </c>
      <c r="D87">
        <v>7</v>
      </c>
      <c r="E87">
        <v>9</v>
      </c>
      <c r="F87">
        <v>11</v>
      </c>
      <c r="G87">
        <v>10</v>
      </c>
      <c r="H87">
        <v>9</v>
      </c>
      <c r="I87">
        <v>12</v>
      </c>
      <c r="J87">
        <v>6</v>
      </c>
      <c r="K87">
        <v>8</v>
      </c>
      <c r="L87">
        <v>9</v>
      </c>
      <c r="M87">
        <v>9</v>
      </c>
      <c r="N87">
        <v>8</v>
      </c>
      <c r="O87">
        <v>7</v>
      </c>
      <c r="P87">
        <v>11</v>
      </c>
    </row>
    <row r="88" spans="1:16" x14ac:dyDescent="0.3">
      <c r="A88" s="3" t="s">
        <v>29</v>
      </c>
      <c r="B88">
        <v>9</v>
      </c>
      <c r="C88">
        <v>8</v>
      </c>
      <c r="D88">
        <v>5</v>
      </c>
      <c r="E88">
        <v>6</v>
      </c>
      <c r="F88">
        <v>5</v>
      </c>
      <c r="G88">
        <v>5</v>
      </c>
      <c r="H88">
        <v>8</v>
      </c>
      <c r="I88">
        <v>7</v>
      </c>
      <c r="J88">
        <v>7</v>
      </c>
      <c r="K88">
        <v>5</v>
      </c>
      <c r="L88">
        <v>9</v>
      </c>
      <c r="M88">
        <v>9</v>
      </c>
      <c r="N88">
        <v>5</v>
      </c>
      <c r="O88">
        <v>6</v>
      </c>
      <c r="P88">
        <v>7</v>
      </c>
    </row>
    <row r="89" spans="1:16" x14ac:dyDescent="0.3">
      <c r="A89" s="3" t="s">
        <v>30</v>
      </c>
      <c r="B89">
        <v>4</v>
      </c>
      <c r="C89">
        <v>6</v>
      </c>
      <c r="D89">
        <v>7</v>
      </c>
      <c r="E89">
        <v>7</v>
      </c>
      <c r="F89">
        <v>5</v>
      </c>
      <c r="G89">
        <v>4</v>
      </c>
      <c r="H89">
        <v>7</v>
      </c>
      <c r="I89">
        <v>5</v>
      </c>
      <c r="J89">
        <v>6</v>
      </c>
      <c r="K89">
        <v>6</v>
      </c>
      <c r="L89">
        <v>4</v>
      </c>
      <c r="M89">
        <v>7</v>
      </c>
      <c r="N89">
        <v>7</v>
      </c>
      <c r="O89">
        <v>7</v>
      </c>
      <c r="P89">
        <v>6</v>
      </c>
    </row>
    <row r="90" spans="1:16" x14ac:dyDescent="0.3">
      <c r="A90" s="3" t="s">
        <v>31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4</v>
      </c>
      <c r="I90">
        <v>3</v>
      </c>
      <c r="J90">
        <v>4</v>
      </c>
      <c r="K90">
        <v>4</v>
      </c>
      <c r="L90">
        <v>3</v>
      </c>
      <c r="M90">
        <v>4</v>
      </c>
      <c r="N90">
        <v>4</v>
      </c>
      <c r="O90">
        <v>3</v>
      </c>
      <c r="P90">
        <v>3</v>
      </c>
    </row>
    <row r="91" spans="1:16" x14ac:dyDescent="0.3">
      <c r="A91" s="3" t="s">
        <v>32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2</v>
      </c>
      <c r="P91">
        <v>3</v>
      </c>
    </row>
    <row r="92" spans="1:16" x14ac:dyDescent="0.3">
      <c r="A92" s="3" t="s">
        <v>33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</row>
    <row r="93" spans="1:16" x14ac:dyDescent="0.3">
      <c r="A93" s="3" t="s">
        <v>34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</row>
    <row r="94" spans="1:16" x14ac:dyDescent="0.3">
      <c r="A94" s="3" t="s">
        <v>35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</row>
    <row r="95" spans="1:16" x14ac:dyDescent="0.3">
      <c r="A95" s="3" t="s">
        <v>36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</row>
    <row r="96" spans="1:16" x14ac:dyDescent="0.3">
      <c r="A96" s="3" t="s">
        <v>5</v>
      </c>
      <c r="B96">
        <v>13</v>
      </c>
      <c r="C96">
        <v>16</v>
      </c>
      <c r="D96">
        <v>14</v>
      </c>
      <c r="E96">
        <v>15</v>
      </c>
      <c r="F96">
        <v>17</v>
      </c>
      <c r="G96">
        <v>22</v>
      </c>
      <c r="H96">
        <v>19</v>
      </c>
      <c r="I96">
        <v>19</v>
      </c>
      <c r="J96">
        <v>13</v>
      </c>
      <c r="K96">
        <v>17</v>
      </c>
      <c r="L96">
        <v>14</v>
      </c>
      <c r="M96">
        <v>23</v>
      </c>
      <c r="N96">
        <v>23</v>
      </c>
      <c r="O96">
        <v>23</v>
      </c>
      <c r="P96">
        <v>22</v>
      </c>
    </row>
    <row r="97" spans="1:16" x14ac:dyDescent="0.3">
      <c r="A97" s="3" t="s">
        <v>6</v>
      </c>
      <c r="B97">
        <v>13</v>
      </c>
      <c r="C97">
        <v>10</v>
      </c>
      <c r="D97">
        <v>7</v>
      </c>
      <c r="E97">
        <v>7</v>
      </c>
      <c r="F97">
        <v>8</v>
      </c>
      <c r="G97">
        <v>13</v>
      </c>
      <c r="H97">
        <v>12</v>
      </c>
      <c r="I97">
        <v>12</v>
      </c>
      <c r="J97">
        <v>8</v>
      </c>
      <c r="K97">
        <v>7</v>
      </c>
      <c r="L97">
        <v>7</v>
      </c>
      <c r="M97">
        <v>10</v>
      </c>
      <c r="N97">
        <v>8</v>
      </c>
      <c r="O97">
        <v>8</v>
      </c>
      <c r="P97">
        <v>12</v>
      </c>
    </row>
    <row r="98" spans="1:16" x14ac:dyDescent="0.3">
      <c r="A98" s="3" t="s">
        <v>7</v>
      </c>
      <c r="B98">
        <v>9</v>
      </c>
      <c r="C98">
        <v>8</v>
      </c>
      <c r="D98">
        <v>7</v>
      </c>
      <c r="E98">
        <v>7</v>
      </c>
      <c r="F98">
        <v>7</v>
      </c>
      <c r="G98">
        <v>10</v>
      </c>
      <c r="H98">
        <v>8</v>
      </c>
      <c r="I98">
        <v>8</v>
      </c>
      <c r="J98">
        <v>8</v>
      </c>
      <c r="K98">
        <v>9</v>
      </c>
      <c r="L98">
        <v>7</v>
      </c>
      <c r="M98">
        <v>7</v>
      </c>
      <c r="N98">
        <v>8</v>
      </c>
      <c r="O98">
        <v>6</v>
      </c>
      <c r="P98">
        <v>7</v>
      </c>
    </row>
    <row r="99" spans="1:16" x14ac:dyDescent="0.3">
      <c r="A99" s="3" t="s">
        <v>8</v>
      </c>
      <c r="B99">
        <v>7</v>
      </c>
      <c r="C99">
        <v>6</v>
      </c>
      <c r="D99">
        <v>8</v>
      </c>
      <c r="E99">
        <v>5</v>
      </c>
      <c r="F99">
        <v>7</v>
      </c>
      <c r="G99">
        <v>5</v>
      </c>
      <c r="H99">
        <v>5</v>
      </c>
      <c r="I99">
        <v>6</v>
      </c>
      <c r="J99">
        <v>5</v>
      </c>
      <c r="K99">
        <v>7</v>
      </c>
      <c r="L99">
        <v>7</v>
      </c>
      <c r="M99">
        <v>7</v>
      </c>
      <c r="N99">
        <v>6</v>
      </c>
      <c r="O99">
        <v>5</v>
      </c>
      <c r="P99">
        <v>7</v>
      </c>
    </row>
    <row r="100" spans="1:16" x14ac:dyDescent="0.3">
      <c r="A100" s="3" t="s">
        <v>9</v>
      </c>
      <c r="B100">
        <v>6</v>
      </c>
      <c r="C100">
        <v>5</v>
      </c>
      <c r="D100">
        <v>6</v>
      </c>
      <c r="E100">
        <v>6</v>
      </c>
      <c r="F100">
        <v>4</v>
      </c>
      <c r="G100">
        <v>6</v>
      </c>
      <c r="H100">
        <v>5</v>
      </c>
      <c r="I100">
        <v>4</v>
      </c>
      <c r="J100">
        <v>4</v>
      </c>
      <c r="K100">
        <v>3</v>
      </c>
      <c r="L100">
        <v>3</v>
      </c>
      <c r="M100">
        <v>4</v>
      </c>
      <c r="N100">
        <v>5</v>
      </c>
      <c r="O100">
        <v>4</v>
      </c>
      <c r="P100">
        <v>5</v>
      </c>
    </row>
    <row r="101" spans="1:16" x14ac:dyDescent="0.3">
      <c r="A101" s="3" t="s">
        <v>10</v>
      </c>
      <c r="B101">
        <v>3</v>
      </c>
      <c r="C101">
        <v>4</v>
      </c>
      <c r="D101">
        <v>4</v>
      </c>
      <c r="E101">
        <v>3</v>
      </c>
      <c r="F101">
        <v>4</v>
      </c>
      <c r="G101">
        <v>3</v>
      </c>
      <c r="H101">
        <v>4</v>
      </c>
      <c r="I101">
        <v>3</v>
      </c>
      <c r="J101">
        <v>4</v>
      </c>
      <c r="K101">
        <v>3</v>
      </c>
      <c r="L101">
        <v>4</v>
      </c>
      <c r="M101">
        <v>3</v>
      </c>
      <c r="N101">
        <v>4</v>
      </c>
      <c r="O101">
        <v>3</v>
      </c>
      <c r="P101">
        <v>4</v>
      </c>
    </row>
    <row r="102" spans="1:16" x14ac:dyDescent="0.3">
      <c r="A102" s="3" t="s">
        <v>11</v>
      </c>
      <c r="B102">
        <v>3</v>
      </c>
      <c r="C102">
        <v>3</v>
      </c>
      <c r="D102">
        <v>4</v>
      </c>
      <c r="E102">
        <v>3</v>
      </c>
      <c r="F102">
        <v>3</v>
      </c>
      <c r="G102">
        <v>3</v>
      </c>
      <c r="H102">
        <v>4</v>
      </c>
      <c r="I102">
        <v>3</v>
      </c>
      <c r="J102">
        <v>3</v>
      </c>
      <c r="K102">
        <v>4</v>
      </c>
      <c r="L102">
        <v>3</v>
      </c>
      <c r="M102">
        <v>3</v>
      </c>
      <c r="N102">
        <v>3</v>
      </c>
      <c r="O102">
        <v>3</v>
      </c>
      <c r="P102">
        <v>3</v>
      </c>
    </row>
    <row r="103" spans="1:16" x14ac:dyDescent="0.3">
      <c r="A103" s="3" t="s">
        <v>12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</row>
    <row r="104" spans="1:16" x14ac:dyDescent="0.3">
      <c r="A104" s="3" t="s">
        <v>14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</row>
    <row r="105" spans="1:16" x14ac:dyDescent="0.3">
      <c r="A105" s="3" t="s">
        <v>16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</row>
  </sheetData>
  <mergeCells count="15">
    <mergeCell ref="AX2:BA2"/>
    <mergeCell ref="BB2:BE2"/>
    <mergeCell ref="BF2:BI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7228-2FEB-462A-8889-7EE861E525FA}">
  <dimension ref="A1:AE32"/>
  <sheetViews>
    <sheetView topLeftCell="P1" workbookViewId="0">
      <pane ySplit="3" topLeftCell="A12" activePane="bottomLeft" state="frozen"/>
      <selection pane="bottomLeft" activeCell="Q3" sqref="Q3:AE32"/>
    </sheetView>
  </sheetViews>
  <sheetFormatPr defaultRowHeight="14.4" x14ac:dyDescent="0.3"/>
  <sheetData>
    <row r="1" spans="1:31" x14ac:dyDescent="0.3">
      <c r="A1" t="s">
        <v>41</v>
      </c>
      <c r="B1" s="5" t="s">
        <v>40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39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3">
      <c r="A2" s="1" t="s">
        <v>1</v>
      </c>
      <c r="B2" s="2">
        <v>44287</v>
      </c>
      <c r="C2" s="2">
        <v>44288</v>
      </c>
      <c r="D2" s="2">
        <v>44289</v>
      </c>
      <c r="E2" s="2">
        <v>44290</v>
      </c>
      <c r="F2" s="2">
        <v>44291</v>
      </c>
      <c r="G2" s="2">
        <v>44292</v>
      </c>
      <c r="H2" s="2">
        <v>44293</v>
      </c>
      <c r="I2" s="2">
        <v>44294</v>
      </c>
      <c r="J2" s="2">
        <v>44295</v>
      </c>
      <c r="K2" s="2">
        <v>44296</v>
      </c>
      <c r="L2" s="2">
        <v>44297</v>
      </c>
      <c r="M2" s="2">
        <v>44298</v>
      </c>
      <c r="N2" s="2">
        <v>44299</v>
      </c>
      <c r="O2" s="2">
        <v>44300</v>
      </c>
      <c r="P2" s="2">
        <v>44301</v>
      </c>
      <c r="Q2" s="2">
        <v>44287</v>
      </c>
      <c r="R2" s="2">
        <v>44288</v>
      </c>
      <c r="S2" s="2">
        <v>44289</v>
      </c>
      <c r="T2" s="2">
        <v>44290</v>
      </c>
      <c r="U2" s="2">
        <v>44291</v>
      </c>
      <c r="V2" s="2">
        <v>44292</v>
      </c>
      <c r="W2" s="2">
        <v>44293</v>
      </c>
      <c r="X2" s="2">
        <v>44294</v>
      </c>
      <c r="Y2" s="2">
        <v>44295</v>
      </c>
      <c r="Z2" s="2">
        <v>44296</v>
      </c>
      <c r="AA2" s="2">
        <v>44297</v>
      </c>
      <c r="AB2" s="2">
        <v>44298</v>
      </c>
      <c r="AC2" s="2">
        <v>44299</v>
      </c>
      <c r="AD2" s="2">
        <v>44300</v>
      </c>
      <c r="AE2" s="2">
        <v>44301</v>
      </c>
    </row>
    <row r="3" spans="1:31" x14ac:dyDescent="0.3">
      <c r="A3" s="3" t="s">
        <v>17</v>
      </c>
      <c r="B3">
        <v>11</v>
      </c>
      <c r="C3">
        <v>22</v>
      </c>
      <c r="D3">
        <v>16</v>
      </c>
      <c r="E3">
        <v>18</v>
      </c>
      <c r="F3">
        <v>14</v>
      </c>
      <c r="G3">
        <v>20</v>
      </c>
      <c r="H3">
        <v>16</v>
      </c>
      <c r="I3">
        <v>13</v>
      </c>
      <c r="J3">
        <v>17</v>
      </c>
      <c r="K3">
        <v>16</v>
      </c>
      <c r="L3">
        <v>14</v>
      </c>
      <c r="M3">
        <v>9</v>
      </c>
      <c r="N3">
        <v>14</v>
      </c>
      <c r="O3">
        <v>12</v>
      </c>
      <c r="P3">
        <v>20</v>
      </c>
      <c r="Q3">
        <v>8</v>
      </c>
      <c r="R3">
        <v>10</v>
      </c>
      <c r="S3">
        <v>15</v>
      </c>
      <c r="T3">
        <v>8</v>
      </c>
      <c r="U3">
        <v>13</v>
      </c>
      <c r="V3">
        <v>7</v>
      </c>
      <c r="W3">
        <v>14</v>
      </c>
      <c r="X3">
        <v>11</v>
      </c>
      <c r="Y3">
        <v>17</v>
      </c>
      <c r="Z3">
        <v>14</v>
      </c>
      <c r="AA3">
        <v>19</v>
      </c>
      <c r="AB3">
        <v>11</v>
      </c>
      <c r="AC3">
        <v>13</v>
      </c>
      <c r="AD3">
        <v>12</v>
      </c>
      <c r="AE3">
        <v>12</v>
      </c>
    </row>
    <row r="4" spans="1:31" x14ac:dyDescent="0.3">
      <c r="A4" s="3" t="s">
        <v>18</v>
      </c>
      <c r="B4">
        <v>6</v>
      </c>
      <c r="C4">
        <v>8</v>
      </c>
      <c r="D4">
        <v>7</v>
      </c>
      <c r="E4">
        <v>10</v>
      </c>
      <c r="F4">
        <v>8</v>
      </c>
      <c r="G4">
        <v>9</v>
      </c>
      <c r="H4">
        <v>8</v>
      </c>
      <c r="I4">
        <v>7</v>
      </c>
      <c r="J4">
        <v>8</v>
      </c>
      <c r="K4">
        <v>10</v>
      </c>
      <c r="L4">
        <v>6</v>
      </c>
      <c r="M4">
        <v>10</v>
      </c>
      <c r="N4">
        <v>7</v>
      </c>
      <c r="O4">
        <v>11</v>
      </c>
      <c r="P4">
        <v>7</v>
      </c>
      <c r="Q4">
        <v>5</v>
      </c>
      <c r="R4">
        <v>5</v>
      </c>
      <c r="S4">
        <v>8</v>
      </c>
      <c r="T4">
        <v>7</v>
      </c>
      <c r="U4">
        <v>6</v>
      </c>
      <c r="V4">
        <v>7</v>
      </c>
      <c r="W4">
        <v>4</v>
      </c>
      <c r="X4">
        <v>6</v>
      </c>
      <c r="Y4">
        <v>7</v>
      </c>
      <c r="Z4">
        <v>5</v>
      </c>
      <c r="AA4">
        <v>5</v>
      </c>
      <c r="AB4">
        <v>7</v>
      </c>
      <c r="AC4">
        <v>4</v>
      </c>
      <c r="AD4">
        <v>6</v>
      </c>
      <c r="AE4">
        <v>8</v>
      </c>
    </row>
    <row r="5" spans="1:31" x14ac:dyDescent="0.3">
      <c r="A5" s="3" t="s">
        <v>19</v>
      </c>
      <c r="B5">
        <v>9</v>
      </c>
      <c r="C5">
        <v>7</v>
      </c>
      <c r="D5">
        <v>8</v>
      </c>
      <c r="E5">
        <v>6</v>
      </c>
      <c r="F5">
        <v>6</v>
      </c>
      <c r="G5">
        <v>8</v>
      </c>
      <c r="H5">
        <v>5</v>
      </c>
      <c r="I5">
        <v>6</v>
      </c>
      <c r="J5">
        <v>6</v>
      </c>
      <c r="K5">
        <v>7</v>
      </c>
      <c r="L5">
        <v>5</v>
      </c>
      <c r="M5">
        <v>8</v>
      </c>
      <c r="N5">
        <v>7</v>
      </c>
      <c r="O5">
        <v>7</v>
      </c>
      <c r="P5">
        <v>5</v>
      </c>
      <c r="Q5">
        <v>6</v>
      </c>
      <c r="R5">
        <v>5</v>
      </c>
      <c r="S5">
        <v>4</v>
      </c>
      <c r="T5">
        <v>4</v>
      </c>
      <c r="U5">
        <v>6</v>
      </c>
      <c r="V5">
        <v>6</v>
      </c>
      <c r="W5">
        <v>5</v>
      </c>
      <c r="X5">
        <v>7</v>
      </c>
      <c r="Y5">
        <v>6</v>
      </c>
      <c r="Z5">
        <v>8</v>
      </c>
      <c r="AA5">
        <v>7</v>
      </c>
      <c r="AB5">
        <v>4</v>
      </c>
      <c r="AC5">
        <v>8</v>
      </c>
      <c r="AD5">
        <v>5</v>
      </c>
      <c r="AE5">
        <v>7</v>
      </c>
    </row>
    <row r="6" spans="1:31" x14ac:dyDescent="0.3">
      <c r="A6" s="3" t="s">
        <v>20</v>
      </c>
      <c r="B6">
        <v>7</v>
      </c>
      <c r="C6">
        <v>7</v>
      </c>
      <c r="D6">
        <v>7</v>
      </c>
      <c r="E6">
        <v>5</v>
      </c>
      <c r="F6">
        <v>7</v>
      </c>
      <c r="G6">
        <v>5</v>
      </c>
      <c r="H6">
        <v>7</v>
      </c>
      <c r="I6">
        <v>5</v>
      </c>
      <c r="J6">
        <v>4</v>
      </c>
      <c r="K6">
        <v>6</v>
      </c>
      <c r="L6">
        <v>5</v>
      </c>
      <c r="M6">
        <v>5</v>
      </c>
      <c r="N6">
        <v>5</v>
      </c>
      <c r="O6">
        <v>5</v>
      </c>
      <c r="P6">
        <v>4</v>
      </c>
      <c r="Q6">
        <v>3</v>
      </c>
      <c r="R6">
        <v>4</v>
      </c>
      <c r="S6">
        <v>4</v>
      </c>
      <c r="T6">
        <v>3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6</v>
      </c>
      <c r="AB6">
        <v>5</v>
      </c>
      <c r="AC6">
        <v>7</v>
      </c>
      <c r="AD6">
        <v>5</v>
      </c>
      <c r="AE6">
        <v>7</v>
      </c>
    </row>
    <row r="7" spans="1:31" x14ac:dyDescent="0.3">
      <c r="A7" s="3" t="s">
        <v>21</v>
      </c>
      <c r="B7">
        <v>4</v>
      </c>
      <c r="C7">
        <v>6</v>
      </c>
      <c r="D7">
        <v>5</v>
      </c>
      <c r="E7">
        <v>5</v>
      </c>
      <c r="F7">
        <v>4</v>
      </c>
      <c r="G7">
        <v>3</v>
      </c>
      <c r="H7">
        <v>5</v>
      </c>
      <c r="I7">
        <v>5</v>
      </c>
      <c r="J7">
        <v>6</v>
      </c>
      <c r="K7">
        <v>6</v>
      </c>
      <c r="L7">
        <v>5</v>
      </c>
      <c r="M7">
        <v>5</v>
      </c>
      <c r="N7">
        <v>5</v>
      </c>
      <c r="O7">
        <v>4</v>
      </c>
      <c r="P7">
        <v>5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  <c r="W7">
        <v>4</v>
      </c>
      <c r="X7">
        <v>3</v>
      </c>
      <c r="Y7">
        <v>3</v>
      </c>
      <c r="Z7">
        <v>2</v>
      </c>
      <c r="AA7">
        <v>3</v>
      </c>
      <c r="AB7">
        <v>2</v>
      </c>
      <c r="AC7">
        <v>2</v>
      </c>
      <c r="AD7">
        <v>3</v>
      </c>
      <c r="AE7">
        <v>3</v>
      </c>
    </row>
    <row r="8" spans="1:31" x14ac:dyDescent="0.3">
      <c r="A8" s="3" t="s">
        <v>22</v>
      </c>
      <c r="B8">
        <v>4</v>
      </c>
      <c r="C8">
        <v>5</v>
      </c>
      <c r="D8">
        <v>4</v>
      </c>
      <c r="E8">
        <v>4</v>
      </c>
      <c r="F8">
        <v>4</v>
      </c>
      <c r="G8">
        <v>3</v>
      </c>
      <c r="H8">
        <v>5</v>
      </c>
      <c r="I8">
        <v>3</v>
      </c>
      <c r="J8">
        <v>4</v>
      </c>
      <c r="K8">
        <v>4</v>
      </c>
      <c r="L8">
        <v>4</v>
      </c>
      <c r="M8">
        <v>3</v>
      </c>
      <c r="N8">
        <v>4</v>
      </c>
      <c r="O8">
        <v>4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>
        <v>3</v>
      </c>
      <c r="W8">
        <v>3</v>
      </c>
      <c r="X8">
        <v>3</v>
      </c>
      <c r="Y8">
        <v>3</v>
      </c>
      <c r="Z8">
        <v>2</v>
      </c>
      <c r="AA8">
        <v>3</v>
      </c>
      <c r="AB8">
        <v>3</v>
      </c>
      <c r="AC8">
        <v>2</v>
      </c>
      <c r="AD8">
        <v>3</v>
      </c>
      <c r="AE8">
        <v>2</v>
      </c>
    </row>
    <row r="9" spans="1:31" x14ac:dyDescent="0.3">
      <c r="A9" s="3" t="s">
        <v>23</v>
      </c>
      <c r="B9">
        <v>3</v>
      </c>
      <c r="C9">
        <v>3</v>
      </c>
      <c r="D9">
        <v>4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3</v>
      </c>
      <c r="M9">
        <v>4</v>
      </c>
      <c r="N9">
        <v>4</v>
      </c>
      <c r="O9">
        <v>3</v>
      </c>
      <c r="P9">
        <v>4</v>
      </c>
      <c r="Q9">
        <v>3</v>
      </c>
      <c r="R9">
        <v>3</v>
      </c>
      <c r="S9">
        <v>4</v>
      </c>
      <c r="T9">
        <v>3</v>
      </c>
      <c r="U9">
        <v>3</v>
      </c>
      <c r="V9">
        <v>3</v>
      </c>
      <c r="W9">
        <v>2</v>
      </c>
      <c r="X9">
        <v>3</v>
      </c>
      <c r="Y9">
        <v>3</v>
      </c>
      <c r="Z9">
        <v>2</v>
      </c>
      <c r="AA9">
        <v>2</v>
      </c>
      <c r="AB9">
        <v>3</v>
      </c>
      <c r="AC9">
        <v>3</v>
      </c>
      <c r="AD9">
        <v>2</v>
      </c>
      <c r="AE9">
        <v>2</v>
      </c>
    </row>
    <row r="10" spans="1:31" x14ac:dyDescent="0.3">
      <c r="A10" s="3" t="s">
        <v>24</v>
      </c>
      <c r="B10">
        <v>3</v>
      </c>
      <c r="C10">
        <v>2</v>
      </c>
      <c r="D10">
        <v>2</v>
      </c>
      <c r="E10">
        <v>2</v>
      </c>
      <c r="F10">
        <v>3</v>
      </c>
      <c r="G10">
        <v>2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</row>
    <row r="11" spans="1:31" x14ac:dyDescent="0.3">
      <c r="A11" s="3" t="s">
        <v>25</v>
      </c>
      <c r="B11">
        <v>2</v>
      </c>
      <c r="C11">
        <v>3</v>
      </c>
      <c r="D11">
        <v>3</v>
      </c>
      <c r="E11">
        <v>3</v>
      </c>
      <c r="F11">
        <v>2</v>
      </c>
      <c r="G11">
        <v>2</v>
      </c>
      <c r="H11">
        <v>3</v>
      </c>
      <c r="I11">
        <v>3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</row>
    <row r="12" spans="1:31" x14ac:dyDescent="0.3">
      <c r="A12" s="3" t="s">
        <v>26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2</v>
      </c>
      <c r="K12">
        <v>2</v>
      </c>
      <c r="L12">
        <v>3</v>
      </c>
      <c r="M12">
        <v>4</v>
      </c>
      <c r="N12">
        <v>3</v>
      </c>
      <c r="O12">
        <v>4</v>
      </c>
      <c r="P12">
        <v>3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3">
      <c r="A13" s="3" t="s">
        <v>27</v>
      </c>
      <c r="B13">
        <v>10</v>
      </c>
      <c r="C13">
        <v>8</v>
      </c>
      <c r="D13">
        <v>12</v>
      </c>
      <c r="E13">
        <v>7</v>
      </c>
      <c r="F13">
        <v>13</v>
      </c>
      <c r="G13">
        <v>7</v>
      </c>
      <c r="H13">
        <v>13</v>
      </c>
      <c r="I13">
        <v>11</v>
      </c>
      <c r="J13">
        <v>11</v>
      </c>
      <c r="K13">
        <v>11</v>
      </c>
      <c r="L13">
        <v>6</v>
      </c>
      <c r="M13">
        <v>11</v>
      </c>
      <c r="N13">
        <v>11</v>
      </c>
      <c r="O13">
        <v>8</v>
      </c>
      <c r="P13">
        <v>7</v>
      </c>
      <c r="Q13">
        <v>22</v>
      </c>
      <c r="R13">
        <v>13</v>
      </c>
      <c r="S13">
        <v>13</v>
      </c>
      <c r="T13">
        <v>21</v>
      </c>
      <c r="U13">
        <v>21</v>
      </c>
      <c r="V13">
        <v>21</v>
      </c>
      <c r="W13">
        <v>14</v>
      </c>
      <c r="X13">
        <v>13</v>
      </c>
      <c r="Y13">
        <v>22</v>
      </c>
      <c r="Z13">
        <v>17</v>
      </c>
      <c r="AA13">
        <v>22</v>
      </c>
      <c r="AB13">
        <v>14</v>
      </c>
      <c r="AC13">
        <v>15</v>
      </c>
      <c r="AD13">
        <v>18</v>
      </c>
      <c r="AE13">
        <v>16</v>
      </c>
    </row>
    <row r="14" spans="1:31" x14ac:dyDescent="0.3">
      <c r="A14" s="3" t="s">
        <v>28</v>
      </c>
      <c r="B14">
        <v>7</v>
      </c>
      <c r="C14">
        <v>5</v>
      </c>
      <c r="D14">
        <v>6</v>
      </c>
      <c r="E14">
        <v>5</v>
      </c>
      <c r="F14">
        <v>6</v>
      </c>
      <c r="G14">
        <v>6</v>
      </c>
      <c r="H14">
        <v>7</v>
      </c>
      <c r="I14">
        <v>5</v>
      </c>
      <c r="J14">
        <v>6</v>
      </c>
      <c r="K14">
        <v>5</v>
      </c>
      <c r="L14">
        <v>6</v>
      </c>
      <c r="M14">
        <v>4</v>
      </c>
      <c r="N14">
        <v>7</v>
      </c>
      <c r="O14">
        <v>5</v>
      </c>
      <c r="P14">
        <v>4</v>
      </c>
      <c r="Q14">
        <v>12</v>
      </c>
      <c r="R14">
        <v>11</v>
      </c>
      <c r="S14">
        <v>7</v>
      </c>
      <c r="T14">
        <v>9</v>
      </c>
      <c r="U14">
        <v>11</v>
      </c>
      <c r="V14">
        <v>10</v>
      </c>
      <c r="W14">
        <v>9</v>
      </c>
      <c r="X14">
        <v>12</v>
      </c>
      <c r="Y14">
        <v>6</v>
      </c>
      <c r="Z14">
        <v>8</v>
      </c>
      <c r="AA14">
        <v>9</v>
      </c>
      <c r="AB14">
        <v>9</v>
      </c>
      <c r="AC14">
        <v>8</v>
      </c>
      <c r="AD14">
        <v>7</v>
      </c>
      <c r="AE14">
        <v>11</v>
      </c>
    </row>
    <row r="15" spans="1:31" x14ac:dyDescent="0.3">
      <c r="A15" s="3" t="s">
        <v>29</v>
      </c>
      <c r="B15">
        <v>4</v>
      </c>
      <c r="C15">
        <v>4</v>
      </c>
      <c r="D15">
        <v>5</v>
      </c>
      <c r="E15">
        <v>4</v>
      </c>
      <c r="F15">
        <v>4</v>
      </c>
      <c r="G15">
        <v>5</v>
      </c>
      <c r="H15">
        <v>5</v>
      </c>
      <c r="I15">
        <v>4</v>
      </c>
      <c r="J15">
        <v>6</v>
      </c>
      <c r="K15">
        <v>5</v>
      </c>
      <c r="L15">
        <v>5</v>
      </c>
      <c r="M15">
        <v>4</v>
      </c>
      <c r="N15">
        <v>4</v>
      </c>
      <c r="O15">
        <v>4</v>
      </c>
      <c r="P15">
        <v>5</v>
      </c>
      <c r="Q15">
        <v>9</v>
      </c>
      <c r="R15">
        <v>8</v>
      </c>
      <c r="S15">
        <v>5</v>
      </c>
      <c r="T15">
        <v>6</v>
      </c>
      <c r="U15">
        <v>5</v>
      </c>
      <c r="V15">
        <v>5</v>
      </c>
      <c r="W15">
        <v>8</v>
      </c>
      <c r="X15">
        <v>7</v>
      </c>
      <c r="Y15">
        <v>7</v>
      </c>
      <c r="Z15">
        <v>5</v>
      </c>
      <c r="AA15">
        <v>9</v>
      </c>
      <c r="AB15">
        <v>9</v>
      </c>
      <c r="AC15">
        <v>5</v>
      </c>
      <c r="AD15">
        <v>6</v>
      </c>
      <c r="AE15">
        <v>7</v>
      </c>
    </row>
    <row r="16" spans="1:31" x14ac:dyDescent="0.3">
      <c r="A16" s="3" t="s">
        <v>30</v>
      </c>
      <c r="B16">
        <v>5</v>
      </c>
      <c r="C16">
        <v>5</v>
      </c>
      <c r="D16">
        <v>5</v>
      </c>
      <c r="E16">
        <v>5</v>
      </c>
      <c r="F16">
        <v>5</v>
      </c>
      <c r="G16">
        <v>4</v>
      </c>
      <c r="H16">
        <v>3</v>
      </c>
      <c r="I16">
        <v>4</v>
      </c>
      <c r="J16">
        <v>4</v>
      </c>
      <c r="K16">
        <v>3</v>
      </c>
      <c r="L16">
        <v>4</v>
      </c>
      <c r="M16">
        <v>3</v>
      </c>
      <c r="N16">
        <v>4</v>
      </c>
      <c r="O16">
        <v>3</v>
      </c>
      <c r="P16">
        <v>4</v>
      </c>
      <c r="Q16">
        <v>4</v>
      </c>
      <c r="R16">
        <v>6</v>
      </c>
      <c r="S16">
        <v>7</v>
      </c>
      <c r="T16">
        <v>7</v>
      </c>
      <c r="U16">
        <v>5</v>
      </c>
      <c r="V16">
        <v>4</v>
      </c>
      <c r="W16">
        <v>7</v>
      </c>
      <c r="X16">
        <v>5</v>
      </c>
      <c r="Y16">
        <v>6</v>
      </c>
      <c r="Z16">
        <v>6</v>
      </c>
      <c r="AA16">
        <v>4</v>
      </c>
      <c r="AB16">
        <v>7</v>
      </c>
      <c r="AC16">
        <v>7</v>
      </c>
      <c r="AD16">
        <v>7</v>
      </c>
      <c r="AE16">
        <v>6</v>
      </c>
    </row>
    <row r="17" spans="1:31" x14ac:dyDescent="0.3">
      <c r="A17" s="3" t="s">
        <v>31</v>
      </c>
      <c r="B17">
        <v>4</v>
      </c>
      <c r="C17">
        <v>5</v>
      </c>
      <c r="D17">
        <v>5</v>
      </c>
      <c r="E17">
        <v>5</v>
      </c>
      <c r="F17">
        <v>4</v>
      </c>
      <c r="G17">
        <v>5</v>
      </c>
      <c r="H17">
        <v>6</v>
      </c>
      <c r="I17">
        <v>4</v>
      </c>
      <c r="J17">
        <v>4</v>
      </c>
      <c r="K17">
        <v>4</v>
      </c>
      <c r="L17">
        <v>5</v>
      </c>
      <c r="M17">
        <v>5</v>
      </c>
      <c r="N17">
        <v>5</v>
      </c>
      <c r="O17">
        <v>6</v>
      </c>
      <c r="P17">
        <v>6</v>
      </c>
      <c r="Q17">
        <v>4</v>
      </c>
      <c r="R17">
        <v>4</v>
      </c>
      <c r="S17">
        <v>4</v>
      </c>
      <c r="T17">
        <v>5</v>
      </c>
      <c r="U17">
        <v>4</v>
      </c>
      <c r="V17">
        <v>4</v>
      </c>
      <c r="W17">
        <v>4</v>
      </c>
      <c r="X17">
        <v>3</v>
      </c>
      <c r="Y17">
        <v>4</v>
      </c>
      <c r="Z17">
        <v>4</v>
      </c>
      <c r="AA17">
        <v>3</v>
      </c>
      <c r="AB17">
        <v>4</v>
      </c>
      <c r="AC17">
        <v>4</v>
      </c>
      <c r="AD17">
        <v>3</v>
      </c>
      <c r="AE17">
        <v>3</v>
      </c>
    </row>
    <row r="18" spans="1:31" x14ac:dyDescent="0.3">
      <c r="A18" s="3" t="s">
        <v>32</v>
      </c>
      <c r="B18">
        <v>4</v>
      </c>
      <c r="C18">
        <v>4</v>
      </c>
      <c r="D18">
        <v>4</v>
      </c>
      <c r="E18">
        <v>4</v>
      </c>
      <c r="F18">
        <v>3</v>
      </c>
      <c r="G18">
        <v>5</v>
      </c>
      <c r="H18">
        <v>3</v>
      </c>
      <c r="I18">
        <v>4</v>
      </c>
      <c r="J18">
        <v>4</v>
      </c>
      <c r="K18">
        <v>4</v>
      </c>
      <c r="L18">
        <v>4</v>
      </c>
      <c r="M18">
        <v>4</v>
      </c>
      <c r="N18">
        <v>3</v>
      </c>
      <c r="O18">
        <v>3</v>
      </c>
      <c r="P18">
        <v>4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2</v>
      </c>
      <c r="AE18">
        <v>3</v>
      </c>
    </row>
    <row r="19" spans="1:31" x14ac:dyDescent="0.3">
      <c r="A19" s="3" t="s">
        <v>33</v>
      </c>
      <c r="B19">
        <v>5</v>
      </c>
      <c r="C19">
        <v>5</v>
      </c>
      <c r="D19">
        <v>4</v>
      </c>
      <c r="E19">
        <v>3</v>
      </c>
      <c r="F19">
        <v>4</v>
      </c>
      <c r="G19">
        <v>4</v>
      </c>
      <c r="H19">
        <v>5</v>
      </c>
      <c r="I19">
        <v>4</v>
      </c>
      <c r="J19">
        <v>4</v>
      </c>
      <c r="K19">
        <v>4</v>
      </c>
      <c r="L19">
        <v>4</v>
      </c>
      <c r="M19">
        <v>5</v>
      </c>
      <c r="N19">
        <v>5</v>
      </c>
      <c r="O19">
        <v>4</v>
      </c>
      <c r="P19">
        <v>4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1" x14ac:dyDescent="0.3">
      <c r="A20" s="3" t="s">
        <v>34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2</v>
      </c>
      <c r="K20">
        <v>3</v>
      </c>
      <c r="L20">
        <v>3</v>
      </c>
      <c r="M20">
        <v>2</v>
      </c>
      <c r="N20">
        <v>2</v>
      </c>
      <c r="O20">
        <v>2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1" x14ac:dyDescent="0.3">
      <c r="A21" s="3" t="s">
        <v>35</v>
      </c>
      <c r="B21">
        <v>3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3</v>
      </c>
      <c r="J21">
        <v>3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</row>
    <row r="22" spans="1:31" x14ac:dyDescent="0.3">
      <c r="A22" s="3" t="s">
        <v>36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</row>
    <row r="23" spans="1:31" x14ac:dyDescent="0.3">
      <c r="A23" s="3" t="s">
        <v>5</v>
      </c>
      <c r="B23">
        <v>7</v>
      </c>
      <c r="C23">
        <v>9</v>
      </c>
      <c r="D23">
        <v>5</v>
      </c>
      <c r="E23">
        <v>8</v>
      </c>
      <c r="F23">
        <v>7</v>
      </c>
      <c r="G23">
        <v>9</v>
      </c>
      <c r="H23">
        <v>6</v>
      </c>
      <c r="I23">
        <v>11</v>
      </c>
      <c r="J23">
        <v>7</v>
      </c>
      <c r="K23">
        <v>9</v>
      </c>
      <c r="L23">
        <v>9</v>
      </c>
      <c r="M23">
        <v>8</v>
      </c>
      <c r="N23">
        <v>6</v>
      </c>
      <c r="O23">
        <v>9</v>
      </c>
      <c r="P23">
        <v>8</v>
      </c>
      <c r="Q23">
        <v>13</v>
      </c>
      <c r="R23">
        <v>16</v>
      </c>
      <c r="S23">
        <v>14</v>
      </c>
      <c r="T23">
        <v>15</v>
      </c>
      <c r="U23">
        <v>17</v>
      </c>
      <c r="V23">
        <v>22</v>
      </c>
      <c r="W23">
        <v>19</v>
      </c>
      <c r="X23">
        <v>19</v>
      </c>
      <c r="Y23">
        <v>13</v>
      </c>
      <c r="Z23">
        <v>17</v>
      </c>
      <c r="AA23">
        <v>14</v>
      </c>
      <c r="AB23">
        <v>23</v>
      </c>
      <c r="AC23">
        <v>23</v>
      </c>
      <c r="AD23">
        <v>23</v>
      </c>
      <c r="AE23">
        <v>22</v>
      </c>
    </row>
    <row r="24" spans="1:31" x14ac:dyDescent="0.3">
      <c r="A24" s="3" t="s">
        <v>6</v>
      </c>
      <c r="B24">
        <v>4</v>
      </c>
      <c r="C24">
        <v>7</v>
      </c>
      <c r="D24">
        <v>6</v>
      </c>
      <c r="E24">
        <v>5</v>
      </c>
      <c r="F24">
        <v>5</v>
      </c>
      <c r="G24">
        <v>7</v>
      </c>
      <c r="H24">
        <v>7</v>
      </c>
      <c r="I24">
        <v>5</v>
      </c>
      <c r="J24">
        <v>8</v>
      </c>
      <c r="K24">
        <v>6</v>
      </c>
      <c r="L24">
        <v>6</v>
      </c>
      <c r="M24">
        <v>7</v>
      </c>
      <c r="N24">
        <v>6</v>
      </c>
      <c r="O24">
        <v>5</v>
      </c>
      <c r="P24">
        <v>7</v>
      </c>
      <c r="Q24">
        <v>13</v>
      </c>
      <c r="R24">
        <v>10</v>
      </c>
      <c r="S24">
        <v>7</v>
      </c>
      <c r="T24">
        <v>7</v>
      </c>
      <c r="U24">
        <v>8</v>
      </c>
      <c r="V24">
        <v>13</v>
      </c>
      <c r="W24">
        <v>12</v>
      </c>
      <c r="X24">
        <v>12</v>
      </c>
      <c r="Y24">
        <v>8</v>
      </c>
      <c r="Z24">
        <v>7</v>
      </c>
      <c r="AA24">
        <v>7</v>
      </c>
      <c r="AB24">
        <v>10</v>
      </c>
      <c r="AC24">
        <v>8</v>
      </c>
      <c r="AD24">
        <v>8</v>
      </c>
      <c r="AE24">
        <v>12</v>
      </c>
    </row>
    <row r="25" spans="1:31" x14ac:dyDescent="0.3">
      <c r="A25" s="3" t="s">
        <v>7</v>
      </c>
      <c r="B25">
        <v>6</v>
      </c>
      <c r="C25">
        <v>4</v>
      </c>
      <c r="D25">
        <v>5</v>
      </c>
      <c r="E25">
        <v>5</v>
      </c>
      <c r="F25">
        <v>5</v>
      </c>
      <c r="G25">
        <v>6</v>
      </c>
      <c r="H25">
        <v>4</v>
      </c>
      <c r="I25">
        <v>5</v>
      </c>
      <c r="J25">
        <v>4</v>
      </c>
      <c r="K25">
        <v>4</v>
      </c>
      <c r="L25">
        <v>5</v>
      </c>
      <c r="M25">
        <v>5</v>
      </c>
      <c r="N25">
        <v>4</v>
      </c>
      <c r="O25">
        <v>6</v>
      </c>
      <c r="P25">
        <v>6</v>
      </c>
      <c r="Q25">
        <v>9</v>
      </c>
      <c r="R25">
        <v>8</v>
      </c>
      <c r="S25">
        <v>7</v>
      </c>
      <c r="T25">
        <v>7</v>
      </c>
      <c r="U25">
        <v>7</v>
      </c>
      <c r="V25">
        <v>10</v>
      </c>
      <c r="W25">
        <v>8</v>
      </c>
      <c r="X25">
        <v>8</v>
      </c>
      <c r="Y25">
        <v>8</v>
      </c>
      <c r="Z25">
        <v>9</v>
      </c>
      <c r="AA25">
        <v>7</v>
      </c>
      <c r="AB25">
        <v>7</v>
      </c>
      <c r="AC25">
        <v>8</v>
      </c>
      <c r="AD25">
        <v>6</v>
      </c>
      <c r="AE25">
        <v>7</v>
      </c>
    </row>
    <row r="26" spans="1:31" x14ac:dyDescent="0.3">
      <c r="A26" s="3" t="s">
        <v>8</v>
      </c>
      <c r="B26">
        <v>6</v>
      </c>
      <c r="C26">
        <v>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4</v>
      </c>
      <c r="K26">
        <v>4</v>
      </c>
      <c r="L26">
        <v>6</v>
      </c>
      <c r="M26">
        <v>6</v>
      </c>
      <c r="N26">
        <v>5</v>
      </c>
      <c r="O26">
        <v>4</v>
      </c>
      <c r="P26">
        <v>4</v>
      </c>
      <c r="Q26">
        <v>7</v>
      </c>
      <c r="R26">
        <v>6</v>
      </c>
      <c r="S26">
        <v>8</v>
      </c>
      <c r="T26">
        <v>5</v>
      </c>
      <c r="U26">
        <v>7</v>
      </c>
      <c r="V26">
        <v>5</v>
      </c>
      <c r="W26">
        <v>5</v>
      </c>
      <c r="X26">
        <v>6</v>
      </c>
      <c r="Y26">
        <v>5</v>
      </c>
      <c r="Z26">
        <v>7</v>
      </c>
      <c r="AA26">
        <v>7</v>
      </c>
      <c r="AB26">
        <v>7</v>
      </c>
      <c r="AC26">
        <v>6</v>
      </c>
      <c r="AD26">
        <v>5</v>
      </c>
      <c r="AE26">
        <v>7</v>
      </c>
    </row>
    <row r="27" spans="1:31" x14ac:dyDescent="0.3">
      <c r="A27" s="3" t="s">
        <v>9</v>
      </c>
      <c r="B27">
        <v>3</v>
      </c>
      <c r="C27">
        <v>3</v>
      </c>
      <c r="D27">
        <v>3</v>
      </c>
      <c r="E27">
        <v>3</v>
      </c>
      <c r="F27">
        <v>4</v>
      </c>
      <c r="G27">
        <v>4</v>
      </c>
      <c r="H27">
        <v>3</v>
      </c>
      <c r="I27">
        <v>5</v>
      </c>
      <c r="J27">
        <v>4</v>
      </c>
      <c r="K27">
        <v>5</v>
      </c>
      <c r="L27">
        <v>4</v>
      </c>
      <c r="M27">
        <v>4</v>
      </c>
      <c r="N27">
        <v>4</v>
      </c>
      <c r="O27">
        <v>4</v>
      </c>
      <c r="P27">
        <v>4</v>
      </c>
      <c r="Q27">
        <v>6</v>
      </c>
      <c r="R27">
        <v>5</v>
      </c>
      <c r="S27">
        <v>6</v>
      </c>
      <c r="T27">
        <v>6</v>
      </c>
      <c r="U27">
        <v>4</v>
      </c>
      <c r="V27">
        <v>6</v>
      </c>
      <c r="W27">
        <v>5</v>
      </c>
      <c r="X27">
        <v>4</v>
      </c>
      <c r="Y27">
        <v>4</v>
      </c>
      <c r="Z27">
        <v>3</v>
      </c>
      <c r="AA27">
        <v>3</v>
      </c>
      <c r="AB27">
        <v>4</v>
      </c>
      <c r="AC27">
        <v>5</v>
      </c>
      <c r="AD27">
        <v>4</v>
      </c>
      <c r="AE27">
        <v>5</v>
      </c>
    </row>
    <row r="28" spans="1:31" x14ac:dyDescent="0.3">
      <c r="A28" s="3" t="s">
        <v>10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4</v>
      </c>
      <c r="S28">
        <v>4</v>
      </c>
      <c r="T28">
        <v>3</v>
      </c>
      <c r="U28">
        <v>4</v>
      </c>
      <c r="V28">
        <v>3</v>
      </c>
      <c r="W28">
        <v>4</v>
      </c>
      <c r="X28">
        <v>3</v>
      </c>
      <c r="Y28">
        <v>4</v>
      </c>
      <c r="Z28">
        <v>3</v>
      </c>
      <c r="AA28">
        <v>4</v>
      </c>
      <c r="AB28">
        <v>3</v>
      </c>
      <c r="AC28">
        <v>4</v>
      </c>
      <c r="AD28">
        <v>3</v>
      </c>
      <c r="AE28">
        <v>4</v>
      </c>
    </row>
    <row r="29" spans="1:31" x14ac:dyDescent="0.3">
      <c r="A29" s="3" t="s">
        <v>11</v>
      </c>
      <c r="B29">
        <v>3</v>
      </c>
      <c r="C29">
        <v>3</v>
      </c>
      <c r="D29">
        <v>2</v>
      </c>
      <c r="E29">
        <v>3</v>
      </c>
      <c r="F29">
        <v>3</v>
      </c>
      <c r="G29">
        <v>3</v>
      </c>
      <c r="H29">
        <v>3</v>
      </c>
      <c r="I29">
        <v>2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2</v>
      </c>
      <c r="Q29">
        <v>3</v>
      </c>
      <c r="R29">
        <v>3</v>
      </c>
      <c r="S29">
        <v>4</v>
      </c>
      <c r="T29">
        <v>3</v>
      </c>
      <c r="U29">
        <v>3</v>
      </c>
      <c r="V29">
        <v>3</v>
      </c>
      <c r="W29">
        <v>4</v>
      </c>
      <c r="X29">
        <v>3</v>
      </c>
      <c r="Y29">
        <v>3</v>
      </c>
      <c r="Z29">
        <v>4</v>
      </c>
      <c r="AA29">
        <v>3</v>
      </c>
      <c r="AB29">
        <v>3</v>
      </c>
      <c r="AC29">
        <v>3</v>
      </c>
      <c r="AD29">
        <v>3</v>
      </c>
      <c r="AE29">
        <v>3</v>
      </c>
    </row>
    <row r="30" spans="1:31" x14ac:dyDescent="0.3">
      <c r="A30" s="3" t="s">
        <v>12</v>
      </c>
      <c r="B30">
        <v>3</v>
      </c>
      <c r="C30">
        <v>2</v>
      </c>
      <c r="D30">
        <v>2</v>
      </c>
      <c r="E30">
        <v>3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</row>
    <row r="31" spans="1:31" x14ac:dyDescent="0.3">
      <c r="A31" s="3" t="s">
        <v>14</v>
      </c>
      <c r="B31">
        <v>2</v>
      </c>
      <c r="C31">
        <v>2</v>
      </c>
      <c r="D31">
        <v>3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2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</row>
    <row r="32" spans="1:31" x14ac:dyDescent="0.3">
      <c r="A32" s="3" t="s">
        <v>16</v>
      </c>
      <c r="B32">
        <v>3</v>
      </c>
      <c r="C32">
        <v>3</v>
      </c>
      <c r="D32">
        <v>2</v>
      </c>
      <c r="E32">
        <v>2</v>
      </c>
      <c r="F32">
        <v>2</v>
      </c>
      <c r="G32">
        <v>2</v>
      </c>
      <c r="H32">
        <v>3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</row>
  </sheetData>
  <mergeCells count="2">
    <mergeCell ref="B1:P1"/>
    <mergeCell ref="Q1:A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701F-E5C2-494F-8CDD-3DB093BFF696}">
  <dimension ref="A1:Q32"/>
  <sheetViews>
    <sheetView topLeftCell="E5" workbookViewId="0">
      <selection activeCell="A2" sqref="A2:P31"/>
    </sheetView>
  </sheetViews>
  <sheetFormatPr defaultColWidth="12.44140625" defaultRowHeight="14.4" x14ac:dyDescent="0.3"/>
  <sheetData>
    <row r="1" spans="1:17" x14ac:dyDescent="0.3">
      <c r="A1" s="1" t="s">
        <v>103</v>
      </c>
      <c r="B1" s="24">
        <v>44287</v>
      </c>
      <c r="C1" s="24">
        <v>44288</v>
      </c>
      <c r="D1" s="24">
        <v>44289</v>
      </c>
      <c r="E1" s="24">
        <v>44290</v>
      </c>
      <c r="F1" s="24">
        <v>44291</v>
      </c>
      <c r="G1" s="24">
        <v>44292</v>
      </c>
      <c r="H1" s="24">
        <v>44293</v>
      </c>
      <c r="I1" s="24">
        <v>44294</v>
      </c>
      <c r="J1" s="24">
        <v>44295</v>
      </c>
      <c r="K1" s="24">
        <v>44296</v>
      </c>
      <c r="L1" s="24">
        <v>44297</v>
      </c>
      <c r="M1" s="24">
        <v>44298</v>
      </c>
      <c r="N1" s="24">
        <v>44299</v>
      </c>
      <c r="O1" s="24">
        <v>44300</v>
      </c>
      <c r="P1" s="24">
        <v>44301</v>
      </c>
      <c r="Q1" s="24" t="s">
        <v>104</v>
      </c>
    </row>
    <row r="2" spans="1:17" x14ac:dyDescent="0.3">
      <c r="A2" s="3" t="s">
        <v>17</v>
      </c>
      <c r="B2" s="7">
        <v>12</v>
      </c>
      <c r="C2" s="7">
        <v>28</v>
      </c>
      <c r="D2" s="7">
        <v>23</v>
      </c>
      <c r="E2" s="7">
        <v>24</v>
      </c>
      <c r="F2" s="7">
        <v>14</v>
      </c>
      <c r="G2" s="7">
        <v>8</v>
      </c>
      <c r="H2" s="7">
        <v>21</v>
      </c>
      <c r="I2" s="7">
        <v>1</v>
      </c>
      <c r="J2" s="7">
        <v>30</v>
      </c>
      <c r="K2" s="7">
        <v>23</v>
      </c>
      <c r="L2" s="7">
        <v>21</v>
      </c>
      <c r="M2" s="7">
        <v>14</v>
      </c>
      <c r="N2" s="7">
        <v>13</v>
      </c>
      <c r="O2" s="7">
        <v>28</v>
      </c>
      <c r="P2" s="7">
        <v>1</v>
      </c>
      <c r="Q2" s="7">
        <v>261</v>
      </c>
    </row>
    <row r="3" spans="1:17" x14ac:dyDescent="0.3">
      <c r="A3" s="3" t="s">
        <v>18</v>
      </c>
      <c r="B3" s="7">
        <v>3</v>
      </c>
      <c r="C3" s="7">
        <v>7</v>
      </c>
      <c r="D3" s="7">
        <v>13</v>
      </c>
      <c r="E3" s="7">
        <v>14</v>
      </c>
      <c r="F3" s="7">
        <v>6</v>
      </c>
      <c r="G3" s="7">
        <v>11</v>
      </c>
      <c r="H3" s="7">
        <v>9</v>
      </c>
      <c r="I3" s="7">
        <v>10</v>
      </c>
      <c r="J3" s="7">
        <v>11</v>
      </c>
      <c r="K3" s="7">
        <v>10</v>
      </c>
      <c r="L3" s="7">
        <v>1</v>
      </c>
      <c r="M3" s="7">
        <v>6</v>
      </c>
      <c r="N3" s="7">
        <v>13</v>
      </c>
      <c r="O3" s="7">
        <v>1</v>
      </c>
      <c r="P3" s="7">
        <v>16</v>
      </c>
      <c r="Q3" s="7">
        <v>131</v>
      </c>
    </row>
    <row r="4" spans="1:17" x14ac:dyDescent="0.3">
      <c r="A4" s="3" t="s">
        <v>19</v>
      </c>
      <c r="B4" s="7">
        <v>3</v>
      </c>
      <c r="C4" s="7">
        <v>5</v>
      </c>
      <c r="D4" s="7">
        <v>3</v>
      </c>
      <c r="E4" s="7">
        <v>10</v>
      </c>
      <c r="F4" s="7">
        <v>9</v>
      </c>
      <c r="G4" s="7">
        <v>7</v>
      </c>
      <c r="H4" s="7">
        <v>10</v>
      </c>
      <c r="I4" s="7">
        <v>10</v>
      </c>
      <c r="J4" s="7">
        <v>6</v>
      </c>
      <c r="K4" s="7">
        <v>11</v>
      </c>
      <c r="L4" s="7">
        <v>10</v>
      </c>
      <c r="M4" s="7">
        <v>2</v>
      </c>
      <c r="N4" s="7">
        <v>2</v>
      </c>
      <c r="O4" s="7">
        <v>4</v>
      </c>
      <c r="P4" s="7">
        <v>3</v>
      </c>
      <c r="Q4" s="7">
        <v>95</v>
      </c>
    </row>
    <row r="5" spans="1:17" x14ac:dyDescent="0.3">
      <c r="A5" s="3" t="s">
        <v>20</v>
      </c>
      <c r="B5" s="7">
        <v>8</v>
      </c>
      <c r="C5" s="7">
        <v>8</v>
      </c>
      <c r="D5" s="7">
        <v>5</v>
      </c>
      <c r="E5" s="7">
        <v>6</v>
      </c>
      <c r="F5" s="7">
        <v>7</v>
      </c>
      <c r="G5" s="7">
        <v>1</v>
      </c>
      <c r="H5" s="7">
        <v>10</v>
      </c>
      <c r="I5" s="7">
        <v>1</v>
      </c>
      <c r="J5" s="7">
        <v>3</v>
      </c>
      <c r="K5" s="7">
        <v>3</v>
      </c>
      <c r="L5" s="7">
        <v>5</v>
      </c>
      <c r="M5" s="7">
        <v>7</v>
      </c>
      <c r="N5" s="7">
        <v>6</v>
      </c>
      <c r="O5" s="7">
        <v>3</v>
      </c>
      <c r="P5" s="7">
        <v>4</v>
      </c>
      <c r="Q5" s="7">
        <v>77</v>
      </c>
    </row>
    <row r="6" spans="1:17" x14ac:dyDescent="0.3">
      <c r="A6" s="3" t="s">
        <v>21</v>
      </c>
      <c r="B6" s="7">
        <v>4</v>
      </c>
      <c r="C6" s="7">
        <v>6</v>
      </c>
      <c r="D6" s="7">
        <v>5</v>
      </c>
      <c r="E6" s="7">
        <v>5</v>
      </c>
      <c r="F6" s="7">
        <v>3</v>
      </c>
      <c r="G6" s="7">
        <v>2</v>
      </c>
      <c r="H6" s="7">
        <v>1</v>
      </c>
      <c r="I6" s="7">
        <v>4</v>
      </c>
      <c r="J6" s="7">
        <v>7</v>
      </c>
      <c r="K6" s="7">
        <v>2</v>
      </c>
      <c r="L6" s="7">
        <v>3</v>
      </c>
      <c r="M6" s="7">
        <v>4</v>
      </c>
      <c r="N6" s="7">
        <v>6</v>
      </c>
      <c r="O6" s="7">
        <v>6</v>
      </c>
      <c r="P6" s="7">
        <v>6</v>
      </c>
      <c r="Q6" s="7">
        <v>64</v>
      </c>
    </row>
    <row r="7" spans="1:17" x14ac:dyDescent="0.3">
      <c r="A7" s="3" t="s">
        <v>22</v>
      </c>
      <c r="B7" s="7">
        <v>4</v>
      </c>
      <c r="C7" s="7">
        <v>2</v>
      </c>
      <c r="D7" s="7">
        <v>5</v>
      </c>
      <c r="E7" s="7">
        <v>3</v>
      </c>
      <c r="F7" s="7">
        <v>3</v>
      </c>
      <c r="G7" s="7">
        <v>5</v>
      </c>
      <c r="H7" s="7">
        <v>2</v>
      </c>
      <c r="I7" s="7">
        <v>3</v>
      </c>
      <c r="J7" s="7">
        <v>1</v>
      </c>
      <c r="K7" s="7">
        <v>2</v>
      </c>
      <c r="L7" s="7">
        <v>1</v>
      </c>
      <c r="M7" s="7">
        <v>2</v>
      </c>
      <c r="N7" s="7">
        <v>4</v>
      </c>
      <c r="O7" s="7">
        <v>5</v>
      </c>
      <c r="P7" s="7">
        <v>3</v>
      </c>
      <c r="Q7" s="7">
        <v>45</v>
      </c>
    </row>
    <row r="8" spans="1:17" x14ac:dyDescent="0.3">
      <c r="A8" s="3" t="s">
        <v>23</v>
      </c>
      <c r="B8" s="7">
        <v>2</v>
      </c>
      <c r="C8" s="7">
        <v>2</v>
      </c>
      <c r="D8" s="7">
        <v>4</v>
      </c>
      <c r="E8" s="7">
        <v>3</v>
      </c>
      <c r="F8" s="7">
        <v>3</v>
      </c>
      <c r="G8" s="7">
        <v>1</v>
      </c>
      <c r="H8" s="7">
        <v>1</v>
      </c>
      <c r="I8" s="7">
        <v>2</v>
      </c>
      <c r="J8" s="7">
        <v>3</v>
      </c>
      <c r="K8" s="7">
        <v>2</v>
      </c>
      <c r="L8" s="7">
        <v>3</v>
      </c>
      <c r="M8" s="7">
        <v>3</v>
      </c>
      <c r="N8" s="7">
        <v>3</v>
      </c>
      <c r="O8" s="7">
        <v>3</v>
      </c>
      <c r="P8" s="7">
        <v>2</v>
      </c>
      <c r="Q8" s="7">
        <v>37</v>
      </c>
    </row>
    <row r="9" spans="1:17" x14ac:dyDescent="0.3">
      <c r="A9" s="3" t="s">
        <v>24</v>
      </c>
      <c r="B9" s="7">
        <v>2</v>
      </c>
      <c r="C9" s="7">
        <v>0</v>
      </c>
      <c r="D9" s="7">
        <v>2</v>
      </c>
      <c r="E9" s="7">
        <v>3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7">
        <v>2</v>
      </c>
      <c r="L9" s="7">
        <v>1</v>
      </c>
      <c r="M9" s="7">
        <v>2</v>
      </c>
      <c r="N9" s="7">
        <v>1</v>
      </c>
      <c r="O9" s="7">
        <v>1</v>
      </c>
      <c r="P9" s="7">
        <v>2</v>
      </c>
      <c r="Q9" s="7">
        <v>20</v>
      </c>
    </row>
    <row r="10" spans="1:17" x14ac:dyDescent="0.3">
      <c r="A10" s="3" t="s">
        <v>25</v>
      </c>
      <c r="B10" s="7">
        <v>0</v>
      </c>
      <c r="C10" s="7">
        <v>1</v>
      </c>
      <c r="D10" s="7">
        <v>1</v>
      </c>
      <c r="E10" s="7">
        <v>2</v>
      </c>
      <c r="F10" s="7">
        <v>1</v>
      </c>
      <c r="G10" s="7">
        <v>1</v>
      </c>
      <c r="H10" s="7">
        <v>3</v>
      </c>
      <c r="I10" s="7">
        <v>2</v>
      </c>
      <c r="J10" s="7">
        <v>1</v>
      </c>
      <c r="K10" s="7">
        <v>1</v>
      </c>
      <c r="L10" s="7">
        <v>1</v>
      </c>
      <c r="M10" s="7">
        <v>2</v>
      </c>
      <c r="N10" s="7">
        <v>2</v>
      </c>
      <c r="O10" s="7">
        <v>2</v>
      </c>
      <c r="P10" s="7">
        <v>1</v>
      </c>
      <c r="Q10" s="7">
        <v>21</v>
      </c>
    </row>
    <row r="11" spans="1:17" x14ac:dyDescent="0.3">
      <c r="A11" s="3" t="s">
        <v>26</v>
      </c>
      <c r="B11" s="7">
        <v>3</v>
      </c>
      <c r="C11" s="7">
        <v>2</v>
      </c>
      <c r="D11" s="7">
        <v>3</v>
      </c>
      <c r="E11" s="7">
        <v>0</v>
      </c>
      <c r="F11" s="7">
        <v>1</v>
      </c>
      <c r="G11" s="7">
        <v>2</v>
      </c>
      <c r="H11" s="7">
        <v>2</v>
      </c>
      <c r="I11" s="7">
        <v>2</v>
      </c>
      <c r="J11" s="7">
        <v>0</v>
      </c>
      <c r="K11" s="7">
        <v>1</v>
      </c>
      <c r="L11" s="7">
        <v>2</v>
      </c>
      <c r="M11" s="7">
        <v>3</v>
      </c>
      <c r="N11" s="7">
        <v>2</v>
      </c>
      <c r="O11" s="7">
        <v>2</v>
      </c>
      <c r="P11" s="7">
        <v>3</v>
      </c>
      <c r="Q11" s="7">
        <v>28</v>
      </c>
    </row>
    <row r="12" spans="1:17" x14ac:dyDescent="0.3">
      <c r="A12" s="3" t="s">
        <v>27</v>
      </c>
      <c r="B12" s="7">
        <v>9</v>
      </c>
      <c r="C12" s="7">
        <v>12</v>
      </c>
      <c r="D12" s="7">
        <v>11</v>
      </c>
      <c r="E12" s="7">
        <v>9</v>
      </c>
      <c r="F12" s="7">
        <v>13</v>
      </c>
      <c r="G12" s="7">
        <v>11</v>
      </c>
      <c r="H12" s="7">
        <v>11</v>
      </c>
      <c r="I12" s="7">
        <v>6</v>
      </c>
      <c r="J12" s="7">
        <v>15</v>
      </c>
      <c r="K12" s="7">
        <v>4</v>
      </c>
      <c r="L12" s="7">
        <v>12</v>
      </c>
      <c r="M12" s="7">
        <v>11</v>
      </c>
      <c r="N12" s="7">
        <v>3</v>
      </c>
      <c r="O12" s="7">
        <v>14</v>
      </c>
      <c r="P12" s="7">
        <v>9</v>
      </c>
      <c r="Q12" s="7">
        <v>150</v>
      </c>
    </row>
    <row r="13" spans="1:17" x14ac:dyDescent="0.3">
      <c r="A13" s="3" t="s">
        <v>28</v>
      </c>
      <c r="B13" s="7">
        <v>7</v>
      </c>
      <c r="C13" s="7">
        <v>2</v>
      </c>
      <c r="D13" s="7">
        <v>8</v>
      </c>
      <c r="E13" s="7">
        <v>9</v>
      </c>
      <c r="F13" s="7">
        <v>2</v>
      </c>
      <c r="G13" s="7">
        <v>5</v>
      </c>
      <c r="H13" s="7">
        <v>11</v>
      </c>
      <c r="I13" s="7">
        <v>8</v>
      </c>
      <c r="J13" s="7">
        <v>5</v>
      </c>
      <c r="K13" s="7">
        <v>3</v>
      </c>
      <c r="L13" s="7">
        <v>8</v>
      </c>
      <c r="M13" s="7">
        <v>7</v>
      </c>
      <c r="N13" s="7">
        <v>5</v>
      </c>
      <c r="O13" s="7">
        <v>6</v>
      </c>
      <c r="P13" s="7">
        <v>2</v>
      </c>
      <c r="Q13" s="7">
        <v>88</v>
      </c>
    </row>
    <row r="14" spans="1:17" x14ac:dyDescent="0.3">
      <c r="A14" s="3" t="s">
        <v>29</v>
      </c>
      <c r="B14" s="7">
        <v>6</v>
      </c>
      <c r="C14" s="7">
        <v>3</v>
      </c>
      <c r="D14" s="7">
        <v>4</v>
      </c>
      <c r="E14" s="7">
        <v>2</v>
      </c>
      <c r="F14" s="7">
        <v>1</v>
      </c>
      <c r="G14" s="7">
        <v>5</v>
      </c>
      <c r="H14" s="7">
        <v>6</v>
      </c>
      <c r="I14" s="7">
        <v>6</v>
      </c>
      <c r="J14" s="7">
        <v>4</v>
      </c>
      <c r="K14" s="7">
        <v>4</v>
      </c>
      <c r="L14" s="7">
        <v>4</v>
      </c>
      <c r="M14" s="7">
        <v>1</v>
      </c>
      <c r="N14" s="7">
        <v>5</v>
      </c>
      <c r="O14" s="7">
        <v>5</v>
      </c>
      <c r="P14" s="7">
        <v>6</v>
      </c>
      <c r="Q14" s="7">
        <v>62</v>
      </c>
    </row>
    <row r="15" spans="1:17" x14ac:dyDescent="0.3">
      <c r="A15" s="3" t="s">
        <v>30</v>
      </c>
      <c r="B15" s="7">
        <v>4</v>
      </c>
      <c r="C15" s="7">
        <v>5</v>
      </c>
      <c r="D15" s="7">
        <v>4</v>
      </c>
      <c r="E15" s="7">
        <v>2</v>
      </c>
      <c r="F15" s="7">
        <v>4</v>
      </c>
      <c r="G15" s="7">
        <v>5</v>
      </c>
      <c r="H15" s="7">
        <v>2</v>
      </c>
      <c r="I15" s="7">
        <v>2</v>
      </c>
      <c r="J15" s="7">
        <v>1</v>
      </c>
      <c r="K15" s="7">
        <v>3</v>
      </c>
      <c r="L15" s="7">
        <v>3</v>
      </c>
      <c r="M15" s="7">
        <v>3</v>
      </c>
      <c r="N15" s="7">
        <v>2</v>
      </c>
      <c r="O15" s="7">
        <v>4</v>
      </c>
      <c r="P15" s="7">
        <v>2</v>
      </c>
      <c r="Q15" s="7">
        <v>46</v>
      </c>
    </row>
    <row r="16" spans="1:17" x14ac:dyDescent="0.3">
      <c r="A16" s="3" t="s">
        <v>31</v>
      </c>
      <c r="B16" s="7">
        <v>4</v>
      </c>
      <c r="C16" s="7">
        <v>6</v>
      </c>
      <c r="D16" s="7">
        <v>2</v>
      </c>
      <c r="E16" s="7">
        <v>6</v>
      </c>
      <c r="F16" s="7">
        <v>3</v>
      </c>
      <c r="G16" s="7">
        <v>6</v>
      </c>
      <c r="H16" s="7">
        <v>2</v>
      </c>
      <c r="I16" s="7">
        <v>5</v>
      </c>
      <c r="J16" s="7">
        <v>4</v>
      </c>
      <c r="K16" s="7">
        <v>4</v>
      </c>
      <c r="L16" s="7">
        <v>5</v>
      </c>
      <c r="M16" s="7">
        <v>5</v>
      </c>
      <c r="N16" s="7">
        <v>4</v>
      </c>
      <c r="O16" s="7">
        <v>5</v>
      </c>
      <c r="P16" s="7">
        <v>5</v>
      </c>
      <c r="Q16" s="7">
        <v>66</v>
      </c>
    </row>
    <row r="17" spans="1:17" x14ac:dyDescent="0.3">
      <c r="A17" s="3" t="s">
        <v>32</v>
      </c>
      <c r="B17" s="7">
        <v>3</v>
      </c>
      <c r="C17" s="7">
        <v>5</v>
      </c>
      <c r="D17" s="7">
        <v>2</v>
      </c>
      <c r="E17" s="7">
        <v>4</v>
      </c>
      <c r="F17" s="7">
        <v>3</v>
      </c>
      <c r="G17" s="7">
        <v>2</v>
      </c>
      <c r="H17" s="7">
        <v>3</v>
      </c>
      <c r="I17" s="7">
        <v>2</v>
      </c>
      <c r="J17" s="7">
        <v>3</v>
      </c>
      <c r="K17" s="7">
        <v>4</v>
      </c>
      <c r="L17" s="7">
        <v>5</v>
      </c>
      <c r="M17" s="7">
        <v>3</v>
      </c>
      <c r="N17" s="7">
        <v>2</v>
      </c>
      <c r="O17" s="7">
        <v>2</v>
      </c>
      <c r="P17" s="7">
        <v>1</v>
      </c>
      <c r="Q17" s="7">
        <v>44</v>
      </c>
    </row>
    <row r="18" spans="1:17" x14ac:dyDescent="0.3">
      <c r="A18" s="3" t="s">
        <v>33</v>
      </c>
      <c r="B18" s="7">
        <v>4</v>
      </c>
      <c r="C18" s="7">
        <v>3</v>
      </c>
      <c r="D18" s="7">
        <v>5</v>
      </c>
      <c r="E18" s="7">
        <v>3</v>
      </c>
      <c r="F18" s="7">
        <v>3</v>
      </c>
      <c r="G18" s="7">
        <v>4</v>
      </c>
      <c r="H18" s="7">
        <v>3</v>
      </c>
      <c r="I18" s="7">
        <v>4</v>
      </c>
      <c r="J18" s="7">
        <v>2</v>
      </c>
      <c r="K18" s="7">
        <v>4</v>
      </c>
      <c r="L18" s="7">
        <v>3</v>
      </c>
      <c r="M18" s="7">
        <v>3</v>
      </c>
      <c r="N18" s="7">
        <v>3</v>
      </c>
      <c r="O18" s="7">
        <v>3</v>
      </c>
      <c r="P18" s="7">
        <v>5</v>
      </c>
      <c r="Q18" s="7">
        <v>52</v>
      </c>
    </row>
    <row r="19" spans="1:17" x14ac:dyDescent="0.3">
      <c r="A19" s="3" t="s">
        <v>34</v>
      </c>
      <c r="B19" s="7">
        <v>2</v>
      </c>
      <c r="C19" s="7">
        <v>2</v>
      </c>
      <c r="D19" s="7">
        <v>2</v>
      </c>
      <c r="E19" s="7">
        <v>1</v>
      </c>
      <c r="F19" s="7">
        <v>1</v>
      </c>
      <c r="G19" s="7">
        <v>2</v>
      </c>
      <c r="H19" s="7">
        <v>2</v>
      </c>
      <c r="I19" s="7">
        <v>1</v>
      </c>
      <c r="J19" s="7">
        <v>1</v>
      </c>
      <c r="K19" s="7">
        <v>0</v>
      </c>
      <c r="L19" s="7">
        <v>2</v>
      </c>
      <c r="M19" s="7">
        <v>0</v>
      </c>
      <c r="N19" s="7">
        <v>3</v>
      </c>
      <c r="O19" s="7">
        <v>2</v>
      </c>
      <c r="P19" s="7">
        <v>1</v>
      </c>
      <c r="Q19" s="7">
        <v>22</v>
      </c>
    </row>
    <row r="20" spans="1:17" x14ac:dyDescent="0.3">
      <c r="A20" s="3" t="s">
        <v>35</v>
      </c>
      <c r="B20" s="7">
        <v>0</v>
      </c>
      <c r="C20" s="7">
        <v>0</v>
      </c>
      <c r="D20" s="7">
        <v>2</v>
      </c>
      <c r="E20" s="7">
        <v>0</v>
      </c>
      <c r="F20" s="7">
        <v>2</v>
      </c>
      <c r="G20" s="7">
        <v>2</v>
      </c>
      <c r="H20" s="7">
        <v>1</v>
      </c>
      <c r="I20" s="7">
        <v>2</v>
      </c>
      <c r="J20" s="7">
        <v>1</v>
      </c>
      <c r="K20" s="7">
        <v>2</v>
      </c>
      <c r="L20" s="7">
        <v>2</v>
      </c>
      <c r="M20" s="7">
        <v>1</v>
      </c>
      <c r="N20" s="7">
        <v>2</v>
      </c>
      <c r="O20" s="7">
        <v>1</v>
      </c>
      <c r="P20" s="7">
        <v>2</v>
      </c>
      <c r="Q20" s="7">
        <v>20</v>
      </c>
    </row>
    <row r="21" spans="1:17" x14ac:dyDescent="0.3">
      <c r="A21" s="3" t="s">
        <v>36</v>
      </c>
      <c r="B21" s="7">
        <v>2</v>
      </c>
      <c r="C21" s="7">
        <v>1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1</v>
      </c>
      <c r="L21" s="7">
        <v>0</v>
      </c>
      <c r="M21" s="7">
        <v>0</v>
      </c>
      <c r="N21" s="7">
        <v>2</v>
      </c>
      <c r="O21" s="7">
        <v>1</v>
      </c>
      <c r="P21" s="7">
        <v>0</v>
      </c>
      <c r="Q21" s="7">
        <v>10</v>
      </c>
    </row>
    <row r="22" spans="1:17" x14ac:dyDescent="0.3">
      <c r="A22" s="3" t="s">
        <v>5</v>
      </c>
      <c r="B22" s="7">
        <v>14</v>
      </c>
      <c r="C22" s="7">
        <v>10</v>
      </c>
      <c r="D22" s="7">
        <v>4</v>
      </c>
      <c r="E22" s="7">
        <v>8</v>
      </c>
      <c r="F22" s="7">
        <v>2</v>
      </c>
      <c r="G22" s="7">
        <v>6</v>
      </c>
      <c r="H22" s="7">
        <v>11</v>
      </c>
      <c r="I22" s="7">
        <v>13</v>
      </c>
      <c r="J22" s="7">
        <v>14</v>
      </c>
      <c r="K22" s="7">
        <v>2</v>
      </c>
      <c r="L22" s="7">
        <v>11</v>
      </c>
      <c r="M22" s="7">
        <v>3</v>
      </c>
      <c r="N22" s="7">
        <v>8</v>
      </c>
      <c r="O22" s="7">
        <v>10</v>
      </c>
      <c r="P22" s="7">
        <v>12</v>
      </c>
      <c r="Q22" s="7">
        <v>128</v>
      </c>
    </row>
    <row r="23" spans="1:17" x14ac:dyDescent="0.3">
      <c r="A23" s="3" t="s">
        <v>6</v>
      </c>
      <c r="B23" s="7">
        <v>9</v>
      </c>
      <c r="C23" s="7">
        <v>7</v>
      </c>
      <c r="D23" s="7">
        <v>4</v>
      </c>
      <c r="E23" s="7">
        <v>8</v>
      </c>
      <c r="F23" s="7">
        <v>5</v>
      </c>
      <c r="G23" s="7">
        <v>5</v>
      </c>
      <c r="H23" s="7">
        <v>1</v>
      </c>
      <c r="I23" s="7">
        <v>6</v>
      </c>
      <c r="J23" s="7">
        <v>6</v>
      </c>
      <c r="K23" s="7">
        <v>5</v>
      </c>
      <c r="L23" s="7">
        <v>6</v>
      </c>
      <c r="M23" s="7">
        <v>6</v>
      </c>
      <c r="N23" s="7">
        <v>5</v>
      </c>
      <c r="O23" s="7">
        <v>6</v>
      </c>
      <c r="P23" s="7">
        <v>5</v>
      </c>
      <c r="Q23" s="7">
        <v>84</v>
      </c>
    </row>
    <row r="24" spans="1:17" x14ac:dyDescent="0.3">
      <c r="A24" s="3" t="s">
        <v>7</v>
      </c>
      <c r="B24" s="7">
        <v>6</v>
      </c>
      <c r="C24" s="7">
        <v>6</v>
      </c>
      <c r="D24" s="7">
        <v>4</v>
      </c>
      <c r="E24" s="7">
        <v>2</v>
      </c>
      <c r="F24" s="7">
        <v>4</v>
      </c>
      <c r="G24" s="7">
        <v>3</v>
      </c>
      <c r="H24" s="7">
        <v>6</v>
      </c>
      <c r="I24" s="7">
        <v>6</v>
      </c>
      <c r="J24" s="7">
        <v>6</v>
      </c>
      <c r="K24" s="7">
        <v>3</v>
      </c>
      <c r="L24" s="7">
        <v>5</v>
      </c>
      <c r="M24" s="7">
        <v>2</v>
      </c>
      <c r="N24" s="7">
        <v>6</v>
      </c>
      <c r="O24" s="7">
        <v>5</v>
      </c>
      <c r="P24" s="7">
        <v>3</v>
      </c>
      <c r="Q24" s="7">
        <v>67</v>
      </c>
    </row>
    <row r="25" spans="1:17" x14ac:dyDescent="0.3">
      <c r="A25" s="3" t="s">
        <v>8</v>
      </c>
      <c r="B25" s="7">
        <v>5</v>
      </c>
      <c r="C25" s="7">
        <v>5</v>
      </c>
      <c r="D25" s="7">
        <v>4</v>
      </c>
      <c r="E25" s="7">
        <v>5</v>
      </c>
      <c r="F25" s="7">
        <v>2</v>
      </c>
      <c r="G25" s="7">
        <v>5</v>
      </c>
      <c r="H25" s="7">
        <v>3</v>
      </c>
      <c r="I25" s="7">
        <v>4</v>
      </c>
      <c r="J25" s="7">
        <v>6</v>
      </c>
      <c r="K25" s="7">
        <v>4</v>
      </c>
      <c r="L25" s="7">
        <v>3</v>
      </c>
      <c r="M25" s="7">
        <v>5</v>
      </c>
      <c r="N25" s="7">
        <v>6</v>
      </c>
      <c r="O25" s="7">
        <v>2</v>
      </c>
      <c r="P25" s="7">
        <v>4</v>
      </c>
      <c r="Q25" s="7">
        <v>63</v>
      </c>
    </row>
    <row r="26" spans="1:17" x14ac:dyDescent="0.3">
      <c r="A26" s="3" t="s">
        <v>9</v>
      </c>
      <c r="B26" s="7">
        <v>2</v>
      </c>
      <c r="C26" s="7">
        <v>1</v>
      </c>
      <c r="D26" s="7">
        <v>3</v>
      </c>
      <c r="E26" s="7">
        <v>2</v>
      </c>
      <c r="F26" s="7">
        <v>2</v>
      </c>
      <c r="G26" s="7">
        <v>4</v>
      </c>
      <c r="H26" s="7">
        <v>3</v>
      </c>
      <c r="I26" s="7">
        <v>5</v>
      </c>
      <c r="J26" s="7">
        <v>4</v>
      </c>
      <c r="K26" s="7">
        <v>3</v>
      </c>
      <c r="L26" s="7">
        <v>3</v>
      </c>
      <c r="M26" s="7">
        <v>3</v>
      </c>
      <c r="N26" s="7">
        <v>4</v>
      </c>
      <c r="O26" s="7">
        <v>3</v>
      </c>
      <c r="P26" s="7">
        <v>2</v>
      </c>
      <c r="Q26" s="7">
        <v>44</v>
      </c>
    </row>
    <row r="27" spans="1:17" x14ac:dyDescent="0.3">
      <c r="A27" s="3" t="s">
        <v>10</v>
      </c>
      <c r="B27" s="7">
        <v>2</v>
      </c>
      <c r="C27" s="7">
        <v>2</v>
      </c>
      <c r="D27" s="7">
        <v>1</v>
      </c>
      <c r="E27" s="7">
        <v>1</v>
      </c>
      <c r="F27" s="7">
        <v>2</v>
      </c>
      <c r="G27" s="7">
        <v>1</v>
      </c>
      <c r="H27" s="7">
        <v>2</v>
      </c>
      <c r="I27" s="7">
        <v>2</v>
      </c>
      <c r="J27" s="7">
        <v>1</v>
      </c>
      <c r="K27" s="7">
        <v>3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27</v>
      </c>
    </row>
    <row r="28" spans="1:17" x14ac:dyDescent="0.3">
      <c r="A28" s="3" t="s">
        <v>11</v>
      </c>
      <c r="B28" s="7">
        <v>2</v>
      </c>
      <c r="C28" s="7">
        <v>2</v>
      </c>
      <c r="D28" s="7">
        <v>3</v>
      </c>
      <c r="E28" s="7">
        <v>2</v>
      </c>
      <c r="F28" s="7">
        <v>2</v>
      </c>
      <c r="G28" s="7">
        <v>1</v>
      </c>
      <c r="H28" s="7">
        <v>2</v>
      </c>
      <c r="I28" s="7">
        <v>2</v>
      </c>
      <c r="J28" s="7">
        <v>2</v>
      </c>
      <c r="K28" s="7">
        <v>1</v>
      </c>
      <c r="L28" s="7">
        <v>2</v>
      </c>
      <c r="M28" s="7">
        <v>1</v>
      </c>
      <c r="N28" s="7">
        <v>2</v>
      </c>
      <c r="O28" s="7">
        <v>2</v>
      </c>
      <c r="P28" s="7">
        <v>2</v>
      </c>
      <c r="Q28" s="7">
        <v>28</v>
      </c>
    </row>
    <row r="29" spans="1:17" x14ac:dyDescent="0.3">
      <c r="A29" s="3" t="s">
        <v>12</v>
      </c>
      <c r="B29" s="7">
        <v>1</v>
      </c>
      <c r="C29" s="7">
        <v>0</v>
      </c>
      <c r="D29" s="7">
        <v>0</v>
      </c>
      <c r="E29" s="7">
        <v>1</v>
      </c>
      <c r="F29" s="7">
        <v>2</v>
      </c>
      <c r="G29" s="7">
        <v>2</v>
      </c>
      <c r="H29" s="7">
        <v>2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12</v>
      </c>
    </row>
    <row r="30" spans="1:17" x14ac:dyDescent="0.3">
      <c r="A30" s="3" t="s">
        <v>14</v>
      </c>
      <c r="B30" s="7">
        <v>1</v>
      </c>
      <c r="C30" s="7">
        <v>2</v>
      </c>
      <c r="D30" s="7">
        <v>0</v>
      </c>
      <c r="E30" s="7">
        <v>1</v>
      </c>
      <c r="F30" s="7">
        <v>1</v>
      </c>
      <c r="G30" s="7">
        <v>1</v>
      </c>
      <c r="H30" s="7">
        <v>2</v>
      </c>
      <c r="I30" s="7">
        <v>1</v>
      </c>
      <c r="J30" s="7">
        <v>1</v>
      </c>
      <c r="K30" s="7">
        <v>2</v>
      </c>
      <c r="L30" s="7">
        <v>2</v>
      </c>
      <c r="M30" s="7">
        <v>2</v>
      </c>
      <c r="N30" s="7">
        <v>1</v>
      </c>
      <c r="O30" s="7">
        <v>1</v>
      </c>
      <c r="P30" s="7">
        <v>2</v>
      </c>
      <c r="Q30" s="7">
        <v>20</v>
      </c>
    </row>
    <row r="31" spans="1:17" x14ac:dyDescent="0.3">
      <c r="A31" s="3" t="s">
        <v>16</v>
      </c>
      <c r="B31" s="7">
        <v>2</v>
      </c>
      <c r="C31" s="7">
        <v>2</v>
      </c>
      <c r="D31" s="7">
        <v>1</v>
      </c>
      <c r="E31" s="7">
        <v>1</v>
      </c>
      <c r="F31" s="7">
        <v>1</v>
      </c>
      <c r="G31" s="7">
        <v>1</v>
      </c>
      <c r="H31" s="7">
        <v>2</v>
      </c>
      <c r="I31" s="7">
        <v>0</v>
      </c>
      <c r="J31" s="7">
        <v>0</v>
      </c>
      <c r="K31" s="7">
        <v>1</v>
      </c>
      <c r="L31" s="7">
        <v>2</v>
      </c>
      <c r="M31" s="7">
        <v>2</v>
      </c>
      <c r="N31" s="7">
        <v>1</v>
      </c>
      <c r="O31" s="7">
        <v>1</v>
      </c>
      <c r="P31" s="7">
        <v>1</v>
      </c>
      <c r="Q31" s="7">
        <v>18</v>
      </c>
    </row>
    <row r="32" spans="1:17" x14ac:dyDescent="0.3">
      <c r="A32" s="8" t="s">
        <v>104</v>
      </c>
      <c r="B32" s="9">
        <v>126</v>
      </c>
      <c r="C32" s="9">
        <v>137</v>
      </c>
      <c r="D32" s="9">
        <v>128</v>
      </c>
      <c r="E32" s="9">
        <v>139</v>
      </c>
      <c r="F32" s="9">
        <v>103</v>
      </c>
      <c r="G32" s="9">
        <v>109</v>
      </c>
      <c r="H32" s="9">
        <v>135</v>
      </c>
      <c r="I32" s="9">
        <v>113</v>
      </c>
      <c r="J32" s="9">
        <v>140</v>
      </c>
      <c r="K32" s="9">
        <v>111</v>
      </c>
      <c r="L32" s="9">
        <v>128</v>
      </c>
      <c r="M32" s="9">
        <v>105</v>
      </c>
      <c r="N32" s="9">
        <v>118</v>
      </c>
      <c r="O32" s="9">
        <v>131</v>
      </c>
      <c r="P32" s="9">
        <v>107</v>
      </c>
      <c r="Q32" s="9">
        <v>1830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D436-84F0-41A1-894C-3EF5E0974D7F}">
  <dimension ref="A1:Q32"/>
  <sheetViews>
    <sheetView topLeftCell="A5" workbookViewId="0">
      <selection activeCell="A2" sqref="A2:P31"/>
    </sheetView>
  </sheetViews>
  <sheetFormatPr defaultRowHeight="14.4" x14ac:dyDescent="0.3"/>
  <cols>
    <col min="1" max="1" width="10.77734375" bestFit="1" customWidth="1"/>
    <col min="2" max="16" width="10.33203125" bestFit="1" customWidth="1"/>
    <col min="17" max="17" width="10.77734375" bestFit="1" customWidth="1"/>
  </cols>
  <sheetData>
    <row r="1" spans="1:17" x14ac:dyDescent="0.3">
      <c r="A1" s="1" t="s">
        <v>103</v>
      </c>
      <c r="B1" s="24">
        <v>44287</v>
      </c>
      <c r="C1" s="24">
        <v>44288</v>
      </c>
      <c r="D1" s="24">
        <v>44289</v>
      </c>
      <c r="E1" s="24">
        <v>44290</v>
      </c>
      <c r="F1" s="24">
        <v>44291</v>
      </c>
      <c r="G1" s="24">
        <v>44292</v>
      </c>
      <c r="H1" s="24">
        <v>44293</v>
      </c>
      <c r="I1" s="24">
        <v>44294</v>
      </c>
      <c r="J1" s="24">
        <v>44295</v>
      </c>
      <c r="K1" s="24">
        <v>44296</v>
      </c>
      <c r="L1" s="24">
        <v>44297</v>
      </c>
      <c r="M1" s="24">
        <v>44298</v>
      </c>
      <c r="N1" s="24">
        <v>44299</v>
      </c>
      <c r="O1" s="24">
        <v>44300</v>
      </c>
      <c r="P1" s="24">
        <v>44301</v>
      </c>
      <c r="Q1" s="24" t="s">
        <v>104</v>
      </c>
    </row>
    <row r="2" spans="1:17" x14ac:dyDescent="0.3">
      <c r="A2" s="3" t="s">
        <v>17</v>
      </c>
      <c r="B2" s="7">
        <v>14</v>
      </c>
      <c r="C2" s="7">
        <v>9</v>
      </c>
      <c r="D2" s="7">
        <v>13</v>
      </c>
      <c r="E2" s="7">
        <v>6</v>
      </c>
      <c r="F2" s="7">
        <v>21</v>
      </c>
      <c r="G2" s="7">
        <v>18</v>
      </c>
      <c r="H2" s="7">
        <v>2</v>
      </c>
      <c r="I2" s="7">
        <v>24</v>
      </c>
      <c r="J2" s="7">
        <v>5</v>
      </c>
      <c r="K2" s="7">
        <v>13</v>
      </c>
      <c r="L2" s="7">
        <v>9</v>
      </c>
      <c r="M2" s="7">
        <v>23</v>
      </c>
      <c r="N2" s="7">
        <v>25</v>
      </c>
      <c r="O2" s="7">
        <v>2</v>
      </c>
      <c r="P2" s="7">
        <v>26</v>
      </c>
      <c r="Q2" s="7">
        <v>210</v>
      </c>
    </row>
    <row r="3" spans="1:17" x14ac:dyDescent="0.3">
      <c r="A3" s="3" t="s">
        <v>18</v>
      </c>
      <c r="B3" s="7">
        <v>13</v>
      </c>
      <c r="C3" s="7">
        <v>5</v>
      </c>
      <c r="D3" s="7">
        <v>4</v>
      </c>
      <c r="E3" s="7">
        <v>2</v>
      </c>
      <c r="F3" s="7">
        <v>7</v>
      </c>
      <c r="G3" s="7">
        <v>3</v>
      </c>
      <c r="H3" s="7">
        <v>7</v>
      </c>
      <c r="I3" s="7">
        <v>3</v>
      </c>
      <c r="J3" s="7">
        <v>1</v>
      </c>
      <c r="K3" s="7">
        <v>3</v>
      </c>
      <c r="L3" s="7">
        <v>13</v>
      </c>
      <c r="M3" s="7">
        <v>10</v>
      </c>
      <c r="N3" s="7">
        <v>3</v>
      </c>
      <c r="O3" s="7">
        <v>10</v>
      </c>
      <c r="P3" s="7">
        <v>3</v>
      </c>
      <c r="Q3" s="7">
        <v>87</v>
      </c>
    </row>
    <row r="4" spans="1:17" x14ac:dyDescent="0.3">
      <c r="A4" s="3" t="s">
        <v>19</v>
      </c>
      <c r="B4" s="7">
        <v>8</v>
      </c>
      <c r="C4" s="7">
        <v>5</v>
      </c>
      <c r="D4" s="7">
        <v>7</v>
      </c>
      <c r="E4" s="7">
        <v>0</v>
      </c>
      <c r="F4" s="7">
        <v>0</v>
      </c>
      <c r="G4" s="7">
        <v>6</v>
      </c>
      <c r="H4" s="7">
        <v>5</v>
      </c>
      <c r="I4" s="7">
        <v>0</v>
      </c>
      <c r="J4" s="7">
        <v>4</v>
      </c>
      <c r="K4" s="7">
        <v>1</v>
      </c>
      <c r="L4" s="7">
        <v>1</v>
      </c>
      <c r="M4" s="7">
        <v>9</v>
      </c>
      <c r="N4" s="7">
        <v>11</v>
      </c>
      <c r="O4" s="7">
        <v>10</v>
      </c>
      <c r="P4" s="7">
        <v>9</v>
      </c>
      <c r="Q4" s="7">
        <v>76</v>
      </c>
    </row>
    <row r="5" spans="1:17" x14ac:dyDescent="0.3">
      <c r="A5" s="3" t="s">
        <v>20</v>
      </c>
      <c r="B5" s="7">
        <v>1</v>
      </c>
      <c r="C5" s="7">
        <v>1</v>
      </c>
      <c r="D5" s="7">
        <v>3</v>
      </c>
      <c r="E5" s="7">
        <v>2</v>
      </c>
      <c r="F5" s="7">
        <v>1</v>
      </c>
      <c r="G5" s="7">
        <v>7</v>
      </c>
      <c r="H5" s="7">
        <v>2</v>
      </c>
      <c r="I5" s="7">
        <v>7</v>
      </c>
      <c r="J5" s="7">
        <v>6</v>
      </c>
      <c r="K5" s="7">
        <v>6</v>
      </c>
      <c r="L5" s="7">
        <v>4</v>
      </c>
      <c r="M5" s="7">
        <v>0</v>
      </c>
      <c r="N5" s="7">
        <v>5</v>
      </c>
      <c r="O5" s="7">
        <v>6</v>
      </c>
      <c r="P5" s="7">
        <v>8</v>
      </c>
      <c r="Q5" s="7">
        <v>59</v>
      </c>
    </row>
    <row r="6" spans="1:17" x14ac:dyDescent="0.3">
      <c r="A6" s="3" t="s">
        <v>21</v>
      </c>
      <c r="B6" s="7">
        <v>2</v>
      </c>
      <c r="C6" s="7">
        <v>0</v>
      </c>
      <c r="D6" s="7">
        <v>0</v>
      </c>
      <c r="E6" s="7">
        <v>4</v>
      </c>
      <c r="F6" s="7">
        <v>3</v>
      </c>
      <c r="G6" s="7">
        <v>7</v>
      </c>
      <c r="H6" s="7">
        <v>4</v>
      </c>
      <c r="I6" s="7">
        <v>2</v>
      </c>
      <c r="J6" s="7">
        <v>0</v>
      </c>
      <c r="K6" s="7">
        <v>3</v>
      </c>
      <c r="L6" s="7">
        <v>3</v>
      </c>
      <c r="M6" s="7">
        <v>4</v>
      </c>
      <c r="N6" s="7">
        <v>0</v>
      </c>
      <c r="O6" s="7">
        <v>0</v>
      </c>
      <c r="P6" s="7">
        <v>0</v>
      </c>
      <c r="Q6" s="7">
        <v>32</v>
      </c>
    </row>
    <row r="7" spans="1:17" x14ac:dyDescent="0.3">
      <c r="A7" s="3" t="s">
        <v>22</v>
      </c>
      <c r="B7" s="7">
        <v>0</v>
      </c>
      <c r="C7" s="7">
        <v>3</v>
      </c>
      <c r="D7" s="7">
        <v>0</v>
      </c>
      <c r="E7" s="7">
        <v>2</v>
      </c>
      <c r="F7" s="7">
        <v>1</v>
      </c>
      <c r="G7" s="7">
        <v>1</v>
      </c>
      <c r="H7" s="7">
        <v>2</v>
      </c>
      <c r="I7" s="7">
        <v>0</v>
      </c>
      <c r="J7" s="7">
        <v>3</v>
      </c>
      <c r="K7" s="7">
        <v>1</v>
      </c>
      <c r="L7" s="7">
        <v>3</v>
      </c>
      <c r="M7" s="7">
        <v>4</v>
      </c>
      <c r="N7" s="7">
        <v>1</v>
      </c>
      <c r="O7" s="7">
        <v>0</v>
      </c>
      <c r="P7" s="7">
        <v>0</v>
      </c>
      <c r="Q7" s="7">
        <v>21</v>
      </c>
    </row>
    <row r="8" spans="1:17" x14ac:dyDescent="0.3">
      <c r="A8" s="3" t="s">
        <v>23</v>
      </c>
      <c r="B8" s="7">
        <v>4</v>
      </c>
      <c r="C8" s="7">
        <v>1</v>
      </c>
      <c r="D8" s="7">
        <v>1</v>
      </c>
      <c r="E8" s="7">
        <v>0</v>
      </c>
      <c r="F8" s="7">
        <v>1</v>
      </c>
      <c r="G8" s="7">
        <v>3</v>
      </c>
      <c r="H8" s="7">
        <v>4</v>
      </c>
      <c r="I8" s="7">
        <v>2</v>
      </c>
      <c r="J8" s="7">
        <v>1</v>
      </c>
      <c r="K8" s="7">
        <v>3</v>
      </c>
      <c r="L8" s="7">
        <v>2</v>
      </c>
      <c r="M8" s="7">
        <v>0</v>
      </c>
      <c r="N8" s="7">
        <v>1</v>
      </c>
      <c r="O8" s="7">
        <v>1</v>
      </c>
      <c r="P8" s="7">
        <v>2</v>
      </c>
      <c r="Q8" s="7">
        <v>26</v>
      </c>
    </row>
    <row r="9" spans="1:17" x14ac:dyDescent="0.3">
      <c r="A9" s="3" t="s">
        <v>24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2</v>
      </c>
      <c r="K9" s="7">
        <v>0</v>
      </c>
      <c r="L9" s="7">
        <v>0</v>
      </c>
      <c r="M9" s="7">
        <v>1</v>
      </c>
      <c r="N9" s="7">
        <v>0</v>
      </c>
      <c r="O9" s="7">
        <v>1</v>
      </c>
      <c r="P9" s="7">
        <v>0</v>
      </c>
      <c r="Q9" s="7">
        <v>6</v>
      </c>
    </row>
    <row r="10" spans="1:17" x14ac:dyDescent="0.3">
      <c r="A10" s="3" t="s">
        <v>25</v>
      </c>
      <c r="B10" s="7">
        <v>0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3</v>
      </c>
    </row>
    <row r="11" spans="1:17" x14ac:dyDescent="0.3">
      <c r="A11" s="3" t="s">
        <v>26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2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4</v>
      </c>
    </row>
    <row r="12" spans="1:17" x14ac:dyDescent="0.3">
      <c r="A12" s="3" t="s">
        <v>27</v>
      </c>
      <c r="B12" s="7">
        <v>20</v>
      </c>
      <c r="C12" s="7">
        <v>18</v>
      </c>
      <c r="D12" s="7">
        <v>17</v>
      </c>
      <c r="E12" s="7">
        <v>18</v>
      </c>
      <c r="F12" s="7">
        <v>18</v>
      </c>
      <c r="G12" s="7">
        <v>20</v>
      </c>
      <c r="H12" s="7">
        <v>25</v>
      </c>
      <c r="I12" s="7">
        <v>22</v>
      </c>
      <c r="J12" s="7">
        <v>19</v>
      </c>
      <c r="K12" s="7">
        <v>24</v>
      </c>
      <c r="L12" s="7">
        <v>20</v>
      </c>
      <c r="M12" s="7">
        <v>19</v>
      </c>
      <c r="N12" s="7">
        <v>24</v>
      </c>
      <c r="O12" s="7">
        <v>19</v>
      </c>
      <c r="P12" s="7">
        <v>18</v>
      </c>
      <c r="Q12" s="7">
        <v>301</v>
      </c>
    </row>
    <row r="13" spans="1:17" x14ac:dyDescent="0.3">
      <c r="A13" s="3" t="s">
        <v>28</v>
      </c>
      <c r="B13" s="7">
        <v>8</v>
      </c>
      <c r="C13" s="7">
        <v>10</v>
      </c>
      <c r="D13" s="7">
        <v>11</v>
      </c>
      <c r="E13" s="7">
        <v>9</v>
      </c>
      <c r="F13" s="7">
        <v>14</v>
      </c>
      <c r="G13" s="7">
        <v>10</v>
      </c>
      <c r="H13" s="7">
        <v>10</v>
      </c>
      <c r="I13" s="7">
        <v>10</v>
      </c>
      <c r="J13" s="7">
        <v>8</v>
      </c>
      <c r="K13" s="7">
        <v>11</v>
      </c>
      <c r="L13" s="7">
        <v>8</v>
      </c>
      <c r="M13" s="7">
        <v>8</v>
      </c>
      <c r="N13" s="7">
        <v>9</v>
      </c>
      <c r="O13" s="7">
        <v>10</v>
      </c>
      <c r="P13" s="7">
        <v>13</v>
      </c>
      <c r="Q13" s="7">
        <v>149</v>
      </c>
    </row>
    <row r="14" spans="1:17" x14ac:dyDescent="0.3">
      <c r="A14" s="3" t="s">
        <v>29</v>
      </c>
      <c r="B14" s="7">
        <v>8</v>
      </c>
      <c r="C14" s="7">
        <v>7</v>
      </c>
      <c r="D14" s="7">
        <v>7</v>
      </c>
      <c r="E14" s="7">
        <v>9</v>
      </c>
      <c r="F14" s="7">
        <v>7</v>
      </c>
      <c r="G14" s="7">
        <v>7</v>
      </c>
      <c r="H14" s="7">
        <v>6</v>
      </c>
      <c r="I14" s="7">
        <v>9</v>
      </c>
      <c r="J14" s="7">
        <v>7</v>
      </c>
      <c r="K14" s="7">
        <v>7</v>
      </c>
      <c r="L14" s="7">
        <v>6</v>
      </c>
      <c r="M14" s="7">
        <v>8</v>
      </c>
      <c r="N14" s="7">
        <v>7</v>
      </c>
      <c r="O14" s="7">
        <v>6</v>
      </c>
      <c r="P14" s="7">
        <v>8</v>
      </c>
      <c r="Q14" s="7">
        <v>109</v>
      </c>
    </row>
    <row r="15" spans="1:17" x14ac:dyDescent="0.3">
      <c r="A15" s="3" t="s">
        <v>30</v>
      </c>
      <c r="B15" s="7">
        <v>4</v>
      </c>
      <c r="C15" s="7">
        <v>4</v>
      </c>
      <c r="D15" s="7">
        <v>6</v>
      </c>
      <c r="E15" s="7">
        <v>6</v>
      </c>
      <c r="F15" s="7">
        <v>5</v>
      </c>
      <c r="G15" s="7">
        <v>6</v>
      </c>
      <c r="H15" s="7">
        <v>7</v>
      </c>
      <c r="I15" s="7">
        <v>6</v>
      </c>
      <c r="J15" s="7">
        <v>6</v>
      </c>
      <c r="K15" s="7">
        <v>5</v>
      </c>
      <c r="L15" s="7">
        <v>5</v>
      </c>
      <c r="M15" s="7">
        <v>7</v>
      </c>
      <c r="N15" s="7">
        <v>6</v>
      </c>
      <c r="O15" s="7">
        <v>5</v>
      </c>
      <c r="P15" s="7">
        <v>7</v>
      </c>
      <c r="Q15" s="7">
        <v>85</v>
      </c>
    </row>
    <row r="16" spans="1:17" x14ac:dyDescent="0.3">
      <c r="A16" s="3" t="s">
        <v>31</v>
      </c>
      <c r="B16" s="7">
        <v>3</v>
      </c>
      <c r="C16" s="7">
        <v>1</v>
      </c>
      <c r="D16" s="7">
        <v>4</v>
      </c>
      <c r="E16" s="7">
        <v>2</v>
      </c>
      <c r="F16" s="7">
        <v>3</v>
      </c>
      <c r="G16" s="7">
        <v>2</v>
      </c>
      <c r="H16" s="7">
        <v>5</v>
      </c>
      <c r="I16" s="7">
        <v>1</v>
      </c>
      <c r="J16" s="7">
        <v>4</v>
      </c>
      <c r="K16" s="7">
        <v>5</v>
      </c>
      <c r="L16" s="7">
        <v>2</v>
      </c>
      <c r="M16" s="7">
        <v>2</v>
      </c>
      <c r="N16" s="7">
        <v>3</v>
      </c>
      <c r="O16" s="7">
        <v>2</v>
      </c>
      <c r="P16" s="7">
        <v>3</v>
      </c>
      <c r="Q16" s="7">
        <v>42</v>
      </c>
    </row>
    <row r="17" spans="1:17" x14ac:dyDescent="0.3">
      <c r="A17" s="3" t="s">
        <v>32</v>
      </c>
      <c r="B17" s="7">
        <v>0</v>
      </c>
      <c r="C17" s="7">
        <v>0</v>
      </c>
      <c r="D17" s="7">
        <v>1</v>
      </c>
      <c r="E17" s="7">
        <v>1</v>
      </c>
      <c r="F17" s="7">
        <v>0</v>
      </c>
      <c r="G17" s="7">
        <v>1</v>
      </c>
      <c r="H17" s="7">
        <v>2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2</v>
      </c>
      <c r="O17" s="7">
        <v>4</v>
      </c>
      <c r="P17" s="7">
        <v>5</v>
      </c>
      <c r="Q17" s="7">
        <v>18</v>
      </c>
    </row>
    <row r="18" spans="1:17" x14ac:dyDescent="0.3">
      <c r="A18" s="3" t="s">
        <v>33</v>
      </c>
      <c r="B18" s="7">
        <v>0</v>
      </c>
      <c r="C18" s="7">
        <v>1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1</v>
      </c>
      <c r="L18" s="7">
        <v>0</v>
      </c>
      <c r="M18" s="7">
        <v>1</v>
      </c>
      <c r="N18" s="7">
        <v>1</v>
      </c>
      <c r="O18" s="7">
        <v>1</v>
      </c>
      <c r="P18" s="7">
        <v>0</v>
      </c>
      <c r="Q18" s="7">
        <v>8</v>
      </c>
    </row>
    <row r="19" spans="1:17" x14ac:dyDescent="0.3">
      <c r="A19" s="3" t="s">
        <v>34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5</v>
      </c>
    </row>
    <row r="20" spans="1:17" x14ac:dyDescent="0.3">
      <c r="A20" s="3" t="s">
        <v>35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</row>
    <row r="21" spans="1:17" x14ac:dyDescent="0.3">
      <c r="A21" s="3" t="s">
        <v>36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4</v>
      </c>
    </row>
    <row r="22" spans="1:17" x14ac:dyDescent="0.3">
      <c r="A22" s="3" t="s">
        <v>5</v>
      </c>
      <c r="B22" s="7">
        <v>17</v>
      </c>
      <c r="C22" s="7">
        <v>23</v>
      </c>
      <c r="D22" s="7">
        <v>23</v>
      </c>
      <c r="E22" s="7">
        <v>19</v>
      </c>
      <c r="F22" s="7">
        <v>24</v>
      </c>
      <c r="G22" s="7">
        <v>22</v>
      </c>
      <c r="H22" s="7">
        <v>19</v>
      </c>
      <c r="I22" s="7">
        <v>18</v>
      </c>
      <c r="J22" s="7">
        <v>20</v>
      </c>
      <c r="K22" s="7">
        <v>21</v>
      </c>
      <c r="L22" s="7">
        <v>23</v>
      </c>
      <c r="M22" s="7">
        <v>23</v>
      </c>
      <c r="N22" s="7">
        <v>24</v>
      </c>
      <c r="O22" s="7">
        <v>22</v>
      </c>
      <c r="P22" s="7">
        <v>19</v>
      </c>
      <c r="Q22" s="7">
        <v>317</v>
      </c>
    </row>
    <row r="23" spans="1:17" x14ac:dyDescent="0.3">
      <c r="A23" s="3" t="s">
        <v>6</v>
      </c>
      <c r="B23" s="7">
        <v>12</v>
      </c>
      <c r="C23" s="7">
        <v>9</v>
      </c>
      <c r="D23" s="7">
        <v>10</v>
      </c>
      <c r="E23" s="7">
        <v>10</v>
      </c>
      <c r="F23" s="7">
        <v>11</v>
      </c>
      <c r="G23" s="7">
        <v>9</v>
      </c>
      <c r="H23" s="7">
        <v>11</v>
      </c>
      <c r="I23" s="7">
        <v>9</v>
      </c>
      <c r="J23" s="7">
        <v>9</v>
      </c>
      <c r="K23" s="7">
        <v>9</v>
      </c>
      <c r="L23" s="7">
        <v>13</v>
      </c>
      <c r="M23" s="7">
        <v>10</v>
      </c>
      <c r="N23" s="7">
        <v>9</v>
      </c>
      <c r="O23" s="7">
        <v>12</v>
      </c>
      <c r="P23" s="7">
        <v>11</v>
      </c>
      <c r="Q23" s="7">
        <v>154</v>
      </c>
    </row>
    <row r="24" spans="1:17" x14ac:dyDescent="0.3">
      <c r="A24" s="3" t="s">
        <v>7</v>
      </c>
      <c r="B24" s="7">
        <v>8</v>
      </c>
      <c r="C24" s="7">
        <v>6</v>
      </c>
      <c r="D24" s="7">
        <v>9</v>
      </c>
      <c r="E24" s="7">
        <v>9</v>
      </c>
      <c r="F24" s="7">
        <v>8</v>
      </c>
      <c r="G24" s="7">
        <v>9</v>
      </c>
      <c r="H24" s="7">
        <v>6</v>
      </c>
      <c r="I24" s="7">
        <v>8</v>
      </c>
      <c r="J24" s="7">
        <v>7</v>
      </c>
      <c r="K24" s="7">
        <v>9</v>
      </c>
      <c r="L24" s="7">
        <v>8</v>
      </c>
      <c r="M24" s="7">
        <v>8</v>
      </c>
      <c r="N24" s="7">
        <v>6</v>
      </c>
      <c r="O24" s="7">
        <v>6</v>
      </c>
      <c r="P24" s="7">
        <v>8</v>
      </c>
      <c r="Q24" s="7">
        <v>115</v>
      </c>
    </row>
    <row r="25" spans="1:17" x14ac:dyDescent="0.3">
      <c r="A25" s="3" t="s">
        <v>8</v>
      </c>
      <c r="B25" s="7">
        <v>5</v>
      </c>
      <c r="C25" s="7">
        <v>5</v>
      </c>
      <c r="D25" s="7">
        <v>5</v>
      </c>
      <c r="E25" s="7">
        <v>6</v>
      </c>
      <c r="F25" s="7">
        <v>8</v>
      </c>
      <c r="G25" s="7">
        <v>7</v>
      </c>
      <c r="H25" s="7">
        <v>6</v>
      </c>
      <c r="I25" s="7">
        <v>6</v>
      </c>
      <c r="J25" s="7">
        <v>6</v>
      </c>
      <c r="K25" s="7">
        <v>5</v>
      </c>
      <c r="L25" s="7">
        <v>5</v>
      </c>
      <c r="M25" s="7">
        <v>5</v>
      </c>
      <c r="N25" s="7">
        <v>6</v>
      </c>
      <c r="O25" s="7">
        <v>6</v>
      </c>
      <c r="P25" s="7">
        <v>6</v>
      </c>
      <c r="Q25" s="7">
        <v>87</v>
      </c>
    </row>
    <row r="26" spans="1:17" x14ac:dyDescent="0.3">
      <c r="A26" s="3" t="s">
        <v>9</v>
      </c>
      <c r="B26" s="7">
        <v>5</v>
      </c>
      <c r="C26" s="7">
        <v>5</v>
      </c>
      <c r="D26" s="7">
        <v>4</v>
      </c>
      <c r="E26" s="7">
        <v>4</v>
      </c>
      <c r="F26" s="7">
        <v>4</v>
      </c>
      <c r="G26" s="7">
        <v>4</v>
      </c>
      <c r="H26" s="7">
        <v>3</v>
      </c>
      <c r="I26" s="7">
        <v>3</v>
      </c>
      <c r="J26" s="7">
        <v>4</v>
      </c>
      <c r="K26" s="7">
        <v>4</v>
      </c>
      <c r="L26" s="7">
        <v>4</v>
      </c>
      <c r="M26" s="7">
        <v>3</v>
      </c>
      <c r="N26" s="7">
        <v>4</v>
      </c>
      <c r="O26" s="7">
        <v>4</v>
      </c>
      <c r="P26" s="7">
        <v>3</v>
      </c>
      <c r="Q26" s="7">
        <v>58</v>
      </c>
    </row>
    <row r="27" spans="1:17" x14ac:dyDescent="0.3">
      <c r="A27" s="3" t="s">
        <v>10</v>
      </c>
      <c r="B27" s="7">
        <v>2</v>
      </c>
      <c r="C27" s="7">
        <v>4</v>
      </c>
      <c r="D27" s="7">
        <v>4</v>
      </c>
      <c r="E27" s="7">
        <v>2</v>
      </c>
      <c r="F27" s="7">
        <v>2</v>
      </c>
      <c r="G27" s="7">
        <v>3</v>
      </c>
      <c r="H27" s="7">
        <v>2</v>
      </c>
      <c r="I27" s="7">
        <v>2</v>
      </c>
      <c r="J27" s="7">
        <v>3</v>
      </c>
      <c r="K27" s="7">
        <v>3</v>
      </c>
      <c r="L27" s="7">
        <v>3</v>
      </c>
      <c r="M27" s="7">
        <v>1</v>
      </c>
      <c r="N27" s="7">
        <v>3</v>
      </c>
      <c r="O27" s="7">
        <v>2</v>
      </c>
      <c r="P27" s="7">
        <v>1</v>
      </c>
      <c r="Q27" s="7">
        <v>37</v>
      </c>
    </row>
    <row r="28" spans="1:17" x14ac:dyDescent="0.3">
      <c r="A28" s="3" t="s">
        <v>11</v>
      </c>
      <c r="B28" s="7">
        <v>3</v>
      </c>
      <c r="C28" s="7">
        <v>1</v>
      </c>
      <c r="D28" s="7">
        <v>3</v>
      </c>
      <c r="E28" s="7">
        <v>3</v>
      </c>
      <c r="F28" s="7">
        <v>3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3</v>
      </c>
      <c r="M28" s="7">
        <v>3</v>
      </c>
      <c r="N28" s="7">
        <v>2</v>
      </c>
      <c r="O28" s="7">
        <v>3</v>
      </c>
      <c r="P28" s="7">
        <v>2</v>
      </c>
      <c r="Q28" s="7">
        <v>36</v>
      </c>
    </row>
    <row r="29" spans="1:17" x14ac:dyDescent="0.3">
      <c r="A29" s="3" t="s">
        <v>12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  <c r="G29" s="7">
        <v>1</v>
      </c>
      <c r="H29" s="7">
        <v>0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5</v>
      </c>
    </row>
    <row r="30" spans="1:17" x14ac:dyDescent="0.3">
      <c r="A30" s="3" t="s">
        <v>14</v>
      </c>
      <c r="B30" s="7">
        <v>0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1</v>
      </c>
      <c r="N30" s="7">
        <v>0</v>
      </c>
      <c r="O30" s="7">
        <v>0</v>
      </c>
      <c r="P30" s="7">
        <v>1</v>
      </c>
      <c r="Q30" s="7">
        <v>6</v>
      </c>
    </row>
    <row r="31" spans="1:17" x14ac:dyDescent="0.3">
      <c r="A31" s="3" t="s">
        <v>16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1</v>
      </c>
      <c r="O31" s="7">
        <v>0</v>
      </c>
      <c r="P31" s="7">
        <v>0</v>
      </c>
      <c r="Q31" s="7">
        <v>4</v>
      </c>
    </row>
    <row r="32" spans="1:17" x14ac:dyDescent="0.3">
      <c r="A32" s="8" t="s">
        <v>104</v>
      </c>
      <c r="B32" s="9">
        <v>140</v>
      </c>
      <c r="C32" s="9">
        <v>120</v>
      </c>
      <c r="D32" s="9">
        <v>133</v>
      </c>
      <c r="E32" s="9">
        <v>119</v>
      </c>
      <c r="F32" s="9">
        <v>144</v>
      </c>
      <c r="G32" s="9">
        <v>150</v>
      </c>
      <c r="H32" s="9">
        <v>133</v>
      </c>
      <c r="I32" s="9">
        <v>137</v>
      </c>
      <c r="J32" s="9">
        <v>121</v>
      </c>
      <c r="K32" s="9">
        <v>140</v>
      </c>
      <c r="L32" s="9">
        <v>136</v>
      </c>
      <c r="M32" s="9">
        <v>152</v>
      </c>
      <c r="N32" s="9">
        <v>153</v>
      </c>
      <c r="O32" s="9">
        <v>133</v>
      </c>
      <c r="P32" s="9">
        <v>154</v>
      </c>
      <c r="Q32" s="9"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Sheet2</vt:lpstr>
      <vt:lpstr>SKU Master</vt:lpstr>
      <vt:lpstr>Sheet5</vt:lpstr>
      <vt:lpstr>OPN STK</vt:lpstr>
      <vt:lpstr>OC Cochin</vt:lpstr>
      <vt:lpstr>OC Madras</vt:lpstr>
      <vt:lpstr>Stock Transfer</vt:lpstr>
      <vt:lpstr>Cochin Sales</vt:lpstr>
      <vt:lpstr>Madras Sales</vt:lpstr>
      <vt:lpstr>Day Wise Sales</vt:lpstr>
      <vt:lpstr>FLM</vt:lpstr>
      <vt:lpstr>Avg Sales per day</vt:lpstr>
      <vt:lpstr>Days of Sales Available</vt:lpstr>
      <vt:lpstr>Least sales in cochin</vt:lpstr>
      <vt:lpstr>Q7</vt:lpstr>
      <vt:lpstr>Q9</vt:lpstr>
      <vt:lpstr>Sheet24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Vinayak Karandikar</dc:creator>
  <cp:lastModifiedBy>Dell</cp:lastModifiedBy>
  <dcterms:created xsi:type="dcterms:W3CDTF">2021-05-18T10:35:09Z</dcterms:created>
  <dcterms:modified xsi:type="dcterms:W3CDTF">2023-03-16T18:27:47Z</dcterms:modified>
</cp:coreProperties>
</file>