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24226"/>
  <mc:AlternateContent xmlns:mc="http://schemas.openxmlformats.org/markup-compatibility/2006">
    <mc:Choice Requires="x15">
      <x15ac:absPath xmlns:x15ac="http://schemas.microsoft.com/office/spreadsheetml/2010/11/ac" url="E:\Resume\2025\July\"/>
    </mc:Choice>
  </mc:AlternateContent>
  <xr:revisionPtr revIDLastSave="0" documentId="13_ncr:1_{0D99BD32-600D-4A71-A702-035BDD250404}" xr6:coauthVersionLast="47" xr6:coauthVersionMax="47" xr10:uidLastSave="{00000000-0000-0000-0000-000000000000}"/>
  <bookViews>
    <workbookView xWindow="-108" yWindow="-108" windowWidth="23256" windowHeight="12576" firstSheet="3" activeTab="3" xr2:uid="{00000000-000D-0000-FFFF-FFFF00000000}"/>
  </bookViews>
  <sheets>
    <sheet name="Project Summary" sheetId="1" state="hidden" r:id="rId1"/>
    <sheet name="Cost Breakdown" sheetId="2" state="hidden" r:id="rId2"/>
    <sheet name="Time Series Trend" sheetId="3" state="hidden" r:id="rId3"/>
    <sheet name="Dashboard" sheetId="6" r:id="rId4"/>
  </sheets>
  <definedNames>
    <definedName name="_xlcn.WorksheetConnection_Interactive_ProjectCostingDashboard.xlsxCost1" hidden="1">Cost[]</definedName>
    <definedName name="Slicer_Category">#N/A</definedName>
    <definedName name="Slicer_Project">#N/A</definedName>
    <definedName name="Slicer_Project1">#N/A</definedName>
  </definedNames>
  <calcPr calcId="191029"/>
  <pivotCaches>
    <pivotCache cacheId="104" r:id="rId5"/>
    <pivotCache cacheId="121" r:id="rId6"/>
    <pivotCache cacheId="167" r:id="rId7"/>
  </pivotCaches>
  <extLst>
    <ext xmlns:x14="http://schemas.microsoft.com/office/spreadsheetml/2009/9/main" uri="{876F7934-8845-4945-9796-88D515C7AA90}">
      <x14:pivotCaches>
        <pivotCache cacheId="23" r:id="rId8"/>
      </x14:pivotCaches>
    </ex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ost" name="Cost" connection="WorksheetConnection_Interactive_ProjectCostingDashboard.xlsx!Cos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1" l="1"/>
  <c r="M4" i="1"/>
  <c r="M3" i="1"/>
  <c r="M2" i="1"/>
  <c r="N5" i="1"/>
  <c r="N4" i="1"/>
  <c r="N3" i="1"/>
  <c r="N2" i="1"/>
  <c r="G7" i="6"/>
  <c r="G6" i="6"/>
  <c r="G5" i="6"/>
  <c r="G9" i="6" l="1"/>
  <c r="G8" i="6" s="1"/>
  <c r="G11" i="6"/>
  <c r="G10" i="6" s="1"/>
  <c r="G13" i="6"/>
  <c r="G12" i="6" l="1"/>
  <c r="B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9BB08A-226B-483F-9F81-DACE735181F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728E4F2-E295-4DDA-9D72-5DE913A5AEAF}" name="WorksheetConnection_Interactive_ProjectCostingDashboard.xlsx!Cost" type="102" refreshedVersion="8" minRefreshableVersion="5">
    <extLst>
      <ext xmlns:x15="http://schemas.microsoft.com/office/spreadsheetml/2010/11/main" uri="{DE250136-89BD-433C-8126-D09CA5730AF9}">
        <x15:connection id="Cost" autoDelete="1">
          <x15:rangePr sourceName="_xlcn.WorksheetConnection_Interactive_ProjectCostingDashboard.xlsxCost1"/>
        </x15:connection>
      </ext>
    </extLst>
  </connection>
</connections>
</file>

<file path=xl/sharedStrings.xml><?xml version="1.0" encoding="utf-8"?>
<sst xmlns="http://schemas.openxmlformats.org/spreadsheetml/2006/main" count="123" uniqueCount="33">
  <si>
    <t>Project</t>
  </si>
  <si>
    <t>Budget</t>
  </si>
  <si>
    <t>Actual</t>
  </si>
  <si>
    <t>Forecast</t>
  </si>
  <si>
    <t>Variance</t>
  </si>
  <si>
    <t>% Budget Used</t>
  </si>
  <si>
    <t>CPI</t>
  </si>
  <si>
    <t>SPI</t>
  </si>
  <si>
    <t>Status</t>
  </si>
  <si>
    <t>ETC</t>
  </si>
  <si>
    <t>EAC</t>
  </si>
  <si>
    <t>VAC</t>
  </si>
  <si>
    <t>Project A</t>
  </si>
  <si>
    <t>Project B</t>
  </si>
  <si>
    <t>Project C</t>
  </si>
  <si>
    <t>Project D</t>
  </si>
  <si>
    <t>⚠️ Over Budget</t>
  </si>
  <si>
    <t>✅ On Track</t>
  </si>
  <si>
    <t>Category</t>
  </si>
  <si>
    <t>Cost</t>
  </si>
  <si>
    <t>Labor</t>
  </si>
  <si>
    <t>Materials</t>
  </si>
  <si>
    <t>Subcontracts</t>
  </si>
  <si>
    <t>Overheads</t>
  </si>
  <si>
    <t>Contingency</t>
  </si>
  <si>
    <t>Month</t>
  </si>
  <si>
    <t>Sum of Cost</t>
  </si>
  <si>
    <t>Row Labels</t>
  </si>
  <si>
    <t>Grand Total</t>
  </si>
  <si>
    <t>Column Labels</t>
  </si>
  <si>
    <t>Budget.</t>
  </si>
  <si>
    <t>Forecast.</t>
  </si>
  <si>
    <t>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</si>
</sst>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11"/>
      <color rgb="FFD9D9D9"/>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0" fontId="1" fillId="0" borderId="2" xfId="0" applyFont="1" applyBorder="1" applyAlignment="1">
      <alignment horizontal="center" vertical="top"/>
    </xf>
    <xf numFmtId="1" fontId="0" fillId="0" borderId="0" xfId="0" applyNumberFormat="1"/>
    <xf numFmtId="17" fontId="0" fillId="0" borderId="0" xfId="0" applyNumberFormat="1"/>
    <xf numFmtId="14" fontId="0" fillId="0" borderId="0" xfId="0" applyNumberFormat="1" applyAlignment="1">
      <alignment horizontal="left"/>
    </xf>
    <xf numFmtId="9" fontId="0" fillId="0" borderId="0" xfId="0" applyNumberFormat="1"/>
    <xf numFmtId="0" fontId="1" fillId="0" borderId="3" xfId="0" applyFont="1" applyFill="1" applyBorder="1" applyAlignment="1">
      <alignment horizontal="center" vertical="top"/>
    </xf>
    <xf numFmtId="0" fontId="3" fillId="2" borderId="0" xfId="0" applyFont="1" applyFill="1" applyBorder="1" applyAlignment="1">
      <alignment horizontal="center" vertical="center"/>
    </xf>
    <xf numFmtId="0" fontId="0" fillId="2" borderId="6" xfId="0" applyFill="1" applyBorder="1"/>
    <xf numFmtId="0" fontId="0" fillId="2" borderId="7" xfId="0" applyFill="1" applyBorder="1"/>
    <xf numFmtId="0" fontId="0" fillId="2" borderId="7" xfId="0" applyFill="1" applyBorder="1" applyAlignment="1">
      <alignment vertical="center"/>
    </xf>
    <xf numFmtId="0" fontId="0" fillId="2" borderId="8" xfId="0" applyFill="1" applyBorder="1"/>
    <xf numFmtId="0" fontId="0" fillId="2" borderId="5" xfId="0" applyFill="1" applyBorder="1"/>
    <xf numFmtId="0" fontId="0" fillId="2" borderId="0" xfId="0" applyFill="1" applyBorder="1"/>
    <xf numFmtId="0" fontId="0" fillId="2" borderId="4" xfId="0" applyFill="1" applyBorder="1"/>
    <xf numFmtId="0" fontId="0" fillId="2" borderId="0" xfId="0" applyFill="1" applyBorder="1" applyAlignment="1">
      <alignment vertical="center"/>
    </xf>
    <xf numFmtId="0" fontId="3" fillId="2" borderId="0" xfId="0" applyFont="1" applyFill="1" applyBorder="1" applyAlignment="1"/>
    <xf numFmtId="0" fontId="2" fillId="2" borderId="0" xfId="0" applyFont="1" applyFill="1" applyBorder="1" applyAlignment="1"/>
    <xf numFmtId="9" fontId="0" fillId="2" borderId="0" xfId="0" applyNumberFormat="1" applyFill="1" applyBorder="1"/>
    <xf numFmtId="2" fontId="0" fillId="2" borderId="0" xfId="0" applyNumberFormat="1" applyFill="1" applyBorder="1"/>
    <xf numFmtId="0" fontId="0" fillId="2" borderId="9" xfId="0" applyFill="1" applyBorder="1"/>
    <xf numFmtId="0" fontId="0" fillId="2" borderId="10" xfId="0" applyFill="1" applyBorder="1"/>
    <xf numFmtId="0" fontId="0" fillId="2" borderId="11" xfId="0" applyFill="1" applyBorder="1"/>
    <xf numFmtId="0" fontId="4" fillId="2" borderId="0" xfId="0" applyFont="1" applyFill="1" applyBorder="1"/>
  </cellXfs>
  <cellStyles count="1">
    <cellStyle name="Normal" xfId="0" builtinId="0"/>
  </cellStyles>
  <dxfs count="9">
    <dxf>
      <font>
        <color theme="0"/>
      </font>
      <fill>
        <patternFill>
          <bgColor rgb="FFFF0000"/>
        </patternFill>
      </fill>
    </dxf>
    <dxf>
      <font>
        <color theme="0"/>
      </font>
      <fill>
        <patternFill>
          <bgColor rgb="FFFFC000"/>
        </patternFill>
      </fill>
    </dxf>
    <dxf>
      <font>
        <color theme="1"/>
      </font>
      <fill>
        <patternFill>
          <bgColor rgb="FF92D050"/>
        </patternFill>
      </fil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867588981283882"/>
          <c:y val="9.6461202658946005E-2"/>
          <c:w val="0.74676617525613032"/>
          <c:h val="0.82375237889078301"/>
        </c:manualLayout>
      </c:layout>
      <c:doughnutChart>
        <c:varyColors val="1"/>
        <c:ser>
          <c:idx val="0"/>
          <c:order val="0"/>
          <c:dPt>
            <c:idx val="0"/>
            <c:bubble3D val="0"/>
            <c:spPr>
              <a:noFill/>
              <a:ln w="19050">
                <a:solidFill>
                  <a:schemeClr val="lt1"/>
                </a:solidFill>
              </a:ln>
              <a:effectLst>
                <a:innerShdw blurRad="114300">
                  <a:schemeClr val="accent1"/>
                </a:innerShdw>
              </a:effectLst>
            </c:spPr>
            <c:extLst>
              <c:ext xmlns:c16="http://schemas.microsoft.com/office/drawing/2014/chart" uri="{C3380CC4-5D6E-409C-BE32-E72D297353CC}">
                <c16:uniqueId val="{00000013-FAAC-458F-B7B6-1A1A2E538A05}"/>
              </c:ext>
            </c:extLst>
          </c:dPt>
          <c:dPt>
            <c:idx val="1"/>
            <c:bubble3D val="0"/>
            <c:spPr>
              <a:solidFill>
                <a:srgbClr val="00B050"/>
              </a:solidFill>
              <a:ln w="19050">
                <a:solidFill>
                  <a:schemeClr val="lt1"/>
                </a:solidFill>
              </a:ln>
              <a:effectLst>
                <a:innerShdw blurRad="114300">
                  <a:schemeClr val="accent2"/>
                </a:innerShdw>
              </a:effectLst>
            </c:spPr>
            <c:extLst>
              <c:ext xmlns:c16="http://schemas.microsoft.com/office/drawing/2014/chart" uri="{C3380CC4-5D6E-409C-BE32-E72D297353CC}">
                <c16:uniqueId val="{00000001-FAAC-458F-B7B6-1A1A2E538A05}"/>
              </c:ext>
            </c:extLst>
          </c:dPt>
          <c:dLbls>
            <c:dLbl>
              <c:idx val="0"/>
              <c:delete val="1"/>
              <c:extLst>
                <c:ext xmlns:c15="http://schemas.microsoft.com/office/drawing/2012/chart" uri="{CE6537A1-D6FC-4f65-9D91-7224C49458BB}"/>
                <c:ext xmlns:c16="http://schemas.microsoft.com/office/drawing/2014/chart" uri="{C3380CC4-5D6E-409C-BE32-E72D297353CC}">
                  <c16:uniqueId val="{00000013-FAAC-458F-B7B6-1A1A2E538A0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val>
            <c:numRef>
              <c:f>Dashboard!$G$8:$G$9</c:f>
              <c:numCache>
                <c:formatCode>0%</c:formatCode>
                <c:ptCount val="2"/>
                <c:pt idx="0">
                  <c:v>0.15000000000000002</c:v>
                </c:pt>
                <c:pt idx="1">
                  <c:v>0.85</c:v>
                </c:pt>
              </c:numCache>
            </c:numRef>
          </c:val>
          <c:extLst>
            <c:ext xmlns:c16="http://schemas.microsoft.com/office/drawing/2014/chart" uri="{C3380CC4-5D6E-409C-BE32-E72D297353CC}">
              <c16:uniqueId val="{00000000-FAAC-458F-B7B6-1A1A2E538A05}"/>
            </c:ext>
          </c:extLst>
        </c:ser>
        <c:dLbls>
          <c:showLegendKey val="0"/>
          <c:showVal val="1"/>
          <c:showCatName val="0"/>
          <c:showSerName val="0"/>
          <c:showPercent val="0"/>
          <c:showBubbleSize val="0"/>
          <c:showLeaderLines val="1"/>
        </c:dLbls>
        <c:firstSliceAng val="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[Interactive_Project_Costing_Dashboard.xlsx]Cost Breakdown!PivotTable3</c:name>
    <c:fmtId val="5"/>
  </c:pivotSource>
  <c:chart>
    <c:autoTitleDeleted val="1"/>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'Cost Breakdown'!$F$2</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'Cost Breakdown'!$E$3:$E$8</c:f>
              <c:strCache>
                <c:ptCount val="5"/>
                <c:pt idx="0">
                  <c:v>Contingency</c:v>
                </c:pt>
                <c:pt idx="1">
                  <c:v>Labor</c:v>
                </c:pt>
                <c:pt idx="2">
                  <c:v>Materials</c:v>
                </c:pt>
                <c:pt idx="3">
                  <c:v>Overheads</c:v>
                </c:pt>
                <c:pt idx="4">
                  <c:v>Subcontracts</c:v>
                </c:pt>
              </c:strCache>
            </c:strRef>
          </c:cat>
          <c:val>
            <c:numRef>
              <c:f>'Cost Breakdown'!$F$3:$F$8</c:f>
              <c:numCache>
                <c:formatCode>General</c:formatCode>
                <c:ptCount val="5"/>
                <c:pt idx="0">
                  <c:v>2452.6</c:v>
                </c:pt>
                <c:pt idx="1">
                  <c:v>6785.13</c:v>
                </c:pt>
                <c:pt idx="2">
                  <c:v>43523.26</c:v>
                </c:pt>
                <c:pt idx="3">
                  <c:v>13200.21</c:v>
                </c:pt>
                <c:pt idx="4">
                  <c:v>19038.79</c:v>
                </c:pt>
              </c:numCache>
            </c:numRef>
          </c:val>
          <c:extLst>
            <c:ext xmlns:c16="http://schemas.microsoft.com/office/drawing/2014/chart" uri="{C3380CC4-5D6E-409C-BE32-E72D297353CC}">
              <c16:uniqueId val="{00000000-C9AF-4B60-8B5E-ED6130D1BA72}"/>
            </c:ext>
          </c:extLst>
        </c:ser>
        <c:dLbls>
          <c:showLegendKey val="0"/>
          <c:showVal val="0"/>
          <c:showCatName val="0"/>
          <c:showSerName val="0"/>
          <c:showPercent val="0"/>
          <c:showBubbleSize val="0"/>
        </c:dLbls>
        <c:gapWidth val="164"/>
        <c:overlap val="-22"/>
        <c:axId val="1474679216"/>
        <c:axId val="1474679696"/>
      </c:barChart>
      <c:catAx>
        <c:axId val="147467921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79696"/>
        <c:crosses val="autoZero"/>
        <c:auto val="1"/>
        <c:lblAlgn val="ctr"/>
        <c:lblOffset val="100"/>
        <c:noMultiLvlLbl val="0"/>
      </c:catAx>
      <c:valAx>
        <c:axId val="14746796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7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[Interactive_Project_Costing_Dashboard.xlsx]Cost Breakdown!PivotTable5</c:name>
    <c:fmtId val="19"/>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'Cost Breakdown'!$I$2:$I$3</c:f>
              <c:strCache>
                <c:ptCount val="1"/>
                <c:pt idx="0">
                  <c:v>Contingency</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03E-4980-8671-F1792FD273F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03E-4980-8671-F1792FD273F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03E-4980-8671-F1792FD273F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03E-4980-8671-F1792FD273F8}"/>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'Cost Breakdown'!$H$4:$H$8</c:f>
              <c:strCache>
                <c:ptCount val="4"/>
                <c:pt idx="0">
                  <c:v>Project A</c:v>
                </c:pt>
                <c:pt idx="1">
                  <c:v>Project B</c:v>
                </c:pt>
                <c:pt idx="2">
                  <c:v>Project C</c:v>
                </c:pt>
                <c:pt idx="3">
                  <c:v>Project D</c:v>
                </c:pt>
              </c:strCache>
            </c:strRef>
          </c:cat>
          <c:val>
            <c:numRef>
              <c:f>'Cost Breakdown'!$I$4:$I$8</c:f>
              <c:numCache>
                <c:formatCode>General</c:formatCode>
                <c:ptCount val="4"/>
                <c:pt idx="0">
                  <c:v>2452.6</c:v>
                </c:pt>
                <c:pt idx="1">
                  <c:v>25236.29</c:v>
                </c:pt>
                <c:pt idx="2">
                  <c:v>3210.78</c:v>
                </c:pt>
                <c:pt idx="3">
                  <c:v>15512.16</c:v>
                </c:pt>
              </c:numCache>
            </c:numRef>
          </c:val>
          <c:extLst>
            <c:ext xmlns:c16="http://schemas.microsoft.com/office/drawing/2014/chart" uri="{C3380CC4-5D6E-409C-BE32-E72D297353CC}">
              <c16:uniqueId val="{00000008-703E-4980-8671-F1792FD273F8}"/>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solidFill>
          <a:schemeClr val="tx1">
            <a:alpha val="44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[Interactive_Project_Costing_Dashboard.xlsx]Time Series Trend!PivotTable6</c:name>
    <c:fmtId val="35"/>
  </c:pivotSource>
  <c:chart>
    <c:autoTitleDeleted val="1"/>
    <c:pivotFmts>
      <c:pivotFmt>
        <c:idx val="0"/>
        <c:spPr>
          <a:solidFill>
            <a:schemeClr val="tx2">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triangle"/>
          <c:size val="5"/>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square"/>
          <c:size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2">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tx2">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'Time Series Trend'!$H$3</c:f>
              <c:strCache>
                <c:ptCount val="1"/>
                <c:pt idx="0">
                  <c:v>Actual.</c:v>
                </c:pt>
              </c:strCache>
            </c:strRef>
          </c:tx>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Series Trend'!$G$4:$G$10</c:f>
              <c:strCache>
                <c:ptCount val="6"/>
                <c:pt idx="0">
                  <c:v>01-06-2025</c:v>
                </c:pt>
                <c:pt idx="1">
                  <c:v>01-05-2025</c:v>
                </c:pt>
                <c:pt idx="2">
                  <c:v>01-04-2025</c:v>
                </c:pt>
                <c:pt idx="3">
                  <c:v>01-03-2025</c:v>
                </c:pt>
                <c:pt idx="4">
                  <c:v>01-02-2025</c:v>
                </c:pt>
                <c:pt idx="5">
                  <c:v>01-01-2025</c:v>
                </c:pt>
              </c:strCache>
            </c:strRef>
          </c:cat>
          <c:val>
            <c:numRef>
              <c:f>'Time Series Trend'!$H$4:$H$10</c:f>
              <c:numCache>
                <c:formatCode>0</c:formatCode>
                <c:ptCount val="6"/>
                <c:pt idx="0">
                  <c:v>343471</c:v>
                </c:pt>
                <c:pt idx="1">
                  <c:v>285303</c:v>
                </c:pt>
                <c:pt idx="2">
                  <c:v>226075</c:v>
                </c:pt>
                <c:pt idx="3">
                  <c:v>171110</c:v>
                </c:pt>
                <c:pt idx="4">
                  <c:v>111640</c:v>
                </c:pt>
                <c:pt idx="5">
                  <c:v>53821</c:v>
                </c:pt>
              </c:numCache>
            </c:numRef>
          </c:val>
          <c:extLst>
            <c:ext xmlns:c16="http://schemas.microsoft.com/office/drawing/2014/chart" uri="{C3380CC4-5D6E-409C-BE32-E72D297353CC}">
              <c16:uniqueId val="{00000000-B2C4-4DAE-8EDB-1EE313C0055A}"/>
            </c:ext>
          </c:extLst>
        </c:ser>
        <c:ser>
          <c:idx val="1"/>
          <c:order val="1"/>
          <c:tx>
            <c:strRef>
              <c:f>'Time Series Trend'!$I$3</c:f>
              <c:strCache>
                <c:ptCount val="1"/>
                <c:pt idx="0">
                  <c:v>Forecast.</c:v>
                </c:pt>
              </c:strCache>
            </c:strRef>
          </c:tx>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Series Trend'!$G$4:$G$10</c:f>
              <c:strCache>
                <c:ptCount val="6"/>
                <c:pt idx="0">
                  <c:v>01-06-2025</c:v>
                </c:pt>
                <c:pt idx="1">
                  <c:v>01-05-2025</c:v>
                </c:pt>
                <c:pt idx="2">
                  <c:v>01-04-2025</c:v>
                </c:pt>
                <c:pt idx="3">
                  <c:v>01-03-2025</c:v>
                </c:pt>
                <c:pt idx="4">
                  <c:v>01-02-2025</c:v>
                </c:pt>
                <c:pt idx="5">
                  <c:v>01-01-2025</c:v>
                </c:pt>
              </c:strCache>
            </c:strRef>
          </c:cat>
          <c:val>
            <c:numRef>
              <c:f>'Time Series Trend'!$I$4:$I$10</c:f>
              <c:numCache>
                <c:formatCode>0</c:formatCode>
                <c:ptCount val="6"/>
                <c:pt idx="0">
                  <c:v>425000</c:v>
                </c:pt>
                <c:pt idx="1">
                  <c:v>354166.66666666669</c:v>
                </c:pt>
                <c:pt idx="2">
                  <c:v>283333.33333333337</c:v>
                </c:pt>
                <c:pt idx="3">
                  <c:v>212500</c:v>
                </c:pt>
                <c:pt idx="4">
                  <c:v>141666.66666666669</c:v>
                </c:pt>
                <c:pt idx="5">
                  <c:v>70833.333333333343</c:v>
                </c:pt>
              </c:numCache>
            </c:numRef>
          </c:val>
          <c:extLst>
            <c:ext xmlns:c16="http://schemas.microsoft.com/office/drawing/2014/chart" uri="{C3380CC4-5D6E-409C-BE32-E72D297353CC}">
              <c16:uniqueId val="{00000001-B2C4-4DAE-8EDB-1EE313C0055A}"/>
            </c:ext>
          </c:extLst>
        </c:ser>
        <c:ser>
          <c:idx val="2"/>
          <c:order val="2"/>
          <c:tx>
            <c:strRef>
              <c:f>'Time Series Trend'!$J$3</c:f>
              <c:strCache>
                <c:ptCount val="1"/>
                <c:pt idx="0">
                  <c:v>Budget.</c:v>
                </c:pt>
              </c:strCache>
            </c:strRef>
          </c:tx>
          <c:spPr>
            <a:solidFill>
              <a:schemeClr val="tx2">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Series Trend'!$G$4:$G$10</c:f>
              <c:strCache>
                <c:ptCount val="6"/>
                <c:pt idx="0">
                  <c:v>01-06-2025</c:v>
                </c:pt>
                <c:pt idx="1">
                  <c:v>01-05-2025</c:v>
                </c:pt>
                <c:pt idx="2">
                  <c:v>01-04-2025</c:v>
                </c:pt>
                <c:pt idx="3">
                  <c:v>01-03-2025</c:v>
                </c:pt>
                <c:pt idx="4">
                  <c:v>01-02-2025</c:v>
                </c:pt>
                <c:pt idx="5">
                  <c:v>01-01-2025</c:v>
                </c:pt>
              </c:strCache>
            </c:strRef>
          </c:cat>
          <c:val>
            <c:numRef>
              <c:f>'Time Series Trend'!$J$4:$J$10</c:f>
              <c:numCache>
                <c:formatCode>0</c:formatCode>
                <c:ptCount val="6"/>
                <c:pt idx="0">
                  <c:v>425000</c:v>
                </c:pt>
                <c:pt idx="1">
                  <c:v>354166.66666666663</c:v>
                </c:pt>
                <c:pt idx="2">
                  <c:v>283333.33333333337</c:v>
                </c:pt>
                <c:pt idx="3">
                  <c:v>212500</c:v>
                </c:pt>
                <c:pt idx="4">
                  <c:v>141666.66666666669</c:v>
                </c:pt>
                <c:pt idx="5">
                  <c:v>70833.333333333328</c:v>
                </c:pt>
              </c:numCache>
            </c:numRef>
          </c:val>
          <c:extLst>
            <c:ext xmlns:c16="http://schemas.microsoft.com/office/drawing/2014/chart" uri="{C3380CC4-5D6E-409C-BE32-E72D297353CC}">
              <c16:uniqueId val="{00000002-B2C4-4DAE-8EDB-1EE313C0055A}"/>
            </c:ext>
          </c:extLst>
        </c:ser>
        <c:dLbls>
          <c:showLegendKey val="0"/>
          <c:showVal val="0"/>
          <c:showCatName val="0"/>
          <c:showSerName val="0"/>
          <c:showPercent val="0"/>
          <c:showBubbleSize val="0"/>
        </c:dLbls>
        <c:gapWidth val="115"/>
        <c:overlap val="-20"/>
        <c:axId val="607420720"/>
        <c:axId val="607427920"/>
      </c:barChart>
      <c:catAx>
        <c:axId val="60742072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427920"/>
        <c:crosses val="autoZero"/>
        <c:auto val="1"/>
        <c:lblAlgn val="ctr"/>
        <c:lblOffset val="100"/>
        <c:noMultiLvlLbl val="0"/>
      </c:catAx>
      <c:valAx>
        <c:axId val="6074279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420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867588981283882"/>
          <c:y val="9.6461202658946005E-2"/>
          <c:w val="0.74676617525613032"/>
          <c:h val="0.82375237889078301"/>
        </c:manualLayout>
      </c:layout>
      <c:doughnutChart>
        <c:varyColors val="1"/>
        <c:ser>
          <c:idx val="0"/>
          <c:order val="0"/>
          <c:dPt>
            <c:idx val="0"/>
            <c:bubble3D val="0"/>
            <c:spPr>
              <a:noFill/>
              <a:ln w="19050">
                <a:solidFill>
                  <a:schemeClr val="lt1"/>
                </a:solidFill>
              </a:ln>
              <a:effectLst>
                <a:innerShdw blurRad="114300">
                  <a:schemeClr val="accent1"/>
                </a:innerShdw>
              </a:effectLst>
            </c:spPr>
            <c:extLst>
              <c:ext xmlns:c16="http://schemas.microsoft.com/office/drawing/2014/chart" uri="{C3380CC4-5D6E-409C-BE32-E72D297353CC}">
                <c16:uniqueId val="{00000001-6EE0-4654-A542-EA9490853E2A}"/>
              </c:ext>
            </c:extLst>
          </c:dPt>
          <c:dPt>
            <c:idx val="1"/>
            <c:bubble3D val="0"/>
            <c:spPr>
              <a:solidFill>
                <a:srgbClr val="00B050"/>
              </a:solidFill>
              <a:ln w="19050">
                <a:solidFill>
                  <a:schemeClr val="lt1"/>
                </a:solidFill>
              </a:ln>
              <a:effectLst>
                <a:innerShdw blurRad="114300">
                  <a:schemeClr val="accent2"/>
                </a:innerShdw>
              </a:effectLst>
            </c:spPr>
            <c:extLst>
              <c:ext xmlns:c16="http://schemas.microsoft.com/office/drawing/2014/chart" uri="{C3380CC4-5D6E-409C-BE32-E72D297353CC}">
                <c16:uniqueId val="{00000003-6EE0-4654-A542-EA9490853E2A}"/>
              </c:ext>
            </c:extLst>
          </c:dPt>
          <c:dLbls>
            <c:dLbl>
              <c:idx val="0"/>
              <c:delete val="1"/>
              <c:extLst>
                <c:ext xmlns:c15="http://schemas.microsoft.com/office/drawing/2012/chart" uri="{CE6537A1-D6FC-4f65-9D91-7224C49458BB}"/>
                <c:ext xmlns:c16="http://schemas.microsoft.com/office/drawing/2014/chart" uri="{C3380CC4-5D6E-409C-BE32-E72D297353CC}">
                  <c16:uniqueId val="{00000001-6EE0-4654-A542-EA9490853E2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val>
            <c:numRef>
              <c:f>Dashboard!$G$10:$G$11</c:f>
              <c:numCache>
                <c:formatCode>0.00</c:formatCode>
                <c:ptCount val="2"/>
                <c:pt idx="0">
                  <c:v>4.7619047619047672E-2</c:v>
                </c:pt>
                <c:pt idx="1">
                  <c:v>0.95238095238095233</c:v>
                </c:pt>
              </c:numCache>
            </c:numRef>
          </c:val>
          <c:extLst>
            <c:ext xmlns:c16="http://schemas.microsoft.com/office/drawing/2014/chart" uri="{C3380CC4-5D6E-409C-BE32-E72D297353CC}">
              <c16:uniqueId val="{00000004-6EE0-4654-A542-EA9490853E2A}"/>
            </c:ext>
          </c:extLst>
        </c:ser>
        <c:dLbls>
          <c:showLegendKey val="0"/>
          <c:showVal val="1"/>
          <c:showCatName val="0"/>
          <c:showSerName val="0"/>
          <c:showPercent val="0"/>
          <c:showBubbleSize val="0"/>
          <c:showLeaderLines val="1"/>
        </c:dLbls>
        <c:firstSliceAng val="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867588981283882"/>
          <c:y val="9.6461202658946005E-2"/>
          <c:w val="0.74676617525613032"/>
          <c:h val="0.82375237889078301"/>
        </c:manualLayout>
      </c:layout>
      <c:doughnutChart>
        <c:varyColors val="1"/>
        <c:ser>
          <c:idx val="0"/>
          <c:order val="0"/>
          <c:dPt>
            <c:idx val="0"/>
            <c:bubble3D val="0"/>
            <c:spPr>
              <a:noFill/>
              <a:ln w="19050">
                <a:solidFill>
                  <a:schemeClr val="lt1"/>
                </a:solidFill>
              </a:ln>
              <a:effectLst>
                <a:innerShdw blurRad="114300">
                  <a:schemeClr val="accent1"/>
                </a:innerShdw>
              </a:effectLst>
            </c:spPr>
            <c:extLst>
              <c:ext xmlns:c16="http://schemas.microsoft.com/office/drawing/2014/chart" uri="{C3380CC4-5D6E-409C-BE32-E72D297353CC}">
                <c16:uniqueId val="{00000001-AE5D-451E-8CEA-8611F203AD97}"/>
              </c:ext>
            </c:extLst>
          </c:dPt>
          <c:dPt>
            <c:idx val="1"/>
            <c:bubble3D val="0"/>
            <c:spPr>
              <a:solidFill>
                <a:srgbClr val="00B050"/>
              </a:solidFill>
              <a:ln w="19050">
                <a:solidFill>
                  <a:schemeClr val="lt1"/>
                </a:solidFill>
              </a:ln>
              <a:effectLst>
                <a:innerShdw blurRad="114300">
                  <a:schemeClr val="accent2"/>
                </a:innerShdw>
              </a:effectLst>
            </c:spPr>
            <c:extLst>
              <c:ext xmlns:c16="http://schemas.microsoft.com/office/drawing/2014/chart" uri="{C3380CC4-5D6E-409C-BE32-E72D297353CC}">
                <c16:uniqueId val="{00000003-AE5D-451E-8CEA-8611F203AD97}"/>
              </c:ext>
            </c:extLst>
          </c:dPt>
          <c:dLbls>
            <c:dLbl>
              <c:idx val="0"/>
              <c:delete val="1"/>
              <c:extLst>
                <c:ext xmlns:c15="http://schemas.microsoft.com/office/drawing/2012/chart" uri="{CE6537A1-D6FC-4f65-9D91-7224C49458BB}"/>
                <c:ext xmlns:c16="http://schemas.microsoft.com/office/drawing/2014/chart" uri="{C3380CC4-5D6E-409C-BE32-E72D297353CC}">
                  <c16:uniqueId val="{00000001-AE5D-451E-8CEA-8611F203AD9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val>
            <c:numRef>
              <c:f>Dashboard!$G$12:$G$13</c:f>
              <c:numCache>
                <c:formatCode>0.00</c:formatCode>
                <c:ptCount val="2"/>
                <c:pt idx="0">
                  <c:v>-0.17647058823529416</c:v>
                </c:pt>
                <c:pt idx="1">
                  <c:v>1.1764705882352942</c:v>
                </c:pt>
              </c:numCache>
            </c:numRef>
          </c:val>
          <c:extLst>
            <c:ext xmlns:c16="http://schemas.microsoft.com/office/drawing/2014/chart" uri="{C3380CC4-5D6E-409C-BE32-E72D297353CC}">
              <c16:uniqueId val="{00000004-AE5D-451E-8CEA-8611F203AD97}"/>
            </c:ext>
          </c:extLst>
        </c:ser>
        <c:dLbls>
          <c:showLegendKey val="0"/>
          <c:showVal val="1"/>
          <c:showCatName val="0"/>
          <c:showSerName val="0"/>
          <c:showPercent val="0"/>
          <c:showBubbleSize val="0"/>
          <c:showLeaderLines val="1"/>
        </c:dLbls>
        <c:firstSliceAng val="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79513</xdr:colOff>
      <xdr:row>4</xdr:row>
      <xdr:rowOff>13252</xdr:rowOff>
    </xdr:from>
    <xdr:to>
      <xdr:col>4</xdr:col>
      <xdr:colOff>79513</xdr:colOff>
      <xdr:row>51</xdr:row>
      <xdr:rowOff>159025</xdr:rowOff>
    </xdr:to>
    <xdr:sp macro="" textlink="">
      <xdr:nvSpPr>
        <xdr:cNvPr id="21" name="Rectangle 20">
          <a:extLst>
            <a:ext uri="{FF2B5EF4-FFF2-40B4-BE49-F238E27FC236}">
              <a16:creationId xmlns:a16="http://schemas.microsoft.com/office/drawing/2014/main" id="{AC5EEFBE-0CA4-ACE9-36DD-DC392B7D0B2F}"/>
            </a:ext>
          </a:extLst>
        </xdr:cNvPr>
        <xdr:cNvSpPr/>
      </xdr:nvSpPr>
      <xdr:spPr>
        <a:xfrm>
          <a:off x="79513" y="569843"/>
          <a:ext cx="1828800" cy="8991599"/>
        </a:xfrm>
        <a:prstGeom prst="rect">
          <a:avLst/>
        </a:prstGeom>
        <a:effectLst>
          <a:innerShdw blurRad="63500" dist="50800" dir="18900000">
            <a:prstClr val="black">
              <a:alpha val="50000"/>
            </a:prstClr>
          </a:innerShdw>
        </a:effectLst>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185528</xdr:colOff>
      <xdr:row>4</xdr:row>
      <xdr:rowOff>185530</xdr:rowOff>
    </xdr:from>
    <xdr:to>
      <xdr:col>4</xdr:col>
      <xdr:colOff>66259</xdr:colOff>
      <xdr:row>6</xdr:row>
      <xdr:rowOff>139147</xdr:rowOff>
    </xdr:to>
    <xdr:sp macro="" textlink="">
      <xdr:nvSpPr>
        <xdr:cNvPr id="22" name="Rectangle 21">
          <a:extLst>
            <a:ext uri="{FF2B5EF4-FFF2-40B4-BE49-F238E27FC236}">
              <a16:creationId xmlns:a16="http://schemas.microsoft.com/office/drawing/2014/main" id="{9220458A-CB69-9ECD-A876-39FF382A8035}"/>
            </a:ext>
          </a:extLst>
        </xdr:cNvPr>
        <xdr:cNvSpPr/>
      </xdr:nvSpPr>
      <xdr:spPr>
        <a:xfrm>
          <a:off x="795128" y="742121"/>
          <a:ext cx="1099931" cy="4505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latin typeface="Berlin Sans FB Demi" panose="020E0802020502020306" pitchFamily="34" charset="0"/>
            </a:rPr>
            <a:t>Dashboard</a:t>
          </a:r>
          <a:endParaRPr lang="en-IN" sz="1100" b="1">
            <a:latin typeface="Berlin Sans FB Demi" panose="020E0802020502020306" pitchFamily="34" charset="0"/>
          </a:endParaRPr>
        </a:p>
      </xdr:txBody>
    </xdr:sp>
    <xdr:clientData/>
  </xdr:twoCellAnchor>
  <xdr:twoCellAnchor editAs="oneCell">
    <xdr:from>
      <xdr:col>0</xdr:col>
      <xdr:colOff>152067</xdr:colOff>
      <xdr:row>4</xdr:row>
      <xdr:rowOff>147763</xdr:rowOff>
    </xdr:from>
    <xdr:to>
      <xdr:col>1</xdr:col>
      <xdr:colOff>145772</xdr:colOff>
      <xdr:row>7</xdr:row>
      <xdr:rowOff>72541</xdr:rowOff>
    </xdr:to>
    <xdr:pic>
      <xdr:nvPicPr>
        <xdr:cNvPr id="20" name="Picture 19">
          <a:extLst>
            <a:ext uri="{FF2B5EF4-FFF2-40B4-BE49-F238E27FC236}">
              <a16:creationId xmlns:a16="http://schemas.microsoft.com/office/drawing/2014/main" id="{CF341FAB-E48A-8BF4-E6EE-976C8A8B10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067" y="704354"/>
          <a:ext cx="603305" cy="6072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230588</xdr:colOff>
      <xdr:row>4</xdr:row>
      <xdr:rowOff>35781</xdr:rowOff>
    </xdr:from>
    <xdr:to>
      <xdr:col>8</xdr:col>
      <xdr:colOff>283928</xdr:colOff>
      <xdr:row>16</xdr:row>
      <xdr:rowOff>66261</xdr:rowOff>
    </xdr:to>
    <xdr:graphicFrame macro="">
      <xdr:nvGraphicFramePr>
        <xdr:cNvPr id="13" name="Chart 12">
          <a:extLst>
            <a:ext uri="{FF2B5EF4-FFF2-40B4-BE49-F238E27FC236}">
              <a16:creationId xmlns:a16="http://schemas.microsoft.com/office/drawing/2014/main" id="{CBFA1B80-366D-1424-2F3A-F49B08730C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237978</xdr:colOff>
      <xdr:row>18</xdr:row>
      <xdr:rowOff>158262</xdr:rowOff>
    </xdr:from>
    <xdr:to>
      <xdr:col>11</xdr:col>
      <xdr:colOff>64477</xdr:colOff>
      <xdr:row>34</xdr:row>
      <xdr:rowOff>16312</xdr:rowOff>
    </xdr:to>
    <xdr:graphicFrame macro="">
      <xdr:nvGraphicFramePr>
        <xdr:cNvPr id="2" name="Chart 1">
          <a:extLst>
            <a:ext uri="{FF2B5EF4-FFF2-40B4-BE49-F238E27FC236}">
              <a16:creationId xmlns:a16="http://schemas.microsoft.com/office/drawing/2014/main" id="{F5A0C1A6-F7C7-4CD1-9077-428D732A77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121920</xdr:colOff>
      <xdr:row>16</xdr:row>
      <xdr:rowOff>60961</xdr:rowOff>
    </xdr:from>
    <xdr:to>
      <xdr:col>4</xdr:col>
      <xdr:colOff>7620</xdr:colOff>
      <xdr:row>24</xdr:row>
      <xdr:rowOff>30480</xdr:rowOff>
    </xdr:to>
    <mc:AlternateContent xmlns:mc="http://schemas.openxmlformats.org/markup-compatibility/2006">
      <mc:Choice xmlns:a14="http://schemas.microsoft.com/office/drawing/2010/main" Requires="a14">
        <xdr:graphicFrame macro="">
          <xdr:nvGraphicFramePr>
            <xdr:cNvPr id="3" name="Project">
              <a:extLst>
                <a:ext uri="{FF2B5EF4-FFF2-40B4-BE49-F238E27FC236}">
                  <a16:creationId xmlns:a16="http://schemas.microsoft.com/office/drawing/2014/main" id="{8B447E55-D010-4817-A0A8-D1D9F43CBF9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121920" y="3016432"/>
              <a:ext cx="1714500" cy="14499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237979</xdr:colOff>
      <xdr:row>16</xdr:row>
      <xdr:rowOff>124850</xdr:rowOff>
    </xdr:from>
    <xdr:to>
      <xdr:col>11</xdr:col>
      <xdr:colOff>52754</xdr:colOff>
      <xdr:row>18</xdr:row>
      <xdr:rowOff>82061</xdr:rowOff>
    </xdr:to>
    <xdr:sp macro="" textlink="">
      <xdr:nvSpPr>
        <xdr:cNvPr id="4" name="Rectangle 3">
          <a:extLst>
            <a:ext uri="{FF2B5EF4-FFF2-40B4-BE49-F238E27FC236}">
              <a16:creationId xmlns:a16="http://schemas.microsoft.com/office/drawing/2014/main" id="{B0E9E774-AA0C-130B-74DC-D9806D8A1BB8}"/>
            </a:ext>
          </a:extLst>
        </xdr:cNvPr>
        <xdr:cNvSpPr/>
      </xdr:nvSpPr>
      <xdr:spPr>
        <a:xfrm>
          <a:off x="2066779" y="2985281"/>
          <a:ext cx="4081975" cy="32062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Cost Breakdown</a:t>
          </a:r>
        </a:p>
      </xdr:txBody>
    </xdr:sp>
    <xdr:clientData/>
  </xdr:twoCellAnchor>
  <xdr:twoCellAnchor>
    <xdr:from>
      <xdr:col>11</xdr:col>
      <xdr:colOff>172916</xdr:colOff>
      <xdr:row>19</xdr:row>
      <xdr:rowOff>4103</xdr:rowOff>
    </xdr:from>
    <xdr:to>
      <xdr:col>17</xdr:col>
      <xdr:colOff>86139</xdr:colOff>
      <xdr:row>34</xdr:row>
      <xdr:rowOff>4104</xdr:rowOff>
    </xdr:to>
    <xdr:graphicFrame macro="">
      <xdr:nvGraphicFramePr>
        <xdr:cNvPr id="5" name="Chart 4">
          <a:extLst>
            <a:ext uri="{FF2B5EF4-FFF2-40B4-BE49-F238E27FC236}">
              <a16:creationId xmlns:a16="http://schemas.microsoft.com/office/drawing/2014/main" id="{7BDA3898-ED00-45B1-BCED-28509D96ED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121920</xdr:colOff>
      <xdr:row>24</xdr:row>
      <xdr:rowOff>137161</xdr:rowOff>
    </xdr:from>
    <xdr:to>
      <xdr:col>3</xdr:col>
      <xdr:colOff>160020</xdr:colOff>
      <xdr:row>34</xdr:row>
      <xdr:rowOff>15240</xdr:rowOff>
    </xdr:to>
    <mc:AlternateContent xmlns:mc="http://schemas.openxmlformats.org/markup-compatibility/2006">
      <mc:Choice xmlns:a14="http://schemas.microsoft.com/office/drawing/2010/main" Requires="a14">
        <xdr:graphicFrame macro="">
          <xdr:nvGraphicFramePr>
            <xdr:cNvPr id="6" name="Category">
              <a:extLst>
                <a:ext uri="{FF2B5EF4-FFF2-40B4-BE49-F238E27FC236}">
                  <a16:creationId xmlns:a16="http://schemas.microsoft.com/office/drawing/2014/main" id="{FF8770BA-C27E-47A0-8DC2-9656B21F091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21920" y="4573090"/>
              <a:ext cx="1698171" cy="17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171361</xdr:colOff>
      <xdr:row>16</xdr:row>
      <xdr:rowOff>131292</xdr:rowOff>
    </xdr:from>
    <xdr:to>
      <xdr:col>17</xdr:col>
      <xdr:colOff>82733</xdr:colOff>
      <xdr:row>18</xdr:row>
      <xdr:rowOff>91440</xdr:rowOff>
    </xdr:to>
    <xdr:sp macro="" textlink="">
      <xdr:nvSpPr>
        <xdr:cNvPr id="7" name="Rectangle 6">
          <a:extLst>
            <a:ext uri="{FF2B5EF4-FFF2-40B4-BE49-F238E27FC236}">
              <a16:creationId xmlns:a16="http://schemas.microsoft.com/office/drawing/2014/main" id="{EF45FE6D-0EB0-41C4-93A6-83D0B3CA96F2}"/>
            </a:ext>
          </a:extLst>
        </xdr:cNvPr>
        <xdr:cNvSpPr/>
      </xdr:nvSpPr>
      <xdr:spPr>
        <a:xfrm>
          <a:off x="6271715" y="3057372"/>
          <a:ext cx="3568972" cy="325908"/>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 Cost Vs Category Breakdown</a:t>
          </a:r>
        </a:p>
      </xdr:txBody>
    </xdr:sp>
    <xdr:clientData/>
  </xdr:twoCellAnchor>
  <xdr:twoCellAnchor>
    <xdr:from>
      <xdr:col>4</xdr:col>
      <xdr:colOff>252331</xdr:colOff>
      <xdr:row>36</xdr:row>
      <xdr:rowOff>126848</xdr:rowOff>
    </xdr:from>
    <xdr:to>
      <xdr:col>17</xdr:col>
      <xdr:colOff>117231</xdr:colOff>
      <xdr:row>51</xdr:row>
      <xdr:rowOff>54458</xdr:rowOff>
    </xdr:to>
    <xdr:graphicFrame macro="">
      <xdr:nvGraphicFramePr>
        <xdr:cNvPr id="8" name="Chart 7">
          <a:extLst>
            <a:ext uri="{FF2B5EF4-FFF2-40B4-BE49-F238E27FC236}">
              <a16:creationId xmlns:a16="http://schemas.microsoft.com/office/drawing/2014/main" id="{CE73E650-A232-4939-B0AC-C124351645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129540</xdr:colOff>
      <xdr:row>34</xdr:row>
      <xdr:rowOff>91440</xdr:rowOff>
    </xdr:from>
    <xdr:to>
      <xdr:col>3</xdr:col>
      <xdr:colOff>160020</xdr:colOff>
      <xdr:row>43</xdr:row>
      <xdr:rowOff>15242</xdr:rowOff>
    </xdr:to>
    <mc:AlternateContent xmlns:mc="http://schemas.openxmlformats.org/markup-compatibility/2006">
      <mc:Choice xmlns:a14="http://schemas.microsoft.com/office/drawing/2010/main" Requires="a14">
        <xdr:graphicFrame macro="">
          <xdr:nvGraphicFramePr>
            <xdr:cNvPr id="10" name="Project 1">
              <a:extLst>
                <a:ext uri="{FF2B5EF4-FFF2-40B4-BE49-F238E27FC236}">
                  <a16:creationId xmlns:a16="http://schemas.microsoft.com/office/drawing/2014/main" id="{6108AA5D-E4D9-4C11-8BEC-AC7BD4621A48}"/>
                </a:ext>
              </a:extLst>
            </xdr:cNvPr>
            <xdr:cNvGraphicFramePr/>
          </xdr:nvGraphicFramePr>
          <xdr:xfrm>
            <a:off x="0" y="0"/>
            <a:ext cx="0" cy="0"/>
          </xdr:xfrm>
          <a:graphic>
            <a:graphicData uri="http://schemas.microsoft.com/office/drawing/2010/slicer">
              <sle:slicer xmlns:sle="http://schemas.microsoft.com/office/drawing/2010/slicer" name="Project 1"/>
            </a:graphicData>
          </a:graphic>
        </xdr:graphicFrame>
      </mc:Choice>
      <mc:Fallback>
        <xdr:sp macro="" textlink="">
          <xdr:nvSpPr>
            <xdr:cNvPr id="0" name=""/>
            <xdr:cNvSpPr>
              <a:spLocks noTextEdit="1"/>
            </xdr:cNvSpPr>
          </xdr:nvSpPr>
          <xdr:spPr>
            <a:xfrm>
              <a:off x="129540" y="6377940"/>
              <a:ext cx="1690551" cy="15893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249224</xdr:colOff>
      <xdr:row>34</xdr:row>
      <xdr:rowOff>81584</xdr:rowOff>
    </xdr:from>
    <xdr:to>
      <xdr:col>17</xdr:col>
      <xdr:colOff>105508</xdr:colOff>
      <xdr:row>36</xdr:row>
      <xdr:rowOff>59723</xdr:rowOff>
    </xdr:to>
    <xdr:sp macro="" textlink="">
      <xdr:nvSpPr>
        <xdr:cNvPr id="11" name="Rectangle 10">
          <a:extLst>
            <a:ext uri="{FF2B5EF4-FFF2-40B4-BE49-F238E27FC236}">
              <a16:creationId xmlns:a16="http://schemas.microsoft.com/office/drawing/2014/main" id="{0BEF189F-72C2-4595-8A24-4EE56783DBE7}"/>
            </a:ext>
          </a:extLst>
        </xdr:cNvPr>
        <xdr:cNvSpPr/>
      </xdr:nvSpPr>
      <xdr:spPr>
        <a:xfrm>
          <a:off x="2078024" y="6212753"/>
          <a:ext cx="7781084" cy="34155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BvFvA Breakdown</a:t>
          </a:r>
        </a:p>
      </xdr:txBody>
    </xdr:sp>
    <xdr:clientData/>
  </xdr:twoCellAnchor>
  <xdr:twoCellAnchor>
    <xdr:from>
      <xdr:col>4</xdr:col>
      <xdr:colOff>225286</xdr:colOff>
      <xdr:row>2</xdr:row>
      <xdr:rowOff>33131</xdr:rowOff>
    </xdr:from>
    <xdr:to>
      <xdr:col>8</xdr:col>
      <xdr:colOff>291547</xdr:colOff>
      <xdr:row>4</xdr:row>
      <xdr:rowOff>10602</xdr:rowOff>
    </xdr:to>
    <xdr:sp macro="" textlink="">
      <xdr:nvSpPr>
        <xdr:cNvPr id="14" name="Rectangle 13">
          <a:extLst>
            <a:ext uri="{FF2B5EF4-FFF2-40B4-BE49-F238E27FC236}">
              <a16:creationId xmlns:a16="http://schemas.microsoft.com/office/drawing/2014/main" id="{88410E16-2353-4209-9DBF-29D78618F567}"/>
            </a:ext>
          </a:extLst>
        </xdr:cNvPr>
        <xdr:cNvSpPr/>
      </xdr:nvSpPr>
      <xdr:spPr>
        <a:xfrm>
          <a:off x="2054086" y="218661"/>
          <a:ext cx="2504661" cy="348532"/>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 % Budget Used</a:t>
          </a:r>
        </a:p>
      </xdr:txBody>
    </xdr:sp>
    <xdr:clientData/>
  </xdr:twoCellAnchor>
  <xdr:twoCellAnchor>
    <xdr:from>
      <xdr:col>8</xdr:col>
      <xdr:colOff>397042</xdr:colOff>
      <xdr:row>2</xdr:row>
      <xdr:rowOff>40105</xdr:rowOff>
    </xdr:from>
    <xdr:to>
      <xdr:col>12</xdr:col>
      <xdr:colOff>465221</xdr:colOff>
      <xdr:row>4</xdr:row>
      <xdr:rowOff>8021</xdr:rowOff>
    </xdr:to>
    <xdr:sp macro="" textlink="">
      <xdr:nvSpPr>
        <xdr:cNvPr id="16" name="Rectangle 15">
          <a:extLst>
            <a:ext uri="{FF2B5EF4-FFF2-40B4-BE49-F238E27FC236}">
              <a16:creationId xmlns:a16="http://schemas.microsoft.com/office/drawing/2014/main" id="{5EC445C8-336B-4FF8-AE8A-D2776261735F}"/>
            </a:ext>
          </a:extLst>
        </xdr:cNvPr>
        <xdr:cNvSpPr/>
      </xdr:nvSpPr>
      <xdr:spPr>
        <a:xfrm>
          <a:off x="4664242" y="224589"/>
          <a:ext cx="2506579" cy="33688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 SPI Index</a:t>
          </a:r>
        </a:p>
      </xdr:txBody>
    </xdr:sp>
    <xdr:clientData/>
  </xdr:twoCellAnchor>
  <xdr:twoCellAnchor>
    <xdr:from>
      <xdr:col>8</xdr:col>
      <xdr:colOff>408829</xdr:colOff>
      <xdr:row>4</xdr:row>
      <xdr:rowOff>45390</xdr:rowOff>
    </xdr:from>
    <xdr:to>
      <xdr:col>12</xdr:col>
      <xdr:colOff>462169</xdr:colOff>
      <xdr:row>16</xdr:row>
      <xdr:rowOff>75870</xdr:rowOff>
    </xdr:to>
    <xdr:graphicFrame macro="">
      <xdr:nvGraphicFramePr>
        <xdr:cNvPr id="17" name="Chart 16">
          <a:extLst>
            <a:ext uri="{FF2B5EF4-FFF2-40B4-BE49-F238E27FC236}">
              <a16:creationId xmlns:a16="http://schemas.microsoft.com/office/drawing/2014/main" id="{A156A180-838A-47E4-845F-6D01559F6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584279</xdr:colOff>
      <xdr:row>2</xdr:row>
      <xdr:rowOff>39189</xdr:rowOff>
    </xdr:from>
    <xdr:to>
      <xdr:col>17</xdr:col>
      <xdr:colOff>66119</xdr:colOff>
      <xdr:row>4</xdr:row>
      <xdr:rowOff>17417</xdr:rowOff>
    </xdr:to>
    <xdr:sp macro="" textlink="">
      <xdr:nvSpPr>
        <xdr:cNvPr id="18" name="Rectangle 17">
          <a:extLst>
            <a:ext uri="{FF2B5EF4-FFF2-40B4-BE49-F238E27FC236}">
              <a16:creationId xmlns:a16="http://schemas.microsoft.com/office/drawing/2014/main" id="{5F6F2D52-D219-49B9-93AE-7EFBCA5F7EC5}"/>
            </a:ext>
          </a:extLst>
        </xdr:cNvPr>
        <xdr:cNvSpPr/>
      </xdr:nvSpPr>
      <xdr:spPr>
        <a:xfrm>
          <a:off x="7294233" y="222069"/>
          <a:ext cx="2529840" cy="343988"/>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 CPI Index</a:t>
          </a:r>
        </a:p>
      </xdr:txBody>
    </xdr:sp>
    <xdr:clientData/>
  </xdr:twoCellAnchor>
  <xdr:twoCellAnchor>
    <xdr:from>
      <xdr:col>12</xdr:col>
      <xdr:colOff>595563</xdr:colOff>
      <xdr:row>4</xdr:row>
      <xdr:rowOff>47267</xdr:rowOff>
    </xdr:from>
    <xdr:to>
      <xdr:col>17</xdr:col>
      <xdr:colOff>65315</xdr:colOff>
      <xdr:row>16</xdr:row>
      <xdr:rowOff>77748</xdr:rowOff>
    </xdr:to>
    <xdr:graphicFrame macro="">
      <xdr:nvGraphicFramePr>
        <xdr:cNvPr id="19" name="Chart 18">
          <a:extLst>
            <a:ext uri="{FF2B5EF4-FFF2-40B4-BE49-F238E27FC236}">
              <a16:creationId xmlns:a16="http://schemas.microsoft.com/office/drawing/2014/main" id="{97531C70-1A2A-482D-9D05-DA7A94A60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92764</xdr:colOff>
      <xdr:row>1</xdr:row>
      <xdr:rowOff>26504</xdr:rowOff>
    </xdr:from>
    <xdr:to>
      <xdr:col>1</xdr:col>
      <xdr:colOff>410818</xdr:colOff>
      <xdr:row>3</xdr:row>
      <xdr:rowOff>159025</xdr:rowOff>
    </xdr:to>
    <xdr:sp macro="" textlink="">
      <xdr:nvSpPr>
        <xdr:cNvPr id="24" name="Arrow: Right 23">
          <a:extLst>
            <a:ext uri="{FF2B5EF4-FFF2-40B4-BE49-F238E27FC236}">
              <a16:creationId xmlns:a16="http://schemas.microsoft.com/office/drawing/2014/main" id="{B62046F8-AE94-E7D7-50A5-EDE648FE5118}"/>
            </a:ext>
          </a:extLst>
        </xdr:cNvPr>
        <xdr:cNvSpPr/>
      </xdr:nvSpPr>
      <xdr:spPr>
        <a:xfrm>
          <a:off x="92764" y="26504"/>
          <a:ext cx="927654" cy="50358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a:t>Select</a:t>
          </a:r>
        </a:p>
      </xdr:txBody>
    </xdr:sp>
    <xdr:clientData/>
  </xdr:twoCellAnchor>
  <xdr:twoCellAnchor>
    <xdr:from>
      <xdr:col>0</xdr:col>
      <xdr:colOff>192156</xdr:colOff>
      <xdr:row>9</xdr:row>
      <xdr:rowOff>19878</xdr:rowOff>
    </xdr:from>
    <xdr:to>
      <xdr:col>3</xdr:col>
      <xdr:colOff>132521</xdr:colOff>
      <xdr:row>11</xdr:row>
      <xdr:rowOff>0</xdr:rowOff>
    </xdr:to>
    <xdr:sp macro="" textlink="B6">
      <xdr:nvSpPr>
        <xdr:cNvPr id="25" name="Rectangle 24">
          <a:extLst>
            <a:ext uri="{FF2B5EF4-FFF2-40B4-BE49-F238E27FC236}">
              <a16:creationId xmlns:a16="http://schemas.microsoft.com/office/drawing/2014/main" id="{9F093A59-BCDB-7BD9-BCF3-F67DE3C5041E}"/>
            </a:ext>
          </a:extLst>
        </xdr:cNvPr>
        <xdr:cNvSpPr/>
      </xdr:nvSpPr>
      <xdr:spPr>
        <a:xfrm>
          <a:off x="192156" y="1630017"/>
          <a:ext cx="1603513" cy="351183"/>
        </a:xfrm>
        <a:prstGeom prst="rect">
          <a:avLst/>
        </a:prstGeom>
        <a:scene3d>
          <a:camera prst="obliqueBottomLef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93A14810-3240-4266-BC4D-AABD33BAB5C9}" type="TxLink">
            <a:rPr lang="en-US" sz="1200" b="0" i="0" u="none" strike="noStrike">
              <a:solidFill>
                <a:srgbClr val="000000"/>
              </a:solidFill>
              <a:latin typeface="Calibri"/>
              <a:cs typeface="Calibri"/>
            </a:rPr>
            <a:t>⚠️ Behind Schedule</a:t>
          </a:fld>
          <a:endParaRPr lang="en-IN" sz="10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9.646753356479" createdVersion="8" refreshedVersion="8" minRefreshableVersion="3" recordCount="20" xr:uid="{3426A748-B1B2-4391-91A6-97FF0D971779}">
  <cacheSource type="worksheet">
    <worksheetSource name="Cost"/>
  </cacheSource>
  <cacheFields count="3">
    <cacheField name="Project" numFmtId="0">
      <sharedItems count="4">
        <s v="Project A"/>
        <s v="Project B"/>
        <s v="Project C"/>
        <s v="Project D"/>
      </sharedItems>
    </cacheField>
    <cacheField name="Category" numFmtId="0">
      <sharedItems count="5">
        <s v="Labor"/>
        <s v="Materials"/>
        <s v="Subcontracts"/>
        <s v="Overheads"/>
        <s v="Contingency"/>
      </sharedItems>
    </cacheField>
    <cacheField name="Cost" numFmtId="0">
      <sharedItems containsSemiMixedTypes="0" containsString="0" containsNumber="1" minValue="332.78" maxValue="56055.43" count="20">
        <n v="6785.13"/>
        <n v="43523.26"/>
        <n v="19038.79"/>
        <n v="13200.21"/>
        <n v="2452.6"/>
        <n v="3476.13"/>
        <n v="1226.48"/>
        <n v="41223.15"/>
        <n v="18837.95"/>
        <n v="25236.29"/>
        <n v="332.78"/>
        <n v="56055.43"/>
        <n v="28582.11"/>
        <n v="3818.9"/>
        <n v="3210.78"/>
        <n v="9130.5400000000009"/>
        <n v="16347.23"/>
        <n v="33524.559999999998"/>
        <n v="25485.51"/>
        <n v="15512.16"/>
      </sharedItems>
    </cacheField>
  </cacheFields>
  <extLst>
    <ext xmlns:x14="http://schemas.microsoft.com/office/spreadsheetml/2009/9/main" uri="{725AE2AE-9491-48be-B2B4-4EB974FC3084}">
      <x14:pivotCacheDefinition pivotCacheId="7206681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9.676216898151" createdVersion="8" refreshedVersion="8" minRefreshableVersion="3" recordCount="24" xr:uid="{A86F6590-3687-43ED-B990-648F70AC2546}">
  <cacheSource type="worksheet">
    <worksheetSource name="Trend"/>
  </cacheSource>
  <cacheFields count="5">
    <cacheField name="Project" numFmtId="0">
      <sharedItems count="4">
        <s v="Project A"/>
        <s v="Project B"/>
        <s v="Project C"/>
        <s v="Project D"/>
      </sharedItems>
    </cacheField>
    <cacheField name="Month" numFmtId="17">
      <sharedItems containsNonDate="0" containsDate="1" containsMixedTypes="1" minDate="2025-01-01T00:00:00" maxDate="2025-06-02T00:00:00" count="13">
        <d v="2025-01-01T00:00:00"/>
        <d v="2025-02-01T00:00:00"/>
        <d v="2025-03-01T00:00:00"/>
        <d v="2025-04-01T00:00:00"/>
        <d v="2025-05-01T00:00:00"/>
        <d v="2025-06-01T00:00:00"/>
        <s v="Jan-2025" u="1"/>
        <s v="Feb-2025" u="1"/>
        <s v="Mar-2025" u="1"/>
        <s v="Apr-2025" u="1"/>
        <s v="May-2025" u="1"/>
        <s v="Jun-2025" u="1"/>
        <s v="Formula1" f="1"/>
      </sharedItems>
    </cacheField>
    <cacheField name="Actual" numFmtId="0">
      <sharedItems containsSemiMixedTypes="0" containsString="0" containsNumber="1" containsInteger="1" minValue="12562" maxValue="88250"/>
    </cacheField>
    <cacheField name="Budget" numFmtId="0">
      <sharedItems containsSemiMixedTypes="0" containsString="0" containsNumber="1" minValue="15833.33333333333" maxValue="120000"/>
    </cacheField>
    <cacheField name="Forecast" numFmtId="0">
      <sharedItems containsSemiMixedTypes="0" containsString="0" containsNumber="1" minValue="16166.66666666667" maxValue="115000"/>
    </cacheField>
  </cacheFields>
  <calculatedItems count="1">
    <calculatedItem>
      <pivotArea cacheIndex="1" outline="0" fieldPosition="0">
        <references count="1">
          <reference field="1" count="1">
            <x v="12"/>
          </reference>
        </references>
      </pivotArea>
    </calculatedItem>
  </calculatedItems>
  <extLst>
    <ext xmlns:x14="http://schemas.microsoft.com/office/spreadsheetml/2009/9/main" uri="{725AE2AE-9491-48be-B2B4-4EB974FC3084}">
      <x14:pivotCacheDefinition pivotCacheId="111110293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49.779884606483" backgroundQuery="1" createdVersion="8" refreshedVersion="8" minRefreshableVersion="3" recordCount="0" supportSubquery="1" supportAdvancedDrill="1" xr:uid="{9492F133-33D6-4C3C-9EDD-5CFC8AD594D0}">
  <cacheSource type="external" connectionId="1"/>
  <cacheFields count="3">
    <cacheField name="[Measures].[Sum of Cost]" caption="Sum of Cost" numFmtId="0" hierarchy="5" level="32767"/>
    <cacheField name="[Cost].[Category].[Category]" caption="Category" numFmtId="0" hierarchy="1" level="1">
      <sharedItems count="5">
        <s v="Contingency"/>
        <s v="Labor"/>
        <s v="Materials"/>
        <s v="Overheads"/>
        <s v="Subcontracts"/>
      </sharedItems>
    </cacheField>
    <cacheField name="[Cost].[Project].[Project]" caption="Project" numFmtId="0" level="1">
      <sharedItems containsSemiMixedTypes="0" containsNonDate="0" containsString="0"/>
    </cacheField>
  </cacheFields>
  <cacheHierarchies count="6">
    <cacheHierarchy uniqueName="[Cost].[Project]" caption="Project" attribute="1" defaultMemberUniqueName="[Cost].[Project].[All]" allUniqueName="[Cost].[Project].[All]" dimensionUniqueName="[Cost]" displayFolder="" count="2" memberValueDatatype="130" unbalanced="0">
      <fieldsUsage count="2">
        <fieldUsage x="-1"/>
        <fieldUsage x="2"/>
      </fieldsUsage>
    </cacheHierarchy>
    <cacheHierarchy uniqueName="[Cost].[Category]" caption="Category" attribute="1" defaultMemberUniqueName="[Cost].[Category].[All]" allUniqueName="[Cost].[Category].[All]" dimensionUniqueName="[Cost]" displayFolder="" count="2" memberValueDatatype="130" unbalanced="0">
      <fieldsUsage count="2">
        <fieldUsage x="-1"/>
        <fieldUsage x="1"/>
      </fieldsUsage>
    </cacheHierarchy>
    <cacheHierarchy uniqueName="[Cost].[Cost]" caption="Cost" attribute="1" defaultMemberUniqueName="[Cost].[Cost].[All]" allUniqueName="[Cost].[Cost].[All]" dimensionUniqueName="[Cost]" displayFolder="" count="2" memberValueDatatype="5" unbalanced="0"/>
    <cacheHierarchy uniqueName="[Measures].[__XL_Count Cost]" caption="__XL_Count Cost" measure="1" displayFolder="" measureGroup="Cost" count="0" hidden="1"/>
    <cacheHierarchy uniqueName="[Measures].[__No measures defined]" caption="__No measures defined" measure="1" displayFolder="" count="0" hidden="1"/>
    <cacheHierarchy uniqueName="[Measures].[Sum of Cost]" caption="Sum of Cost" measure="1" displayFolder="" measureGroup="Cost" count="0" oneField="1" hidden="1">
      <fieldsUsage count="1">
        <fieldUsage x="0"/>
      </fieldsUsage>
      <extLst>
        <ext xmlns:x15="http://schemas.microsoft.com/office/spreadsheetml/2010/11/main" uri="{B97F6D7D-B522-45F9-BDA1-12C45D357490}">
          <x15:cacheHierarchy aggregatedColumn="2"/>
        </ext>
      </extLst>
    </cacheHierarchy>
  </cacheHierarchies>
  <kpis count="0"/>
  <dimensions count="2">
    <dimension name="Cost" uniqueName="[Cost]" caption="Cost"/>
    <dimension measure="1" name="Measures" uniqueName="[Measures]" caption="Measures"/>
  </dimensions>
  <measureGroups count="1">
    <measureGroup name="Cost" caption="Cos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49.611303124999" backgroundQuery="1" createdVersion="3" refreshedVersion="8" minRefreshableVersion="3" recordCount="0" supportSubquery="1" supportAdvancedDrill="1" xr:uid="{6D6F7CB9-0C91-4306-B612-DD4C7D0DABBF}">
  <cacheSource type="external" connectionId="1">
    <extLst>
      <ext xmlns:x14="http://schemas.microsoft.com/office/spreadsheetml/2009/9/main" uri="{F057638F-6D5F-4e77-A914-E7F072B9BCA8}">
        <x14:sourceConnection name="ThisWorkbookDataModel"/>
      </ext>
    </extLst>
  </cacheSource>
  <cacheFields count="0"/>
  <cacheHierarchies count="6">
    <cacheHierarchy uniqueName="[Cost].[Project]" caption="Project" attribute="1" defaultMemberUniqueName="[Cost].[Project].[All]" allUniqueName="[Cost].[Project].[All]" dimensionUniqueName="[Cost]" displayFolder="" count="2" memberValueDatatype="130" unbalanced="0"/>
    <cacheHierarchy uniqueName="[Cost].[Category]" caption="Category" attribute="1" defaultMemberUniqueName="[Cost].[Category].[All]" allUniqueName="[Cost].[Category].[All]" dimensionUniqueName="[Cost]" displayFolder="" count="2" memberValueDatatype="130" unbalanced="0"/>
    <cacheHierarchy uniqueName="[Cost].[Cost]" caption="Cost" attribute="1" defaultMemberUniqueName="[Cost].[Cost].[All]" allUniqueName="[Cost].[Cost].[All]" dimensionUniqueName="[Cost]" displayFolder="" count="0" memberValueDatatype="5" unbalanced="0"/>
    <cacheHierarchy uniqueName="[Measures].[__XL_Count Cost]" caption="__XL_Count Cost" measure="1" displayFolder="" measureGroup="Cost" count="0" hidden="1"/>
    <cacheHierarchy uniqueName="[Measures].[__No measures defined]" caption="__No measures defined" measure="1" displayFolder="" count="0" hidden="1"/>
    <cacheHierarchy uniqueName="[Measures].[Sum of Cost]" caption="Sum of Cost" measure="1" displayFolder="" measureGroup="Cost"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139630210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r>
  <r>
    <x v="0"/>
    <x v="1"/>
    <x v="1"/>
  </r>
  <r>
    <x v="0"/>
    <x v="2"/>
    <x v="2"/>
  </r>
  <r>
    <x v="0"/>
    <x v="3"/>
    <x v="3"/>
  </r>
  <r>
    <x v="0"/>
    <x v="4"/>
    <x v="4"/>
  </r>
  <r>
    <x v="1"/>
    <x v="0"/>
    <x v="5"/>
  </r>
  <r>
    <x v="1"/>
    <x v="1"/>
    <x v="6"/>
  </r>
  <r>
    <x v="1"/>
    <x v="2"/>
    <x v="7"/>
  </r>
  <r>
    <x v="1"/>
    <x v="3"/>
    <x v="8"/>
  </r>
  <r>
    <x v="1"/>
    <x v="4"/>
    <x v="9"/>
  </r>
  <r>
    <x v="2"/>
    <x v="0"/>
    <x v="10"/>
  </r>
  <r>
    <x v="2"/>
    <x v="1"/>
    <x v="11"/>
  </r>
  <r>
    <x v="2"/>
    <x v="2"/>
    <x v="12"/>
  </r>
  <r>
    <x v="2"/>
    <x v="3"/>
    <x v="13"/>
  </r>
  <r>
    <x v="2"/>
    <x v="4"/>
    <x v="14"/>
  </r>
  <r>
    <x v="3"/>
    <x v="0"/>
    <x v="15"/>
  </r>
  <r>
    <x v="3"/>
    <x v="1"/>
    <x v="16"/>
  </r>
  <r>
    <x v="3"/>
    <x v="2"/>
    <x v="17"/>
  </r>
  <r>
    <x v="3"/>
    <x v="3"/>
    <x v="18"/>
  </r>
  <r>
    <x v="3"/>
    <x v="4"/>
    <x v="1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n v="13082"/>
    <n v="16666.666666666672"/>
    <n v="17500"/>
  </r>
  <r>
    <x v="0"/>
    <x v="1"/>
    <n v="27640"/>
    <n v="33333.333333333343"/>
    <n v="35000"/>
  </r>
  <r>
    <x v="0"/>
    <x v="2"/>
    <n v="43393"/>
    <n v="50000"/>
    <n v="52500"/>
  </r>
  <r>
    <x v="0"/>
    <x v="3"/>
    <n v="57440"/>
    <n v="66666.666666666672"/>
    <n v="70000"/>
  </r>
  <r>
    <x v="0"/>
    <x v="4"/>
    <n v="72987"/>
    <n v="83333.333333333343"/>
    <n v="87500"/>
  </r>
  <r>
    <x v="0"/>
    <x v="5"/>
    <n v="87734"/>
    <n v="100000"/>
    <n v="105000"/>
  </r>
  <r>
    <x v="1"/>
    <x v="0"/>
    <n v="12975"/>
    <n v="20000"/>
    <n v="19166.666666666672"/>
  </r>
  <r>
    <x v="1"/>
    <x v="1"/>
    <n v="26781"/>
    <n v="40000"/>
    <n v="38333.333333333343"/>
  </r>
  <r>
    <x v="1"/>
    <x v="2"/>
    <n v="38970"/>
    <n v="60000"/>
    <n v="57500"/>
  </r>
  <r>
    <x v="1"/>
    <x v="3"/>
    <n v="53975"/>
    <n v="80000"/>
    <n v="76666.666666666672"/>
  </r>
  <r>
    <x v="1"/>
    <x v="4"/>
    <n v="68709"/>
    <n v="100000"/>
    <n v="95833.333333333343"/>
  </r>
  <r>
    <x v="1"/>
    <x v="5"/>
    <n v="83714"/>
    <n v="120000"/>
    <n v="115000"/>
  </r>
  <r>
    <x v="2"/>
    <x v="0"/>
    <n v="12562"/>
    <n v="15833.33333333333"/>
    <n v="16166.66666666667"/>
  </r>
  <r>
    <x v="2"/>
    <x v="1"/>
    <n v="26461"/>
    <n v="31666.666666666672"/>
    <n v="32333.333333333328"/>
  </r>
  <r>
    <x v="2"/>
    <x v="2"/>
    <n v="42099"/>
    <n v="47500"/>
    <n v="48500"/>
  </r>
  <r>
    <x v="2"/>
    <x v="3"/>
    <n v="55366"/>
    <n v="63333.333333333343"/>
    <n v="64666.666666666657"/>
  </r>
  <r>
    <x v="2"/>
    <x v="4"/>
    <n v="70245"/>
    <n v="79166.666666666672"/>
    <n v="80833.333333333328"/>
  </r>
  <r>
    <x v="2"/>
    <x v="5"/>
    <n v="83773"/>
    <n v="95000"/>
    <n v="97000"/>
  </r>
  <r>
    <x v="3"/>
    <x v="0"/>
    <n v="15202"/>
    <n v="18333.333333333328"/>
    <n v="18000"/>
  </r>
  <r>
    <x v="3"/>
    <x v="1"/>
    <n v="30758"/>
    <n v="36666.666666666657"/>
    <n v="36000"/>
  </r>
  <r>
    <x v="3"/>
    <x v="2"/>
    <n v="46648"/>
    <n v="55000"/>
    <n v="54000"/>
  </r>
  <r>
    <x v="3"/>
    <x v="3"/>
    <n v="59294"/>
    <n v="73333.333333333328"/>
    <n v="72000"/>
  </r>
  <r>
    <x v="3"/>
    <x v="4"/>
    <n v="73362"/>
    <n v="91666.666666666657"/>
    <n v="90000"/>
  </r>
  <r>
    <x v="3"/>
    <x v="5"/>
    <n v="88250"/>
    <n v="110000"/>
    <n v="108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11A915-2A57-4FCA-88C1-F783C477DDA0}" name="PivotTable5"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H2:J8" firstHeaderRow="1" firstDataRow="2" firstDataCol="1"/>
  <pivotFields count="3">
    <pivotField axis="axisRow" showAll="0">
      <items count="5">
        <item x="0"/>
        <item x="1"/>
        <item x="2"/>
        <item x="3"/>
        <item t="default"/>
      </items>
    </pivotField>
    <pivotField axis="axisCol" showAll="0">
      <items count="6">
        <item x="4"/>
        <item h="1" x="0"/>
        <item h="1" x="1"/>
        <item h="1" x="3"/>
        <item h="1" x="2"/>
        <item t="default"/>
      </items>
    </pivotField>
    <pivotField dataField="1" showAll="0">
      <items count="21">
        <item x="10"/>
        <item x="6"/>
        <item x="4"/>
        <item x="14"/>
        <item x="5"/>
        <item x="13"/>
        <item x="0"/>
        <item x="15"/>
        <item x="3"/>
        <item x="19"/>
        <item x="16"/>
        <item x="8"/>
        <item x="2"/>
        <item x="9"/>
        <item x="18"/>
        <item x="12"/>
        <item x="17"/>
        <item x="7"/>
        <item x="1"/>
        <item x="11"/>
        <item t="default"/>
      </items>
    </pivotField>
  </pivotFields>
  <rowFields count="1">
    <field x="0"/>
  </rowFields>
  <rowItems count="5">
    <i>
      <x/>
    </i>
    <i>
      <x v="1"/>
    </i>
    <i>
      <x v="2"/>
    </i>
    <i>
      <x v="3"/>
    </i>
    <i t="grand">
      <x/>
    </i>
  </rowItems>
  <colFields count="1">
    <field x="1"/>
  </colFields>
  <colItems count="2">
    <i>
      <x/>
    </i>
    <i t="grand">
      <x/>
    </i>
  </colItems>
  <dataFields count="1">
    <dataField name="Sum of Cost" fld="2" baseField="0" baseItem="0"/>
  </dataFields>
  <chartFormats count="7">
    <chartFormat chart="19" format="10" series="1">
      <pivotArea type="data" outline="0" fieldPosition="0">
        <references count="2">
          <reference field="4294967294" count="1" selected="0">
            <x v="0"/>
          </reference>
          <reference field="1" count="1" selected="0">
            <x v="0"/>
          </reference>
        </references>
      </pivotArea>
    </chartFormat>
    <chartFormat chart="19" format="11">
      <pivotArea type="data" outline="0" fieldPosition="0">
        <references count="3">
          <reference field="4294967294" count="1" selected="0">
            <x v="0"/>
          </reference>
          <reference field="0" count="1" selected="0">
            <x v="0"/>
          </reference>
          <reference field="1" count="1" selected="0">
            <x v="0"/>
          </reference>
        </references>
      </pivotArea>
    </chartFormat>
    <chartFormat chart="19" format="12">
      <pivotArea type="data" outline="0" fieldPosition="0">
        <references count="3">
          <reference field="4294967294" count="1" selected="0">
            <x v="0"/>
          </reference>
          <reference field="0" count="1" selected="0">
            <x v="1"/>
          </reference>
          <reference field="1" count="1" selected="0">
            <x v="0"/>
          </reference>
        </references>
      </pivotArea>
    </chartFormat>
    <chartFormat chart="19" format="13">
      <pivotArea type="data" outline="0" fieldPosition="0">
        <references count="3">
          <reference field="4294967294" count="1" selected="0">
            <x v="0"/>
          </reference>
          <reference field="0" count="1" selected="0">
            <x v="2"/>
          </reference>
          <reference field="1" count="1" selected="0">
            <x v="0"/>
          </reference>
        </references>
      </pivotArea>
    </chartFormat>
    <chartFormat chart="19" format="14">
      <pivotArea type="data" outline="0" fieldPosition="0">
        <references count="3">
          <reference field="4294967294" count="1" selected="0">
            <x v="0"/>
          </reference>
          <reference field="0" count="1" selected="0">
            <x v="3"/>
          </reference>
          <reference field="1" count="1" selected="0">
            <x v="0"/>
          </reference>
        </references>
      </pivotArea>
    </chartFormat>
    <chartFormat chart="19" format="15" series="1">
      <pivotArea type="data" outline="0" fieldPosition="0">
        <references count="2">
          <reference field="4294967294" count="1" selected="0">
            <x v="0"/>
          </reference>
          <reference field="1" count="1" selected="0">
            <x v="1"/>
          </reference>
        </references>
      </pivotArea>
    </chartFormat>
    <chartFormat chart="19" format="16"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FF9400-47C9-4A2F-820C-E93A087EB55F}" name="PivotTable3" cacheId="16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E2:F8"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Sum of Cost" fld="0" baseField="0" baseItem="0"/>
  </dataFields>
  <chartFormats count="1">
    <chartFormat chart="5" format="2" series="1">
      <pivotArea type="data" outline="0" fieldPosition="0">
        <references count="1">
          <reference field="4294967294" count="1" selected="0">
            <x v="0"/>
          </reference>
        </references>
      </pivotArea>
    </chartFormat>
  </chartFormats>
  <pivotHierarchies count="6">
    <pivotHierarchy multipleItemSelectionAllowed="1" dragToData="1">
      <members count="1" level="1">
        <member name="[Cost].[Project].&amp;[Project A]"/>
      </members>
    </pivotHierarchy>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active_ProjectCostingDashboard.xlsx!Cost">
        <x15:activeTabTopLevelEntity name="[Co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3443F0-06FF-47F7-A6A0-CE9A64FA9419}" name="PivotTable6" cacheId="12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G3:J10" firstHeaderRow="0" firstDataRow="1" firstDataCol="1"/>
  <pivotFields count="5">
    <pivotField showAll="0">
      <items count="5">
        <item x="0"/>
        <item x="1"/>
        <item x="2"/>
        <item x="3"/>
        <item t="default"/>
      </items>
    </pivotField>
    <pivotField axis="axisRow" showAll="0" sortType="descending">
      <items count="14">
        <item x="5"/>
        <item x="4"/>
        <item x="3"/>
        <item x="2"/>
        <item x="1"/>
        <item x="0"/>
        <item m="1" x="10"/>
        <item m="1" x="8"/>
        <item m="1" x="11"/>
        <item m="1" x="6"/>
        <item h="1" f="1" x="12"/>
        <item m="1" x="7"/>
        <item m="1" x="9"/>
        <item t="default"/>
      </items>
    </pivotField>
    <pivotField dataField="1" showAll="0"/>
    <pivotField dataField="1" showAll="0"/>
    <pivotField dataField="1" showAll="0"/>
  </pivotFields>
  <rowFields count="1">
    <field x="1"/>
  </rowFields>
  <rowItems count="7">
    <i>
      <x/>
    </i>
    <i>
      <x v="1"/>
    </i>
    <i>
      <x v="2"/>
    </i>
    <i>
      <x v="3"/>
    </i>
    <i>
      <x v="4"/>
    </i>
    <i>
      <x v="5"/>
    </i>
    <i t="grand">
      <x/>
    </i>
  </rowItems>
  <colFields count="1">
    <field x="-2"/>
  </colFields>
  <colItems count="3">
    <i>
      <x/>
    </i>
    <i i="1">
      <x v="1"/>
    </i>
    <i i="2">
      <x v="2"/>
    </i>
  </colItems>
  <dataFields count="3">
    <dataField name="Actual." fld="2" baseField="0" baseItem="0" numFmtId="1"/>
    <dataField name="Forecast." fld="4" baseField="0" baseItem="0" numFmtId="1"/>
    <dataField name="Budget." fld="3" baseField="0" baseItem="0" numFmtId="1"/>
  </dataFields>
  <chartFormats count="3">
    <chartFormat chart="35" format="9" series="1">
      <pivotArea type="data" outline="0" fieldPosition="0">
        <references count="1">
          <reference field="4294967294" count="1" selected="0">
            <x v="0"/>
          </reference>
        </references>
      </pivotArea>
    </chartFormat>
    <chartFormat chart="35" format="10" series="1">
      <pivotArea type="data" outline="0" fieldPosition="0">
        <references count="1">
          <reference field="4294967294" count="1" selected="0">
            <x v="1"/>
          </reference>
        </references>
      </pivotArea>
    </chartFormat>
    <chartFormat chart="35"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F3564153-40B0-449A-A41B-2E9B5E6C4517}" sourceName="[Cost].[Project]">
  <pivotTables>
    <pivotTable tabId="2" name="PivotTable3"/>
  </pivotTables>
  <data>
    <olap pivotCacheId="1396302106">
      <levels count="2">
        <level uniqueName="[Cost].[Project].[(All)]" sourceCaption="(All)" count="0"/>
        <level uniqueName="[Cost].[Project].[Project]" sourceCaption="Project" count="4">
          <ranges>
            <range startItem="0">
              <i n="[Cost].[Project].&amp;[Project A]" c="Project A"/>
              <i n="[Cost].[Project].&amp;[Project B]" c="Project B"/>
              <i n="[Cost].[Project].&amp;[Project C]" c="Project C"/>
              <i n="[Cost].[Project].&amp;[Project D]" c="Project D"/>
            </range>
          </ranges>
        </level>
      </levels>
      <selections count="1">
        <selection n="[Cost].[Project].&amp;[Project A]"/>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991CC8B-84D5-4FC3-AD84-CE7F6AAC6D81}" sourceName="Category">
  <pivotTables>
    <pivotTable tabId="2" name="PivotTable5"/>
  </pivotTables>
  <data>
    <tabular pivotCacheId="720668141">
      <items count="5">
        <i x="4" s="1"/>
        <i x="0"/>
        <i x="1"/>
        <i x="3"/>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1" xr10:uid="{EA4E15BA-219C-49BA-86CF-2C0AFA916BC8}" sourceName="Project">
  <pivotTables>
    <pivotTable tabId="3" name="PivotTable6"/>
  </pivotTables>
  <data>
    <tabular pivotCacheId="1111102937">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A13A7384-4276-4615-91B7-3217CB91C89D}" cache="Slicer_Project" caption="Project" level="1" rowHeight="234950"/>
  <slicer name="Category" xr10:uid="{A5B4D4A0-9850-45D4-A911-5BD8BB46DADF}" cache="Slicer_Category" caption="Category" rowHeight="234950"/>
  <slicer name="Project 1" xr10:uid="{47439F23-5B30-40C5-B115-CF54227F7073}" cache="Slicer_Project1" caption="Proje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340EA0-CFAD-4430-8949-81F415060E0F}" name="Cost" displayName="Cost" ref="A1:C21" totalsRowShown="0" headerRowDxfId="6" headerRowBorderDxfId="7" tableBorderDxfId="8">
  <autoFilter ref="A1:C21" xr:uid="{05340EA0-CFAD-4430-8949-81F415060E0F}"/>
  <tableColumns count="3">
    <tableColumn id="1" xr3:uid="{9F90CB8C-D6CF-4078-94C5-1CCD0D948294}" name="Project"/>
    <tableColumn id="2" xr3:uid="{282FFF04-F77B-4794-A8FF-C6B48F78065B}" name="Category"/>
    <tableColumn id="3" xr3:uid="{A08C612C-E9B9-4BD0-9D5E-D41E4039E4CF}" name="Cos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F220C-E051-4B30-B59D-742F562C1855}" name="Trend" displayName="Trend" ref="A1:E25" totalsRowShown="0" headerRowDxfId="3" headerRowBorderDxfId="4" tableBorderDxfId="5">
  <autoFilter ref="A1:E25" xr:uid="{A7BF220C-E051-4B30-B59D-742F562C1855}"/>
  <tableColumns count="5">
    <tableColumn id="1" xr3:uid="{52C1C7CA-D246-46F3-9FB6-F233006C4119}" name="Project"/>
    <tableColumn id="2" xr3:uid="{997B2DF6-96A2-420B-BE7A-25590ED56A36}" name="Month"/>
    <tableColumn id="3" xr3:uid="{1A1540FC-C5C1-4C78-B6CC-3C01D4D36F48}" name="Actual"/>
    <tableColumn id="4" xr3:uid="{1922AF64-A18A-428D-98CB-35647508610E}" name="Budget"/>
    <tableColumn id="5" xr3:uid="{36FEFF8B-179B-4935-B1D9-965B893704C6}" name="Forecas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5"/>
  <sheetViews>
    <sheetView zoomScale="160" zoomScaleNormal="160" workbookViewId="0">
      <selection activeCell="F11" sqref="F11"/>
    </sheetView>
  </sheetViews>
  <sheetFormatPr defaultRowHeight="14.4" x14ac:dyDescent="0.3"/>
  <cols>
    <col min="1" max="1" width="8.44140625" bestFit="1" customWidth="1"/>
    <col min="2" max="3" width="7" bestFit="1" customWidth="1"/>
    <col min="4" max="4" width="8" bestFit="1" customWidth="1"/>
    <col min="5" max="5" width="8.33203125" bestFit="1" customWidth="1"/>
    <col min="6" max="6" width="13.6640625" bestFit="1" customWidth="1"/>
    <col min="7" max="7" width="7" bestFit="1" customWidth="1"/>
    <col min="8" max="8" width="5" bestFit="1" customWidth="1"/>
    <col min="9" max="9" width="14.33203125" bestFit="1" customWidth="1"/>
    <col min="10" max="10" width="6" bestFit="1" customWidth="1"/>
    <col min="11" max="11" width="7" bestFit="1" customWidth="1"/>
    <col min="12" max="12" width="5.66406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N1" s="10" t="s">
        <v>7</v>
      </c>
    </row>
    <row r="2" spans="1:14" x14ac:dyDescent="0.3">
      <c r="A2" t="s">
        <v>12</v>
      </c>
      <c r="B2">
        <v>100000</v>
      </c>
      <c r="C2">
        <v>85000</v>
      </c>
      <c r="D2">
        <v>105000</v>
      </c>
      <c r="E2">
        <v>-5000</v>
      </c>
      <c r="F2">
        <v>0.85</v>
      </c>
      <c r="G2">
        <v>1.18</v>
      </c>
      <c r="H2">
        <v>0.95</v>
      </c>
      <c r="I2" t="s">
        <v>16</v>
      </c>
      <c r="J2">
        <v>20000</v>
      </c>
      <c r="K2">
        <v>105000</v>
      </c>
      <c r="L2">
        <v>-5000</v>
      </c>
      <c r="M2">
        <f>B2/C2</f>
        <v>1.1764705882352942</v>
      </c>
      <c r="N2">
        <f>B2/D2</f>
        <v>0.95238095238095233</v>
      </c>
    </row>
    <row r="3" spans="1:14" x14ac:dyDescent="0.3">
      <c r="A3" t="s">
        <v>13</v>
      </c>
      <c r="B3">
        <v>120000</v>
      </c>
      <c r="C3">
        <v>90000</v>
      </c>
      <c r="D3">
        <v>115000</v>
      </c>
      <c r="E3">
        <v>5000</v>
      </c>
      <c r="F3">
        <v>0.75</v>
      </c>
      <c r="G3">
        <v>1.33</v>
      </c>
      <c r="H3">
        <v>1.04</v>
      </c>
      <c r="I3" t="s">
        <v>17</v>
      </c>
      <c r="J3">
        <v>25000</v>
      </c>
      <c r="K3">
        <v>115000</v>
      </c>
      <c r="L3">
        <v>5000</v>
      </c>
      <c r="M3">
        <f>B3/C3</f>
        <v>1.3333333333333333</v>
      </c>
      <c r="N3">
        <f>B3/D3</f>
        <v>1.0434782608695652</v>
      </c>
    </row>
    <row r="4" spans="1:14" x14ac:dyDescent="0.3">
      <c r="A4" t="s">
        <v>14</v>
      </c>
      <c r="B4">
        <v>95000</v>
      </c>
      <c r="C4">
        <v>92000</v>
      </c>
      <c r="D4">
        <v>97000</v>
      </c>
      <c r="E4">
        <v>-2000</v>
      </c>
      <c r="F4">
        <v>0.97</v>
      </c>
      <c r="G4">
        <v>1.03</v>
      </c>
      <c r="H4">
        <v>0.98</v>
      </c>
      <c r="I4" t="s">
        <v>16</v>
      </c>
      <c r="J4">
        <v>5000</v>
      </c>
      <c r="K4">
        <v>97000</v>
      </c>
      <c r="L4">
        <v>-2000</v>
      </c>
      <c r="M4">
        <f>B4/C4</f>
        <v>1.0326086956521738</v>
      </c>
      <c r="N4">
        <f>B4/D4</f>
        <v>0.97938144329896903</v>
      </c>
    </row>
    <row r="5" spans="1:14" x14ac:dyDescent="0.3">
      <c r="A5" t="s">
        <v>15</v>
      </c>
      <c r="B5">
        <v>110000</v>
      </c>
      <c r="C5">
        <v>100000</v>
      </c>
      <c r="D5">
        <v>108000</v>
      </c>
      <c r="E5">
        <v>2000</v>
      </c>
      <c r="F5">
        <v>0.91</v>
      </c>
      <c r="G5">
        <v>1.1000000000000001</v>
      </c>
      <c r="H5">
        <v>1.02</v>
      </c>
      <c r="I5" t="s">
        <v>17</v>
      </c>
      <c r="J5">
        <v>8000</v>
      </c>
      <c r="K5">
        <v>108000</v>
      </c>
      <c r="L5">
        <v>2000</v>
      </c>
      <c r="M5">
        <f>B5/C5</f>
        <v>1.1000000000000001</v>
      </c>
      <c r="N5">
        <f>B5/D5</f>
        <v>1.0185185185185186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1"/>
  <sheetViews>
    <sheetView zoomScale="115" zoomScaleNormal="115" workbookViewId="0">
      <selection activeCell="D21" sqref="D21"/>
    </sheetView>
  </sheetViews>
  <sheetFormatPr defaultRowHeight="14.4" x14ac:dyDescent="0.3"/>
  <cols>
    <col min="2" max="2" width="10.44140625" customWidth="1"/>
    <col min="5" max="5" width="12.5546875" bestFit="1" customWidth="1"/>
    <col min="6" max="6" width="11.109375" bestFit="1" customWidth="1"/>
    <col min="8" max="8" width="12.5546875" bestFit="1" customWidth="1"/>
    <col min="9" max="9" width="15.5546875" bestFit="1" customWidth="1"/>
    <col min="10" max="10" width="10.77734375" bestFit="1" customWidth="1"/>
    <col min="11" max="11" width="9.33203125" bestFit="1" customWidth="1"/>
    <col min="12" max="12" width="10" bestFit="1" customWidth="1"/>
    <col min="13" max="13" width="12" bestFit="1" customWidth="1"/>
    <col min="14" max="14" width="10.77734375" bestFit="1" customWidth="1"/>
    <col min="15" max="16" width="8.33203125" bestFit="1" customWidth="1"/>
    <col min="17" max="28" width="9.33203125" bestFit="1" customWidth="1"/>
    <col min="29" max="29" width="10.77734375" bestFit="1" customWidth="1"/>
  </cols>
  <sheetData>
    <row r="1" spans="1:10" x14ac:dyDescent="0.3">
      <c r="A1" s="5" t="s">
        <v>0</v>
      </c>
      <c r="B1" s="5" t="s">
        <v>18</v>
      </c>
      <c r="C1" s="5" t="s">
        <v>19</v>
      </c>
    </row>
    <row r="2" spans="1:10" x14ac:dyDescent="0.3">
      <c r="A2" t="s">
        <v>12</v>
      </c>
      <c r="B2" t="s">
        <v>20</v>
      </c>
      <c r="C2">
        <v>6785.13</v>
      </c>
      <c r="E2" s="3" t="s">
        <v>27</v>
      </c>
      <c r="F2" t="s">
        <v>26</v>
      </c>
      <c r="H2" s="3" t="s">
        <v>26</v>
      </c>
      <c r="I2" s="3" t="s">
        <v>29</v>
      </c>
    </row>
    <row r="3" spans="1:10" x14ac:dyDescent="0.3">
      <c r="A3" t="s">
        <v>12</v>
      </c>
      <c r="B3" t="s">
        <v>21</v>
      </c>
      <c r="C3">
        <v>43523.26</v>
      </c>
      <c r="E3" s="4" t="s">
        <v>24</v>
      </c>
      <c r="F3" s="2">
        <v>2452.6</v>
      </c>
      <c r="H3" s="3" t="s">
        <v>27</v>
      </c>
      <c r="I3" t="s">
        <v>24</v>
      </c>
      <c r="J3" t="s">
        <v>28</v>
      </c>
    </row>
    <row r="4" spans="1:10" x14ac:dyDescent="0.3">
      <c r="A4" t="s">
        <v>12</v>
      </c>
      <c r="B4" t="s">
        <v>22</v>
      </c>
      <c r="C4">
        <v>19038.79</v>
      </c>
      <c r="E4" s="4" t="s">
        <v>20</v>
      </c>
      <c r="F4" s="2">
        <v>6785.13</v>
      </c>
      <c r="H4" s="4" t="s">
        <v>12</v>
      </c>
      <c r="I4" s="2">
        <v>2452.6</v>
      </c>
      <c r="J4" s="2">
        <v>2452.6</v>
      </c>
    </row>
    <row r="5" spans="1:10" x14ac:dyDescent="0.3">
      <c r="A5" t="s">
        <v>12</v>
      </c>
      <c r="B5" t="s">
        <v>23</v>
      </c>
      <c r="C5">
        <v>13200.21</v>
      </c>
      <c r="E5" s="4" t="s">
        <v>21</v>
      </c>
      <c r="F5" s="2">
        <v>43523.26</v>
      </c>
      <c r="H5" s="4" t="s">
        <v>13</v>
      </c>
      <c r="I5" s="2">
        <v>25236.29</v>
      </c>
      <c r="J5" s="2">
        <v>25236.29</v>
      </c>
    </row>
    <row r="6" spans="1:10" x14ac:dyDescent="0.3">
      <c r="A6" t="s">
        <v>12</v>
      </c>
      <c r="B6" t="s">
        <v>24</v>
      </c>
      <c r="C6">
        <v>2452.6</v>
      </c>
      <c r="E6" s="4" t="s">
        <v>23</v>
      </c>
      <c r="F6" s="2">
        <v>13200.21</v>
      </c>
      <c r="H6" s="4" t="s">
        <v>14</v>
      </c>
      <c r="I6" s="2">
        <v>3210.78</v>
      </c>
      <c r="J6" s="2">
        <v>3210.78</v>
      </c>
    </row>
    <row r="7" spans="1:10" x14ac:dyDescent="0.3">
      <c r="A7" t="s">
        <v>13</v>
      </c>
      <c r="B7" t="s">
        <v>20</v>
      </c>
      <c r="C7">
        <v>3476.13</v>
      </c>
      <c r="E7" s="4" t="s">
        <v>22</v>
      </c>
      <c r="F7" s="2">
        <v>19038.79</v>
      </c>
      <c r="H7" s="4" t="s">
        <v>15</v>
      </c>
      <c r="I7" s="2">
        <v>15512.16</v>
      </c>
      <c r="J7" s="2">
        <v>15512.16</v>
      </c>
    </row>
    <row r="8" spans="1:10" x14ac:dyDescent="0.3">
      <c r="A8" t="s">
        <v>13</v>
      </c>
      <c r="B8" t="s">
        <v>21</v>
      </c>
      <c r="C8">
        <v>1226.48</v>
      </c>
      <c r="E8" s="4" t="s">
        <v>28</v>
      </c>
      <c r="F8" s="2">
        <v>84999.99</v>
      </c>
      <c r="H8" s="4" t="s">
        <v>28</v>
      </c>
      <c r="I8" s="2">
        <v>46411.83</v>
      </c>
      <c r="J8" s="2">
        <v>46411.83</v>
      </c>
    </row>
    <row r="9" spans="1:10" x14ac:dyDescent="0.3">
      <c r="A9" t="s">
        <v>13</v>
      </c>
      <c r="B9" t="s">
        <v>22</v>
      </c>
      <c r="C9">
        <v>41223.15</v>
      </c>
    </row>
    <row r="10" spans="1:10" x14ac:dyDescent="0.3">
      <c r="A10" t="s">
        <v>13</v>
      </c>
      <c r="B10" t="s">
        <v>23</v>
      </c>
      <c r="C10">
        <v>18837.95</v>
      </c>
    </row>
    <row r="11" spans="1:10" x14ac:dyDescent="0.3">
      <c r="A11" t="s">
        <v>13</v>
      </c>
      <c r="B11" t="s">
        <v>24</v>
      </c>
      <c r="C11">
        <v>25236.29</v>
      </c>
    </row>
    <row r="12" spans="1:10" x14ac:dyDescent="0.3">
      <c r="A12" t="s">
        <v>14</v>
      </c>
      <c r="B12" t="s">
        <v>20</v>
      </c>
      <c r="C12">
        <v>332.78</v>
      </c>
    </row>
    <row r="13" spans="1:10" x14ac:dyDescent="0.3">
      <c r="A13" t="s">
        <v>14</v>
      </c>
      <c r="B13" t="s">
        <v>21</v>
      </c>
      <c r="C13">
        <v>56055.43</v>
      </c>
    </row>
    <row r="14" spans="1:10" x14ac:dyDescent="0.3">
      <c r="A14" t="s">
        <v>14</v>
      </c>
      <c r="B14" t="s">
        <v>22</v>
      </c>
      <c r="C14">
        <v>28582.11</v>
      </c>
    </row>
    <row r="15" spans="1:10" x14ac:dyDescent="0.3">
      <c r="A15" t="s">
        <v>14</v>
      </c>
      <c r="B15" t="s">
        <v>23</v>
      </c>
      <c r="C15">
        <v>3818.9</v>
      </c>
    </row>
    <row r="16" spans="1:10" x14ac:dyDescent="0.3">
      <c r="A16" t="s">
        <v>14</v>
      </c>
      <c r="B16" t="s">
        <v>24</v>
      </c>
      <c r="C16">
        <v>3210.78</v>
      </c>
    </row>
    <row r="17" spans="1:3" x14ac:dyDescent="0.3">
      <c r="A17" t="s">
        <v>15</v>
      </c>
      <c r="B17" t="s">
        <v>20</v>
      </c>
      <c r="C17">
        <v>9130.5400000000009</v>
      </c>
    </row>
    <row r="18" spans="1:3" x14ac:dyDescent="0.3">
      <c r="A18" t="s">
        <v>15</v>
      </c>
      <c r="B18" t="s">
        <v>21</v>
      </c>
      <c r="C18">
        <v>16347.23</v>
      </c>
    </row>
    <row r="19" spans="1:3" x14ac:dyDescent="0.3">
      <c r="A19" t="s">
        <v>15</v>
      </c>
      <c r="B19" t="s">
        <v>22</v>
      </c>
      <c r="C19">
        <v>33524.559999999998</v>
      </c>
    </row>
    <row r="20" spans="1:3" x14ac:dyDescent="0.3">
      <c r="A20" t="s">
        <v>15</v>
      </c>
      <c r="B20" t="s">
        <v>23</v>
      </c>
      <c r="C20">
        <v>25485.51</v>
      </c>
    </row>
    <row r="21" spans="1:3" x14ac:dyDescent="0.3">
      <c r="A21" t="s">
        <v>15</v>
      </c>
      <c r="B21" t="s">
        <v>24</v>
      </c>
      <c r="C21">
        <v>15512.16</v>
      </c>
    </row>
  </sheetData>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25"/>
  <sheetViews>
    <sheetView workbookViewId="0">
      <selection activeCell="A21" sqref="A21"/>
    </sheetView>
  </sheetViews>
  <sheetFormatPr defaultRowHeight="14.4" x14ac:dyDescent="0.3"/>
  <cols>
    <col min="5" max="5" width="9.88671875" customWidth="1"/>
    <col min="7" max="7" width="12.5546875" bestFit="1" customWidth="1"/>
    <col min="8" max="8" width="8" bestFit="1" customWidth="1"/>
    <col min="9" max="9" width="8.5546875" bestFit="1" customWidth="1"/>
    <col min="10" max="10" width="8" bestFit="1" customWidth="1"/>
    <col min="11" max="11" width="8.6640625" bestFit="1" customWidth="1"/>
    <col min="12" max="12" width="9.44140625" bestFit="1" customWidth="1"/>
    <col min="13" max="13" width="8.5546875" bestFit="1" customWidth="1"/>
    <col min="14" max="14" width="10.77734375" bestFit="1" customWidth="1"/>
    <col min="15" max="24" width="15.5546875" bestFit="1" customWidth="1"/>
    <col min="25" max="25" width="18.33203125" bestFit="1" customWidth="1"/>
    <col min="26" max="26" width="19.33203125" bestFit="1" customWidth="1"/>
    <col min="27" max="27" width="17.6640625" bestFit="1" customWidth="1"/>
  </cols>
  <sheetData>
    <row r="1" spans="1:10" x14ac:dyDescent="0.3">
      <c r="A1" s="5" t="s">
        <v>0</v>
      </c>
      <c r="B1" s="5" t="s">
        <v>25</v>
      </c>
      <c r="C1" s="5" t="s">
        <v>2</v>
      </c>
      <c r="D1" s="5" t="s">
        <v>1</v>
      </c>
      <c r="E1" s="5" t="s">
        <v>3</v>
      </c>
    </row>
    <row r="2" spans="1:10" x14ac:dyDescent="0.3">
      <c r="A2" t="s">
        <v>12</v>
      </c>
      <c r="B2" s="7">
        <v>45658</v>
      </c>
      <c r="C2">
        <v>13082</v>
      </c>
      <c r="D2">
        <v>16666.666666666672</v>
      </c>
      <c r="E2">
        <v>17500</v>
      </c>
    </row>
    <row r="3" spans="1:10" x14ac:dyDescent="0.3">
      <c r="A3" t="s">
        <v>12</v>
      </c>
      <c r="B3" s="7">
        <v>45689</v>
      </c>
      <c r="C3">
        <v>27640</v>
      </c>
      <c r="D3">
        <v>33333.333333333343</v>
      </c>
      <c r="E3">
        <v>35000</v>
      </c>
      <c r="G3" s="3" t="s">
        <v>27</v>
      </c>
      <c r="H3" t="s">
        <v>32</v>
      </c>
      <c r="I3" t="s">
        <v>31</v>
      </c>
      <c r="J3" t="s">
        <v>30</v>
      </c>
    </row>
    <row r="4" spans="1:10" x14ac:dyDescent="0.3">
      <c r="A4" t="s">
        <v>12</v>
      </c>
      <c r="B4" s="7">
        <v>45717</v>
      </c>
      <c r="C4">
        <v>43393</v>
      </c>
      <c r="D4">
        <v>50000</v>
      </c>
      <c r="E4">
        <v>52500</v>
      </c>
      <c r="G4" s="8">
        <v>45809</v>
      </c>
      <c r="H4" s="6">
        <v>343471</v>
      </c>
      <c r="I4" s="6">
        <v>425000</v>
      </c>
      <c r="J4" s="6">
        <v>425000</v>
      </c>
    </row>
    <row r="5" spans="1:10" x14ac:dyDescent="0.3">
      <c r="A5" t="s">
        <v>12</v>
      </c>
      <c r="B5" s="7">
        <v>45748</v>
      </c>
      <c r="C5">
        <v>57440</v>
      </c>
      <c r="D5">
        <v>66666.666666666672</v>
      </c>
      <c r="E5">
        <v>70000</v>
      </c>
      <c r="G5" s="8">
        <v>45778</v>
      </c>
      <c r="H5" s="6">
        <v>285303</v>
      </c>
      <c r="I5" s="6">
        <v>354166.66666666669</v>
      </c>
      <c r="J5" s="6">
        <v>354166.66666666663</v>
      </c>
    </row>
    <row r="6" spans="1:10" x14ac:dyDescent="0.3">
      <c r="A6" t="s">
        <v>12</v>
      </c>
      <c r="B6" s="7">
        <v>45778</v>
      </c>
      <c r="C6">
        <v>72987</v>
      </c>
      <c r="D6">
        <v>83333.333333333343</v>
      </c>
      <c r="E6">
        <v>87500</v>
      </c>
      <c r="G6" s="8">
        <v>45748</v>
      </c>
      <c r="H6" s="6">
        <v>226075</v>
      </c>
      <c r="I6" s="6">
        <v>283333.33333333337</v>
      </c>
      <c r="J6" s="6">
        <v>283333.33333333337</v>
      </c>
    </row>
    <row r="7" spans="1:10" x14ac:dyDescent="0.3">
      <c r="A7" t="s">
        <v>12</v>
      </c>
      <c r="B7" s="7">
        <v>45809</v>
      </c>
      <c r="C7">
        <v>87734</v>
      </c>
      <c r="D7">
        <v>100000</v>
      </c>
      <c r="E7">
        <v>105000</v>
      </c>
      <c r="G7" s="8">
        <v>45717</v>
      </c>
      <c r="H7" s="6">
        <v>171110</v>
      </c>
      <c r="I7" s="6">
        <v>212500</v>
      </c>
      <c r="J7" s="6">
        <v>212500</v>
      </c>
    </row>
    <row r="8" spans="1:10" x14ac:dyDescent="0.3">
      <c r="A8" t="s">
        <v>13</v>
      </c>
      <c r="B8" s="7">
        <v>45658</v>
      </c>
      <c r="C8">
        <v>12975</v>
      </c>
      <c r="D8">
        <v>20000</v>
      </c>
      <c r="E8">
        <v>19166.666666666672</v>
      </c>
      <c r="G8" s="8">
        <v>45689</v>
      </c>
      <c r="H8" s="6">
        <v>111640</v>
      </c>
      <c r="I8" s="6">
        <v>141666.66666666669</v>
      </c>
      <c r="J8" s="6">
        <v>141666.66666666669</v>
      </c>
    </row>
    <row r="9" spans="1:10" x14ac:dyDescent="0.3">
      <c r="A9" t="s">
        <v>13</v>
      </c>
      <c r="B9" s="7">
        <v>45689</v>
      </c>
      <c r="C9">
        <v>26781</v>
      </c>
      <c r="D9">
        <v>40000</v>
      </c>
      <c r="E9">
        <v>38333.333333333343</v>
      </c>
      <c r="G9" s="8">
        <v>45658</v>
      </c>
      <c r="H9" s="6">
        <v>53821</v>
      </c>
      <c r="I9" s="6">
        <v>70833.333333333343</v>
      </c>
      <c r="J9" s="6">
        <v>70833.333333333328</v>
      </c>
    </row>
    <row r="10" spans="1:10" x14ac:dyDescent="0.3">
      <c r="A10" t="s">
        <v>13</v>
      </c>
      <c r="B10" s="7">
        <v>45717</v>
      </c>
      <c r="C10">
        <v>38970</v>
      </c>
      <c r="D10">
        <v>60000</v>
      </c>
      <c r="E10">
        <v>57500</v>
      </c>
      <c r="G10" s="4" t="s">
        <v>28</v>
      </c>
      <c r="H10" s="6">
        <v>1191420</v>
      </c>
      <c r="I10" s="6">
        <v>1487500</v>
      </c>
      <c r="J10" s="6">
        <v>1487500</v>
      </c>
    </row>
    <row r="11" spans="1:10" x14ac:dyDescent="0.3">
      <c r="A11" t="s">
        <v>13</v>
      </c>
      <c r="B11" s="7">
        <v>45748</v>
      </c>
      <c r="C11">
        <v>53975</v>
      </c>
      <c r="D11">
        <v>80000</v>
      </c>
      <c r="E11">
        <v>76666.666666666672</v>
      </c>
    </row>
    <row r="12" spans="1:10" x14ac:dyDescent="0.3">
      <c r="A12" t="s">
        <v>13</v>
      </c>
      <c r="B12" s="7">
        <v>45778</v>
      </c>
      <c r="C12">
        <v>68709</v>
      </c>
      <c r="D12">
        <v>100000</v>
      </c>
      <c r="E12">
        <v>95833.333333333343</v>
      </c>
    </row>
    <row r="13" spans="1:10" x14ac:dyDescent="0.3">
      <c r="A13" t="s">
        <v>13</v>
      </c>
      <c r="B13" s="7">
        <v>45809</v>
      </c>
      <c r="C13">
        <v>83714</v>
      </c>
      <c r="D13">
        <v>120000</v>
      </c>
      <c r="E13">
        <v>115000</v>
      </c>
    </row>
    <row r="14" spans="1:10" x14ac:dyDescent="0.3">
      <c r="A14" t="s">
        <v>14</v>
      </c>
      <c r="B14" s="7">
        <v>45658</v>
      </c>
      <c r="C14">
        <v>12562</v>
      </c>
      <c r="D14">
        <v>15833.33333333333</v>
      </c>
      <c r="E14">
        <v>16166.66666666667</v>
      </c>
    </row>
    <row r="15" spans="1:10" x14ac:dyDescent="0.3">
      <c r="A15" t="s">
        <v>14</v>
      </c>
      <c r="B15" s="7">
        <v>45689</v>
      </c>
      <c r="C15">
        <v>26461</v>
      </c>
      <c r="D15">
        <v>31666.666666666672</v>
      </c>
      <c r="E15">
        <v>32333.333333333328</v>
      </c>
    </row>
    <row r="16" spans="1:10" x14ac:dyDescent="0.3">
      <c r="A16" t="s">
        <v>14</v>
      </c>
      <c r="B16" s="7">
        <v>45717</v>
      </c>
      <c r="C16">
        <v>42099</v>
      </c>
      <c r="D16">
        <v>47500</v>
      </c>
      <c r="E16">
        <v>48500</v>
      </c>
    </row>
    <row r="17" spans="1:5" x14ac:dyDescent="0.3">
      <c r="A17" t="s">
        <v>14</v>
      </c>
      <c r="B17" s="7">
        <v>45748</v>
      </c>
      <c r="C17">
        <v>55366</v>
      </c>
      <c r="D17">
        <v>63333.333333333343</v>
      </c>
      <c r="E17">
        <v>64666.666666666657</v>
      </c>
    </row>
    <row r="18" spans="1:5" x14ac:dyDescent="0.3">
      <c r="A18" t="s">
        <v>14</v>
      </c>
      <c r="B18" s="7">
        <v>45778</v>
      </c>
      <c r="C18">
        <v>70245</v>
      </c>
      <c r="D18">
        <v>79166.666666666672</v>
      </c>
      <c r="E18">
        <v>80833.333333333328</v>
      </c>
    </row>
    <row r="19" spans="1:5" x14ac:dyDescent="0.3">
      <c r="A19" t="s">
        <v>14</v>
      </c>
      <c r="B19" s="7">
        <v>45809</v>
      </c>
      <c r="C19">
        <v>83773</v>
      </c>
      <c r="D19">
        <v>95000</v>
      </c>
      <c r="E19">
        <v>97000</v>
      </c>
    </row>
    <row r="20" spans="1:5" x14ac:dyDescent="0.3">
      <c r="A20" t="s">
        <v>15</v>
      </c>
      <c r="B20" s="7">
        <v>45658</v>
      </c>
      <c r="C20">
        <v>15202</v>
      </c>
      <c r="D20">
        <v>18333.333333333328</v>
      </c>
      <c r="E20">
        <v>18000</v>
      </c>
    </row>
    <row r="21" spans="1:5" x14ac:dyDescent="0.3">
      <c r="A21" t="s">
        <v>15</v>
      </c>
      <c r="B21" s="7">
        <v>45689</v>
      </c>
      <c r="C21">
        <v>30758</v>
      </c>
      <c r="D21">
        <v>36666.666666666657</v>
      </c>
      <c r="E21">
        <v>36000</v>
      </c>
    </row>
    <row r="22" spans="1:5" x14ac:dyDescent="0.3">
      <c r="A22" t="s">
        <v>15</v>
      </c>
      <c r="B22" s="7">
        <v>45717</v>
      </c>
      <c r="C22">
        <v>46648</v>
      </c>
      <c r="D22">
        <v>55000</v>
      </c>
      <c r="E22">
        <v>54000</v>
      </c>
    </row>
    <row r="23" spans="1:5" x14ac:dyDescent="0.3">
      <c r="A23" t="s">
        <v>15</v>
      </c>
      <c r="B23" s="7">
        <v>45748</v>
      </c>
      <c r="C23">
        <v>59294</v>
      </c>
      <c r="D23">
        <v>73333.333333333328</v>
      </c>
      <c r="E23">
        <v>72000</v>
      </c>
    </row>
    <row r="24" spans="1:5" x14ac:dyDescent="0.3">
      <c r="A24" t="s">
        <v>15</v>
      </c>
      <c r="B24" s="7">
        <v>45778</v>
      </c>
      <c r="C24">
        <v>73362</v>
      </c>
      <c r="D24">
        <v>91666.666666666657</v>
      </c>
      <c r="E24">
        <v>90000</v>
      </c>
    </row>
    <row r="25" spans="1:5" x14ac:dyDescent="0.3">
      <c r="A25" t="s">
        <v>15</v>
      </c>
      <c r="B25" s="7">
        <v>45809</v>
      </c>
      <c r="C25">
        <v>88250</v>
      </c>
      <c r="D25">
        <v>110000</v>
      </c>
      <c r="E25">
        <v>108000</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9FF88-5B3F-4ADC-8D4A-374E7B0F96C6}">
  <sheetPr codeName="Sheet6"/>
  <dimension ref="A1:U70"/>
  <sheetViews>
    <sheetView showGridLines="0" tabSelected="1" zoomScale="140" zoomScaleNormal="140" workbookViewId="0">
      <selection activeCell="F2" sqref="F2"/>
    </sheetView>
  </sheetViews>
  <sheetFormatPr defaultColWidth="0" defaultRowHeight="14.4" zeroHeight="1" x14ac:dyDescent="0.3"/>
  <cols>
    <col min="1" max="1" width="8.88671875" customWidth="1"/>
    <col min="2" max="2" width="6.44140625" customWidth="1"/>
    <col min="3" max="3" width="8.88671875" customWidth="1"/>
    <col min="4" max="4" width="2.44140625" customWidth="1"/>
    <col min="5" max="17" width="8.88671875" customWidth="1"/>
    <col min="18" max="18" width="2" customWidth="1"/>
    <col min="22" max="16384" width="8.88671875" hidden="1"/>
  </cols>
  <sheetData>
    <row r="1" spans="1:18" ht="4.2" customHeight="1" thickBot="1" x14ac:dyDescent="0.35"/>
    <row r="2" spans="1:18" x14ac:dyDescent="0.3">
      <c r="A2" s="12"/>
      <c r="B2" s="13"/>
      <c r="C2" s="14"/>
      <c r="D2" s="14"/>
      <c r="E2" s="13"/>
      <c r="F2" s="13"/>
      <c r="G2" s="13"/>
      <c r="H2" s="13"/>
      <c r="I2" s="13"/>
      <c r="J2" s="13"/>
      <c r="K2" s="13"/>
      <c r="L2" s="13"/>
      <c r="M2" s="13"/>
      <c r="N2" s="13"/>
      <c r="O2" s="13"/>
      <c r="P2" s="13"/>
      <c r="Q2" s="13"/>
      <c r="R2" s="15"/>
    </row>
    <row r="3" spans="1:18" ht="14.4" customHeight="1" x14ac:dyDescent="0.3">
      <c r="A3" s="16"/>
      <c r="B3" s="17"/>
      <c r="C3" s="11" t="s">
        <v>12</v>
      </c>
      <c r="D3" s="11"/>
      <c r="E3" s="17"/>
      <c r="F3" s="17"/>
      <c r="G3" s="17"/>
      <c r="H3" s="17"/>
      <c r="I3" s="17"/>
      <c r="J3" s="17"/>
      <c r="K3" s="17"/>
      <c r="L3" s="17"/>
      <c r="M3" s="17"/>
      <c r="N3" s="17"/>
      <c r="O3" s="17"/>
      <c r="P3" s="17"/>
      <c r="Q3" s="17"/>
      <c r="R3" s="18"/>
    </row>
    <row r="4" spans="1:18" x14ac:dyDescent="0.3">
      <c r="A4" s="16"/>
      <c r="B4" s="17"/>
      <c r="C4" s="19"/>
      <c r="D4" s="19"/>
      <c r="E4" s="17"/>
      <c r="F4" s="17"/>
      <c r="G4" s="17"/>
      <c r="H4" s="17"/>
      <c r="I4" s="17"/>
      <c r="J4" s="17"/>
      <c r="K4" s="17"/>
      <c r="L4" s="17"/>
      <c r="M4" s="17"/>
      <c r="N4" s="17"/>
      <c r="O4" s="17"/>
      <c r="P4" s="17"/>
      <c r="Q4" s="17"/>
      <c r="R4" s="18"/>
    </row>
    <row r="5" spans="1:18" ht="21" x14ac:dyDescent="0.4">
      <c r="A5" s="16"/>
      <c r="B5" s="17"/>
      <c r="C5" s="20"/>
      <c r="D5" s="20"/>
      <c r="E5" s="17"/>
      <c r="F5" s="17" t="s">
        <v>1</v>
      </c>
      <c r="G5" s="17">
        <f>_xlfn.XLOOKUP($C$3,'Project Summary'!$A$2:$A$5,'Project Summary'!B2:B5)</f>
        <v>100000</v>
      </c>
      <c r="H5" s="17"/>
      <c r="I5" s="17"/>
      <c r="J5" s="17"/>
      <c r="K5" s="17"/>
      <c r="L5" s="17"/>
      <c r="M5" s="17"/>
      <c r="N5" s="17"/>
      <c r="O5" s="17"/>
      <c r="P5" s="17"/>
      <c r="Q5" s="17"/>
      <c r="R5" s="18"/>
    </row>
    <row r="6" spans="1:18" ht="18" x14ac:dyDescent="0.35">
      <c r="A6" s="16"/>
      <c r="B6" s="21" t="str">
        <f>IF(G13&lt;1, "⚠️ Over Budget", IF(G11&lt;1, "⚠️ Behind Schedule", "✅ On Track"))</f>
        <v>⚠️ Behind Schedule</v>
      </c>
      <c r="C6" s="21"/>
      <c r="D6" s="17"/>
      <c r="E6" s="27"/>
      <c r="F6" s="17" t="s">
        <v>3</v>
      </c>
      <c r="G6" s="17">
        <f>_xlfn.XLOOKUP($C$3,'Project Summary'!$A$2:$A$5,'Project Summary'!D2:D5)</f>
        <v>105000</v>
      </c>
      <c r="H6" s="17"/>
      <c r="I6" s="17"/>
      <c r="J6" s="17"/>
      <c r="K6" s="17"/>
      <c r="L6" s="17"/>
      <c r="M6" s="17"/>
      <c r="N6" s="17"/>
      <c r="O6" s="17"/>
      <c r="P6" s="17"/>
      <c r="Q6" s="17"/>
      <c r="R6" s="18"/>
    </row>
    <row r="7" spans="1:18" x14ac:dyDescent="0.3">
      <c r="A7" s="16"/>
      <c r="B7" s="17"/>
      <c r="C7" s="17"/>
      <c r="D7" s="17"/>
      <c r="E7" s="17"/>
      <c r="F7" s="17" t="s">
        <v>2</v>
      </c>
      <c r="G7" s="17">
        <f>_xlfn.XLOOKUP($C$3,'Project Summary'!$A$2:$A$5,'Project Summary'!C2:C5)</f>
        <v>85000</v>
      </c>
      <c r="H7" s="17"/>
      <c r="I7" s="17"/>
      <c r="J7" s="17"/>
      <c r="K7" s="17"/>
      <c r="L7" s="17"/>
      <c r="M7" s="17"/>
      <c r="N7" s="17"/>
      <c r="O7" s="17"/>
      <c r="P7" s="17"/>
      <c r="Q7" s="17"/>
      <c r="R7" s="18"/>
    </row>
    <row r="8" spans="1:18" x14ac:dyDescent="0.3">
      <c r="A8" s="16"/>
      <c r="B8" s="17"/>
      <c r="C8" s="17"/>
      <c r="D8" s="17"/>
      <c r="E8" s="17"/>
      <c r="F8" s="17"/>
      <c r="G8" s="22">
        <f>1-G9</f>
        <v>0.15000000000000002</v>
      </c>
      <c r="H8" s="17"/>
      <c r="I8" s="17"/>
      <c r="J8" s="17"/>
      <c r="K8" s="17"/>
      <c r="L8" s="17"/>
      <c r="M8" s="17"/>
      <c r="N8" s="17"/>
      <c r="O8" s="17"/>
      <c r="P8" s="17"/>
      <c r="Q8" s="17"/>
      <c r="R8" s="18"/>
    </row>
    <row r="9" spans="1:18" x14ac:dyDescent="0.3">
      <c r="A9" s="16"/>
      <c r="B9" s="17"/>
      <c r="C9" s="17"/>
      <c r="D9" s="17"/>
      <c r="E9" s="17"/>
      <c r="F9" s="17" t="s">
        <v>5</v>
      </c>
      <c r="G9" s="22">
        <f>G7/G5</f>
        <v>0.85</v>
      </c>
      <c r="H9" s="17"/>
      <c r="I9" s="17"/>
      <c r="J9" s="17"/>
      <c r="K9" s="17"/>
      <c r="L9" s="17"/>
      <c r="M9" s="17"/>
      <c r="N9" s="17"/>
      <c r="O9" s="17"/>
      <c r="P9" s="17"/>
      <c r="Q9" s="17"/>
      <c r="R9" s="18"/>
    </row>
    <row r="10" spans="1:18" x14ac:dyDescent="0.3">
      <c r="A10" s="16"/>
      <c r="B10" s="17"/>
      <c r="C10" s="17"/>
      <c r="D10" s="17"/>
      <c r="E10" s="17"/>
      <c r="F10" s="17"/>
      <c r="G10" s="23">
        <f>1-G11</f>
        <v>4.7619047619047672E-2</v>
      </c>
      <c r="H10" s="17"/>
      <c r="I10" s="17"/>
      <c r="J10" s="17"/>
      <c r="K10" s="17"/>
      <c r="L10" s="17"/>
      <c r="M10" s="17"/>
      <c r="N10" s="17"/>
      <c r="O10" s="17"/>
      <c r="P10" s="17"/>
      <c r="Q10" s="17"/>
      <c r="R10" s="18"/>
    </row>
    <row r="11" spans="1:18" x14ac:dyDescent="0.3">
      <c r="A11" s="16"/>
      <c r="B11" s="17"/>
      <c r="C11" s="17"/>
      <c r="D11" s="17"/>
      <c r="E11" s="17"/>
      <c r="F11" s="17" t="s">
        <v>7</v>
      </c>
      <c r="G11" s="23">
        <f>G5/G6</f>
        <v>0.95238095238095233</v>
      </c>
      <c r="H11" s="17"/>
      <c r="I11" s="17"/>
      <c r="J11" s="17"/>
      <c r="K11" s="17"/>
      <c r="L11" s="17"/>
      <c r="M11" s="17"/>
      <c r="N11" s="17"/>
      <c r="O11" s="17"/>
      <c r="P11" s="17"/>
      <c r="Q11" s="17"/>
      <c r="R11" s="18"/>
    </row>
    <row r="12" spans="1:18" x14ac:dyDescent="0.3">
      <c r="A12" s="16"/>
      <c r="B12" s="17"/>
      <c r="C12" s="17"/>
      <c r="D12" s="17"/>
      <c r="E12" s="17"/>
      <c r="F12" s="17"/>
      <c r="G12" s="23">
        <f>1-G13</f>
        <v>-0.17647058823529416</v>
      </c>
      <c r="H12" s="17"/>
      <c r="I12" s="17"/>
      <c r="J12" s="17"/>
      <c r="K12" s="17"/>
      <c r="L12" s="17"/>
      <c r="M12" s="17"/>
      <c r="N12" s="17"/>
      <c r="O12" s="17"/>
      <c r="P12" s="17"/>
      <c r="Q12" s="17"/>
      <c r="R12" s="18"/>
    </row>
    <row r="13" spans="1:18" x14ac:dyDescent="0.3">
      <c r="A13" s="16"/>
      <c r="B13" s="17"/>
      <c r="C13" s="17"/>
      <c r="D13" s="17"/>
      <c r="E13" s="17"/>
      <c r="F13" s="17" t="s">
        <v>6</v>
      </c>
      <c r="G13" s="23">
        <f>G5/G7</f>
        <v>1.1764705882352942</v>
      </c>
      <c r="H13" s="17"/>
      <c r="I13" s="17"/>
      <c r="J13" s="17"/>
      <c r="K13" s="17"/>
      <c r="L13" s="17"/>
      <c r="M13" s="17"/>
      <c r="N13" s="17"/>
      <c r="O13" s="17"/>
      <c r="P13" s="17"/>
      <c r="Q13" s="17"/>
      <c r="R13" s="18"/>
    </row>
    <row r="14" spans="1:18" x14ac:dyDescent="0.3">
      <c r="A14" s="16"/>
      <c r="B14" s="17"/>
      <c r="C14" s="17"/>
      <c r="D14" s="17"/>
      <c r="E14" s="17"/>
      <c r="F14" s="17"/>
      <c r="G14" s="17"/>
      <c r="H14" s="17"/>
      <c r="I14" s="17"/>
      <c r="J14" s="17"/>
      <c r="K14" s="17"/>
      <c r="L14" s="17"/>
      <c r="M14" s="17"/>
      <c r="N14" s="17"/>
      <c r="O14" s="17"/>
      <c r="P14" s="17"/>
      <c r="Q14" s="17"/>
      <c r="R14" s="18"/>
    </row>
    <row r="15" spans="1:18" x14ac:dyDescent="0.3">
      <c r="A15" s="16"/>
      <c r="B15" s="17"/>
      <c r="C15" s="17"/>
      <c r="D15" s="17"/>
      <c r="E15" s="17"/>
      <c r="F15" s="17"/>
      <c r="G15" s="17"/>
      <c r="H15" s="17"/>
      <c r="I15" s="17"/>
      <c r="J15" s="17"/>
      <c r="K15" s="17"/>
      <c r="L15" s="17"/>
      <c r="M15" s="17"/>
      <c r="N15" s="17"/>
      <c r="O15" s="17"/>
      <c r="P15" s="17"/>
      <c r="Q15" s="17"/>
      <c r="R15" s="18"/>
    </row>
    <row r="16" spans="1:18" x14ac:dyDescent="0.3">
      <c r="A16" s="16"/>
      <c r="B16" s="17"/>
      <c r="C16" s="17"/>
      <c r="D16" s="17"/>
      <c r="E16" s="17"/>
      <c r="F16" s="17"/>
      <c r="G16" s="17"/>
      <c r="H16" s="17"/>
      <c r="I16" s="17"/>
      <c r="J16" s="17"/>
      <c r="K16" s="17"/>
      <c r="L16" s="17"/>
      <c r="M16" s="17"/>
      <c r="N16" s="17"/>
      <c r="O16" s="17"/>
      <c r="P16" s="17"/>
      <c r="Q16" s="17"/>
      <c r="R16" s="18"/>
    </row>
    <row r="17" spans="1:21" x14ac:dyDescent="0.3">
      <c r="A17" s="16"/>
      <c r="B17" s="17"/>
      <c r="C17" s="17"/>
      <c r="D17" s="17"/>
      <c r="E17" s="17"/>
      <c r="F17" s="17"/>
      <c r="G17" s="17"/>
      <c r="H17" s="17"/>
      <c r="I17" s="17"/>
      <c r="J17" s="17"/>
      <c r="K17" s="17"/>
      <c r="L17" s="17"/>
      <c r="M17" s="17"/>
      <c r="N17" s="17"/>
      <c r="O17" s="17"/>
      <c r="P17" s="17"/>
      <c r="Q17" s="17"/>
      <c r="R17" s="18"/>
    </row>
    <row r="18" spans="1:21" x14ac:dyDescent="0.3">
      <c r="A18" s="16"/>
      <c r="B18" s="17"/>
      <c r="C18" s="17"/>
      <c r="D18" s="17"/>
      <c r="E18" s="17"/>
      <c r="F18" s="17"/>
      <c r="G18" s="17"/>
      <c r="H18" s="17"/>
      <c r="I18" s="17"/>
      <c r="J18" s="17"/>
      <c r="K18" s="17"/>
      <c r="L18" s="17"/>
      <c r="M18" s="17"/>
      <c r="N18" s="17"/>
      <c r="O18" s="17"/>
      <c r="P18" s="17"/>
      <c r="Q18" s="17"/>
      <c r="R18" s="18"/>
    </row>
    <row r="19" spans="1:21" x14ac:dyDescent="0.3">
      <c r="A19" s="16"/>
      <c r="B19" s="17"/>
      <c r="C19" s="17"/>
      <c r="D19" s="17"/>
      <c r="E19" s="17"/>
      <c r="F19" s="17"/>
      <c r="G19" s="17"/>
      <c r="H19" s="17"/>
      <c r="I19" s="17"/>
      <c r="J19" s="17"/>
      <c r="K19" s="17"/>
      <c r="L19" s="17"/>
      <c r="M19" s="17"/>
      <c r="N19" s="17"/>
      <c r="O19" s="17"/>
      <c r="P19" s="17"/>
      <c r="Q19" s="17"/>
      <c r="R19" s="18"/>
    </row>
    <row r="20" spans="1:21" x14ac:dyDescent="0.3">
      <c r="A20" s="16"/>
      <c r="B20" s="17"/>
      <c r="C20" s="17"/>
      <c r="D20" s="17"/>
      <c r="E20" s="17"/>
      <c r="F20" s="17"/>
      <c r="G20" s="17"/>
      <c r="H20" s="17"/>
      <c r="I20" s="17"/>
      <c r="J20" s="17"/>
      <c r="K20" s="17"/>
      <c r="L20" s="17"/>
      <c r="M20" s="17"/>
      <c r="N20" s="17"/>
      <c r="O20" s="17"/>
      <c r="P20" s="17"/>
      <c r="Q20" s="17"/>
      <c r="R20" s="18"/>
    </row>
    <row r="21" spans="1:21" x14ac:dyDescent="0.3">
      <c r="A21" s="16"/>
      <c r="B21" s="17"/>
      <c r="C21" s="17"/>
      <c r="D21" s="17"/>
      <c r="E21" s="17"/>
      <c r="F21" s="17"/>
      <c r="G21" s="17"/>
      <c r="H21" s="17"/>
      <c r="I21" s="17"/>
      <c r="J21" s="17"/>
      <c r="K21" s="17"/>
      <c r="L21" s="17"/>
      <c r="M21" s="17"/>
      <c r="N21" s="17"/>
      <c r="O21" s="17"/>
      <c r="P21" s="17"/>
      <c r="Q21" s="17"/>
      <c r="R21" s="18"/>
    </row>
    <row r="22" spans="1:21" x14ac:dyDescent="0.3">
      <c r="A22" s="16"/>
      <c r="B22" s="17"/>
      <c r="C22" s="17"/>
      <c r="D22" s="17"/>
      <c r="E22" s="17"/>
      <c r="F22" s="17"/>
      <c r="G22" s="17"/>
      <c r="H22" s="17"/>
      <c r="I22" s="17"/>
      <c r="J22" s="17"/>
      <c r="K22" s="17"/>
      <c r="L22" s="17"/>
      <c r="M22" s="17"/>
      <c r="N22" s="17"/>
      <c r="O22" s="17"/>
      <c r="P22" s="17"/>
      <c r="Q22" s="17"/>
      <c r="R22" s="18"/>
    </row>
    <row r="23" spans="1:21" x14ac:dyDescent="0.3">
      <c r="A23" s="16"/>
      <c r="B23" s="17"/>
      <c r="C23" s="17"/>
      <c r="D23" s="17"/>
      <c r="E23" s="17"/>
      <c r="F23" s="17"/>
      <c r="G23" s="17"/>
      <c r="H23" s="17"/>
      <c r="I23" s="17"/>
      <c r="J23" s="17"/>
      <c r="K23" s="17"/>
      <c r="L23" s="17"/>
      <c r="M23" s="17"/>
      <c r="N23" s="17"/>
      <c r="O23" s="17"/>
      <c r="P23" s="17"/>
      <c r="Q23" s="17"/>
      <c r="R23" s="18"/>
    </row>
    <row r="24" spans="1:21" x14ac:dyDescent="0.3">
      <c r="A24" s="16"/>
      <c r="B24" s="17"/>
      <c r="C24" s="17"/>
      <c r="D24" s="17"/>
      <c r="E24" s="17"/>
      <c r="F24" s="17"/>
      <c r="G24" s="17"/>
      <c r="H24" s="17"/>
      <c r="I24" s="17"/>
      <c r="J24" s="17"/>
      <c r="K24" s="17"/>
      <c r="L24" s="17"/>
      <c r="M24" s="17"/>
      <c r="N24" s="17"/>
      <c r="O24" s="17"/>
      <c r="P24" s="17"/>
      <c r="Q24" s="17"/>
      <c r="R24" s="18"/>
      <c r="U24" s="9"/>
    </row>
    <row r="25" spans="1:21" x14ac:dyDescent="0.3">
      <c r="A25" s="16"/>
      <c r="B25" s="17"/>
      <c r="C25" s="17"/>
      <c r="D25" s="17"/>
      <c r="E25" s="17"/>
      <c r="F25" s="17"/>
      <c r="G25" s="17"/>
      <c r="H25" s="17"/>
      <c r="I25" s="17"/>
      <c r="J25" s="17"/>
      <c r="K25" s="17"/>
      <c r="L25" s="17"/>
      <c r="M25" s="17"/>
      <c r="N25" s="17"/>
      <c r="O25" s="17"/>
      <c r="P25" s="17"/>
      <c r="Q25" s="17"/>
      <c r="R25" s="18"/>
    </row>
    <row r="26" spans="1:21" x14ac:dyDescent="0.3">
      <c r="A26" s="16"/>
      <c r="B26" s="17"/>
      <c r="C26" s="17"/>
      <c r="D26" s="17"/>
      <c r="E26" s="17"/>
      <c r="F26" s="17"/>
      <c r="G26" s="17"/>
      <c r="H26" s="17"/>
      <c r="I26" s="17"/>
      <c r="J26" s="17"/>
      <c r="K26" s="17"/>
      <c r="L26" s="17"/>
      <c r="M26" s="17"/>
      <c r="N26" s="17"/>
      <c r="O26" s="17"/>
      <c r="P26" s="17"/>
      <c r="Q26" s="17"/>
      <c r="R26" s="18"/>
    </row>
    <row r="27" spans="1:21" x14ac:dyDescent="0.3">
      <c r="A27" s="16"/>
      <c r="B27" s="17"/>
      <c r="C27" s="17"/>
      <c r="D27" s="17"/>
      <c r="E27" s="17"/>
      <c r="F27" s="17"/>
      <c r="G27" s="17"/>
      <c r="H27" s="17"/>
      <c r="I27" s="17"/>
      <c r="J27" s="17"/>
      <c r="K27" s="17"/>
      <c r="L27" s="17"/>
      <c r="M27" s="17"/>
      <c r="N27" s="17"/>
      <c r="O27" s="17"/>
      <c r="P27" s="17"/>
      <c r="Q27" s="17"/>
      <c r="R27" s="18"/>
    </row>
    <row r="28" spans="1:21" x14ac:dyDescent="0.3">
      <c r="A28" s="16"/>
      <c r="B28" s="17"/>
      <c r="C28" s="17"/>
      <c r="D28" s="17"/>
      <c r="E28" s="17"/>
      <c r="F28" s="17"/>
      <c r="G28" s="17"/>
      <c r="H28" s="17"/>
      <c r="I28" s="17"/>
      <c r="J28" s="17"/>
      <c r="K28" s="17"/>
      <c r="L28" s="17"/>
      <c r="M28" s="17"/>
      <c r="N28" s="17"/>
      <c r="O28" s="17"/>
      <c r="P28" s="17"/>
      <c r="Q28" s="17"/>
      <c r="R28" s="18"/>
    </row>
    <row r="29" spans="1:21" x14ac:dyDescent="0.3">
      <c r="A29" s="16"/>
      <c r="B29" s="17"/>
      <c r="C29" s="17"/>
      <c r="D29" s="17"/>
      <c r="E29" s="17"/>
      <c r="F29" s="17"/>
      <c r="G29" s="17"/>
      <c r="H29" s="17"/>
      <c r="I29" s="17"/>
      <c r="J29" s="17"/>
      <c r="K29" s="17"/>
      <c r="L29" s="17"/>
      <c r="M29" s="17"/>
      <c r="N29" s="17"/>
      <c r="O29" s="17"/>
      <c r="P29" s="17"/>
      <c r="Q29" s="17"/>
      <c r="R29" s="18"/>
    </row>
    <row r="30" spans="1:21" x14ac:dyDescent="0.3">
      <c r="A30" s="16"/>
      <c r="B30" s="17"/>
      <c r="C30" s="17"/>
      <c r="D30" s="17"/>
      <c r="E30" s="17"/>
      <c r="F30" s="17"/>
      <c r="G30" s="17"/>
      <c r="H30" s="17"/>
      <c r="I30" s="17"/>
      <c r="J30" s="17"/>
      <c r="K30" s="17"/>
      <c r="L30" s="17"/>
      <c r="M30" s="17"/>
      <c r="N30" s="17"/>
      <c r="O30" s="17"/>
      <c r="P30" s="17"/>
      <c r="Q30" s="17"/>
      <c r="R30" s="18"/>
    </row>
    <row r="31" spans="1:21" x14ac:dyDescent="0.3">
      <c r="A31" s="16"/>
      <c r="B31" s="17"/>
      <c r="C31" s="17"/>
      <c r="D31" s="17"/>
      <c r="E31" s="17"/>
      <c r="F31" s="17"/>
      <c r="G31" s="17"/>
      <c r="H31" s="17"/>
      <c r="I31" s="17"/>
      <c r="J31" s="17"/>
      <c r="K31" s="17"/>
      <c r="L31" s="17"/>
      <c r="M31" s="17"/>
      <c r="N31" s="17"/>
      <c r="O31" s="17"/>
      <c r="P31" s="17"/>
      <c r="Q31" s="17"/>
      <c r="R31" s="18"/>
    </row>
    <row r="32" spans="1:21" x14ac:dyDescent="0.3">
      <c r="A32" s="16"/>
      <c r="B32" s="17"/>
      <c r="C32" s="17"/>
      <c r="D32" s="17"/>
      <c r="E32" s="17"/>
      <c r="F32" s="17"/>
      <c r="G32" s="17"/>
      <c r="H32" s="17"/>
      <c r="I32" s="17"/>
      <c r="J32" s="17"/>
      <c r="K32" s="17"/>
      <c r="L32" s="17"/>
      <c r="M32" s="17"/>
      <c r="N32" s="17"/>
      <c r="O32" s="17"/>
      <c r="P32" s="17"/>
      <c r="Q32" s="17"/>
      <c r="R32" s="18"/>
    </row>
    <row r="33" spans="1:18" x14ac:dyDescent="0.3">
      <c r="A33" s="16"/>
      <c r="B33" s="17"/>
      <c r="C33" s="17"/>
      <c r="D33" s="17"/>
      <c r="E33" s="17"/>
      <c r="F33" s="17"/>
      <c r="G33" s="17"/>
      <c r="H33" s="17"/>
      <c r="I33" s="17"/>
      <c r="J33" s="17"/>
      <c r="K33" s="17"/>
      <c r="L33" s="17"/>
      <c r="M33" s="17"/>
      <c r="N33" s="17"/>
      <c r="O33" s="17"/>
      <c r="P33" s="17"/>
      <c r="Q33" s="17"/>
      <c r="R33" s="18"/>
    </row>
    <row r="34" spans="1:18" x14ac:dyDescent="0.3">
      <c r="A34" s="16"/>
      <c r="B34" s="17"/>
      <c r="C34" s="17"/>
      <c r="D34" s="17"/>
      <c r="E34" s="17"/>
      <c r="F34" s="17"/>
      <c r="G34" s="17"/>
      <c r="H34" s="17"/>
      <c r="I34" s="17"/>
      <c r="J34" s="17"/>
      <c r="K34" s="17"/>
      <c r="L34" s="17"/>
      <c r="M34" s="17"/>
      <c r="N34" s="17"/>
      <c r="O34" s="17"/>
      <c r="P34" s="17"/>
      <c r="Q34" s="17"/>
      <c r="R34" s="18"/>
    </row>
    <row r="35" spans="1:18" x14ac:dyDescent="0.3">
      <c r="A35" s="16"/>
      <c r="B35" s="17"/>
      <c r="C35" s="17"/>
      <c r="D35" s="17"/>
      <c r="E35" s="17"/>
      <c r="F35" s="17"/>
      <c r="G35" s="17"/>
      <c r="H35" s="17"/>
      <c r="I35" s="17"/>
      <c r="J35" s="17"/>
      <c r="K35" s="17"/>
      <c r="L35" s="17"/>
      <c r="M35" s="17"/>
      <c r="N35" s="17"/>
      <c r="O35" s="17"/>
      <c r="P35" s="17"/>
      <c r="Q35" s="17"/>
      <c r="R35" s="18"/>
    </row>
    <row r="36" spans="1:18" x14ac:dyDescent="0.3">
      <c r="A36" s="16"/>
      <c r="B36" s="17"/>
      <c r="C36" s="17"/>
      <c r="D36" s="17"/>
      <c r="E36" s="17"/>
      <c r="F36" s="17"/>
      <c r="G36" s="17"/>
      <c r="H36" s="17"/>
      <c r="I36" s="17"/>
      <c r="J36" s="17"/>
      <c r="K36" s="17"/>
      <c r="L36" s="17"/>
      <c r="M36" s="17"/>
      <c r="N36" s="17"/>
      <c r="O36" s="17"/>
      <c r="P36" s="17"/>
      <c r="Q36" s="17"/>
      <c r="R36" s="18"/>
    </row>
    <row r="37" spans="1:18" x14ac:dyDescent="0.3">
      <c r="A37" s="16"/>
      <c r="B37" s="17"/>
      <c r="C37" s="17"/>
      <c r="D37" s="17"/>
      <c r="E37" s="17"/>
      <c r="F37" s="17"/>
      <c r="G37" s="17"/>
      <c r="H37" s="17"/>
      <c r="I37" s="17"/>
      <c r="J37" s="17"/>
      <c r="K37" s="17"/>
      <c r="L37" s="17"/>
      <c r="M37" s="17"/>
      <c r="N37" s="17"/>
      <c r="O37" s="17"/>
      <c r="P37" s="17"/>
      <c r="Q37" s="17"/>
      <c r="R37" s="18"/>
    </row>
    <row r="38" spans="1:18" x14ac:dyDescent="0.3">
      <c r="A38" s="16"/>
      <c r="B38" s="17"/>
      <c r="C38" s="17"/>
      <c r="D38" s="17"/>
      <c r="E38" s="17"/>
      <c r="F38" s="17"/>
      <c r="G38" s="17"/>
      <c r="H38" s="17"/>
      <c r="I38" s="17"/>
      <c r="J38" s="17"/>
      <c r="K38" s="17"/>
      <c r="L38" s="17"/>
      <c r="M38" s="17"/>
      <c r="N38" s="17"/>
      <c r="O38" s="17"/>
      <c r="P38" s="17"/>
      <c r="Q38" s="17"/>
      <c r="R38" s="18"/>
    </row>
    <row r="39" spans="1:18" x14ac:dyDescent="0.3">
      <c r="A39" s="16"/>
      <c r="B39" s="17"/>
      <c r="C39" s="17"/>
      <c r="D39" s="17"/>
      <c r="E39" s="17"/>
      <c r="F39" s="17"/>
      <c r="G39" s="17"/>
      <c r="H39" s="17"/>
      <c r="I39" s="17"/>
      <c r="J39" s="17"/>
      <c r="K39" s="17"/>
      <c r="L39" s="17"/>
      <c r="M39" s="17"/>
      <c r="N39" s="17"/>
      <c r="O39" s="17"/>
      <c r="P39" s="17"/>
      <c r="Q39" s="17"/>
      <c r="R39" s="18"/>
    </row>
    <row r="40" spans="1:18" x14ac:dyDescent="0.3">
      <c r="A40" s="16"/>
      <c r="B40" s="17"/>
      <c r="C40" s="17"/>
      <c r="D40" s="17"/>
      <c r="E40" s="17"/>
      <c r="F40" s="17"/>
      <c r="G40" s="17"/>
      <c r="H40" s="17"/>
      <c r="I40" s="17"/>
      <c r="J40" s="17"/>
      <c r="K40" s="17"/>
      <c r="L40" s="17"/>
      <c r="M40" s="17"/>
      <c r="N40" s="17"/>
      <c r="O40" s="17"/>
      <c r="P40" s="17"/>
      <c r="Q40" s="17"/>
      <c r="R40" s="18"/>
    </row>
    <row r="41" spans="1:18" x14ac:dyDescent="0.3">
      <c r="A41" s="16"/>
      <c r="B41" s="17"/>
      <c r="C41" s="17"/>
      <c r="D41" s="17"/>
      <c r="E41" s="17"/>
      <c r="F41" s="17"/>
      <c r="G41" s="17"/>
      <c r="H41" s="17"/>
      <c r="I41" s="17"/>
      <c r="J41" s="17"/>
      <c r="K41" s="17"/>
      <c r="L41" s="17"/>
      <c r="M41" s="17"/>
      <c r="N41" s="17"/>
      <c r="O41" s="17"/>
      <c r="P41" s="17"/>
      <c r="Q41" s="17"/>
      <c r="R41" s="18"/>
    </row>
    <row r="42" spans="1:18" x14ac:dyDescent="0.3">
      <c r="A42" s="16"/>
      <c r="B42" s="17"/>
      <c r="C42" s="17"/>
      <c r="D42" s="17"/>
      <c r="E42" s="17"/>
      <c r="F42" s="17"/>
      <c r="G42" s="17"/>
      <c r="H42" s="17"/>
      <c r="I42" s="17"/>
      <c r="J42" s="17"/>
      <c r="K42" s="17"/>
      <c r="L42" s="17"/>
      <c r="M42" s="17"/>
      <c r="N42" s="17"/>
      <c r="O42" s="17"/>
      <c r="P42" s="17"/>
      <c r="Q42" s="17"/>
      <c r="R42" s="18"/>
    </row>
    <row r="43" spans="1:18" x14ac:dyDescent="0.3">
      <c r="A43" s="16"/>
      <c r="B43" s="17"/>
      <c r="C43" s="17"/>
      <c r="D43" s="17"/>
      <c r="E43" s="17"/>
      <c r="F43" s="17"/>
      <c r="G43" s="17"/>
      <c r="H43" s="17"/>
      <c r="I43" s="17"/>
      <c r="J43" s="17"/>
      <c r="K43" s="17"/>
      <c r="L43" s="17"/>
      <c r="M43" s="17"/>
      <c r="N43" s="17"/>
      <c r="O43" s="17"/>
      <c r="P43" s="17"/>
      <c r="Q43" s="17"/>
      <c r="R43" s="18"/>
    </row>
    <row r="44" spans="1:18" x14ac:dyDescent="0.3">
      <c r="A44" s="16"/>
      <c r="B44" s="17"/>
      <c r="C44" s="17"/>
      <c r="D44" s="17"/>
      <c r="E44" s="17"/>
      <c r="F44" s="17"/>
      <c r="G44" s="17"/>
      <c r="H44" s="17"/>
      <c r="I44" s="17"/>
      <c r="J44" s="17"/>
      <c r="K44" s="17"/>
      <c r="L44" s="17"/>
      <c r="M44" s="17"/>
      <c r="N44" s="17"/>
      <c r="O44" s="17"/>
      <c r="P44" s="17"/>
      <c r="Q44" s="17"/>
      <c r="R44" s="18"/>
    </row>
    <row r="45" spans="1:18" x14ac:dyDescent="0.3">
      <c r="A45" s="16"/>
      <c r="B45" s="17"/>
      <c r="C45" s="17"/>
      <c r="D45" s="17"/>
      <c r="E45" s="17"/>
      <c r="F45" s="17"/>
      <c r="G45" s="17"/>
      <c r="H45" s="17"/>
      <c r="I45" s="17"/>
      <c r="J45" s="17"/>
      <c r="K45" s="17"/>
      <c r="L45" s="17"/>
      <c r="M45" s="17"/>
      <c r="N45" s="17"/>
      <c r="O45" s="17"/>
      <c r="P45" s="17"/>
      <c r="Q45" s="17"/>
      <c r="R45" s="18"/>
    </row>
    <row r="46" spans="1:18" x14ac:dyDescent="0.3">
      <c r="A46" s="16"/>
      <c r="B46" s="17"/>
      <c r="C46" s="17"/>
      <c r="D46" s="17"/>
      <c r="E46" s="17"/>
      <c r="F46" s="17"/>
      <c r="G46" s="17"/>
      <c r="H46" s="17"/>
      <c r="I46" s="17"/>
      <c r="J46" s="17"/>
      <c r="K46" s="17"/>
      <c r="L46" s="17"/>
      <c r="M46" s="17"/>
      <c r="N46" s="17"/>
      <c r="O46" s="17"/>
      <c r="P46" s="17"/>
      <c r="Q46" s="17"/>
      <c r="R46" s="18"/>
    </row>
    <row r="47" spans="1:18" x14ac:dyDescent="0.3">
      <c r="A47" s="16"/>
      <c r="B47" s="17"/>
      <c r="C47" s="17"/>
      <c r="D47" s="17"/>
      <c r="E47" s="17"/>
      <c r="F47" s="17"/>
      <c r="G47" s="17"/>
      <c r="H47" s="17"/>
      <c r="I47" s="17"/>
      <c r="J47" s="17"/>
      <c r="K47" s="17"/>
      <c r="L47" s="17"/>
      <c r="M47" s="17"/>
      <c r="N47" s="17"/>
      <c r="O47" s="17"/>
      <c r="P47" s="17"/>
      <c r="Q47" s="17"/>
      <c r="R47" s="18"/>
    </row>
    <row r="48" spans="1:18" x14ac:dyDescent="0.3">
      <c r="A48" s="16"/>
      <c r="B48" s="17"/>
      <c r="C48" s="17"/>
      <c r="D48" s="17"/>
      <c r="E48" s="17"/>
      <c r="F48" s="17"/>
      <c r="G48" s="17"/>
      <c r="H48" s="17"/>
      <c r="I48" s="17"/>
      <c r="J48" s="17"/>
      <c r="K48" s="17"/>
      <c r="L48" s="17"/>
      <c r="M48" s="17"/>
      <c r="N48" s="17"/>
      <c r="O48" s="17"/>
      <c r="P48" s="17"/>
      <c r="Q48" s="17"/>
      <c r="R48" s="18"/>
    </row>
    <row r="49" spans="1:18" x14ac:dyDescent="0.3">
      <c r="A49" s="16"/>
      <c r="B49" s="17"/>
      <c r="C49" s="17"/>
      <c r="D49" s="17"/>
      <c r="E49" s="17"/>
      <c r="F49" s="17"/>
      <c r="G49" s="17"/>
      <c r="H49" s="17"/>
      <c r="I49" s="17"/>
      <c r="J49" s="17"/>
      <c r="K49" s="17"/>
      <c r="L49" s="17"/>
      <c r="M49" s="17"/>
      <c r="N49" s="17"/>
      <c r="O49" s="17"/>
      <c r="P49" s="17"/>
      <c r="Q49" s="17"/>
      <c r="R49" s="18"/>
    </row>
    <row r="50" spans="1:18" x14ac:dyDescent="0.3">
      <c r="A50" s="16"/>
      <c r="B50" s="17"/>
      <c r="C50" s="17"/>
      <c r="D50" s="17"/>
      <c r="E50" s="17"/>
      <c r="F50" s="17"/>
      <c r="G50" s="17"/>
      <c r="H50" s="17"/>
      <c r="I50" s="17"/>
      <c r="J50" s="17"/>
      <c r="K50" s="17"/>
      <c r="L50" s="17"/>
      <c r="M50" s="17"/>
      <c r="N50" s="17"/>
      <c r="O50" s="17"/>
      <c r="P50" s="17"/>
      <c r="Q50" s="17"/>
      <c r="R50" s="18"/>
    </row>
    <row r="51" spans="1:18" x14ac:dyDescent="0.3">
      <c r="A51" s="16"/>
      <c r="B51" s="17"/>
      <c r="C51" s="17"/>
      <c r="D51" s="17"/>
      <c r="E51" s="17"/>
      <c r="F51" s="17"/>
      <c r="G51" s="17"/>
      <c r="H51" s="17"/>
      <c r="I51" s="17"/>
      <c r="J51" s="17"/>
      <c r="K51" s="17"/>
      <c r="L51" s="17"/>
      <c r="M51" s="17"/>
      <c r="N51" s="17"/>
      <c r="O51" s="17"/>
      <c r="P51" s="17"/>
      <c r="Q51" s="17"/>
      <c r="R51" s="18"/>
    </row>
    <row r="52" spans="1:18" ht="15" thickBot="1" x14ac:dyDescent="0.35">
      <c r="A52" s="24"/>
      <c r="B52" s="25"/>
      <c r="C52" s="25"/>
      <c r="D52" s="25"/>
      <c r="E52" s="25"/>
      <c r="F52" s="25"/>
      <c r="G52" s="25"/>
      <c r="H52" s="25"/>
      <c r="I52" s="25"/>
      <c r="J52" s="25"/>
      <c r="K52" s="25"/>
      <c r="L52" s="25"/>
      <c r="M52" s="25"/>
      <c r="N52" s="25"/>
      <c r="O52" s="25"/>
      <c r="P52" s="25"/>
      <c r="Q52" s="25"/>
      <c r="R52" s="26"/>
    </row>
    <row r="54" spans="1:18" ht="4.8" hidden="1" customHeight="1" x14ac:dyDescent="0.3"/>
    <row r="65" customFormat="1" hidden="1" x14ac:dyDescent="0.3"/>
    <row r="66" customFormat="1" hidden="1" x14ac:dyDescent="0.3"/>
    <row r="67" customFormat="1" hidden="1" x14ac:dyDescent="0.3"/>
    <row r="68" customFormat="1" hidden="1" x14ac:dyDescent="0.3"/>
    <row r="69" customFormat="1" hidden="1" x14ac:dyDescent="0.3"/>
    <row r="70" customFormat="1" hidden="1" x14ac:dyDescent="0.3"/>
  </sheetData>
  <mergeCells count="1">
    <mergeCell ref="C3:D3"/>
  </mergeCells>
  <conditionalFormatting sqref="C5:D5 B6">
    <cfRule type="cellIs" dxfId="2" priority="1" operator="equal">
      <formula>"✅ On Track"</formula>
    </cfRule>
    <cfRule type="cellIs" dxfId="1" priority="2" operator="equal">
      <formula>"⚠️ Behind Schedule"</formula>
    </cfRule>
    <cfRule type="cellIs" dxfId="0" priority="3" operator="equal">
      <formula>"⚠️ Over Budget"</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6FDD7CF9-96BB-4647-AF54-D4A44A5DFF09}">
          <x14:formula1>
            <xm:f>'Project Summary'!$A$2:$A$5</xm:f>
          </x14:formula1>
          <xm:sqref>C3</xm:sqref>
        </x14:dataValidation>
      </x14:dataValidation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Summary</vt:lpstr>
      <vt:lpstr>Cost Breakdown</vt:lpstr>
      <vt:lpstr>Time Series Trend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Manik Nag</cp:lastModifiedBy>
  <dcterms:created xsi:type="dcterms:W3CDTF">2025-07-11T08:43:52Z</dcterms:created>
  <dcterms:modified xsi:type="dcterms:W3CDTF">2025-07-11T16:19:40Z</dcterms:modified>
</cp:coreProperties>
</file>