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T:\Users\d459kel\Downloads\"/>
    </mc:Choice>
  </mc:AlternateContent>
  <xr:revisionPtr revIDLastSave="0" documentId="13_ncr:1_{F0260F90-F775-4524-9508-E2B16A5A4ECF}" xr6:coauthVersionLast="47" xr6:coauthVersionMax="47" xr10:uidLastSave="{00000000-0000-0000-0000-000000000000}"/>
  <bookViews>
    <workbookView xWindow="28680" yWindow="-90" windowWidth="29040" windowHeight="17640" tabRatio="869" firstSheet="2" activeTab="9"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2" l="1"/>
  <c r="G14" i="12"/>
  <c r="C8" i="4"/>
  <c r="B9" i="10"/>
  <c r="B8" i="10"/>
  <c r="C49" i="2"/>
  <c r="C8" i="1"/>
  <c r="F17" i="12"/>
  <c r="E17" i="12"/>
  <c r="D17" i="12"/>
  <c r="B17" i="12"/>
  <c r="F14" i="15"/>
  <c r="B44" i="11"/>
  <c r="B15" i="8"/>
  <c r="B9" i="8"/>
  <c r="B6" i="8"/>
  <c r="B7" i="8"/>
  <c r="B46" i="6"/>
  <c r="B43" i="6"/>
  <c r="B41" i="6"/>
  <c r="C24" i="4"/>
  <c r="C16" i="4"/>
  <c r="C15" i="4"/>
  <c r="C14" i="4"/>
  <c r="D46" i="3"/>
  <c r="B36" i="10"/>
  <c r="B35" i="10"/>
  <c r="B29" i="10"/>
  <c r="B24" i="10"/>
  <c r="B23" i="10"/>
  <c r="B17" i="10"/>
  <c r="B16" i="10"/>
  <c r="B15" i="10"/>
  <c r="B14" i="10"/>
  <c r="B13"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C29" i="1" s="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H14" i="15"/>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H11" i="12"/>
  <c r="H17" i="12" s="1"/>
  <c r="G11" i="12"/>
  <c r="E11" i="12"/>
  <c r="D11" i="12"/>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33" i="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<sst xmlns="http://schemas.openxmlformats.org/spreadsheetml/2006/main" count="785" uniqueCount="662">
  <si>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</si>
  <si>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</si>
  <si>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</si>
  <si>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</si>
  <si>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</si>
  <si>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</si>
  <si>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</si>
  <si>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</si>
  <si>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</si>
  <si>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</si>
  <si>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</si>
  <si>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</si>
  <si>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</si>
  <si>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</si>
  <si>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</si>
  <si>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</si>
  <si>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</si>
  <si>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</si>
  <si>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</si>
  <si>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</si>
  <si>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</si>
  <si>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</si>
  <si>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</si>
  <si>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</si>
  <si>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</si>
  <si>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</si>
  <si>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</si>
  <si>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</si>
  <si>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</si>
  <si>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</si>
  <si>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</si>
  <si>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</si>
  <si>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</si>
  <si>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</si>
  <si>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</si>
  <si>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</si>
  <si>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</si>
  <si>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</si>
  <si>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</si>
  <si>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</si>
  <si>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</si>
  <si>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</si>
  <si>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</si>
  <si>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</si>
  <si>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</si>
  <si>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</si>
  <si>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</si>
  <si>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</si>
  <si>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</si>
  <si>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</si>
  <si>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</si>
  <si>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</si>
  <si>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</si>
  <si>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</si>
  <si>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</si>
  <si>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</si>
  <si>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</si>
  <si>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</si>
  <si>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</si>
  <si>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</si>
  <si>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</si>
  <si>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</si>
  <si>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</si>
  <si>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</si>
  <si>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</si>
  <si>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</si>
  <si>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</si>
  <si>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</si>
  <si>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</si>
  <si>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</si>
  <si>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</si>
  <si>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</si>
  <si>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</si>
  <si>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</si>
  <si>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</si>
  <si>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</si>
  <si>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</si>
  <si>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</si>
  <si>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</si>
  <si>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</si>
  <si>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</si>
  <si>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</si>
  <si>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</si>
  <si>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</si>
  <si>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</si>
  <si>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</si>
  <si>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</si>
  <si>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</si>
  <si>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</si>
  <si>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</si>
  <si>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</si>
  <si>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</si>
  <si>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</si>
  <si>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</si>
  <si>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</si>
  <si>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</si>
  <si>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</si>
  <si>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</si>
  <si>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</si>
  <si>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</si>
  <si>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</si>
  <si>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</si>
  <si>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</si>
  <si>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</si>
  <si>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</si>
  <si>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</si>
  <si>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</si>
  <si>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</si>
  <si>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</si>
  <si>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</si>
  <si>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</si>
  <si>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</si>
  <si>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</si>
  <si>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</si>
  <si>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</si>
  <si>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</si>
  <si>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</si>
  <si>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</si>
  <si>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</si>
  <si>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</si>
  <si>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</si>
  <si>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</si>
  <si>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</si>
  <si>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</si>
  <si>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</si>
  <si>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</si>
  <si>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</si>
  <si>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</si>
  <si>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</si>
  <si>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</si>
  <si>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</si>
  <si>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</si>
  <si>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</si>
  <si>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</si>
  <si>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</si>
  <si>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</si>
  <si>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</si>
  <si>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</si>
  <si>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</si>
  <si>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</si>
  <si>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</si>
  <si>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</si>
  <si>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</si>
  <si>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</si>
  <si>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</si>
  <si>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</si>
  <si>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</si>
  <si>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</si>
  <si>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</si>
  <si>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</si>
  <si>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</si>
  <si>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</si>
  <si>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</si>
  <si>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</si>
  <si>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</si>
  <si>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</si>
  <si>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</si>
  <si>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</si>
  <si>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</si>
  <si>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</si>
  <si>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</si>
  <si>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</si>
  <si>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</si>
  <si>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</si>
  <si>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</si>
  <si>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</si>
  <si>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</si>
  <si>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</si>
  <si>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</si>
  <si>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</si>
  <si>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</si>
  <si>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</si>
  <si>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</si>
  <si>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</si>
  <si>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</si>
  <si>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</si>
  <si>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</si>
  <si>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</si>
  <si>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</si>
  <si>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</si>
  <si>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</si>
  <si>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</si>
  <si>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</si>
  <si>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</si>
  <si>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</si>
  <si>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</si>
  <si>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</si>
  <si>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</si>
  <si>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</si>
  <si>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</si>
  <si>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</si>
  <si>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</si>
  <si>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</si>
  <si>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</si>
  <si>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</si>
  <si>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</si>
  <si>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</si>
  <si>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</si>
  <si>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</si>
  <si>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</si>
  <si>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</si>
  <si>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</si>
  <si>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</si>
  <si>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</si>
  <si>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</si>
  <si>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</si>
  <si>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</si>
  <si>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</si>
  <si>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</si>
  <si>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</si>
  <si>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</si>
  <si>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</si>
  <si>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</si>
  <si>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</si>
  <si>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</si>
  <si>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</si>
  <si>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</si>
  <si>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</si>
  <si>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</si>
  <si>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</si>
  <si>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</si>
  <si>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</si>
  <si>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</si>
  <si>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</si>
  <si>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</si>
  <si>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</si>
  <si>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</si>
  <si>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</si>
  <si>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</si>
  <si>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</si>
  <si>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</si>
  <si>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</si>
  <si>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</si>
  <si>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</si>
  <si>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</si>
  <si>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</si>
  <si>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</si>
  <si>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</si>
  <si>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</si>
  <si>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</si>
  <si>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</si>
  <si>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</si>
  <si>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</si>
  <si>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</si>
  <si>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</si>
  <si>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</si>
  <si>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</si>
  <si>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</si>
  <si>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</si>
  <si>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</si>
  <si>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</si>
  <si>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</si>
  <si>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</si>
  <si>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</si>
  <si>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</si>
  <si>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</si>
  <si>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</si>
  <si>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</si>
  <si>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</si>
  <si>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</si>
  <si>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</si>
  <si>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</si>
  <si>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</si>
  <si>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</si>
  <si>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</si>
  <si>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</si>
  <si>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</si>
  <si>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</si>
  <si>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</si>
  <si>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</si>
  <si>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</si>
  <si>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</si>
  <si>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</si>
  <si>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</si>
  <si>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</si>
  <si>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</si>
  <si>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</si>
  <si>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</si>
  <si>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</si>
  <si>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</si>
  <si>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</si>
  <si>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</si>
  <si>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</si>
  <si>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</si>
  <si>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</si>
  <si>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</si>
  <si>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</si>
  <si>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</si>
  <si>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</si>
  <si>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</si>
  <si>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</si>
  <si>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</si>
  <si>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</si>
  <si>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</si>
  <si>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</si>
  <si>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</si>
  <si>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</si>
  <si>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</si>
  <si>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</si>
  <si>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</si>
  <si>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</si>
  <si>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</si>
  <si>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</si>
  <si>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</si>
  <si>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</si>
  <si>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</si>
  <si>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</si>
  <si>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</si>
  <si>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</si>
  <si>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</si>
  <si>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</si>
  <si>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</si>
  <si>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</si>
  <si>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</si>
  <si>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</si>
  <si>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</si>
  <si>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</si>
  <si>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</si>
  <si>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</si>
  <si>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</si>
  <si>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</si>
  <si>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</si>
  <si>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</si>
  <si>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</si>
  <si>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</si>
  <si>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</si>
  <si>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</si>
  <si>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</si>
  <si>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</si>
  <si>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</si>
  <si>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</si>
  <si>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</si>
  <si>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</si>
  <si>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</si>
  <si>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</si>
  <si>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</si>
  <si>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</si>
  <si>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</si>
  <si>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</si>
  <si>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</si>
  <si>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</si>
  <si>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</si>
  <si>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</si>
  <si>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</si>
  <si>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</si>
  <si>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</si>
  <si>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</si>
  <si>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</si>
  <si>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</si>
  <si>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</si>
  <si>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</si>
  <si>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</si>
  <si>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</si>
  <si>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</si>
  <si>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</si>
  <si>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</si>
  <si>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</si>
  <si>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</si>
  <si>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</si>
  <si>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</si>
  <si>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</si>
  <si>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</si>
  <si>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</si>
  <si>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</si>
  <si>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</si>
  <si>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</si>
  <si>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</si>
  <si>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</si>
  <si>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</si>
  <si>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</si>
  <si>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</si>
  <si>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</si>
  <si>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</si>
  <si>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</si>
  <si>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</si>
  <si>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</si>
  <si>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</si>
  <si>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</si>
  <si>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</si>
  <si>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</si>
  <si>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</si>
  <si>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</si>
  <si>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</si>
  <si>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</si>
  <si>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</si>
  <si>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</si>
  <si>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</si>
  <si>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</si>
  <si>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</si>
  <si>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</si>
  <si>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</si>
  <si>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</si>
  <si>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</si>
  <si>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</si>
  <si>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</si>
  <si>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</si>
  <si>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</si>
  <si>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</si>
  <si>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</si>
  <si>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</si>
  <si>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</si>
  <si>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</si>
  <si>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</si>
  <si>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</si>
  <si>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</si>
  <si>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</si>
  <si>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</si>
  <si>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</si>
  <si>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</si>
  <si>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</si>
  <si>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</si>
  <si>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</si>
  <si>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</si>
  <si>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</si>
  <si>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</si>
  <si>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</si>
  <si>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</si>
  <si>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</si>
  <si>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</si>
  <si>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</si>
  <si>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</si>
  <si>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</si>
  <si>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</si>
  <si>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</si>
  <si>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</si>
  <si>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</si>
  <si>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</si>
  <si>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</si>
  <si>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</si>
  <si>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</si>
  <si>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</si>
  <si>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</si>
  <si>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</si>
  <si>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</si>
  <si>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</si>
  <si>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</si>
  <si>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</si>
  <si>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</si>
  <si>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</si>
  <si>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</si>
  <si>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</si>
  <si>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</si>
  <si>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</si>
  <si>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</si>
  <si>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</si>
  <si>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</si>
  <si>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</si>
  <si>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</si>
  <si>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</si>
  <si>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</si>
  <si>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</si>
  <si>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</si>
  <si>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</si>
  <si>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</si>
  <si>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</si>
  <si>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</si>
  <si>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</si>
  <si>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</si>
  <si>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</si>
  <si>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</si>
  <si>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</si>
  <si>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</si>
  <si>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</si>
  <si>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</si>
  <si>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</si>
  <si>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</si>
  <si>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</si>
  <si>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</si>
  <si>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</si>
  <si>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</si>
  <si>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</si>
  <si>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</si>
  <si>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</si>
  <si>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</si>
  <si>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</si>
  <si>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</si>
  <si>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</si>
  <si>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</si>
  <si>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</si>
  <si>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</si>
  <si>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</si>
  <si>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</si>
  <si>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</si>
  <si>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</si>
  <si>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</si>
  <si>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</si>
  <si>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</si>
  <si>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</si>
  <si>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</si>
  <si>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</si>
  <si>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</si>
  <si>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</si>
  <si>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</si>
  <si>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</si>
  <si>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</si>
  <si>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</si>
  <si>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</si>
  <si>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</si>
  <si>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</si>
  <si>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</si>
  <si>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</si>
  <si>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</si>
  <si>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</si>
  <si>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</si>
  <si>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</si>
  <si>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</si>
  <si>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</si>
  <si>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</si>
  <si>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</si>
  <si>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</si>
  <si>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</si>
  <si>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</si>
  <si>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</si>
  <si>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</si>
  <si>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</si>
  <si>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</si>
  <si>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</si>
  <si>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</si>
  <si>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</si>
  <si>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</si>
  <si>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</si>
  <si>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</si>
  <si>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</si>
  <si>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</si>
  <si>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</si>
  <si>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</si>
  <si>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</si>
  <si>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</si>
  <si>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</si>
  <si>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</si>
  <si>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</si>
  <si>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</si>
  <si>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</si>
  <si>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</si>
  <si>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</si>
  <si>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</si>
  <si>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</si>
  <si>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</si>
  <si>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</si>
  <si>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</si>
  <si>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</si>
  <si>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</si>
  <si>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</si>
  <si>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</si>
  <si>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</si>
  <si>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</si>
  <si>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</si>
  <si>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</si>
  <si>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</si>
  <si>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</si>
  <si>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</si>
  <si>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</si>
  <si>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</si>
  <si>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</si>
  <si>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</si>
  <si>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</si>
  <si>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</si>
  <si>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</si>
  <si>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</si>
  <si>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</si>
  <si>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</si>
  <si>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</si>
  <si>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</si>
  <si>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</si>
  <si>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</si>
  <si>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</si>
  <si>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</si>
  <si>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</si>
  <si>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</si>
  <si>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</si>
  <si>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</si>
  <si>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</si>
  <si>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</si>
  <si>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</si>
  <si>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</si>
  <si>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</si>
  <si>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</si>
  <si>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</si>
  <si>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</si>
  <si>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</si>
  <si>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</si>
  <si>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</si>
  <si>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</si>
  <si>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</si>
  <si>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</si>
  <si>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</si>
  <si>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</si>
  <si>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</si>
  <si>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</si>
  <si>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</si>
  <si>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</si>
  <si>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</si>
  <si>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</si>
  <si>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</si>
  <si>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</si>
  <si>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</si>
  <si>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</si>
  <si>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</si>
  <si>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</si>
  <si>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</si>
  <si>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</si>
  <si>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</si>
  <si>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</si>
  <si>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</si>
  <si>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</si>
  <si>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</si>
  <si>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</si>
  <si>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</si>
  <si>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</si>
  <si>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</si>
  <si>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</si>
  <si>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</si>
  <si>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</si>
  <si>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</si>
  <si>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</si>
  <si>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</si>
  <si>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</si>
  <si>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</si>
  <si>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</si>
  <si>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</si>
  <si>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</si>
  <si>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</si>
  <si>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</si>
  <si>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</si>
  <si>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</si>
  <si>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</si>
  <si>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</si>
  <si>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</si>
  <si>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</si>
  <si>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</si>
  <si>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</si>
  <si>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</si>
  <si>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</si>
  <si>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</si>
  <si>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</si>
  <si>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</si>
  <si>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</si>
  <si>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</si>
  <si>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</si>
  <si>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</si>
  <si>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</si>
  <si>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</si>
  <si>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</si>
  <si>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</si>
  <si>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</si>
  <si>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</si>
  <si>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</si>
  <si>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</si>
  <si>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</si>
  <si>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</si>
  <si>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</si>
  <si>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I hovedsak leieinntekter og eksterne oppdrag (fotograf)</t>
  </si>
  <si>
    <t>Spesifikasjon av offentlig tilskudd 2024</t>
  </si>
  <si>
    <t xml:space="preserve">Rektor/Daglig leder </t>
  </si>
  <si>
    <t>Arild Hestnes Juul</t>
  </si>
  <si>
    <t>Reiseregning</t>
  </si>
  <si>
    <t>Geir Terje Nergaard</t>
  </si>
  <si>
    <t>Manglende utbetalt utbytte</t>
  </si>
  <si>
    <t>Jan Christian Sørlie</t>
  </si>
  <si>
    <t>Dekning av manglende kvittering</t>
  </si>
  <si>
    <t>Norsk Fotofagskole AS</t>
  </si>
  <si>
    <t>Org.nr: 983719627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</si>
</sst>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0.0"/>
    <numFmt numFmtId="166" formatCode="#,##0.0"/>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9">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indexed="27"/>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598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14">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0" fontId="64" fillId="0" borderId="0" xfId="6" applyFont="1"/>
    <xf numFmtId="0" fontId="19" fillId="0" borderId="7" xfId="6"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11"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11" fillId="0" borderId="48" xfId="0" applyNumberFormat="1" applyFont="1" applyBorder="1" applyProtection="1">
      <protection locked="0"/>
    </xf>
    <xf numFmtId="0" fontId="20" fillId="0" borderId="3" xfId="0" applyFont="1" applyBorder="1" applyProtection="1">
      <protection locked="0"/>
    </xf>
    <xf numFmtId="3" fontId="11" fillId="0" borderId="67" xfId="0" applyNumberFormat="1" applyFont="1" applyBorder="1" applyProtection="1">
      <protection locked="0"/>
    </xf>
    <xf numFmtId="3" fontId="20" fillId="0" borderId="4" xfId="0" applyNumberFormat="1" applyFont="1" applyBorder="1" applyAlignment="1" applyProtection="1">
      <alignment horizontal="center" vertical="center"/>
      <protection locked="0"/>
    </xf>
    <xf numFmtId="3" fontId="20" fillId="0" borderId="4" xfId="0" applyNumberFormat="1" applyFont="1" applyBorder="1" applyAlignment="1" applyProtection="1">
      <alignment horizontal="center" wrapText="1"/>
      <protection locked="0"/>
    </xf>
    <xf numFmtId="0" fontId="20" fillId="0" borderId="12" xfId="0" applyFont="1" applyBorder="1" applyProtection="1">
      <protection locked="0"/>
    </xf>
    <xf numFmtId="3" fontId="11" fillId="0" borderId="21" xfId="0" applyNumberFormat="1" applyFont="1" applyBorder="1" applyProtection="1">
      <protection locked="0"/>
    </xf>
    <xf numFmtId="3" fontId="48" fillId="0" borderId="3" xfId="0" applyNumberFormat="1" applyFont="1" applyBorder="1" applyAlignment="1" applyProtection="1">
      <alignment wrapText="1"/>
      <protection locked="0"/>
    </xf>
    <xf numFmtId="3" fontId="48" fillId="0" borderId="12" xfId="0" applyNumberFormat="1" applyFont="1" applyBorder="1" applyAlignment="1" applyProtection="1">
      <alignment wrapText="1"/>
      <protection locked="0"/>
    </xf>
    <xf numFmtId="0" fontId="48" fillId="0" borderId="48" xfId="0" applyFont="1" applyBorder="1" applyAlignment="1">
      <alignment horizontal="left" wrapText="1"/>
    </xf>
    <xf numFmtId="14" fontId="48" fillId="0" borderId="4" xfId="0" applyNumberFormat="1" applyFont="1" applyBorder="1" applyAlignment="1">
      <alignment horizontal="right" wrapText="1"/>
    </xf>
    <xf numFmtId="3" fontId="48" fillId="0" borderId="11" xfId="0" applyNumberFormat="1" applyFont="1" applyBorder="1" applyAlignment="1">
      <alignment wrapText="1"/>
    </xf>
    <xf numFmtId="1" fontId="11" fillId="0" borderId="7" xfId="6" applyNumberFormat="1" applyFont="1" applyBorder="1"/>
    <xf numFmtId="1" fontId="20" fillId="0" borderId="5" xfId="6" applyNumberFormat="1" applyBorder="1"/>
    <xf numFmtId="1" fontId="20" fillId="0" borderId="48" xfId="6" applyNumberFormat="1" applyBorder="1"/>
    <xf numFmtId="1" fontId="20" fillId="0" borderId="21" xfId="6" applyNumberFormat="1" applyBorder="1"/>
    <xf numFmtId="165" fontId="20" fillId="0" borderId="6" xfId="6" applyNumberFormat="1" applyBorder="1"/>
    <xf numFmtId="165" fontId="19" fillId="0" borderId="10" xfId="6" applyNumberFormat="1" applyFont="1" applyBorder="1"/>
    <xf numFmtId="165" fontId="19" fillId="0" borderId="15" xfId="6" applyNumberFormat="1" applyFont="1" applyBorder="1"/>
    <xf numFmtId="165" fontId="19" fillId="0" borderId="39" xfId="6" applyNumberFormat="1" applyFont="1" applyBorder="1"/>
    <xf numFmtId="165" fontId="20" fillId="0" borderId="39" xfId="6" applyNumberFormat="1" applyBorder="1"/>
    <xf numFmtId="165" fontId="19" fillId="0" borderId="7" xfId="6" applyNumberFormat="1" applyFont="1" applyBorder="1"/>
    <xf numFmtId="165" fontId="20" fillId="0" borderId="7" xfId="6" applyNumberFormat="1" applyBorder="1"/>
    <xf numFmtId="165" fontId="20" fillId="0" borderId="0" xfId="6" applyNumberFormat="1"/>
    <xf numFmtId="1" fontId="19" fillId="0" borderId="0" xfId="0" applyNumberFormat="1" applyFont="1" applyAlignment="1" applyProtection="1">
      <alignment horizontal="left"/>
      <protection locked="0"/>
    </xf>
    <xf numFmtId="166" fontId="20" fillId="0" borderId="6" xfId="6" applyNumberFormat="1" applyBorder="1"/>
    <xf numFmtId="166" fontId="20" fillId="0" borderId="6" xfId="11" applyNumberFormat="1" applyFont="1" applyFill="1" applyBorder="1"/>
    <xf numFmtId="166" fontId="19" fillId="0" borderId="7" xfId="6" applyNumberFormat="1" applyFon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598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2_Note 1 og 2" xfId="4310" xr:uid="{0E32D2B9-8386-4AA9-834D-A636EDF40A59}"/>
    <cellStyle name="20 % - uthevingsfarge 5 2 2 3" xfId="4292" xr:uid="{00000000-0005-0000-0000-000004000000}"/>
    <cellStyle name="20 % - uthevingsfarge 5 2 2 4" xfId="2696" xr:uid="{00000000-0005-0000-0000-000005000000}"/>
    <cellStyle name="20 % - uthevingsfarge 5 2 2_Note 1 og 2" xfId="4309" xr:uid="{423C07C8-3BD6-4E30-9C28-27AAA00129BE}"/>
    <cellStyle name="20 % - uthevingsfarge 5 2 3" xfId="1257" xr:uid="{00000000-0005-0000-0000-000006000000}"/>
    <cellStyle name="20 % - uthevingsfarge 5 2 3 2" xfId="2897" xr:uid="{00000000-0005-0000-0000-000007000000}"/>
    <cellStyle name="20 % - uthevingsfarge 5 2 3_Note 1 og 2" xfId="4311" xr:uid="{C8D6F0A5-85ED-43B3-8613-4B4917C68675}"/>
    <cellStyle name="20 % - uthevingsfarge 5 2 4" xfId="1998" xr:uid="{00000000-0005-0000-0000-000008000000}"/>
    <cellStyle name="20 % - uthevingsfarge 5 2 4 2" xfId="3252" xr:uid="{00000000-0005-0000-0000-000009000000}"/>
    <cellStyle name="20 % - uthevingsfarge 5 2 4_Note 1 og 2" xfId="4312" xr:uid="{515A8126-EA94-476A-9B18-D1D9CAD7CA42}"/>
    <cellStyle name="20 % - uthevingsfarge 5 2 5" xfId="3945" xr:uid="{00000000-0005-0000-0000-00000A000000}"/>
    <cellStyle name="20 % - uthevingsfarge 5 2 6" xfId="2348" xr:uid="{00000000-0005-0000-0000-00000B000000}"/>
    <cellStyle name="20 % - uthevingsfarge 5 2_Note 1 og 2" xfId="4308" xr:uid="{6DDF0100-25BE-49D2-A77C-B21496FB1B25}"/>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2_Note 1 og 2" xfId="4314" xr:uid="{BAA6DAEF-6661-4356-9DF6-02D1D4D859E0}"/>
    <cellStyle name="20 % - uthevingsfarge 5 3 3" xfId="3949" xr:uid="{00000000-0005-0000-0000-00000F000000}"/>
    <cellStyle name="20 % - uthevingsfarge 5 3 4" xfId="2352" xr:uid="{00000000-0005-0000-0000-000010000000}"/>
    <cellStyle name="20 % - uthevingsfarge 5 3_Note 1 og 2" xfId="4313" xr:uid="{A40098CE-821C-46B8-9C10-9F7B9881851A}"/>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2_Note 1 og 2" xfId="4319" xr:uid="{6E3F2BF3-DC03-4B0B-9ABF-6F09DC32AADD}"/>
    <cellStyle name="20% - Accent1 2 2 2 3" xfId="4184" xr:uid="{00000000-0005-0000-0000-000018000000}"/>
    <cellStyle name="20% - Accent1 2 2 2 4" xfId="2588" xr:uid="{00000000-0005-0000-0000-000019000000}"/>
    <cellStyle name="20% - Accent1 2 2 2_Note 1 og 2" xfId="4318" xr:uid="{62CBFBF2-D5A5-4EF9-A220-2DE49C13C47A}"/>
    <cellStyle name="20% - Accent1 2 2 3" xfId="1148" xr:uid="{00000000-0005-0000-0000-00001A000000}"/>
    <cellStyle name="20% - Accent1 2 2 3 2" xfId="3144" xr:uid="{00000000-0005-0000-0000-00001B000000}"/>
    <cellStyle name="20% - Accent1 2 2 3_Note 1 og 2" xfId="4320" xr:uid="{9A00D748-7935-4868-B31A-3125F6DA73F0}"/>
    <cellStyle name="20% - Accent1 2 2 4" xfId="1890" xr:uid="{00000000-0005-0000-0000-00001C000000}"/>
    <cellStyle name="20% - Accent1 2 2 4 2" xfId="3837" xr:uid="{00000000-0005-0000-0000-00001D000000}"/>
    <cellStyle name="20% - Accent1 2 2 4_Note 1 og 2" xfId="4321" xr:uid="{462A3E17-48AD-4E11-9EE6-45038D491784}"/>
    <cellStyle name="20% - Accent1 2 2 5" xfId="2240" xr:uid="{00000000-0005-0000-0000-00001E000000}"/>
    <cellStyle name="20% - Accent1 2 2_Note 1 og 2" xfId="4317" xr:uid="{8AC76610-E5BE-4EB5-BB52-0B3FB1621CA0}"/>
    <cellStyle name="20% - Accent1 2 3" xfId="582" xr:uid="{00000000-0005-0000-0000-00001F000000}"/>
    <cellStyle name="20% - Accent1 2 3 2" xfId="1324" xr:uid="{00000000-0005-0000-0000-000020000000}"/>
    <cellStyle name="20% - Accent1 2 3 2 2" xfId="3319" xr:uid="{00000000-0005-0000-0000-000021000000}"/>
    <cellStyle name="20% - Accent1 2 3 2_Note 1 og 2" xfId="4323" xr:uid="{7D034647-3B4F-45A0-8F4C-26CED9D50B78}"/>
    <cellStyle name="20% - Accent1 2 3 3" xfId="4012" xr:uid="{00000000-0005-0000-0000-000022000000}"/>
    <cellStyle name="20% - Accent1 2 3 4" xfId="2415" xr:uid="{00000000-0005-0000-0000-000023000000}"/>
    <cellStyle name="20% - Accent1 2 3_Note 1 og 2" xfId="4322" xr:uid="{BB3CF5CA-68CB-4A61-A36F-25FBC46E1A58}"/>
    <cellStyle name="20% - Accent1 2 4" xfId="953" xr:uid="{00000000-0005-0000-0000-000024000000}"/>
    <cellStyle name="20% - Accent1 2 4 2" xfId="2787" xr:uid="{00000000-0005-0000-0000-000025000000}"/>
    <cellStyle name="20% - Accent1 2 4_Note 1 og 2" xfId="4324" xr:uid="{5FC7B3EC-EE34-4D02-A968-85BFB27E2D57}"/>
    <cellStyle name="20% - Accent1 2 5" xfId="1717" xr:uid="{00000000-0005-0000-0000-000026000000}"/>
    <cellStyle name="20% - Accent1 2 5 2" xfId="2972" xr:uid="{00000000-0005-0000-0000-000027000000}"/>
    <cellStyle name="20% - Accent1 2 5_Note 1 og 2" xfId="4325" xr:uid="{70A5EDAC-6D2F-4913-8E2D-80CE277F6597}"/>
    <cellStyle name="20% - Accent1 2 6" xfId="3665" xr:uid="{00000000-0005-0000-0000-000028000000}"/>
    <cellStyle name="20% - Accent1 2 7" xfId="2068" xr:uid="{00000000-0005-0000-0000-000029000000}"/>
    <cellStyle name="20% - Accent1 2_Note 1 og 2" xfId="4316" xr:uid="{26A09EB8-C622-4A3C-8252-E9B46A1FC342}"/>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2_Note 1 og 2" xfId="4328" xr:uid="{4C10F966-C8E0-455D-8403-BB256B5ACAA5}"/>
    <cellStyle name="20% - Accent1 3 2 3" xfId="4138" xr:uid="{00000000-0005-0000-0000-00002E000000}"/>
    <cellStyle name="20% - Accent1 3 2 4" xfId="2541" xr:uid="{00000000-0005-0000-0000-00002F000000}"/>
    <cellStyle name="20% - Accent1 3 2_Note 1 og 2" xfId="4327" xr:uid="{51F3713C-0199-46BC-854A-B77CF163E5CC}"/>
    <cellStyle name="20% - Accent1 3 3" xfId="1092" xr:uid="{00000000-0005-0000-0000-000030000000}"/>
    <cellStyle name="20% - Accent1 3 3 2" xfId="3098" xr:uid="{00000000-0005-0000-0000-000031000000}"/>
    <cellStyle name="20% - Accent1 3 3_Note 1 og 2" xfId="4329" xr:uid="{9C693F9E-8BD6-493A-AD78-F0B18ABE9186}"/>
    <cellStyle name="20% - Accent1 3 4" xfId="1844" xr:uid="{00000000-0005-0000-0000-000032000000}"/>
    <cellStyle name="20% - Accent1 3 4 2" xfId="3791" xr:uid="{00000000-0005-0000-0000-000033000000}"/>
    <cellStyle name="20% - Accent1 3 4_Note 1 og 2" xfId="4330" xr:uid="{F460F644-523F-4908-946D-44403031BF65}"/>
    <cellStyle name="20% - Accent1 3 5" xfId="2194" xr:uid="{00000000-0005-0000-0000-000034000000}"/>
    <cellStyle name="20% - Accent1 3_Note 1 og 2" xfId="4326" xr:uid="{4E2244AD-7630-42EB-BBDD-250FBEE3A71F}"/>
    <cellStyle name="20% - Accent1 4" xfId="536" xr:uid="{00000000-0005-0000-0000-000035000000}"/>
    <cellStyle name="20% - Accent1 4 2" xfId="1278" xr:uid="{00000000-0005-0000-0000-000036000000}"/>
    <cellStyle name="20% - Accent1 4 2 2" xfId="3273" xr:uid="{00000000-0005-0000-0000-000037000000}"/>
    <cellStyle name="20% - Accent1 4 2_Note 1 og 2" xfId="4332" xr:uid="{B4B7F0D4-AA62-4C5F-B339-4598BE4DC3BD}"/>
    <cellStyle name="20% - Accent1 4 3" xfId="3966" xr:uid="{00000000-0005-0000-0000-000038000000}"/>
    <cellStyle name="20% - Accent1 4 4" xfId="2369" xr:uid="{00000000-0005-0000-0000-000039000000}"/>
    <cellStyle name="20% - Accent1 4_Note 1 og 2" xfId="4331" xr:uid="{8C56CF2D-9DC7-4103-92AA-C609AEC03009}"/>
    <cellStyle name="20% - Accent1 5" xfId="907" xr:uid="{00000000-0005-0000-0000-00003A000000}"/>
    <cellStyle name="20% - Accent1 5 2" xfId="2729" xr:uid="{00000000-0005-0000-0000-00003B000000}"/>
    <cellStyle name="20% - Accent1 5_Note 1 og 2" xfId="4333" xr:uid="{B8AB8F23-6894-4760-8707-B082FA974C15}"/>
    <cellStyle name="20% - Accent1 6" xfId="1661" xr:uid="{00000000-0005-0000-0000-00003C000000}"/>
    <cellStyle name="20% - Accent1 6 2" xfId="2926" xr:uid="{00000000-0005-0000-0000-00003D000000}"/>
    <cellStyle name="20% - Accent1 6_Note 1 og 2" xfId="4334" xr:uid="{C3AFFF7C-81EC-4F66-9327-D27DE00822DC}"/>
    <cellStyle name="20% - Accent1 7" xfId="3619" xr:uid="{00000000-0005-0000-0000-00003E000000}"/>
    <cellStyle name="20% - Accent1 8" xfId="2022" xr:uid="{00000000-0005-0000-0000-00003F000000}"/>
    <cellStyle name="20% - Accent1_Note 1 og 2" xfId="4315" xr:uid="{7E390416-0226-428C-8F1F-E165799DC504}"/>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2_Note 1 og 2" xfId="4339" xr:uid="{FAA07578-CD3E-4A57-BC24-C3AD572DC0D4}"/>
    <cellStyle name="20% - Accent2 2 2 2 3" xfId="4185" xr:uid="{00000000-0005-0000-0000-000046000000}"/>
    <cellStyle name="20% - Accent2 2 2 2 4" xfId="2589" xr:uid="{00000000-0005-0000-0000-000047000000}"/>
    <cellStyle name="20% - Accent2 2 2 2_Note 1 og 2" xfId="4338" xr:uid="{A9DD2027-6124-4A70-B04A-03A906157E53}"/>
    <cellStyle name="20% - Accent2 2 2 3" xfId="1149" xr:uid="{00000000-0005-0000-0000-000048000000}"/>
    <cellStyle name="20% - Accent2 2 2 3 2" xfId="3145" xr:uid="{00000000-0005-0000-0000-000049000000}"/>
    <cellStyle name="20% - Accent2 2 2 3_Note 1 og 2" xfId="4340" xr:uid="{3236A44D-730D-4EC4-AA01-394CECC7C3CC}"/>
    <cellStyle name="20% - Accent2 2 2 4" xfId="1891" xr:uid="{00000000-0005-0000-0000-00004A000000}"/>
    <cellStyle name="20% - Accent2 2 2 4 2" xfId="3838" xr:uid="{00000000-0005-0000-0000-00004B000000}"/>
    <cellStyle name="20% - Accent2 2 2 4_Note 1 og 2" xfId="4341" xr:uid="{2908403D-6911-4C29-A61A-ECB39181C16B}"/>
    <cellStyle name="20% - Accent2 2 2 5" xfId="2241" xr:uid="{00000000-0005-0000-0000-00004C000000}"/>
    <cellStyle name="20% - Accent2 2 2_Note 1 og 2" xfId="4337" xr:uid="{5177201F-0CDC-46BE-B304-B067C205F68C}"/>
    <cellStyle name="20% - Accent2 2 3" xfId="583" xr:uid="{00000000-0005-0000-0000-00004D000000}"/>
    <cellStyle name="20% - Accent2 2 3 2" xfId="1325" xr:uid="{00000000-0005-0000-0000-00004E000000}"/>
    <cellStyle name="20% - Accent2 2 3 2 2" xfId="3320" xr:uid="{00000000-0005-0000-0000-00004F000000}"/>
    <cellStyle name="20% - Accent2 2 3 2_Note 1 og 2" xfId="4343" xr:uid="{5965E24C-4665-4AE6-B8EC-144193577246}"/>
    <cellStyle name="20% - Accent2 2 3 3" xfId="4013" xr:uid="{00000000-0005-0000-0000-000050000000}"/>
    <cellStyle name="20% - Accent2 2 3 4" xfId="2416" xr:uid="{00000000-0005-0000-0000-000051000000}"/>
    <cellStyle name="20% - Accent2 2 3_Note 1 og 2" xfId="4342" xr:uid="{6E9562D4-B749-468C-9B84-4AF5AA7D3151}"/>
    <cellStyle name="20% - Accent2 2 4" xfId="954" xr:uid="{00000000-0005-0000-0000-000052000000}"/>
    <cellStyle name="20% - Accent2 2 4 2" xfId="2788" xr:uid="{00000000-0005-0000-0000-000053000000}"/>
    <cellStyle name="20% - Accent2 2 4_Note 1 og 2" xfId="4344" xr:uid="{A0695FCD-5286-4A28-A066-6745BE873A7C}"/>
    <cellStyle name="20% - Accent2 2 5" xfId="1718" xr:uid="{00000000-0005-0000-0000-000054000000}"/>
    <cellStyle name="20% - Accent2 2 5 2" xfId="2973" xr:uid="{00000000-0005-0000-0000-000055000000}"/>
    <cellStyle name="20% - Accent2 2 5_Note 1 og 2" xfId="4345" xr:uid="{BB3452B2-67D7-4498-A347-0ECA91FA6C83}"/>
    <cellStyle name="20% - Accent2 2 6" xfId="3666" xr:uid="{00000000-0005-0000-0000-000056000000}"/>
    <cellStyle name="20% - Accent2 2 7" xfId="2069" xr:uid="{00000000-0005-0000-0000-000057000000}"/>
    <cellStyle name="20% - Accent2 2_Note 1 og 2" xfId="4336" xr:uid="{B3FDCE1F-F8DC-4C23-B155-B450D9E126C5}"/>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2_Note 1 og 2" xfId="4348" xr:uid="{321984CD-C2E2-4C5E-BEED-4A9255220A23}"/>
    <cellStyle name="20% - Accent2 3 2 3" xfId="4139" xr:uid="{00000000-0005-0000-0000-00005C000000}"/>
    <cellStyle name="20% - Accent2 3 2 4" xfId="2542" xr:uid="{00000000-0005-0000-0000-00005D000000}"/>
    <cellStyle name="20% - Accent2 3 2_Note 1 og 2" xfId="4347" xr:uid="{62AABEBC-2AEE-403B-9BE4-24C38EFA7924}"/>
    <cellStyle name="20% - Accent2 3 3" xfId="1093" xr:uid="{00000000-0005-0000-0000-00005E000000}"/>
    <cellStyle name="20% - Accent2 3 3 2" xfId="3099" xr:uid="{00000000-0005-0000-0000-00005F000000}"/>
    <cellStyle name="20% - Accent2 3 3_Note 1 og 2" xfId="4349" xr:uid="{F083D8BD-5C6D-4608-9163-B688CC68A8E0}"/>
    <cellStyle name="20% - Accent2 3 4" xfId="1845" xr:uid="{00000000-0005-0000-0000-000060000000}"/>
    <cellStyle name="20% - Accent2 3 4 2" xfId="3792" xr:uid="{00000000-0005-0000-0000-000061000000}"/>
    <cellStyle name="20% - Accent2 3 4_Note 1 og 2" xfId="4350" xr:uid="{4BE0BC28-FBD8-4FE7-8AAF-6C81B4B0F824}"/>
    <cellStyle name="20% - Accent2 3 5" xfId="2195" xr:uid="{00000000-0005-0000-0000-000062000000}"/>
    <cellStyle name="20% - Accent2 3_Note 1 og 2" xfId="4346" xr:uid="{DB25B18A-72B4-4ADD-A0C1-1220C238E118}"/>
    <cellStyle name="20% - Accent2 4" xfId="537" xr:uid="{00000000-0005-0000-0000-000063000000}"/>
    <cellStyle name="20% - Accent2 4 2" xfId="1279" xr:uid="{00000000-0005-0000-0000-000064000000}"/>
    <cellStyle name="20% - Accent2 4 2 2" xfId="3274" xr:uid="{00000000-0005-0000-0000-000065000000}"/>
    <cellStyle name="20% - Accent2 4 2_Note 1 og 2" xfId="4352" xr:uid="{4399E340-94A3-418F-A2CC-0F099081D718}"/>
    <cellStyle name="20% - Accent2 4 3" xfId="3967" xr:uid="{00000000-0005-0000-0000-000066000000}"/>
    <cellStyle name="20% - Accent2 4 4" xfId="2370" xr:uid="{00000000-0005-0000-0000-000067000000}"/>
    <cellStyle name="20% - Accent2 4_Note 1 og 2" xfId="4351" xr:uid="{CEF95983-73F4-450C-B33A-D2540DA94418}"/>
    <cellStyle name="20% - Accent2 5" xfId="908" xr:uid="{00000000-0005-0000-0000-000068000000}"/>
    <cellStyle name="20% - Accent2 5 2" xfId="2730" xr:uid="{00000000-0005-0000-0000-000069000000}"/>
    <cellStyle name="20% - Accent2 5_Note 1 og 2" xfId="4353" xr:uid="{F0A45594-9EB9-4E0A-8305-F81F6B88D611}"/>
    <cellStyle name="20% - Accent2 6" xfId="1662" xr:uid="{00000000-0005-0000-0000-00006A000000}"/>
    <cellStyle name="20% - Accent2 6 2" xfId="2927" xr:uid="{00000000-0005-0000-0000-00006B000000}"/>
    <cellStyle name="20% - Accent2 6_Note 1 og 2" xfId="4354" xr:uid="{B90A3490-DC52-44CE-B115-84B671D741D7}"/>
    <cellStyle name="20% - Accent2 7" xfId="3620" xr:uid="{00000000-0005-0000-0000-00006C000000}"/>
    <cellStyle name="20% - Accent2 8" xfId="2023" xr:uid="{00000000-0005-0000-0000-00006D000000}"/>
    <cellStyle name="20% - Accent2_Note 1 og 2" xfId="4335" xr:uid="{60B6517B-3DEC-4465-A6DD-33A418BE18B7}"/>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2_Note 1 og 2" xfId="4359" xr:uid="{4FA0442A-546D-424F-A403-05C888977061}"/>
    <cellStyle name="20% - Accent3 2 2 2 3" xfId="4186" xr:uid="{00000000-0005-0000-0000-000074000000}"/>
    <cellStyle name="20% - Accent3 2 2 2 4" xfId="2590" xr:uid="{00000000-0005-0000-0000-000075000000}"/>
    <cellStyle name="20% - Accent3 2 2 2_Note 1 og 2" xfId="4358" xr:uid="{302E84A9-D649-4A16-A3A9-99924F98FC5B}"/>
    <cellStyle name="20% - Accent3 2 2 3" xfId="1150" xr:uid="{00000000-0005-0000-0000-000076000000}"/>
    <cellStyle name="20% - Accent3 2 2 3 2" xfId="3146" xr:uid="{00000000-0005-0000-0000-000077000000}"/>
    <cellStyle name="20% - Accent3 2 2 3_Note 1 og 2" xfId="4360" xr:uid="{1D7411C1-993F-4CA4-BB74-95A34A48BFD6}"/>
    <cellStyle name="20% - Accent3 2 2 4" xfId="1892" xr:uid="{00000000-0005-0000-0000-000078000000}"/>
    <cellStyle name="20% - Accent3 2 2 4 2" xfId="3839" xr:uid="{00000000-0005-0000-0000-000079000000}"/>
    <cellStyle name="20% - Accent3 2 2 4_Note 1 og 2" xfId="4361" xr:uid="{338725BF-4D0D-46D4-96BD-9ED28E55CEB6}"/>
    <cellStyle name="20% - Accent3 2 2 5" xfId="2242" xr:uid="{00000000-0005-0000-0000-00007A000000}"/>
    <cellStyle name="20% - Accent3 2 2_Note 1 og 2" xfId="4357" xr:uid="{E1863299-213C-42E8-92ED-79E6DF81B6A7}"/>
    <cellStyle name="20% - Accent3 2 3" xfId="584" xr:uid="{00000000-0005-0000-0000-00007B000000}"/>
    <cellStyle name="20% - Accent3 2 3 2" xfId="1326" xr:uid="{00000000-0005-0000-0000-00007C000000}"/>
    <cellStyle name="20% - Accent3 2 3 2 2" xfId="3321" xr:uid="{00000000-0005-0000-0000-00007D000000}"/>
    <cellStyle name="20% - Accent3 2 3 2_Note 1 og 2" xfId="4363" xr:uid="{D219CAD0-9452-49A0-A468-A0EC5AEA92B6}"/>
    <cellStyle name="20% - Accent3 2 3 3" xfId="4014" xr:uid="{00000000-0005-0000-0000-00007E000000}"/>
    <cellStyle name="20% - Accent3 2 3 4" xfId="2417" xr:uid="{00000000-0005-0000-0000-00007F000000}"/>
    <cellStyle name="20% - Accent3 2 3_Note 1 og 2" xfId="4362" xr:uid="{2440CD79-4177-4EE7-8C18-4BA5233C4FD9}"/>
    <cellStyle name="20% - Accent3 2 4" xfId="955" xr:uid="{00000000-0005-0000-0000-000080000000}"/>
    <cellStyle name="20% - Accent3 2 4 2" xfId="2789" xr:uid="{00000000-0005-0000-0000-000081000000}"/>
    <cellStyle name="20% - Accent3 2 4_Note 1 og 2" xfId="4364" xr:uid="{51056344-A081-4799-82B8-418110D56073}"/>
    <cellStyle name="20% - Accent3 2 5" xfId="1719" xr:uid="{00000000-0005-0000-0000-000082000000}"/>
    <cellStyle name="20% - Accent3 2 5 2" xfId="2974" xr:uid="{00000000-0005-0000-0000-000083000000}"/>
    <cellStyle name="20% - Accent3 2 5_Note 1 og 2" xfId="4365" xr:uid="{5E8E79D3-417C-44EA-9222-DD797A9DCB68}"/>
    <cellStyle name="20% - Accent3 2 6" xfId="3667" xr:uid="{00000000-0005-0000-0000-000084000000}"/>
    <cellStyle name="20% - Accent3 2 7" xfId="2070" xr:uid="{00000000-0005-0000-0000-000085000000}"/>
    <cellStyle name="20% - Accent3 2_Note 1 og 2" xfId="4356" xr:uid="{8B64F7EA-2A1B-4F7B-B86A-2E04C0DE3E9D}"/>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2_Note 1 og 2" xfId="4368" xr:uid="{71BD5B33-DF20-4841-B9E2-B851F7B8818B}"/>
    <cellStyle name="20% - Accent3 3 2 3" xfId="4140" xr:uid="{00000000-0005-0000-0000-00008A000000}"/>
    <cellStyle name="20% - Accent3 3 2 4" xfId="2543" xr:uid="{00000000-0005-0000-0000-00008B000000}"/>
    <cellStyle name="20% - Accent3 3 2_Note 1 og 2" xfId="4367" xr:uid="{3B5B9E98-CEFB-45E1-9A59-CA6BD5867C63}"/>
    <cellStyle name="20% - Accent3 3 3" xfId="1094" xr:uid="{00000000-0005-0000-0000-00008C000000}"/>
    <cellStyle name="20% - Accent3 3 3 2" xfId="3100" xr:uid="{00000000-0005-0000-0000-00008D000000}"/>
    <cellStyle name="20% - Accent3 3 3_Note 1 og 2" xfId="4369" xr:uid="{C08FC473-C00E-4991-83FF-19C557327414}"/>
    <cellStyle name="20% - Accent3 3 4" xfId="1846" xr:uid="{00000000-0005-0000-0000-00008E000000}"/>
    <cellStyle name="20% - Accent3 3 4 2" xfId="3793" xr:uid="{00000000-0005-0000-0000-00008F000000}"/>
    <cellStyle name="20% - Accent3 3 4_Note 1 og 2" xfId="4370" xr:uid="{4280BDEA-96EB-41EE-80E3-C3B3B95B51FB}"/>
    <cellStyle name="20% - Accent3 3 5" xfId="2196" xr:uid="{00000000-0005-0000-0000-000090000000}"/>
    <cellStyle name="20% - Accent3 3_Note 1 og 2" xfId="4366" xr:uid="{094145A2-067E-4D6B-823C-1D96CE07776A}"/>
    <cellStyle name="20% - Accent3 4" xfId="538" xr:uid="{00000000-0005-0000-0000-000091000000}"/>
    <cellStyle name="20% - Accent3 4 2" xfId="1280" xr:uid="{00000000-0005-0000-0000-000092000000}"/>
    <cellStyle name="20% - Accent3 4 2 2" xfId="3275" xr:uid="{00000000-0005-0000-0000-000093000000}"/>
    <cellStyle name="20% - Accent3 4 2_Note 1 og 2" xfId="4372" xr:uid="{810A9C91-FDED-4183-9589-E443D6EFC566}"/>
    <cellStyle name="20% - Accent3 4 3" xfId="3968" xr:uid="{00000000-0005-0000-0000-000094000000}"/>
    <cellStyle name="20% - Accent3 4 4" xfId="2371" xr:uid="{00000000-0005-0000-0000-000095000000}"/>
    <cellStyle name="20% - Accent3 4_Note 1 og 2" xfId="4371" xr:uid="{47647501-35B9-4E19-ADB4-D83AA190CF66}"/>
    <cellStyle name="20% - Accent3 5" xfId="909" xr:uid="{00000000-0005-0000-0000-000096000000}"/>
    <cellStyle name="20% - Accent3 5 2" xfId="2731" xr:uid="{00000000-0005-0000-0000-000097000000}"/>
    <cellStyle name="20% - Accent3 5_Note 1 og 2" xfId="4373" xr:uid="{B26EBD8C-AD44-447E-A9F8-5AC2340F71FD}"/>
    <cellStyle name="20% - Accent3 6" xfId="1663" xr:uid="{00000000-0005-0000-0000-000098000000}"/>
    <cellStyle name="20% - Accent3 6 2" xfId="2928" xr:uid="{00000000-0005-0000-0000-000099000000}"/>
    <cellStyle name="20% - Accent3 6_Note 1 og 2" xfId="4374" xr:uid="{A6C6A91D-BD57-4283-842B-4924A5CB7498}"/>
    <cellStyle name="20% - Accent3 7" xfId="3621" xr:uid="{00000000-0005-0000-0000-00009A000000}"/>
    <cellStyle name="20% - Accent3 8" xfId="2024" xr:uid="{00000000-0005-0000-0000-00009B000000}"/>
    <cellStyle name="20% - Accent3_Note 1 og 2" xfId="4355" xr:uid="{34A2B4CC-EDBD-4BAC-8112-3F57B33BA6B9}"/>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2_Note 1 og 2" xfId="4379" xr:uid="{2084F5A0-9E63-458D-A822-8C3E14E01378}"/>
    <cellStyle name="20% - Accent4 2 2 2 3" xfId="4187" xr:uid="{00000000-0005-0000-0000-0000A2000000}"/>
    <cellStyle name="20% - Accent4 2 2 2 4" xfId="2591" xr:uid="{00000000-0005-0000-0000-0000A3000000}"/>
    <cellStyle name="20% - Accent4 2 2 2_Note 1 og 2" xfId="4378" xr:uid="{25A9F1CA-017A-466A-BE20-9874B6140A2B}"/>
    <cellStyle name="20% - Accent4 2 2 3" xfId="1151" xr:uid="{00000000-0005-0000-0000-0000A4000000}"/>
    <cellStyle name="20% - Accent4 2 2 3 2" xfId="3147" xr:uid="{00000000-0005-0000-0000-0000A5000000}"/>
    <cellStyle name="20% - Accent4 2 2 3_Note 1 og 2" xfId="4380" xr:uid="{778AADEF-973D-4688-8B06-AC2783909FFB}"/>
    <cellStyle name="20% - Accent4 2 2 4" xfId="1893" xr:uid="{00000000-0005-0000-0000-0000A6000000}"/>
    <cellStyle name="20% - Accent4 2 2 4 2" xfId="3840" xr:uid="{00000000-0005-0000-0000-0000A7000000}"/>
    <cellStyle name="20% - Accent4 2 2 4_Note 1 og 2" xfId="4381" xr:uid="{8474ADAA-3532-4265-A364-946C7D864C4F}"/>
    <cellStyle name="20% - Accent4 2 2 5" xfId="2243" xr:uid="{00000000-0005-0000-0000-0000A8000000}"/>
    <cellStyle name="20% - Accent4 2 2_Note 1 og 2" xfId="4377" xr:uid="{D2D26422-3C4C-46AC-9CA2-D0649A6A4869}"/>
    <cellStyle name="20% - Accent4 2 3" xfId="585" xr:uid="{00000000-0005-0000-0000-0000A9000000}"/>
    <cellStyle name="20% - Accent4 2 3 2" xfId="1327" xr:uid="{00000000-0005-0000-0000-0000AA000000}"/>
    <cellStyle name="20% - Accent4 2 3 2 2" xfId="3322" xr:uid="{00000000-0005-0000-0000-0000AB000000}"/>
    <cellStyle name="20% - Accent4 2 3 2_Note 1 og 2" xfId="4383" xr:uid="{E2131B5F-165D-4E3A-B25F-44D41C2EDA26}"/>
    <cellStyle name="20% - Accent4 2 3 3" xfId="4015" xr:uid="{00000000-0005-0000-0000-0000AC000000}"/>
    <cellStyle name="20% - Accent4 2 3 4" xfId="2418" xr:uid="{00000000-0005-0000-0000-0000AD000000}"/>
    <cellStyle name="20% - Accent4 2 3_Note 1 og 2" xfId="4382" xr:uid="{13C897C1-6076-4034-B1AC-FC1AF4C834FB}"/>
    <cellStyle name="20% - Accent4 2 4" xfId="956" xr:uid="{00000000-0005-0000-0000-0000AE000000}"/>
    <cellStyle name="20% - Accent4 2 4 2" xfId="2790" xr:uid="{00000000-0005-0000-0000-0000AF000000}"/>
    <cellStyle name="20% - Accent4 2 4_Note 1 og 2" xfId="4384" xr:uid="{DF4E372D-3F17-4598-B7F9-3EB891747A2D}"/>
    <cellStyle name="20% - Accent4 2 5" xfId="1720" xr:uid="{00000000-0005-0000-0000-0000B0000000}"/>
    <cellStyle name="20% - Accent4 2 5 2" xfId="2975" xr:uid="{00000000-0005-0000-0000-0000B1000000}"/>
    <cellStyle name="20% - Accent4 2 5_Note 1 og 2" xfId="4385" xr:uid="{194A878F-39AC-40D2-95C7-ED31A56EEDD4}"/>
    <cellStyle name="20% - Accent4 2 6" xfId="3668" xr:uid="{00000000-0005-0000-0000-0000B2000000}"/>
    <cellStyle name="20% - Accent4 2 7" xfId="2071" xr:uid="{00000000-0005-0000-0000-0000B3000000}"/>
    <cellStyle name="20% - Accent4 2_Note 1 og 2" xfId="4376" xr:uid="{279CEBFC-FA23-4248-A9FB-1A19742282A5}"/>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2_Note 1 og 2" xfId="4388" xr:uid="{CBD9D50E-9211-43B3-AFFE-A945222B8CC3}"/>
    <cellStyle name="20% - Accent4 3 2 3" xfId="4141" xr:uid="{00000000-0005-0000-0000-0000B8000000}"/>
    <cellStyle name="20% - Accent4 3 2 4" xfId="2544" xr:uid="{00000000-0005-0000-0000-0000B9000000}"/>
    <cellStyle name="20% - Accent4 3 2_Note 1 og 2" xfId="4387" xr:uid="{364920B5-1661-4E00-82BA-D29BFCE0A703}"/>
    <cellStyle name="20% - Accent4 3 3" xfId="1095" xr:uid="{00000000-0005-0000-0000-0000BA000000}"/>
    <cellStyle name="20% - Accent4 3 3 2" xfId="3101" xr:uid="{00000000-0005-0000-0000-0000BB000000}"/>
    <cellStyle name="20% - Accent4 3 3_Note 1 og 2" xfId="4389" xr:uid="{B71C3FA1-D6CE-4B0C-B12E-274EA9974ED3}"/>
    <cellStyle name="20% - Accent4 3 4" xfId="1847" xr:uid="{00000000-0005-0000-0000-0000BC000000}"/>
    <cellStyle name="20% - Accent4 3 4 2" xfId="3794" xr:uid="{00000000-0005-0000-0000-0000BD000000}"/>
    <cellStyle name="20% - Accent4 3 4_Note 1 og 2" xfId="4390" xr:uid="{9FD5DDA0-777B-4273-A6E9-66FEDD9CEBFE}"/>
    <cellStyle name="20% - Accent4 3 5" xfId="2197" xr:uid="{00000000-0005-0000-0000-0000BE000000}"/>
    <cellStyle name="20% - Accent4 3_Note 1 og 2" xfId="4386" xr:uid="{F6ABA777-718C-4937-8979-D5116A51A535}"/>
    <cellStyle name="20% - Accent4 4" xfId="539" xr:uid="{00000000-0005-0000-0000-0000BF000000}"/>
    <cellStyle name="20% - Accent4 4 2" xfId="1281" xr:uid="{00000000-0005-0000-0000-0000C0000000}"/>
    <cellStyle name="20% - Accent4 4 2 2" xfId="3276" xr:uid="{00000000-0005-0000-0000-0000C1000000}"/>
    <cellStyle name="20% - Accent4 4 2_Note 1 og 2" xfId="4392" xr:uid="{9B0DC5E9-3DAE-4C56-A516-F0DB058506A7}"/>
    <cellStyle name="20% - Accent4 4 3" xfId="3969" xr:uid="{00000000-0005-0000-0000-0000C2000000}"/>
    <cellStyle name="20% - Accent4 4 4" xfId="2372" xr:uid="{00000000-0005-0000-0000-0000C3000000}"/>
    <cellStyle name="20% - Accent4 4_Note 1 og 2" xfId="4391" xr:uid="{4EF18A6C-7824-4E41-9A40-5F2FD3B19F28}"/>
    <cellStyle name="20% - Accent4 5" xfId="910" xr:uid="{00000000-0005-0000-0000-0000C4000000}"/>
    <cellStyle name="20% - Accent4 5 2" xfId="2732" xr:uid="{00000000-0005-0000-0000-0000C5000000}"/>
    <cellStyle name="20% - Accent4 5_Note 1 og 2" xfId="4393" xr:uid="{745E5023-837F-45EF-AABF-BABAA7441A80}"/>
    <cellStyle name="20% - Accent4 6" xfId="1664" xr:uid="{00000000-0005-0000-0000-0000C6000000}"/>
    <cellStyle name="20% - Accent4 6 2" xfId="2929" xr:uid="{00000000-0005-0000-0000-0000C7000000}"/>
    <cellStyle name="20% - Accent4 6_Note 1 og 2" xfId="4394" xr:uid="{10903B0E-BC56-49DE-A81E-D14241B83021}"/>
    <cellStyle name="20% - Accent4 7" xfId="3622" xr:uid="{00000000-0005-0000-0000-0000C8000000}"/>
    <cellStyle name="20% - Accent4 8" xfId="2025" xr:uid="{00000000-0005-0000-0000-0000C9000000}"/>
    <cellStyle name="20% - Accent4_Note 1 og 2" xfId="4375" xr:uid="{AD33E86B-392C-4D69-8816-561A4B84977E}"/>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2_Note 1 og 2" xfId="4398" xr:uid="{E69204BE-C21F-46C1-9162-5E2E820A9753}"/>
    <cellStyle name="20% - Accent5 2 2 2 3" xfId="4188" xr:uid="{00000000-0005-0000-0000-0000CF000000}"/>
    <cellStyle name="20% - Accent5 2 2 2 4" xfId="2592" xr:uid="{00000000-0005-0000-0000-0000D0000000}"/>
    <cellStyle name="20% - Accent5 2 2 2_Note 1 og 2" xfId="4397" xr:uid="{BEA107E9-D737-48AC-B82B-5E0BC6BA3352}"/>
    <cellStyle name="20% - Accent5 2 2 3" xfId="1152" xr:uid="{00000000-0005-0000-0000-0000D1000000}"/>
    <cellStyle name="20% - Accent5 2 2 3 2" xfId="3148" xr:uid="{00000000-0005-0000-0000-0000D2000000}"/>
    <cellStyle name="20% - Accent5 2 2 3_Note 1 og 2" xfId="4399" xr:uid="{7295986E-014B-4BD4-8E95-79DF18D595CB}"/>
    <cellStyle name="20% - Accent5 2 2 4" xfId="1894" xr:uid="{00000000-0005-0000-0000-0000D3000000}"/>
    <cellStyle name="20% - Accent5 2 2 4 2" xfId="3841" xr:uid="{00000000-0005-0000-0000-0000D4000000}"/>
    <cellStyle name="20% - Accent5 2 2 4_Note 1 og 2" xfId="4400" xr:uid="{189F1CD1-FF8B-4988-8D4C-437E6201E586}"/>
    <cellStyle name="20% - Accent5 2 2 5" xfId="2244" xr:uid="{00000000-0005-0000-0000-0000D5000000}"/>
    <cellStyle name="20% - Accent5 2 2_Note 1 og 2" xfId="4396" xr:uid="{8CE43B04-A2C9-46FC-AE9C-937903D795CF}"/>
    <cellStyle name="20% - Accent5 2 3" xfId="586" xr:uid="{00000000-0005-0000-0000-0000D6000000}"/>
    <cellStyle name="20% - Accent5 2 3 2" xfId="1328" xr:uid="{00000000-0005-0000-0000-0000D7000000}"/>
    <cellStyle name="20% - Accent5 2 3 2 2" xfId="3323" xr:uid="{00000000-0005-0000-0000-0000D8000000}"/>
    <cellStyle name="20% - Accent5 2 3 2_Note 1 og 2" xfId="4402" xr:uid="{136CC41B-396F-47DB-B8A4-014EAB3BAA8C}"/>
    <cellStyle name="20% - Accent5 2 3 3" xfId="4016" xr:uid="{00000000-0005-0000-0000-0000D9000000}"/>
    <cellStyle name="20% - Accent5 2 3 4" xfId="2419" xr:uid="{00000000-0005-0000-0000-0000DA000000}"/>
    <cellStyle name="20% - Accent5 2 3_Note 1 og 2" xfId="4401" xr:uid="{5A6645A1-DB74-4522-8472-CC36B96F2E28}"/>
    <cellStyle name="20% - Accent5 2 4" xfId="957" xr:uid="{00000000-0005-0000-0000-0000DB000000}"/>
    <cellStyle name="20% - Accent5 2 4 2" xfId="2791" xr:uid="{00000000-0005-0000-0000-0000DC000000}"/>
    <cellStyle name="20% - Accent5 2 4_Note 1 og 2" xfId="4403" xr:uid="{0C990711-B7FE-499F-9C6F-2A4E9215B6E3}"/>
    <cellStyle name="20% - Accent5 2 5" xfId="1721" xr:uid="{00000000-0005-0000-0000-0000DD000000}"/>
    <cellStyle name="20% - Accent5 2 5 2" xfId="2976" xr:uid="{00000000-0005-0000-0000-0000DE000000}"/>
    <cellStyle name="20% - Accent5 2 5_Note 1 og 2" xfId="4404" xr:uid="{3B571EF8-BBC8-4B65-B62A-E819BA6CAAD8}"/>
    <cellStyle name="20% - Accent5 2 6" xfId="3669" xr:uid="{00000000-0005-0000-0000-0000DF000000}"/>
    <cellStyle name="20% - Accent5 2 7" xfId="2072" xr:uid="{00000000-0005-0000-0000-0000E0000000}"/>
    <cellStyle name="20% - Accent5 2_Note 1 og 2" xfId="4395" xr:uid="{7BC6A9E9-89E2-4D90-A726-8A99A60ECF3E}"/>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2_Note 1 og 2" xfId="4407" xr:uid="{AF9B503E-7839-4619-9153-C32B5C7F334F}"/>
    <cellStyle name="20% - Accent5 3 2 3" xfId="4142" xr:uid="{00000000-0005-0000-0000-0000E5000000}"/>
    <cellStyle name="20% - Accent5 3 2 4" xfId="2545" xr:uid="{00000000-0005-0000-0000-0000E6000000}"/>
    <cellStyle name="20% - Accent5 3 2_Note 1 og 2" xfId="4406" xr:uid="{E240606F-E18E-4646-8BF9-CCCA18FF6974}"/>
    <cellStyle name="20% - Accent5 3 3" xfId="1096" xr:uid="{00000000-0005-0000-0000-0000E7000000}"/>
    <cellStyle name="20% - Accent5 3 3 2" xfId="3102" xr:uid="{00000000-0005-0000-0000-0000E8000000}"/>
    <cellStyle name="20% - Accent5 3 3_Note 1 og 2" xfId="4408" xr:uid="{C190AF1C-4EAE-475C-965C-7263AB5E4257}"/>
    <cellStyle name="20% - Accent5 3 4" xfId="1848" xr:uid="{00000000-0005-0000-0000-0000E9000000}"/>
    <cellStyle name="20% - Accent5 3 4 2" xfId="3795" xr:uid="{00000000-0005-0000-0000-0000EA000000}"/>
    <cellStyle name="20% - Accent5 3 4_Note 1 og 2" xfId="4409" xr:uid="{59CE1E50-3879-48DF-B769-FB15EABE9EBA}"/>
    <cellStyle name="20% - Accent5 3 5" xfId="2198" xr:uid="{00000000-0005-0000-0000-0000EB000000}"/>
    <cellStyle name="20% - Accent5 3_Note 1 og 2" xfId="4405" xr:uid="{344147F3-F562-4694-899E-0FE551E2844F}"/>
    <cellStyle name="20% - Accent5 4" xfId="540" xr:uid="{00000000-0005-0000-0000-0000EC000000}"/>
    <cellStyle name="20% - Accent5 4 2" xfId="1282" xr:uid="{00000000-0005-0000-0000-0000ED000000}"/>
    <cellStyle name="20% - Accent5 4 2 2" xfId="3277" xr:uid="{00000000-0005-0000-0000-0000EE000000}"/>
    <cellStyle name="20% - Accent5 4 2_Note 1 og 2" xfId="4411" xr:uid="{49CF9B2D-EBB5-44C0-B40A-15FA682A3A08}"/>
    <cellStyle name="20% - Accent5 4 3" xfId="3970" xr:uid="{00000000-0005-0000-0000-0000EF000000}"/>
    <cellStyle name="20% - Accent5 4 4" xfId="2373" xr:uid="{00000000-0005-0000-0000-0000F0000000}"/>
    <cellStyle name="20% - Accent5 4_Note 1 og 2" xfId="4410" xr:uid="{8CE8223E-EDF9-439F-9D61-8DED6FBCA336}"/>
    <cellStyle name="20% - Accent5 5" xfId="911" xr:uid="{00000000-0005-0000-0000-0000F1000000}"/>
    <cellStyle name="20% - Accent5 5 2" xfId="2733" xr:uid="{00000000-0005-0000-0000-0000F2000000}"/>
    <cellStyle name="20% - Accent5 5_Note 1 og 2" xfId="4412" xr:uid="{1645D4F6-4289-40E7-B87B-DCF061580E15}"/>
    <cellStyle name="20% - Accent5 6" xfId="1665" xr:uid="{00000000-0005-0000-0000-0000F3000000}"/>
    <cellStyle name="20% - Accent5 6 2" xfId="2930" xr:uid="{00000000-0005-0000-0000-0000F4000000}"/>
    <cellStyle name="20% - Accent5 6_Note 1 og 2" xfId="4413" xr:uid="{069B1D04-B9DB-4FD1-B593-4D8397D3AE6A}"/>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2_Note 1 og 2" xfId="4418" xr:uid="{2624BD5D-FC7B-44FD-B899-11B20E65D874}"/>
    <cellStyle name="20% - Accent6 2 2 2 3" xfId="4189" xr:uid="{00000000-0005-0000-0000-0000FD000000}"/>
    <cellStyle name="20% - Accent6 2 2 2 4" xfId="2593" xr:uid="{00000000-0005-0000-0000-0000FE000000}"/>
    <cellStyle name="20% - Accent6 2 2 2_Note 1 og 2" xfId="4417" xr:uid="{3553D73C-BDD6-4B36-8CBF-B18DFADD2195}"/>
    <cellStyle name="20% - Accent6 2 2 3" xfId="1153" xr:uid="{00000000-0005-0000-0000-0000FF000000}"/>
    <cellStyle name="20% - Accent6 2 2 3 2" xfId="3149" xr:uid="{00000000-0005-0000-0000-000000010000}"/>
    <cellStyle name="20% - Accent6 2 2 3_Note 1 og 2" xfId="4419" xr:uid="{F2576FE5-888D-44AB-ADCD-6A2936EFD09A}"/>
    <cellStyle name="20% - Accent6 2 2 4" xfId="1895" xr:uid="{00000000-0005-0000-0000-000001010000}"/>
    <cellStyle name="20% - Accent6 2 2 4 2" xfId="3842" xr:uid="{00000000-0005-0000-0000-000002010000}"/>
    <cellStyle name="20% - Accent6 2 2 4_Note 1 og 2" xfId="4420" xr:uid="{66E6FEF8-6B31-46A4-92E8-531D573B8EA5}"/>
    <cellStyle name="20% - Accent6 2 2 5" xfId="2245" xr:uid="{00000000-0005-0000-0000-000003010000}"/>
    <cellStyle name="20% - Accent6 2 2_Note 1 og 2" xfId="4416" xr:uid="{F81B24D0-122A-497D-97F7-6F659B11A85F}"/>
    <cellStyle name="20% - Accent6 2 3" xfId="587" xr:uid="{00000000-0005-0000-0000-000004010000}"/>
    <cellStyle name="20% - Accent6 2 3 2" xfId="1329" xr:uid="{00000000-0005-0000-0000-000005010000}"/>
    <cellStyle name="20% - Accent6 2 3 2 2" xfId="3324" xr:uid="{00000000-0005-0000-0000-000006010000}"/>
    <cellStyle name="20% - Accent6 2 3 2_Note 1 og 2" xfId="4422" xr:uid="{8F966AFD-F154-416A-AB32-4E4779E38897}"/>
    <cellStyle name="20% - Accent6 2 3 3" xfId="4017" xr:uid="{00000000-0005-0000-0000-000007010000}"/>
    <cellStyle name="20% - Accent6 2 3 4" xfId="2420" xr:uid="{00000000-0005-0000-0000-000008010000}"/>
    <cellStyle name="20% - Accent6 2 3_Note 1 og 2" xfId="4421" xr:uid="{88627A42-AB88-405E-B419-2D4A90FB08C1}"/>
    <cellStyle name="20% - Accent6 2 4" xfId="958" xr:uid="{00000000-0005-0000-0000-000009010000}"/>
    <cellStyle name="20% - Accent6 2 4 2" xfId="2792" xr:uid="{00000000-0005-0000-0000-00000A010000}"/>
    <cellStyle name="20% - Accent6 2 4_Note 1 og 2" xfId="4423" xr:uid="{1BF411C2-653E-4F4D-B085-CC64A9A77E6C}"/>
    <cellStyle name="20% - Accent6 2 5" xfId="1722" xr:uid="{00000000-0005-0000-0000-00000B010000}"/>
    <cellStyle name="20% - Accent6 2 5 2" xfId="2977" xr:uid="{00000000-0005-0000-0000-00000C010000}"/>
    <cellStyle name="20% - Accent6 2 5_Note 1 og 2" xfId="4424" xr:uid="{E2E514CE-145F-4FC3-AB27-B5152E0D6ABB}"/>
    <cellStyle name="20% - Accent6 2 6" xfId="3670" xr:uid="{00000000-0005-0000-0000-00000D010000}"/>
    <cellStyle name="20% - Accent6 2 7" xfId="2073" xr:uid="{00000000-0005-0000-0000-00000E010000}"/>
    <cellStyle name="20% - Accent6 2_Note 1 og 2" xfId="4415" xr:uid="{D51BA6D7-8323-4396-B610-65B3B450E182}"/>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2_Note 1 og 2" xfId="4427" xr:uid="{E36F2866-FCAF-4A97-9526-CBFEC4841CA9}"/>
    <cellStyle name="20% - Accent6 3 2 3" xfId="4143" xr:uid="{00000000-0005-0000-0000-000013010000}"/>
    <cellStyle name="20% - Accent6 3 2 4" xfId="2546" xr:uid="{00000000-0005-0000-0000-000014010000}"/>
    <cellStyle name="20% - Accent6 3 2_Note 1 og 2" xfId="4426" xr:uid="{3DE8447D-9B1F-4E54-875F-8B20B0B6F122}"/>
    <cellStyle name="20% - Accent6 3 3" xfId="1097" xr:uid="{00000000-0005-0000-0000-000015010000}"/>
    <cellStyle name="20% - Accent6 3 3 2" xfId="3103" xr:uid="{00000000-0005-0000-0000-000016010000}"/>
    <cellStyle name="20% - Accent6 3 3_Note 1 og 2" xfId="4428" xr:uid="{ABE79526-213F-4D22-A284-5591915E61DA}"/>
    <cellStyle name="20% - Accent6 3 4" xfId="1849" xr:uid="{00000000-0005-0000-0000-000017010000}"/>
    <cellStyle name="20% - Accent6 3 4 2" xfId="3796" xr:uid="{00000000-0005-0000-0000-000018010000}"/>
    <cellStyle name="20% - Accent6 3 4_Note 1 og 2" xfId="4429" xr:uid="{D43C0726-9BFE-4901-9EF0-C2C29EF33596}"/>
    <cellStyle name="20% - Accent6 3 5" xfId="2199" xr:uid="{00000000-0005-0000-0000-000019010000}"/>
    <cellStyle name="20% - Accent6 3_Note 1 og 2" xfId="4425" xr:uid="{A421E9DA-D5C3-4D3C-9E35-94ED361BAFFE}"/>
    <cellStyle name="20% - Accent6 4" xfId="541" xr:uid="{00000000-0005-0000-0000-00001A010000}"/>
    <cellStyle name="20% - Accent6 4 2" xfId="1283" xr:uid="{00000000-0005-0000-0000-00001B010000}"/>
    <cellStyle name="20% - Accent6 4 2 2" xfId="3278" xr:uid="{00000000-0005-0000-0000-00001C010000}"/>
    <cellStyle name="20% - Accent6 4 2_Note 1 og 2" xfId="4431" xr:uid="{DA22AC88-99C9-4EDD-9FBD-B5A53836B55A}"/>
    <cellStyle name="20% - Accent6 4 3" xfId="3971" xr:uid="{00000000-0005-0000-0000-00001D010000}"/>
    <cellStyle name="20% - Accent6 4 4" xfId="2374" xr:uid="{00000000-0005-0000-0000-00001E010000}"/>
    <cellStyle name="20% - Accent6 4_Note 1 og 2" xfId="4430" xr:uid="{C0565B5D-9CB9-40A3-9EAA-42D6780DD3C2}"/>
    <cellStyle name="20% - Accent6 5" xfId="912" xr:uid="{00000000-0005-0000-0000-00001F010000}"/>
    <cellStyle name="20% - Accent6 5 2" xfId="2734" xr:uid="{00000000-0005-0000-0000-000020010000}"/>
    <cellStyle name="20% - Accent6 5_Note 1 og 2" xfId="4432" xr:uid="{673A3168-6D85-4F27-83F7-B5CB0BDC8CBA}"/>
    <cellStyle name="20% - Accent6 6" xfId="1666" xr:uid="{00000000-0005-0000-0000-000021010000}"/>
    <cellStyle name="20% - Accent6 6 2" xfId="2931" xr:uid="{00000000-0005-0000-0000-000022010000}"/>
    <cellStyle name="20% - Accent6 6_Note 1 og 2" xfId="4433" xr:uid="{88B7E46A-B402-4AC4-95FF-BF196F023D30}"/>
    <cellStyle name="20% - Accent6 7" xfId="3624" xr:uid="{00000000-0005-0000-0000-000023010000}"/>
    <cellStyle name="20% - Accent6 8" xfId="2027" xr:uid="{00000000-0005-0000-0000-000024010000}"/>
    <cellStyle name="20% - Accent6_Note 1 og 2" xfId="4414" xr:uid="{7221516F-8E9E-47CB-A4A6-AA07264C0848}"/>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2_Note 1 og 2" xfId="4440" xr:uid="{79E09476-2381-40C6-952A-111896A82E26}"/>
    <cellStyle name="20% - uthevingsfarge 5 2 2 2 2 2 2 3" xfId="4215" xr:uid="{00000000-0005-0000-0000-000032010000}"/>
    <cellStyle name="20% - uthevingsfarge 5 2 2 2 2 2 2 4" xfId="2619" xr:uid="{00000000-0005-0000-0000-000033010000}"/>
    <cellStyle name="20% - uthevingsfarge 5 2 2 2 2 2 2_Note 1 og 2" xfId="4439" xr:uid="{4244EE2E-C2F7-4807-968B-18B3626CEC98}"/>
    <cellStyle name="20% - uthevingsfarge 5 2 2 2 2 2 3" xfId="1179" xr:uid="{00000000-0005-0000-0000-000034010000}"/>
    <cellStyle name="20% - uthevingsfarge 5 2 2 2 2 2 3 2" xfId="3175" xr:uid="{00000000-0005-0000-0000-000035010000}"/>
    <cellStyle name="20% - uthevingsfarge 5 2 2 2 2 2 3_Note 1 og 2" xfId="4441" xr:uid="{F72A6232-005A-4D2D-A094-D8B768F84083}"/>
    <cellStyle name="20% - uthevingsfarge 5 2 2 2 2 2 4" xfId="1921" xr:uid="{00000000-0005-0000-0000-000036010000}"/>
    <cellStyle name="20% - uthevingsfarge 5 2 2 2 2 2 4 2" xfId="3868" xr:uid="{00000000-0005-0000-0000-000037010000}"/>
    <cellStyle name="20% - uthevingsfarge 5 2 2 2 2 2 4_Note 1 og 2" xfId="4442" xr:uid="{EB5A4340-A589-48DF-8A72-B2915734F25C}"/>
    <cellStyle name="20% - uthevingsfarge 5 2 2 2 2 2 5" xfId="2271" xr:uid="{00000000-0005-0000-0000-000038010000}"/>
    <cellStyle name="20% - uthevingsfarge 5 2 2 2 2 2_Note 1 og 2" xfId="4438" xr:uid="{23D38CA2-4742-4004-9E8A-AAC97C9127ED}"/>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2_Note 1 og 2" xfId="4444" xr:uid="{CF9F33B8-1317-4012-9215-781BCC1BE53A}"/>
    <cellStyle name="20% - uthevingsfarge 5 2 2 2 2 3 3" xfId="4043" xr:uid="{00000000-0005-0000-0000-00003C010000}"/>
    <cellStyle name="20% - uthevingsfarge 5 2 2 2 2 3 4" xfId="2446" xr:uid="{00000000-0005-0000-0000-00003D010000}"/>
    <cellStyle name="20% - uthevingsfarge 5 2 2 2 2 3_Note 1 og 2" xfId="4443" xr:uid="{919C2899-0813-49E3-8FE7-62CA797E4F02}"/>
    <cellStyle name="20% - uthevingsfarge 5 2 2 2 2 4" xfId="984" xr:uid="{00000000-0005-0000-0000-00003E010000}"/>
    <cellStyle name="20% - uthevingsfarge 5 2 2 2 2 4 2" xfId="2818" xr:uid="{00000000-0005-0000-0000-00003F010000}"/>
    <cellStyle name="20% - uthevingsfarge 5 2 2 2 2 4_Note 1 og 2" xfId="4445" xr:uid="{94D0FA9A-F8A8-4672-97C7-7B3780061291}"/>
    <cellStyle name="20% - uthevingsfarge 5 2 2 2 2 5" xfId="1748" xr:uid="{00000000-0005-0000-0000-000040010000}"/>
    <cellStyle name="20% - uthevingsfarge 5 2 2 2 2 5 2" xfId="3003" xr:uid="{00000000-0005-0000-0000-000041010000}"/>
    <cellStyle name="20% - uthevingsfarge 5 2 2 2 2 5_Note 1 og 2" xfId="4446" xr:uid="{2C3B621F-6C79-4CFD-B7B9-7AD463713B03}"/>
    <cellStyle name="20% - uthevingsfarge 5 2 2 2 2 6" xfId="3696" xr:uid="{00000000-0005-0000-0000-000042010000}"/>
    <cellStyle name="20% - uthevingsfarge 5 2 2 2 2 7" xfId="2099" xr:uid="{00000000-0005-0000-0000-000043010000}"/>
    <cellStyle name="20% - uthevingsfarge 5 2 2 2 2_Note 1 og 2" xfId="4437" xr:uid="{F223E852-C8F6-4F33-889C-2E43969254A8}"/>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2_Note 1 og 2" xfId="4449" xr:uid="{ACB8BC78-DBEB-45F8-AA8C-050EFE1C1DE1}"/>
    <cellStyle name="20% - uthevingsfarge 5 2 2 2 3 2 3" xfId="4214" xr:uid="{00000000-0005-0000-0000-000048010000}"/>
    <cellStyle name="20% - uthevingsfarge 5 2 2 2 3 2 4" xfId="2618" xr:uid="{00000000-0005-0000-0000-000049010000}"/>
    <cellStyle name="20% - uthevingsfarge 5 2 2 2 3 2_Note 1 og 2" xfId="4448" xr:uid="{31D4556A-002F-4AFC-906E-57B5839BFB37}"/>
    <cellStyle name="20% - uthevingsfarge 5 2 2 2 3 3" xfId="1178" xr:uid="{00000000-0005-0000-0000-00004A010000}"/>
    <cellStyle name="20% - uthevingsfarge 5 2 2 2 3 3 2" xfId="3174" xr:uid="{00000000-0005-0000-0000-00004B010000}"/>
    <cellStyle name="20% - uthevingsfarge 5 2 2 2 3 3_Note 1 og 2" xfId="4450" xr:uid="{1B0CA0BB-5A99-4085-BEBF-618B6D11953E}"/>
    <cellStyle name="20% - uthevingsfarge 5 2 2 2 3 4" xfId="1920" xr:uid="{00000000-0005-0000-0000-00004C010000}"/>
    <cellStyle name="20% - uthevingsfarge 5 2 2 2 3 4 2" xfId="3867" xr:uid="{00000000-0005-0000-0000-00004D010000}"/>
    <cellStyle name="20% - uthevingsfarge 5 2 2 2 3 4_Note 1 og 2" xfId="4451" xr:uid="{356F1617-1FCD-470A-9105-4BF025C21FD7}"/>
    <cellStyle name="20% - uthevingsfarge 5 2 2 2 3 5" xfId="2270" xr:uid="{00000000-0005-0000-0000-00004E010000}"/>
    <cellStyle name="20% - uthevingsfarge 5 2 2 2 3_Note 1 og 2" xfId="4447" xr:uid="{F5EA2F71-D99C-419E-89A8-B980659C6BEC}"/>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2_Note 1 og 2" xfId="4453" xr:uid="{3630A02F-351F-445B-B3F9-44D96BA873E6}"/>
    <cellStyle name="20% - uthevingsfarge 5 2 2 2 4 3" xfId="4042" xr:uid="{00000000-0005-0000-0000-000052010000}"/>
    <cellStyle name="20% - uthevingsfarge 5 2 2 2 4 4" xfId="2445" xr:uid="{00000000-0005-0000-0000-000053010000}"/>
    <cellStyle name="20% - uthevingsfarge 5 2 2 2 4_Note 1 og 2" xfId="4452" xr:uid="{3FB9AB86-A453-4784-8212-C64DBA58E6C6}"/>
    <cellStyle name="20% - uthevingsfarge 5 2 2 2 5" xfId="983" xr:uid="{00000000-0005-0000-0000-000054010000}"/>
    <cellStyle name="20% - uthevingsfarge 5 2 2 2 5 2" xfId="2817" xr:uid="{00000000-0005-0000-0000-000055010000}"/>
    <cellStyle name="20% - uthevingsfarge 5 2 2 2 5_Note 1 og 2" xfId="4454" xr:uid="{4918F13D-B2D0-442C-8323-DBAE3EC42822}"/>
    <cellStyle name="20% - uthevingsfarge 5 2 2 2 6" xfId="1747" xr:uid="{00000000-0005-0000-0000-000056010000}"/>
    <cellStyle name="20% - uthevingsfarge 5 2 2 2 6 2" xfId="3002" xr:uid="{00000000-0005-0000-0000-000057010000}"/>
    <cellStyle name="20% - uthevingsfarge 5 2 2 2 6_Note 1 og 2" xfId="4455" xr:uid="{D364697D-3B17-4251-BB1B-4398A94579EA}"/>
    <cellStyle name="20% - uthevingsfarge 5 2 2 2 7" xfId="3695" xr:uid="{00000000-0005-0000-0000-000058010000}"/>
    <cellStyle name="20% - uthevingsfarge 5 2 2 2 8" xfId="2098" xr:uid="{00000000-0005-0000-0000-000059010000}"/>
    <cellStyle name="20% - uthevingsfarge 5 2 2 2_Note 1 og 2" xfId="4436" xr:uid="{E71AD1F0-01FB-42A0-BCAF-E9EB33E96EFE}"/>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2_Note 1 og 2" xfId="4459" xr:uid="{4319240F-6031-409A-B7E5-1A3A5F39A00D}"/>
    <cellStyle name="20% - uthevingsfarge 5 2 2 3 2 2 3" xfId="4216" xr:uid="{00000000-0005-0000-0000-00005F010000}"/>
    <cellStyle name="20% - uthevingsfarge 5 2 2 3 2 2 4" xfId="2620" xr:uid="{00000000-0005-0000-0000-000060010000}"/>
    <cellStyle name="20% - uthevingsfarge 5 2 2 3 2 2_Note 1 og 2" xfId="4458" xr:uid="{F5F33E0D-8CD6-4972-990D-5AF378E88444}"/>
    <cellStyle name="20% - uthevingsfarge 5 2 2 3 2 3" xfId="1180" xr:uid="{00000000-0005-0000-0000-000061010000}"/>
    <cellStyle name="20% - uthevingsfarge 5 2 2 3 2 3 2" xfId="3176" xr:uid="{00000000-0005-0000-0000-000062010000}"/>
    <cellStyle name="20% - uthevingsfarge 5 2 2 3 2 3_Note 1 og 2" xfId="4460" xr:uid="{F85EDA7D-84A3-4474-8489-597C4C0B0747}"/>
    <cellStyle name="20% - uthevingsfarge 5 2 2 3 2 4" xfId="1922" xr:uid="{00000000-0005-0000-0000-000063010000}"/>
    <cellStyle name="20% - uthevingsfarge 5 2 2 3 2 4 2" xfId="3869" xr:uid="{00000000-0005-0000-0000-000064010000}"/>
    <cellStyle name="20% - uthevingsfarge 5 2 2 3 2 4_Note 1 og 2" xfId="4461" xr:uid="{3C4F0BA2-5961-436C-BDF3-56807BC8A8EF}"/>
    <cellStyle name="20% - uthevingsfarge 5 2 2 3 2 5" xfId="2272" xr:uid="{00000000-0005-0000-0000-000065010000}"/>
    <cellStyle name="20% - uthevingsfarge 5 2 2 3 2_Note 1 og 2" xfId="4457" xr:uid="{30933088-2D6A-4E26-BA25-AAC6B92681F3}"/>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2_Note 1 og 2" xfId="4463" xr:uid="{AA830BBE-BE49-4CED-A5ED-041163B30986}"/>
    <cellStyle name="20% - uthevingsfarge 5 2 2 3 3 3" xfId="4044" xr:uid="{00000000-0005-0000-0000-000069010000}"/>
    <cellStyle name="20% - uthevingsfarge 5 2 2 3 3 4" xfId="2447" xr:uid="{00000000-0005-0000-0000-00006A010000}"/>
    <cellStyle name="20% - uthevingsfarge 5 2 2 3 3_Note 1 og 2" xfId="4462" xr:uid="{B6E759A5-70DD-44B4-8220-1A0009C64ECD}"/>
    <cellStyle name="20% - uthevingsfarge 5 2 2 3 4" xfId="985" xr:uid="{00000000-0005-0000-0000-00006B010000}"/>
    <cellStyle name="20% - uthevingsfarge 5 2 2 3 4 2" xfId="2819" xr:uid="{00000000-0005-0000-0000-00006C010000}"/>
    <cellStyle name="20% - uthevingsfarge 5 2 2 3 4_Note 1 og 2" xfId="4464" xr:uid="{9B545B9B-21CD-4C9E-B66C-C13C5A5ADF7B}"/>
    <cellStyle name="20% - uthevingsfarge 5 2 2 3 5" xfId="1749" xr:uid="{00000000-0005-0000-0000-00006D010000}"/>
    <cellStyle name="20% - uthevingsfarge 5 2 2 3 5 2" xfId="3004" xr:uid="{00000000-0005-0000-0000-00006E010000}"/>
    <cellStyle name="20% - uthevingsfarge 5 2 2 3 5_Note 1 og 2" xfId="4465" xr:uid="{0004E080-D8EB-4998-BE06-D47017FD11DE}"/>
    <cellStyle name="20% - uthevingsfarge 5 2 2 3 6" xfId="3697" xr:uid="{00000000-0005-0000-0000-00006F010000}"/>
    <cellStyle name="20% - uthevingsfarge 5 2 2 3 7" xfId="2100" xr:uid="{00000000-0005-0000-0000-000070010000}"/>
    <cellStyle name="20% - uthevingsfarge 5 2 2 3_Note 1 og 2" xfId="4456" xr:uid="{D3C65A6C-315A-4A68-A25B-13830F652187}"/>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2_Note 1 og 2" xfId="4468" xr:uid="{A00ACD02-0EDA-4366-9F91-9413C13B696C}"/>
    <cellStyle name="20% - uthevingsfarge 5 2 2 4 2 3" xfId="4213" xr:uid="{00000000-0005-0000-0000-000075010000}"/>
    <cellStyle name="20% - uthevingsfarge 5 2 2 4 2 4" xfId="2617" xr:uid="{00000000-0005-0000-0000-000076010000}"/>
    <cellStyle name="20% - uthevingsfarge 5 2 2 4 2_Note 1 og 2" xfId="4467" xr:uid="{2F85FE73-FF4E-4551-BD23-74BE2C7C9DB1}"/>
    <cellStyle name="20% - uthevingsfarge 5 2 2 4 3" xfId="1177" xr:uid="{00000000-0005-0000-0000-000077010000}"/>
    <cellStyle name="20% - uthevingsfarge 5 2 2 4 3 2" xfId="3173" xr:uid="{00000000-0005-0000-0000-000078010000}"/>
    <cellStyle name="20% - uthevingsfarge 5 2 2 4 3_Note 1 og 2" xfId="4469" xr:uid="{86450FD0-C502-434E-932B-203BF5AEC25F}"/>
    <cellStyle name="20% - uthevingsfarge 5 2 2 4 4" xfId="1919" xr:uid="{00000000-0005-0000-0000-000079010000}"/>
    <cellStyle name="20% - uthevingsfarge 5 2 2 4 4 2" xfId="3866" xr:uid="{00000000-0005-0000-0000-00007A010000}"/>
    <cellStyle name="20% - uthevingsfarge 5 2 2 4 4_Note 1 og 2" xfId="4470" xr:uid="{9E69F2ED-B35B-42D5-A7F7-065920EDB9CA}"/>
    <cellStyle name="20% - uthevingsfarge 5 2 2 4 5" xfId="2269" xr:uid="{00000000-0005-0000-0000-00007B010000}"/>
    <cellStyle name="20% - uthevingsfarge 5 2 2 4_Note 1 og 2" xfId="4466" xr:uid="{1CC627D2-E5BA-475E-8C66-C61BBE8A4528}"/>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2_Note 1 og 2" xfId="4472" xr:uid="{9985BDEB-FDE6-4AD3-8BEC-2F5163504CD6}"/>
    <cellStyle name="20% - uthevingsfarge 5 2 2 5 3" xfId="4041" xr:uid="{00000000-0005-0000-0000-00007F010000}"/>
    <cellStyle name="20% - uthevingsfarge 5 2 2 5 4" xfId="2444" xr:uid="{00000000-0005-0000-0000-000080010000}"/>
    <cellStyle name="20% - uthevingsfarge 5 2 2 5_Note 1 og 2" xfId="4471" xr:uid="{571C9D50-D405-4BF1-8058-B51990A4D5B0}"/>
    <cellStyle name="20% - uthevingsfarge 5 2 2 6" xfId="982" xr:uid="{00000000-0005-0000-0000-000081010000}"/>
    <cellStyle name="20% - uthevingsfarge 5 2 2 6 2" xfId="2816" xr:uid="{00000000-0005-0000-0000-000082010000}"/>
    <cellStyle name="20% - uthevingsfarge 5 2 2 6_Note 1 og 2" xfId="4473" xr:uid="{48ACDA9D-12A3-4552-958C-6BC34C9D257E}"/>
    <cellStyle name="20% - uthevingsfarge 5 2 2 7" xfId="1746" xr:uid="{00000000-0005-0000-0000-000083010000}"/>
    <cellStyle name="20% - uthevingsfarge 5 2 2 7 2" xfId="3001" xr:uid="{00000000-0005-0000-0000-000084010000}"/>
    <cellStyle name="20% - uthevingsfarge 5 2 2 7_Note 1 og 2" xfId="4474" xr:uid="{FCD70205-C7F9-498A-8AEC-A6A911EA569F}"/>
    <cellStyle name="20% - uthevingsfarge 5 2 2 8" xfId="3694" xr:uid="{00000000-0005-0000-0000-000085010000}"/>
    <cellStyle name="20% - uthevingsfarge 5 2 2 9" xfId="2097" xr:uid="{00000000-0005-0000-0000-000086010000}"/>
    <cellStyle name="20% - uthevingsfarge 5 2 2_Note 1 og 2" xfId="4435" xr:uid="{C6A7FE7C-D698-46AD-915C-E79EC9E90DC6}"/>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2_Note 1 og 2" xfId="4479" xr:uid="{9A7165E9-E82A-4223-BB93-56305FF8A2DF}"/>
    <cellStyle name="20% - uthevingsfarge 5 2 3 2 2 2 3" xfId="4218" xr:uid="{00000000-0005-0000-0000-00008D010000}"/>
    <cellStyle name="20% - uthevingsfarge 5 2 3 2 2 2 4" xfId="2622" xr:uid="{00000000-0005-0000-0000-00008E010000}"/>
    <cellStyle name="20% - uthevingsfarge 5 2 3 2 2 2_Note 1 og 2" xfId="4478" xr:uid="{02453E7C-356C-47B6-A3C3-66F26F8BFB4D}"/>
    <cellStyle name="20% - uthevingsfarge 5 2 3 2 2 3" xfId="1182" xr:uid="{00000000-0005-0000-0000-00008F010000}"/>
    <cellStyle name="20% - uthevingsfarge 5 2 3 2 2 3 2" xfId="3178" xr:uid="{00000000-0005-0000-0000-000090010000}"/>
    <cellStyle name="20% - uthevingsfarge 5 2 3 2 2 3_Note 1 og 2" xfId="4480" xr:uid="{0C38DFC8-555A-4963-B682-13B163F236E3}"/>
    <cellStyle name="20% - uthevingsfarge 5 2 3 2 2 4" xfId="1924" xr:uid="{00000000-0005-0000-0000-000091010000}"/>
    <cellStyle name="20% - uthevingsfarge 5 2 3 2 2 4 2" xfId="3871" xr:uid="{00000000-0005-0000-0000-000092010000}"/>
    <cellStyle name="20% - uthevingsfarge 5 2 3 2 2 4_Note 1 og 2" xfId="4481" xr:uid="{FCB739EF-80D4-4900-A83C-5376F9B2E311}"/>
    <cellStyle name="20% - uthevingsfarge 5 2 3 2 2 5" xfId="2274" xr:uid="{00000000-0005-0000-0000-000093010000}"/>
    <cellStyle name="20% - uthevingsfarge 5 2 3 2 2_Note 1 og 2" xfId="4477" xr:uid="{AA30B7AF-FBB9-4E0B-9491-9D7C17AB7E3C}"/>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2_Note 1 og 2" xfId="4483" xr:uid="{57093BDD-0008-4D15-8A93-0FD62DFF1B44}"/>
    <cellStyle name="20% - uthevingsfarge 5 2 3 2 3 3" xfId="4046" xr:uid="{00000000-0005-0000-0000-000097010000}"/>
    <cellStyle name="20% - uthevingsfarge 5 2 3 2 3 4" xfId="2449" xr:uid="{00000000-0005-0000-0000-000098010000}"/>
    <cellStyle name="20% - uthevingsfarge 5 2 3 2 3_Note 1 og 2" xfId="4482" xr:uid="{AD318AA0-70A6-48CE-8441-A8E9F72E82DB}"/>
    <cellStyle name="20% - uthevingsfarge 5 2 3 2 4" xfId="987" xr:uid="{00000000-0005-0000-0000-000099010000}"/>
    <cellStyle name="20% - uthevingsfarge 5 2 3 2 4 2" xfId="2821" xr:uid="{00000000-0005-0000-0000-00009A010000}"/>
    <cellStyle name="20% - uthevingsfarge 5 2 3 2 4_Note 1 og 2" xfId="4484" xr:uid="{81FF0EA9-52C0-4F85-B4B5-553226DF82E2}"/>
    <cellStyle name="20% - uthevingsfarge 5 2 3 2 5" xfId="1751" xr:uid="{00000000-0005-0000-0000-00009B010000}"/>
    <cellStyle name="20% - uthevingsfarge 5 2 3 2 5 2" xfId="3006" xr:uid="{00000000-0005-0000-0000-00009C010000}"/>
    <cellStyle name="20% - uthevingsfarge 5 2 3 2 5_Note 1 og 2" xfId="4485" xr:uid="{4A807049-0997-4DF4-9B01-6D292DBA05AA}"/>
    <cellStyle name="20% - uthevingsfarge 5 2 3 2 6" xfId="3699" xr:uid="{00000000-0005-0000-0000-00009D010000}"/>
    <cellStyle name="20% - uthevingsfarge 5 2 3 2 7" xfId="2102" xr:uid="{00000000-0005-0000-0000-00009E010000}"/>
    <cellStyle name="20% - uthevingsfarge 5 2 3 2_Note 1 og 2" xfId="4476" xr:uid="{2454E4CF-38E9-4CD3-B172-67712A9438B9}"/>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2_Note 1 og 2" xfId="4488" xr:uid="{08ACA11B-05AA-45EA-B31D-E267D81340F8}"/>
    <cellStyle name="20% - uthevingsfarge 5 2 3 3 2 3" xfId="4217" xr:uid="{00000000-0005-0000-0000-0000A3010000}"/>
    <cellStyle name="20% - uthevingsfarge 5 2 3 3 2 4" xfId="2621" xr:uid="{00000000-0005-0000-0000-0000A4010000}"/>
    <cellStyle name="20% - uthevingsfarge 5 2 3 3 2_Note 1 og 2" xfId="4487" xr:uid="{5EC6A90F-3818-48D0-B25A-8204633CAA8E}"/>
    <cellStyle name="20% - uthevingsfarge 5 2 3 3 3" xfId="1181" xr:uid="{00000000-0005-0000-0000-0000A5010000}"/>
    <cellStyle name="20% - uthevingsfarge 5 2 3 3 3 2" xfId="3177" xr:uid="{00000000-0005-0000-0000-0000A6010000}"/>
    <cellStyle name="20% - uthevingsfarge 5 2 3 3 3_Note 1 og 2" xfId="4489" xr:uid="{C21D844B-DFF5-494B-A706-71052B64EE58}"/>
    <cellStyle name="20% - uthevingsfarge 5 2 3 3 4" xfId="1923" xr:uid="{00000000-0005-0000-0000-0000A7010000}"/>
    <cellStyle name="20% - uthevingsfarge 5 2 3 3 4 2" xfId="3870" xr:uid="{00000000-0005-0000-0000-0000A8010000}"/>
    <cellStyle name="20% - uthevingsfarge 5 2 3 3 4_Note 1 og 2" xfId="4490" xr:uid="{A0EF8B95-4707-4769-9B32-E6CFD475511C}"/>
    <cellStyle name="20% - uthevingsfarge 5 2 3 3 5" xfId="2273" xr:uid="{00000000-0005-0000-0000-0000A9010000}"/>
    <cellStyle name="20% - uthevingsfarge 5 2 3 3_Note 1 og 2" xfId="4486" xr:uid="{2310D453-A401-401E-8ED9-416B2A4ED1D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2_Note 1 og 2" xfId="4492" xr:uid="{1CFFB24D-C22B-4C01-8AE1-22FED8787843}"/>
    <cellStyle name="20% - uthevingsfarge 5 2 3 4 3" xfId="4045" xr:uid="{00000000-0005-0000-0000-0000AD010000}"/>
    <cellStyle name="20% - uthevingsfarge 5 2 3 4 4" xfId="2448" xr:uid="{00000000-0005-0000-0000-0000AE010000}"/>
    <cellStyle name="20% - uthevingsfarge 5 2 3 4_Note 1 og 2" xfId="4491" xr:uid="{C5798955-743B-4B87-AB97-4B7606775296}"/>
    <cellStyle name="20% - uthevingsfarge 5 2 3 5" xfId="986" xr:uid="{00000000-0005-0000-0000-0000AF010000}"/>
    <cellStyle name="20% - uthevingsfarge 5 2 3 5 2" xfId="2820" xr:uid="{00000000-0005-0000-0000-0000B0010000}"/>
    <cellStyle name="20% - uthevingsfarge 5 2 3 5_Note 1 og 2" xfId="4493" xr:uid="{2111DCBD-CA13-4B1B-B42F-9659F3521C21}"/>
    <cellStyle name="20% - uthevingsfarge 5 2 3 6" xfId="1750" xr:uid="{00000000-0005-0000-0000-0000B1010000}"/>
    <cellStyle name="20% - uthevingsfarge 5 2 3 6 2" xfId="3005" xr:uid="{00000000-0005-0000-0000-0000B2010000}"/>
    <cellStyle name="20% - uthevingsfarge 5 2 3 6_Note 1 og 2" xfId="4494" xr:uid="{CD96B3E2-4562-46C3-9599-A430FF4A35F1}"/>
    <cellStyle name="20% - uthevingsfarge 5 2 3 7" xfId="3698" xr:uid="{00000000-0005-0000-0000-0000B3010000}"/>
    <cellStyle name="20% - uthevingsfarge 5 2 3 8" xfId="2101" xr:uid="{00000000-0005-0000-0000-0000B4010000}"/>
    <cellStyle name="20% - uthevingsfarge 5 2 3_Note 1 og 2" xfId="4475" xr:uid="{A66C5D75-0ED1-48DE-A3C6-637533C23CF5}"/>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2_Note 1 og 2" xfId="4498" xr:uid="{62D87B97-4A5B-4C9E-B8B2-33EEF263758B}"/>
    <cellStyle name="20% - uthevingsfarge 5 2 4 2 2 3" xfId="4219" xr:uid="{00000000-0005-0000-0000-0000BA010000}"/>
    <cellStyle name="20% - uthevingsfarge 5 2 4 2 2 4" xfId="2623" xr:uid="{00000000-0005-0000-0000-0000BB010000}"/>
    <cellStyle name="20% - uthevingsfarge 5 2 4 2 2_Note 1 og 2" xfId="4497" xr:uid="{C3F90EB6-56BA-46D9-B7EA-B44A5085DB06}"/>
    <cellStyle name="20% - uthevingsfarge 5 2 4 2 3" xfId="1183" xr:uid="{00000000-0005-0000-0000-0000BC010000}"/>
    <cellStyle name="20% - uthevingsfarge 5 2 4 2 3 2" xfId="3179" xr:uid="{00000000-0005-0000-0000-0000BD010000}"/>
    <cellStyle name="20% - uthevingsfarge 5 2 4 2 3_Note 1 og 2" xfId="4499" xr:uid="{56E26D0D-BA47-4CF0-8CFC-49901722032D}"/>
    <cellStyle name="20% - uthevingsfarge 5 2 4 2 4" xfId="1925" xr:uid="{00000000-0005-0000-0000-0000BE010000}"/>
    <cellStyle name="20% - uthevingsfarge 5 2 4 2 4 2" xfId="3872" xr:uid="{00000000-0005-0000-0000-0000BF010000}"/>
    <cellStyle name="20% - uthevingsfarge 5 2 4 2 4_Note 1 og 2" xfId="4500" xr:uid="{521AC042-0AEC-4147-8984-CA7656C10C83}"/>
    <cellStyle name="20% - uthevingsfarge 5 2 4 2 5" xfId="2275" xr:uid="{00000000-0005-0000-0000-0000C0010000}"/>
    <cellStyle name="20% - uthevingsfarge 5 2 4 2_Note 1 og 2" xfId="4496" xr:uid="{59D9225C-2D97-44C8-A658-F5ED453D1A3D}"/>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2_Note 1 og 2" xfId="4502" xr:uid="{D0FF603D-88E4-4D7A-B356-0CAD35E82A5F}"/>
    <cellStyle name="20% - uthevingsfarge 5 2 4 3 3" xfId="4047" xr:uid="{00000000-0005-0000-0000-0000C4010000}"/>
    <cellStyle name="20% - uthevingsfarge 5 2 4 3 4" xfId="2450" xr:uid="{00000000-0005-0000-0000-0000C5010000}"/>
    <cellStyle name="20% - uthevingsfarge 5 2 4 3_Note 1 og 2" xfId="4501" xr:uid="{1B781DD0-9E30-4AF7-98E9-E3A28C8808FA}"/>
    <cellStyle name="20% - uthevingsfarge 5 2 4 4" xfId="988" xr:uid="{00000000-0005-0000-0000-0000C6010000}"/>
    <cellStyle name="20% - uthevingsfarge 5 2 4 4 2" xfId="2822" xr:uid="{00000000-0005-0000-0000-0000C7010000}"/>
    <cellStyle name="20% - uthevingsfarge 5 2 4 4_Note 1 og 2" xfId="4503" xr:uid="{18EAF404-C7DB-43EF-9FFB-A825754E7875}"/>
    <cellStyle name="20% - uthevingsfarge 5 2 4 5" xfId="1752" xr:uid="{00000000-0005-0000-0000-0000C8010000}"/>
    <cellStyle name="20% - uthevingsfarge 5 2 4 5 2" xfId="3007" xr:uid="{00000000-0005-0000-0000-0000C9010000}"/>
    <cellStyle name="20% - uthevingsfarge 5 2 4 5_Note 1 og 2" xfId="4504" xr:uid="{5A46294B-DE1F-42E8-85F6-0CF3A8FA1E05}"/>
    <cellStyle name="20% - uthevingsfarge 5 2 4 6" xfId="3700" xr:uid="{00000000-0005-0000-0000-0000CA010000}"/>
    <cellStyle name="20% - uthevingsfarge 5 2 4 7" xfId="2103" xr:uid="{00000000-0005-0000-0000-0000CB010000}"/>
    <cellStyle name="20% - uthevingsfarge 5 2 4_Note 1 og 2" xfId="4495" xr:uid="{2781B92B-B262-4E4E-81B7-3E29863EF87E}"/>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2_Note 1 og 2" xfId="4507" xr:uid="{0AC55544-7483-44D5-A05D-A4C269C88F17}"/>
    <cellStyle name="20% - uthevingsfarge 5 2 5 2 3" xfId="4167" xr:uid="{00000000-0005-0000-0000-0000D0010000}"/>
    <cellStyle name="20% - uthevingsfarge 5 2 5 2 4" xfId="2571" xr:uid="{00000000-0005-0000-0000-0000D1010000}"/>
    <cellStyle name="20% - uthevingsfarge 5 2 5 2_Note 1 og 2" xfId="4506" xr:uid="{2EE3B5EF-5CAF-41FA-8483-1F179BB4C5B1}"/>
    <cellStyle name="20% - uthevingsfarge 5 2 5 3" xfId="1131" xr:uid="{00000000-0005-0000-0000-0000D2010000}"/>
    <cellStyle name="20% - uthevingsfarge 5 2 5 3 2" xfId="3127" xr:uid="{00000000-0005-0000-0000-0000D3010000}"/>
    <cellStyle name="20% - uthevingsfarge 5 2 5 3_Note 1 og 2" xfId="4508" xr:uid="{677851D2-6C47-48A1-9E2F-4E1BE8CF42F3}"/>
    <cellStyle name="20% - uthevingsfarge 5 2 5 4" xfId="1873" xr:uid="{00000000-0005-0000-0000-0000D4010000}"/>
    <cellStyle name="20% - uthevingsfarge 5 2 5 4 2" xfId="3820" xr:uid="{00000000-0005-0000-0000-0000D5010000}"/>
    <cellStyle name="20% - uthevingsfarge 5 2 5 4_Note 1 og 2" xfId="4509" xr:uid="{1E767FBF-926A-42C7-A3E6-4EAEE9541E7A}"/>
    <cellStyle name="20% - uthevingsfarge 5 2 5 5" xfId="2223" xr:uid="{00000000-0005-0000-0000-0000D6010000}"/>
    <cellStyle name="20% - uthevingsfarge 5 2 5_Note 1 og 2" xfId="4505" xr:uid="{C22D927D-A3AF-4D3B-B06D-1B3B224B93CD}"/>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2_Note 1 og 2" xfId="4511" xr:uid="{7FEB3915-3A23-46CD-A763-1A8C661DA012}"/>
    <cellStyle name="20% - uthevingsfarge 5 2 6 3" xfId="3995" xr:uid="{00000000-0005-0000-0000-0000DA010000}"/>
    <cellStyle name="20% - uthevingsfarge 5 2 6 4" xfId="2398" xr:uid="{00000000-0005-0000-0000-0000DB010000}"/>
    <cellStyle name="20% - uthevingsfarge 5 2 6_Note 1 og 2" xfId="4510" xr:uid="{1BCB3379-CA49-4DEC-A349-2D624B464714}"/>
    <cellStyle name="20% - uthevingsfarge 5 2 7" xfId="936" xr:uid="{00000000-0005-0000-0000-0000DC010000}"/>
    <cellStyle name="20% - uthevingsfarge 5 2 7 2" xfId="2770" xr:uid="{00000000-0005-0000-0000-0000DD010000}"/>
    <cellStyle name="20% - uthevingsfarge 5 2 7_Note 1 og 2" xfId="4512" xr:uid="{3CA55C10-DB7E-4B5B-B0AC-F92A986FF556}"/>
    <cellStyle name="20% - uthevingsfarge 5 2 8" xfId="1700" xr:uid="{00000000-0005-0000-0000-0000DE010000}"/>
    <cellStyle name="20% - uthevingsfarge 5 2 8 2" xfId="2955" xr:uid="{00000000-0005-0000-0000-0000DF010000}"/>
    <cellStyle name="20% - uthevingsfarge 5 2 8_Note 1 og 2" xfId="4513" xr:uid="{7E6E0B35-D3C2-4277-AB3D-F9DE293169B7}"/>
    <cellStyle name="20% - uthevingsfarge 5 2 9" xfId="3648" xr:uid="{00000000-0005-0000-0000-0000E0010000}"/>
    <cellStyle name="20% - uthevingsfarge 5 2_Note 1 og 2" xfId="4434" xr:uid="{BBC529B9-CE34-4E98-BF22-69DABAA60AA1}"/>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2_Note 1 og 2" xfId="4517" xr:uid="{49CA8292-78AD-4573-BAA5-604897957350}"/>
    <cellStyle name="20% - uthevingsfarge 5 3 2 2 3" xfId="4211" xr:uid="{00000000-0005-0000-0000-0000E6010000}"/>
    <cellStyle name="20% - uthevingsfarge 5 3 2 2 4" xfId="2615" xr:uid="{00000000-0005-0000-0000-0000E7010000}"/>
    <cellStyle name="20% - uthevingsfarge 5 3 2 2_Note 1 og 2" xfId="4516" xr:uid="{C606A5D9-0690-4F55-AB6C-78632925D88F}"/>
    <cellStyle name="20% - uthevingsfarge 5 3 2 3" xfId="1175" xr:uid="{00000000-0005-0000-0000-0000E8010000}"/>
    <cellStyle name="20% - uthevingsfarge 5 3 2 3 2" xfId="3171" xr:uid="{00000000-0005-0000-0000-0000E9010000}"/>
    <cellStyle name="20% - uthevingsfarge 5 3 2 3_Note 1 og 2" xfId="4518" xr:uid="{1FA70FFA-386A-42DC-AC81-7C52B4E93045}"/>
    <cellStyle name="20% - uthevingsfarge 5 3 2 4" xfId="1917" xr:uid="{00000000-0005-0000-0000-0000EA010000}"/>
    <cellStyle name="20% - uthevingsfarge 5 3 2 4 2" xfId="3864" xr:uid="{00000000-0005-0000-0000-0000EB010000}"/>
    <cellStyle name="20% - uthevingsfarge 5 3 2 4_Note 1 og 2" xfId="4519" xr:uid="{7A633DED-F309-4720-9764-42C0277033DE}"/>
    <cellStyle name="20% - uthevingsfarge 5 3 2 5" xfId="2267" xr:uid="{00000000-0005-0000-0000-0000EC010000}"/>
    <cellStyle name="20% - uthevingsfarge 5 3 2_Note 1 og 2" xfId="4515" xr:uid="{4EBDA419-16FC-4E1C-B44E-C608967ED3DF}"/>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2_Note 1 og 2" xfId="4521" xr:uid="{37D52CDF-443E-4A47-8A59-DE27EF14C26C}"/>
    <cellStyle name="20% - uthevingsfarge 5 3 3 3" xfId="4039" xr:uid="{00000000-0005-0000-0000-0000F0010000}"/>
    <cellStyle name="20% - uthevingsfarge 5 3 3 4" xfId="2442" xr:uid="{00000000-0005-0000-0000-0000F1010000}"/>
    <cellStyle name="20% - uthevingsfarge 5 3 3_Note 1 og 2" xfId="4520" xr:uid="{D90A2EE6-3509-497F-B9A3-FEC6A5502464}"/>
    <cellStyle name="20% - uthevingsfarge 5 3 4" xfId="980" xr:uid="{00000000-0005-0000-0000-0000F2010000}"/>
    <cellStyle name="20% - uthevingsfarge 5 3 4 2" xfId="2814" xr:uid="{00000000-0005-0000-0000-0000F3010000}"/>
    <cellStyle name="20% - uthevingsfarge 5 3 4_Note 1 og 2" xfId="4522" xr:uid="{7F544C86-ADE4-4F87-8B52-0C9EB0BE1BE1}"/>
    <cellStyle name="20% - uthevingsfarge 5 3 5" xfId="1744" xr:uid="{00000000-0005-0000-0000-0000F4010000}"/>
    <cellStyle name="20% - uthevingsfarge 5 3 5 2" xfId="2999" xr:uid="{00000000-0005-0000-0000-0000F5010000}"/>
    <cellStyle name="20% - uthevingsfarge 5 3 5_Note 1 og 2" xfId="4523" xr:uid="{ADECD416-3842-47C7-9531-483271D16CBD}"/>
    <cellStyle name="20% - uthevingsfarge 5 3 6" xfId="3692" xr:uid="{00000000-0005-0000-0000-0000F6010000}"/>
    <cellStyle name="20% - uthevingsfarge 5 3 7" xfId="2095" xr:uid="{00000000-0005-0000-0000-0000F7010000}"/>
    <cellStyle name="20% - uthevingsfarge 5 3_Note 1 og 2" xfId="4514" xr:uid="{A0D310E7-2270-40CD-B103-9B452D0C1A1E}"/>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2_Note 1 og 2" xfId="4530" xr:uid="{D8B8A442-9C93-4491-A1AB-A1099630EC4F}"/>
    <cellStyle name="20% - uthevingsfarge 5 4 2 2 2 2 2 3" xfId="4223" xr:uid="{00000000-0005-0000-0000-000001020000}"/>
    <cellStyle name="20% - uthevingsfarge 5 4 2 2 2 2 2 4" xfId="2627" xr:uid="{00000000-0005-0000-0000-000002020000}"/>
    <cellStyle name="20% - uthevingsfarge 5 4 2 2 2 2 2_Note 1 og 2" xfId="4529" xr:uid="{1314CAEE-DA7C-4AA7-9F93-97161905B720}"/>
    <cellStyle name="20% - uthevingsfarge 5 4 2 2 2 2 3" xfId="1187" xr:uid="{00000000-0005-0000-0000-000003020000}"/>
    <cellStyle name="20% - uthevingsfarge 5 4 2 2 2 2 3 2" xfId="3183" xr:uid="{00000000-0005-0000-0000-000004020000}"/>
    <cellStyle name="20% - uthevingsfarge 5 4 2 2 2 2 3_Note 1 og 2" xfId="4531" xr:uid="{160BB0EB-204D-4591-A3D2-14D7ECD3F4B5}"/>
    <cellStyle name="20% - uthevingsfarge 5 4 2 2 2 2 4" xfId="1929" xr:uid="{00000000-0005-0000-0000-000005020000}"/>
    <cellStyle name="20% - uthevingsfarge 5 4 2 2 2 2 4 2" xfId="3876" xr:uid="{00000000-0005-0000-0000-000006020000}"/>
    <cellStyle name="20% - uthevingsfarge 5 4 2 2 2 2 4_Note 1 og 2" xfId="4532" xr:uid="{03FAB908-E663-41EE-8EB1-53135A0C20C5}"/>
    <cellStyle name="20% - uthevingsfarge 5 4 2 2 2 2 5" xfId="2279" xr:uid="{00000000-0005-0000-0000-000007020000}"/>
    <cellStyle name="20% - uthevingsfarge 5 4 2 2 2 2_Note 1 og 2" xfId="4528" xr:uid="{2773ADA9-7CE9-4B84-A220-538DD0E4B46B}"/>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2_Note 1 og 2" xfId="4534" xr:uid="{586A1B68-C256-4196-BC24-DB9588807094}"/>
    <cellStyle name="20% - uthevingsfarge 5 4 2 2 2 3 3" xfId="4051" xr:uid="{00000000-0005-0000-0000-00000B020000}"/>
    <cellStyle name="20% - uthevingsfarge 5 4 2 2 2 3 4" xfId="2454" xr:uid="{00000000-0005-0000-0000-00000C020000}"/>
    <cellStyle name="20% - uthevingsfarge 5 4 2 2 2 3_Note 1 og 2" xfId="4533" xr:uid="{98B20C1A-CEB6-4B75-AA2C-23B528372090}"/>
    <cellStyle name="20% - uthevingsfarge 5 4 2 2 2 4" xfId="992" xr:uid="{00000000-0005-0000-0000-00000D020000}"/>
    <cellStyle name="20% - uthevingsfarge 5 4 2 2 2 4 2" xfId="2826" xr:uid="{00000000-0005-0000-0000-00000E020000}"/>
    <cellStyle name="20% - uthevingsfarge 5 4 2 2 2 4_Note 1 og 2" xfId="4535" xr:uid="{D307BFBC-9BB2-474A-BC50-F339AD916E05}"/>
    <cellStyle name="20% - uthevingsfarge 5 4 2 2 2 5" xfId="1756" xr:uid="{00000000-0005-0000-0000-00000F020000}"/>
    <cellStyle name="20% - uthevingsfarge 5 4 2 2 2 5 2" xfId="3011" xr:uid="{00000000-0005-0000-0000-000010020000}"/>
    <cellStyle name="20% - uthevingsfarge 5 4 2 2 2 5_Note 1 og 2" xfId="4536" xr:uid="{AB4A9AA5-E602-4451-93D7-A46A52D8DC7F}"/>
    <cellStyle name="20% - uthevingsfarge 5 4 2 2 2 6" xfId="3704" xr:uid="{00000000-0005-0000-0000-000011020000}"/>
    <cellStyle name="20% - uthevingsfarge 5 4 2 2 2 7" xfId="2107" xr:uid="{00000000-0005-0000-0000-000012020000}"/>
    <cellStyle name="20% - uthevingsfarge 5 4 2 2 2_Note 1 og 2" xfId="4527" xr:uid="{4113B1FA-7361-4B03-8194-4AF38FBDC692}"/>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2_Note 1 og 2" xfId="4539" xr:uid="{D27E9986-F866-4CDA-BDD3-D410C76AE104}"/>
    <cellStyle name="20% - uthevingsfarge 5 4 2 2 3 2 3" xfId="4222" xr:uid="{00000000-0005-0000-0000-000017020000}"/>
    <cellStyle name="20% - uthevingsfarge 5 4 2 2 3 2 4" xfId="2626" xr:uid="{00000000-0005-0000-0000-000018020000}"/>
    <cellStyle name="20% - uthevingsfarge 5 4 2 2 3 2_Note 1 og 2" xfId="4538" xr:uid="{D4ACDCCC-D752-44EB-90A2-DA98B1E491BB}"/>
    <cellStyle name="20% - uthevingsfarge 5 4 2 2 3 3" xfId="1186" xr:uid="{00000000-0005-0000-0000-000019020000}"/>
    <cellStyle name="20% - uthevingsfarge 5 4 2 2 3 3 2" xfId="3182" xr:uid="{00000000-0005-0000-0000-00001A020000}"/>
    <cellStyle name="20% - uthevingsfarge 5 4 2 2 3 3_Note 1 og 2" xfId="4540" xr:uid="{26AEED31-3850-4920-BADE-7F32D6754F5D}"/>
    <cellStyle name="20% - uthevingsfarge 5 4 2 2 3 4" xfId="1928" xr:uid="{00000000-0005-0000-0000-00001B020000}"/>
    <cellStyle name="20% - uthevingsfarge 5 4 2 2 3 4 2" xfId="3875" xr:uid="{00000000-0005-0000-0000-00001C020000}"/>
    <cellStyle name="20% - uthevingsfarge 5 4 2 2 3 4_Note 1 og 2" xfId="4541" xr:uid="{574E80A5-6F34-458A-BC17-1C915FA8F8CC}"/>
    <cellStyle name="20% - uthevingsfarge 5 4 2 2 3 5" xfId="2278" xr:uid="{00000000-0005-0000-0000-00001D020000}"/>
    <cellStyle name="20% - uthevingsfarge 5 4 2 2 3_Note 1 og 2" xfId="4537" xr:uid="{73078ACC-1DA7-4255-B01C-CB54F6D84D4B}"/>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2_Note 1 og 2" xfId="4543" xr:uid="{F06B6D17-E32C-4DBA-80C6-283271955E9C}"/>
    <cellStyle name="20% - uthevingsfarge 5 4 2 2 4 3" xfId="4050" xr:uid="{00000000-0005-0000-0000-000021020000}"/>
    <cellStyle name="20% - uthevingsfarge 5 4 2 2 4 4" xfId="2453" xr:uid="{00000000-0005-0000-0000-000022020000}"/>
    <cellStyle name="20% - uthevingsfarge 5 4 2 2 4_Note 1 og 2" xfId="4542" xr:uid="{31508FD7-21BA-464E-9385-5C511C14056A}"/>
    <cellStyle name="20% - uthevingsfarge 5 4 2 2 5" xfId="991" xr:uid="{00000000-0005-0000-0000-000023020000}"/>
    <cellStyle name="20% - uthevingsfarge 5 4 2 2 5 2" xfId="2825" xr:uid="{00000000-0005-0000-0000-000024020000}"/>
    <cellStyle name="20% - uthevingsfarge 5 4 2 2 5_Note 1 og 2" xfId="4544" xr:uid="{A41CB60E-0C30-4CCD-8FE0-0BFDAAE7EDFC}"/>
    <cellStyle name="20% - uthevingsfarge 5 4 2 2 6" xfId="1755" xr:uid="{00000000-0005-0000-0000-000025020000}"/>
    <cellStyle name="20% - uthevingsfarge 5 4 2 2 6 2" xfId="3010" xr:uid="{00000000-0005-0000-0000-000026020000}"/>
    <cellStyle name="20% - uthevingsfarge 5 4 2 2 6_Note 1 og 2" xfId="4545" xr:uid="{083E57E6-9081-49B7-8D17-64588CD59788}"/>
    <cellStyle name="20% - uthevingsfarge 5 4 2 2 7" xfId="3703" xr:uid="{00000000-0005-0000-0000-000027020000}"/>
    <cellStyle name="20% - uthevingsfarge 5 4 2 2 8" xfId="2106" xr:uid="{00000000-0005-0000-0000-000028020000}"/>
    <cellStyle name="20% - uthevingsfarge 5 4 2 2_Note 1 og 2" xfId="4526" xr:uid="{DB130FC8-2B31-45C2-A89D-73987FE2292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2_Note 1 og 2" xfId="4549" xr:uid="{A92C67D6-5C12-461D-BD43-6C2C8A89A676}"/>
    <cellStyle name="20% - uthevingsfarge 5 4 2 3 2 2 3" xfId="4224" xr:uid="{00000000-0005-0000-0000-00002E020000}"/>
    <cellStyle name="20% - uthevingsfarge 5 4 2 3 2 2 4" xfId="2628" xr:uid="{00000000-0005-0000-0000-00002F020000}"/>
    <cellStyle name="20% - uthevingsfarge 5 4 2 3 2 2_Note 1 og 2" xfId="4548" xr:uid="{83BC5C26-8235-414B-94D0-C79BC9E7C8B5}"/>
    <cellStyle name="20% - uthevingsfarge 5 4 2 3 2 3" xfId="1188" xr:uid="{00000000-0005-0000-0000-000030020000}"/>
    <cellStyle name="20% - uthevingsfarge 5 4 2 3 2 3 2" xfId="3184" xr:uid="{00000000-0005-0000-0000-000031020000}"/>
    <cellStyle name="20% - uthevingsfarge 5 4 2 3 2 3_Note 1 og 2" xfId="4550" xr:uid="{E32090A2-DBE0-46F2-855B-F76780FB655F}"/>
    <cellStyle name="20% - uthevingsfarge 5 4 2 3 2 4" xfId="1930" xr:uid="{00000000-0005-0000-0000-000032020000}"/>
    <cellStyle name="20% - uthevingsfarge 5 4 2 3 2 4 2" xfId="3877" xr:uid="{00000000-0005-0000-0000-000033020000}"/>
    <cellStyle name="20% - uthevingsfarge 5 4 2 3 2 4_Note 1 og 2" xfId="4551" xr:uid="{92F90276-ACD1-4477-8E06-DAE3377F5C47}"/>
    <cellStyle name="20% - uthevingsfarge 5 4 2 3 2 5" xfId="2280" xr:uid="{00000000-0005-0000-0000-000034020000}"/>
    <cellStyle name="20% - uthevingsfarge 5 4 2 3 2_Note 1 og 2" xfId="4547" xr:uid="{82205287-02B6-4772-893E-EC49D7ECA3EB}"/>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2_Note 1 og 2" xfId="4553" xr:uid="{948BE6EE-DDD9-40AA-BA64-F611C260FB18}"/>
    <cellStyle name="20% - uthevingsfarge 5 4 2 3 3 3" xfId="4052" xr:uid="{00000000-0005-0000-0000-000038020000}"/>
    <cellStyle name="20% - uthevingsfarge 5 4 2 3 3 4" xfId="2455" xr:uid="{00000000-0005-0000-0000-000039020000}"/>
    <cellStyle name="20% - uthevingsfarge 5 4 2 3 3_Note 1 og 2" xfId="4552" xr:uid="{04ED15D0-9256-4F4D-8A21-779C2D946D37}"/>
    <cellStyle name="20% - uthevingsfarge 5 4 2 3 4" xfId="993" xr:uid="{00000000-0005-0000-0000-00003A020000}"/>
    <cellStyle name="20% - uthevingsfarge 5 4 2 3 4 2" xfId="2827" xr:uid="{00000000-0005-0000-0000-00003B020000}"/>
    <cellStyle name="20% - uthevingsfarge 5 4 2 3 4_Note 1 og 2" xfId="4554" xr:uid="{D7F0C5B2-805C-4A83-A4E9-4D0BCA1EC14F}"/>
    <cellStyle name="20% - uthevingsfarge 5 4 2 3 5" xfId="1757" xr:uid="{00000000-0005-0000-0000-00003C020000}"/>
    <cellStyle name="20% - uthevingsfarge 5 4 2 3 5 2" xfId="3012" xr:uid="{00000000-0005-0000-0000-00003D020000}"/>
    <cellStyle name="20% - uthevingsfarge 5 4 2 3 5_Note 1 og 2" xfId="4555" xr:uid="{24C68495-0129-4CFB-AE82-A1525B0D1C85}"/>
    <cellStyle name="20% - uthevingsfarge 5 4 2 3 6" xfId="3705" xr:uid="{00000000-0005-0000-0000-00003E020000}"/>
    <cellStyle name="20% - uthevingsfarge 5 4 2 3 7" xfId="2108" xr:uid="{00000000-0005-0000-0000-00003F020000}"/>
    <cellStyle name="20% - uthevingsfarge 5 4 2 3_Note 1 og 2" xfId="4546" xr:uid="{A6282230-EFFD-438B-B61B-934C73856862}"/>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2_Note 1 og 2" xfId="4558" xr:uid="{8E9F6909-FB54-4074-A9D5-7C300D28C1C6}"/>
    <cellStyle name="20% - uthevingsfarge 5 4 2 4 2 3" xfId="4221" xr:uid="{00000000-0005-0000-0000-000044020000}"/>
    <cellStyle name="20% - uthevingsfarge 5 4 2 4 2 4" xfId="2625" xr:uid="{00000000-0005-0000-0000-000045020000}"/>
    <cellStyle name="20% - uthevingsfarge 5 4 2 4 2_Note 1 og 2" xfId="4557" xr:uid="{98CCC839-CEE2-426E-98C4-227B938CB423}"/>
    <cellStyle name="20% - uthevingsfarge 5 4 2 4 3" xfId="1185" xr:uid="{00000000-0005-0000-0000-000046020000}"/>
    <cellStyle name="20% - uthevingsfarge 5 4 2 4 3 2" xfId="3181" xr:uid="{00000000-0005-0000-0000-000047020000}"/>
    <cellStyle name="20% - uthevingsfarge 5 4 2 4 3_Note 1 og 2" xfId="4559" xr:uid="{A78C3F68-9278-464C-B25A-6F3472A65B01}"/>
    <cellStyle name="20% - uthevingsfarge 5 4 2 4 4" xfId="1927" xr:uid="{00000000-0005-0000-0000-000048020000}"/>
    <cellStyle name="20% - uthevingsfarge 5 4 2 4 4 2" xfId="3874" xr:uid="{00000000-0005-0000-0000-000049020000}"/>
    <cellStyle name="20% - uthevingsfarge 5 4 2 4 4_Note 1 og 2" xfId="4560" xr:uid="{92743AF7-91EC-4CAF-8FDE-2ED29F94494E}"/>
    <cellStyle name="20% - uthevingsfarge 5 4 2 4 5" xfId="2277" xr:uid="{00000000-0005-0000-0000-00004A020000}"/>
    <cellStyle name="20% - uthevingsfarge 5 4 2 4_Note 1 og 2" xfId="4556" xr:uid="{4ABFF89A-313F-4B7A-B168-815E574B007F}"/>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2_Note 1 og 2" xfId="4562" xr:uid="{47EBA9EA-0066-4DE7-8D4A-75F9C0003A7A}"/>
    <cellStyle name="20% - uthevingsfarge 5 4 2 5 3" xfId="4049" xr:uid="{00000000-0005-0000-0000-00004E020000}"/>
    <cellStyle name="20% - uthevingsfarge 5 4 2 5 4" xfId="2452" xr:uid="{00000000-0005-0000-0000-00004F020000}"/>
    <cellStyle name="20% - uthevingsfarge 5 4 2 5_Note 1 og 2" xfId="4561" xr:uid="{D004D8A1-02CE-4DA7-B06F-EC1DD5F798A4}"/>
    <cellStyle name="20% - uthevingsfarge 5 4 2 6" xfId="990" xr:uid="{00000000-0005-0000-0000-000050020000}"/>
    <cellStyle name="20% - uthevingsfarge 5 4 2 6 2" xfId="2824" xr:uid="{00000000-0005-0000-0000-000051020000}"/>
    <cellStyle name="20% - uthevingsfarge 5 4 2 6_Note 1 og 2" xfId="4563" xr:uid="{29EBA18F-457E-4156-AFAC-C59EFA420062}"/>
    <cellStyle name="20% - uthevingsfarge 5 4 2 7" xfId="1754" xr:uid="{00000000-0005-0000-0000-000052020000}"/>
    <cellStyle name="20% - uthevingsfarge 5 4 2 7 2" xfId="3009" xr:uid="{00000000-0005-0000-0000-000053020000}"/>
    <cellStyle name="20% - uthevingsfarge 5 4 2 7_Note 1 og 2" xfId="4564" xr:uid="{08F01E3D-68E0-426E-9CC6-6680BC14C4D5}"/>
    <cellStyle name="20% - uthevingsfarge 5 4 2 8" xfId="3702" xr:uid="{00000000-0005-0000-0000-000054020000}"/>
    <cellStyle name="20% - uthevingsfarge 5 4 2 9" xfId="2105" xr:uid="{00000000-0005-0000-0000-000055020000}"/>
    <cellStyle name="20% - uthevingsfarge 5 4 2_Note 1 og 2" xfId="4525" xr:uid="{13BAEADA-2956-455E-B3B9-4664FB4F527F}"/>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2_Note 1 og 2" xfId="4569" xr:uid="{40EC2FD1-D805-432D-81D9-511516F7AA9D}"/>
    <cellStyle name="20% - uthevingsfarge 5 4 3 2 2 2 3" xfId="4226" xr:uid="{00000000-0005-0000-0000-00005C020000}"/>
    <cellStyle name="20% - uthevingsfarge 5 4 3 2 2 2 4" xfId="2630" xr:uid="{00000000-0005-0000-0000-00005D020000}"/>
    <cellStyle name="20% - uthevingsfarge 5 4 3 2 2 2_Note 1 og 2" xfId="4568" xr:uid="{5B6478ED-E8B6-421F-97D8-65A86159362C}"/>
    <cellStyle name="20% - uthevingsfarge 5 4 3 2 2 3" xfId="1190" xr:uid="{00000000-0005-0000-0000-00005E020000}"/>
    <cellStyle name="20% - uthevingsfarge 5 4 3 2 2 3 2" xfId="3186" xr:uid="{00000000-0005-0000-0000-00005F020000}"/>
    <cellStyle name="20% - uthevingsfarge 5 4 3 2 2 3_Note 1 og 2" xfId="4570" xr:uid="{2B78302D-72CF-4F24-85BF-80D89918329A}"/>
    <cellStyle name="20% - uthevingsfarge 5 4 3 2 2 4" xfId="1932" xr:uid="{00000000-0005-0000-0000-000060020000}"/>
    <cellStyle name="20% - uthevingsfarge 5 4 3 2 2 4 2" xfId="3879" xr:uid="{00000000-0005-0000-0000-000061020000}"/>
    <cellStyle name="20% - uthevingsfarge 5 4 3 2 2 4_Note 1 og 2" xfId="4571" xr:uid="{62AD0B1E-2D55-497E-ACF8-67A9B34320FA}"/>
    <cellStyle name="20% - uthevingsfarge 5 4 3 2 2 5" xfId="2282" xr:uid="{00000000-0005-0000-0000-000062020000}"/>
    <cellStyle name="20% - uthevingsfarge 5 4 3 2 2_Note 1 og 2" xfId="4567" xr:uid="{84D7C3AC-E0C2-4D9D-ADA0-B23378AF0DDC}"/>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2_Note 1 og 2" xfId="4573" xr:uid="{C9E70808-A1B0-406E-8295-109FB41CC9EE}"/>
    <cellStyle name="20% - uthevingsfarge 5 4 3 2 3 3" xfId="4054" xr:uid="{00000000-0005-0000-0000-000066020000}"/>
    <cellStyle name="20% - uthevingsfarge 5 4 3 2 3 4" xfId="2457" xr:uid="{00000000-0005-0000-0000-000067020000}"/>
    <cellStyle name="20% - uthevingsfarge 5 4 3 2 3_Note 1 og 2" xfId="4572" xr:uid="{6DB08F85-6813-4965-95E3-79A8F2F71784}"/>
    <cellStyle name="20% - uthevingsfarge 5 4 3 2 4" xfId="995" xr:uid="{00000000-0005-0000-0000-000068020000}"/>
    <cellStyle name="20% - uthevingsfarge 5 4 3 2 4 2" xfId="2829" xr:uid="{00000000-0005-0000-0000-000069020000}"/>
    <cellStyle name="20% - uthevingsfarge 5 4 3 2 4_Note 1 og 2" xfId="4574" xr:uid="{FE7324CD-5D93-4EDD-A850-D88EDD9E7ED7}"/>
    <cellStyle name="20% - uthevingsfarge 5 4 3 2 5" xfId="1759" xr:uid="{00000000-0005-0000-0000-00006A020000}"/>
    <cellStyle name="20% - uthevingsfarge 5 4 3 2 5 2" xfId="3014" xr:uid="{00000000-0005-0000-0000-00006B020000}"/>
    <cellStyle name="20% - uthevingsfarge 5 4 3 2 5_Note 1 og 2" xfId="4575" xr:uid="{99D2923B-6CD0-4EC8-9396-0AA21174E56E}"/>
    <cellStyle name="20% - uthevingsfarge 5 4 3 2 6" xfId="3707" xr:uid="{00000000-0005-0000-0000-00006C020000}"/>
    <cellStyle name="20% - uthevingsfarge 5 4 3 2 7" xfId="2110" xr:uid="{00000000-0005-0000-0000-00006D020000}"/>
    <cellStyle name="20% - uthevingsfarge 5 4 3 2_Note 1 og 2" xfId="4566" xr:uid="{AE3508E0-8CE5-45CC-B947-5C97225839D8}"/>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2_Note 1 og 2" xfId="4578" xr:uid="{CB1DE78D-7A8F-4A5D-A364-368485AAB2E2}"/>
    <cellStyle name="20% - uthevingsfarge 5 4 3 3 2 3" xfId="4225" xr:uid="{00000000-0005-0000-0000-000072020000}"/>
    <cellStyle name="20% - uthevingsfarge 5 4 3 3 2 4" xfId="2629" xr:uid="{00000000-0005-0000-0000-000073020000}"/>
    <cellStyle name="20% - uthevingsfarge 5 4 3 3 2_Note 1 og 2" xfId="4577" xr:uid="{08AC774C-7F13-4A58-A28F-69B25C4E3848}"/>
    <cellStyle name="20% - uthevingsfarge 5 4 3 3 3" xfId="1189" xr:uid="{00000000-0005-0000-0000-000074020000}"/>
    <cellStyle name="20% - uthevingsfarge 5 4 3 3 3 2" xfId="3185" xr:uid="{00000000-0005-0000-0000-000075020000}"/>
    <cellStyle name="20% - uthevingsfarge 5 4 3 3 3_Note 1 og 2" xfId="4579" xr:uid="{41BC8D23-170C-476D-835D-A79380E3A000}"/>
    <cellStyle name="20% - uthevingsfarge 5 4 3 3 4" xfId="1931" xr:uid="{00000000-0005-0000-0000-000076020000}"/>
    <cellStyle name="20% - uthevingsfarge 5 4 3 3 4 2" xfId="3878" xr:uid="{00000000-0005-0000-0000-000077020000}"/>
    <cellStyle name="20% - uthevingsfarge 5 4 3 3 4_Note 1 og 2" xfId="4580" xr:uid="{27E961AD-5FA9-42CF-80BB-019CCDADE814}"/>
    <cellStyle name="20% - uthevingsfarge 5 4 3 3 5" xfId="2281" xr:uid="{00000000-0005-0000-0000-000078020000}"/>
    <cellStyle name="20% - uthevingsfarge 5 4 3 3_Note 1 og 2" xfId="4576" xr:uid="{9A9B744A-EC72-4DCB-9009-D14E5EAF0DE3}"/>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2_Note 1 og 2" xfId="4582" xr:uid="{8900C57D-EA51-45D9-BD91-7B47C4CB725A}"/>
    <cellStyle name="20% - uthevingsfarge 5 4 3 4 3" xfId="4053" xr:uid="{00000000-0005-0000-0000-00007C020000}"/>
    <cellStyle name="20% - uthevingsfarge 5 4 3 4 4" xfId="2456" xr:uid="{00000000-0005-0000-0000-00007D020000}"/>
    <cellStyle name="20% - uthevingsfarge 5 4 3 4_Note 1 og 2" xfId="4581" xr:uid="{5A70E274-9A63-44F3-8032-6B06624BBF27}"/>
    <cellStyle name="20% - uthevingsfarge 5 4 3 5" xfId="994" xr:uid="{00000000-0005-0000-0000-00007E020000}"/>
    <cellStyle name="20% - uthevingsfarge 5 4 3 5 2" xfId="2828" xr:uid="{00000000-0005-0000-0000-00007F020000}"/>
    <cellStyle name="20% - uthevingsfarge 5 4 3 5_Note 1 og 2" xfId="4583" xr:uid="{B2EDB02F-16D0-41C5-9E7D-E11872ADEBF7}"/>
    <cellStyle name="20% - uthevingsfarge 5 4 3 6" xfId="1758" xr:uid="{00000000-0005-0000-0000-000080020000}"/>
    <cellStyle name="20% - uthevingsfarge 5 4 3 6 2" xfId="3013" xr:uid="{00000000-0005-0000-0000-000081020000}"/>
    <cellStyle name="20% - uthevingsfarge 5 4 3 6_Note 1 og 2" xfId="4584" xr:uid="{F9B5C00A-5B6F-49DC-A390-3923639A155B}"/>
    <cellStyle name="20% - uthevingsfarge 5 4 3 7" xfId="3706" xr:uid="{00000000-0005-0000-0000-000082020000}"/>
    <cellStyle name="20% - uthevingsfarge 5 4 3 8" xfId="2109" xr:uid="{00000000-0005-0000-0000-000083020000}"/>
    <cellStyle name="20% - uthevingsfarge 5 4 3_Note 1 og 2" xfId="4565" xr:uid="{5B590AF1-1B3C-4918-B06B-C263C46E3A9F}"/>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2_Note 1 og 2" xfId="4588" xr:uid="{7B68A541-F55C-45BC-B370-4CAAC8797148}"/>
    <cellStyle name="20% - uthevingsfarge 5 4 4 2 2 3" xfId="4227" xr:uid="{00000000-0005-0000-0000-000089020000}"/>
    <cellStyle name="20% - uthevingsfarge 5 4 4 2 2 4" xfId="2631" xr:uid="{00000000-0005-0000-0000-00008A020000}"/>
    <cellStyle name="20% - uthevingsfarge 5 4 4 2 2_Note 1 og 2" xfId="4587" xr:uid="{8CF062C2-50FA-4FED-95BA-F5B1A92DCD88}"/>
    <cellStyle name="20% - uthevingsfarge 5 4 4 2 3" xfId="1191" xr:uid="{00000000-0005-0000-0000-00008B020000}"/>
    <cellStyle name="20% - uthevingsfarge 5 4 4 2 3 2" xfId="3187" xr:uid="{00000000-0005-0000-0000-00008C020000}"/>
    <cellStyle name="20% - uthevingsfarge 5 4 4 2 3_Note 1 og 2" xfId="4589" xr:uid="{5F29DE1F-C547-4411-AEC2-A498B675BBFA}"/>
    <cellStyle name="20% - uthevingsfarge 5 4 4 2 4" xfId="1933" xr:uid="{00000000-0005-0000-0000-00008D020000}"/>
    <cellStyle name="20% - uthevingsfarge 5 4 4 2 4 2" xfId="3880" xr:uid="{00000000-0005-0000-0000-00008E020000}"/>
    <cellStyle name="20% - uthevingsfarge 5 4 4 2 4_Note 1 og 2" xfId="4590" xr:uid="{64C43690-48C9-467E-9FB6-A7E411402E63}"/>
    <cellStyle name="20% - uthevingsfarge 5 4 4 2 5" xfId="2283" xr:uid="{00000000-0005-0000-0000-00008F020000}"/>
    <cellStyle name="20% - uthevingsfarge 5 4 4 2_Note 1 og 2" xfId="4586" xr:uid="{7EAF869F-4E7C-4798-BCF5-7CCDF29B437E}"/>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2_Note 1 og 2" xfId="4592" xr:uid="{8C946591-96F0-4570-BC72-DF48EC56CE10}"/>
    <cellStyle name="20% - uthevingsfarge 5 4 4 3 3" xfId="4055" xr:uid="{00000000-0005-0000-0000-000093020000}"/>
    <cellStyle name="20% - uthevingsfarge 5 4 4 3 4" xfId="2458" xr:uid="{00000000-0005-0000-0000-000094020000}"/>
    <cellStyle name="20% - uthevingsfarge 5 4 4 3_Note 1 og 2" xfId="4591" xr:uid="{CD476A85-3282-4560-B2D4-29B11A18DBA0}"/>
    <cellStyle name="20% - uthevingsfarge 5 4 4 4" xfId="996" xr:uid="{00000000-0005-0000-0000-000095020000}"/>
    <cellStyle name="20% - uthevingsfarge 5 4 4 4 2" xfId="2830" xr:uid="{00000000-0005-0000-0000-000096020000}"/>
    <cellStyle name="20% - uthevingsfarge 5 4 4 4_Note 1 og 2" xfId="4593" xr:uid="{59285EBF-4EAC-4DED-AD00-A8E069CC9125}"/>
    <cellStyle name="20% - uthevingsfarge 5 4 4 5" xfId="1760" xr:uid="{00000000-0005-0000-0000-000097020000}"/>
    <cellStyle name="20% - uthevingsfarge 5 4 4 5 2" xfId="3015" xr:uid="{00000000-0005-0000-0000-000098020000}"/>
    <cellStyle name="20% - uthevingsfarge 5 4 4 5_Note 1 og 2" xfId="4594" xr:uid="{36FC061E-FCA7-41D1-8C87-3538A7E856FD}"/>
    <cellStyle name="20% - uthevingsfarge 5 4 4 6" xfId="3708" xr:uid="{00000000-0005-0000-0000-000099020000}"/>
    <cellStyle name="20% - uthevingsfarge 5 4 4 7" xfId="2111" xr:uid="{00000000-0005-0000-0000-00009A020000}"/>
    <cellStyle name="20% - uthevingsfarge 5 4 4_Note 1 og 2" xfId="4585" xr:uid="{8223BC20-377C-4772-863A-2DBE3E96A883}"/>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2_Note 1 og 2" xfId="4597" xr:uid="{0B1DB064-E775-4DE4-AB72-E54436EC84E1}"/>
    <cellStyle name="20% - uthevingsfarge 5 4 5 2 3" xfId="4220" xr:uid="{00000000-0005-0000-0000-00009F020000}"/>
    <cellStyle name="20% - uthevingsfarge 5 4 5 2 4" xfId="2624" xr:uid="{00000000-0005-0000-0000-0000A0020000}"/>
    <cellStyle name="20% - uthevingsfarge 5 4 5 2_Note 1 og 2" xfId="4596" xr:uid="{B5FD2697-6E79-4DE7-A5FF-3B04B59C0DBC}"/>
    <cellStyle name="20% - uthevingsfarge 5 4 5 3" xfId="1184" xr:uid="{00000000-0005-0000-0000-0000A1020000}"/>
    <cellStyle name="20% - uthevingsfarge 5 4 5 3 2" xfId="3180" xr:uid="{00000000-0005-0000-0000-0000A2020000}"/>
    <cellStyle name="20% - uthevingsfarge 5 4 5 3_Note 1 og 2" xfId="4598" xr:uid="{E3F19C03-7E9A-4C5A-B766-4121CC7A1D3A}"/>
    <cellStyle name="20% - uthevingsfarge 5 4 5 4" xfId="1926" xr:uid="{00000000-0005-0000-0000-0000A3020000}"/>
    <cellStyle name="20% - uthevingsfarge 5 4 5 4 2" xfId="3873" xr:uid="{00000000-0005-0000-0000-0000A4020000}"/>
    <cellStyle name="20% - uthevingsfarge 5 4 5 4_Note 1 og 2" xfId="4599" xr:uid="{E4A2D782-DCAF-433D-867A-D585476D34EB}"/>
    <cellStyle name="20% - uthevingsfarge 5 4 5 5" xfId="2276" xr:uid="{00000000-0005-0000-0000-0000A5020000}"/>
    <cellStyle name="20% - uthevingsfarge 5 4 5_Note 1 og 2" xfId="4595" xr:uid="{D5A28A63-472A-498E-9C3D-D8909E82596C}"/>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2_Note 1 og 2" xfId="4601" xr:uid="{AE4390B3-85FF-48D7-89C4-1CC895952100}"/>
    <cellStyle name="20% - uthevingsfarge 5 4 6 3" xfId="4048" xr:uid="{00000000-0005-0000-0000-0000A9020000}"/>
    <cellStyle name="20% - uthevingsfarge 5 4 6 4" xfId="2451" xr:uid="{00000000-0005-0000-0000-0000AA020000}"/>
    <cellStyle name="20% - uthevingsfarge 5 4 6_Note 1 og 2" xfId="4600" xr:uid="{F1D3F58B-23B3-4186-B42E-7EA7A629E8A2}"/>
    <cellStyle name="20% - uthevingsfarge 5 4 7" xfId="989" xr:uid="{00000000-0005-0000-0000-0000AB020000}"/>
    <cellStyle name="20% - uthevingsfarge 5 4 7 2" xfId="2823" xr:uid="{00000000-0005-0000-0000-0000AC020000}"/>
    <cellStyle name="20% - uthevingsfarge 5 4 7_Note 1 og 2" xfId="4602" xr:uid="{A67569B1-1949-4022-800E-02A75FC2FEDC}"/>
    <cellStyle name="20% - uthevingsfarge 5 4 8" xfId="1753" xr:uid="{00000000-0005-0000-0000-0000AD020000}"/>
    <cellStyle name="20% - uthevingsfarge 5 4 8 2" xfId="3008" xr:uid="{00000000-0005-0000-0000-0000AE020000}"/>
    <cellStyle name="20% - uthevingsfarge 5 4 8_Note 1 og 2" xfId="4603" xr:uid="{CA299BC7-17DE-4163-A929-A75B383AB57F}"/>
    <cellStyle name="20% - uthevingsfarge 5 4 9" xfId="3701" xr:uid="{00000000-0005-0000-0000-0000AF020000}"/>
    <cellStyle name="20% - uthevingsfarge 5 4_Note 1 og 2" xfId="4524" xr:uid="{DF3A3B12-60BD-4DCC-992E-FE40B62AE2E2}"/>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2_Note 1 og 2" xfId="4609" xr:uid="{0289F573-6772-4EBB-A10B-B0C1CB218E3A}"/>
    <cellStyle name="20% - uthevingsfarge 5 5 2 2 2 2 3" xfId="4230" xr:uid="{00000000-0005-0000-0000-0000B7020000}"/>
    <cellStyle name="20% - uthevingsfarge 5 5 2 2 2 2 4" xfId="2634" xr:uid="{00000000-0005-0000-0000-0000B8020000}"/>
    <cellStyle name="20% - uthevingsfarge 5 5 2 2 2 2_Note 1 og 2" xfId="4608" xr:uid="{F7821924-F004-4796-8237-47F1C9F08B39}"/>
    <cellStyle name="20% - uthevingsfarge 5 5 2 2 2 3" xfId="1194" xr:uid="{00000000-0005-0000-0000-0000B9020000}"/>
    <cellStyle name="20% - uthevingsfarge 5 5 2 2 2 3 2" xfId="3190" xr:uid="{00000000-0005-0000-0000-0000BA020000}"/>
    <cellStyle name="20% - uthevingsfarge 5 5 2 2 2 3_Note 1 og 2" xfId="4610" xr:uid="{89BCF61D-2BC5-4148-996B-15B929F67B48}"/>
    <cellStyle name="20% - uthevingsfarge 5 5 2 2 2 4" xfId="1936" xr:uid="{00000000-0005-0000-0000-0000BB020000}"/>
    <cellStyle name="20% - uthevingsfarge 5 5 2 2 2 4 2" xfId="3883" xr:uid="{00000000-0005-0000-0000-0000BC020000}"/>
    <cellStyle name="20% - uthevingsfarge 5 5 2 2 2 4_Note 1 og 2" xfId="4611" xr:uid="{D3CAD9B3-C823-4095-B21E-96914A44B227}"/>
    <cellStyle name="20% - uthevingsfarge 5 5 2 2 2 5" xfId="2286" xr:uid="{00000000-0005-0000-0000-0000BD020000}"/>
    <cellStyle name="20% - uthevingsfarge 5 5 2 2 2_Note 1 og 2" xfId="4607" xr:uid="{6946A4D8-600C-47F5-B53A-5948255E7072}"/>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2_Note 1 og 2" xfId="4613" xr:uid="{7C5974A3-5496-444E-986B-386748974217}"/>
    <cellStyle name="20% - uthevingsfarge 5 5 2 2 3 3" xfId="4058" xr:uid="{00000000-0005-0000-0000-0000C1020000}"/>
    <cellStyle name="20% - uthevingsfarge 5 5 2 2 3 4" xfId="2461" xr:uid="{00000000-0005-0000-0000-0000C2020000}"/>
    <cellStyle name="20% - uthevingsfarge 5 5 2 2 3_Note 1 og 2" xfId="4612" xr:uid="{45CBDCD3-8F5E-43DF-95B4-15EE6FC4B9C0}"/>
    <cellStyle name="20% - uthevingsfarge 5 5 2 2 4" xfId="999" xr:uid="{00000000-0005-0000-0000-0000C3020000}"/>
    <cellStyle name="20% - uthevingsfarge 5 5 2 2 4 2" xfId="2833" xr:uid="{00000000-0005-0000-0000-0000C4020000}"/>
    <cellStyle name="20% - uthevingsfarge 5 5 2 2 4_Note 1 og 2" xfId="4614" xr:uid="{F52E6317-5A79-48B1-BF84-7B91250171B9}"/>
    <cellStyle name="20% - uthevingsfarge 5 5 2 2 5" xfId="1763" xr:uid="{00000000-0005-0000-0000-0000C5020000}"/>
    <cellStyle name="20% - uthevingsfarge 5 5 2 2 5 2" xfId="3018" xr:uid="{00000000-0005-0000-0000-0000C6020000}"/>
    <cellStyle name="20% - uthevingsfarge 5 5 2 2 5_Note 1 og 2" xfId="4615" xr:uid="{3E6FD46C-488F-4DED-A836-D3537C800A92}"/>
    <cellStyle name="20% - uthevingsfarge 5 5 2 2 6" xfId="3711" xr:uid="{00000000-0005-0000-0000-0000C7020000}"/>
    <cellStyle name="20% - uthevingsfarge 5 5 2 2 7" xfId="2114" xr:uid="{00000000-0005-0000-0000-0000C8020000}"/>
    <cellStyle name="20% - uthevingsfarge 5 5 2 2_Note 1 og 2" xfId="4606" xr:uid="{FFBBC81D-8716-404C-B31B-22C45955C2C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2_Note 1 og 2" xfId="4618" xr:uid="{BD53A151-FDCC-4188-B2B1-6574D8869F57}"/>
    <cellStyle name="20% - uthevingsfarge 5 5 2 3 2 3" xfId="4229" xr:uid="{00000000-0005-0000-0000-0000CD020000}"/>
    <cellStyle name="20% - uthevingsfarge 5 5 2 3 2 4" xfId="2633" xr:uid="{00000000-0005-0000-0000-0000CE020000}"/>
    <cellStyle name="20% - uthevingsfarge 5 5 2 3 2_Note 1 og 2" xfId="4617" xr:uid="{C2445DAF-9E0E-4B66-8348-A7FB9F55B1A2}"/>
    <cellStyle name="20% - uthevingsfarge 5 5 2 3 3" xfId="1193" xr:uid="{00000000-0005-0000-0000-0000CF020000}"/>
    <cellStyle name="20% - uthevingsfarge 5 5 2 3 3 2" xfId="3189" xr:uid="{00000000-0005-0000-0000-0000D0020000}"/>
    <cellStyle name="20% - uthevingsfarge 5 5 2 3 3_Note 1 og 2" xfId="4619" xr:uid="{2A59D027-BF15-4EE6-9FB6-1ED7FAFAD78C}"/>
    <cellStyle name="20% - uthevingsfarge 5 5 2 3 4" xfId="1935" xr:uid="{00000000-0005-0000-0000-0000D1020000}"/>
    <cellStyle name="20% - uthevingsfarge 5 5 2 3 4 2" xfId="3882" xr:uid="{00000000-0005-0000-0000-0000D2020000}"/>
    <cellStyle name="20% - uthevingsfarge 5 5 2 3 4_Note 1 og 2" xfId="4620" xr:uid="{0C1BCF67-9150-4FA0-BA63-64B819EC2E22}"/>
    <cellStyle name="20% - uthevingsfarge 5 5 2 3 5" xfId="2285" xr:uid="{00000000-0005-0000-0000-0000D3020000}"/>
    <cellStyle name="20% - uthevingsfarge 5 5 2 3_Note 1 og 2" xfId="4616" xr:uid="{E35079E9-2C97-45F6-88DA-24FD43C89FAB}"/>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2_Note 1 og 2" xfId="4622" xr:uid="{C5593E14-453F-48F1-A434-9B726A7E0909}"/>
    <cellStyle name="20% - uthevingsfarge 5 5 2 4 3" xfId="4057" xr:uid="{00000000-0005-0000-0000-0000D7020000}"/>
    <cellStyle name="20% - uthevingsfarge 5 5 2 4 4" xfId="2460" xr:uid="{00000000-0005-0000-0000-0000D8020000}"/>
    <cellStyle name="20% - uthevingsfarge 5 5 2 4_Note 1 og 2" xfId="4621" xr:uid="{DF869CE9-F7C8-45FB-BFAB-DB2EE611B6EB}"/>
    <cellStyle name="20% - uthevingsfarge 5 5 2 5" xfId="998" xr:uid="{00000000-0005-0000-0000-0000D9020000}"/>
    <cellStyle name="20% - uthevingsfarge 5 5 2 5 2" xfId="2832" xr:uid="{00000000-0005-0000-0000-0000DA020000}"/>
    <cellStyle name="20% - uthevingsfarge 5 5 2 5_Note 1 og 2" xfId="4623" xr:uid="{1CBC17C4-4C88-4D0E-BF72-7D27456C5532}"/>
    <cellStyle name="20% - uthevingsfarge 5 5 2 6" xfId="1762" xr:uid="{00000000-0005-0000-0000-0000DB020000}"/>
    <cellStyle name="20% - uthevingsfarge 5 5 2 6 2" xfId="3017" xr:uid="{00000000-0005-0000-0000-0000DC020000}"/>
    <cellStyle name="20% - uthevingsfarge 5 5 2 6_Note 1 og 2" xfId="4624" xr:uid="{86C2916B-FDB8-491F-BBBD-DA46E4EDCA67}"/>
    <cellStyle name="20% - uthevingsfarge 5 5 2 7" xfId="3710" xr:uid="{00000000-0005-0000-0000-0000DD020000}"/>
    <cellStyle name="20% - uthevingsfarge 5 5 2 8" xfId="2113" xr:uid="{00000000-0005-0000-0000-0000DE020000}"/>
    <cellStyle name="20% - uthevingsfarge 5 5 2_Note 1 og 2" xfId="4605" xr:uid="{344DEAB4-294B-4B6D-859A-EDA101A3FBE8}"/>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2_Note 1 og 2" xfId="4628" xr:uid="{0054FD1C-D00A-450C-A15A-74DCF4ED3FC5}"/>
    <cellStyle name="20% - uthevingsfarge 5 5 3 2 2 3" xfId="4231" xr:uid="{00000000-0005-0000-0000-0000E4020000}"/>
    <cellStyle name="20% - uthevingsfarge 5 5 3 2 2 4" xfId="2635" xr:uid="{00000000-0005-0000-0000-0000E5020000}"/>
    <cellStyle name="20% - uthevingsfarge 5 5 3 2 2_Note 1 og 2" xfId="4627" xr:uid="{0641C963-2B37-44E7-BB42-28626650879E}"/>
    <cellStyle name="20% - uthevingsfarge 5 5 3 2 3" xfId="1195" xr:uid="{00000000-0005-0000-0000-0000E6020000}"/>
    <cellStyle name="20% - uthevingsfarge 5 5 3 2 3 2" xfId="3191" xr:uid="{00000000-0005-0000-0000-0000E7020000}"/>
    <cellStyle name="20% - uthevingsfarge 5 5 3 2 3_Note 1 og 2" xfId="4629" xr:uid="{95EC15FC-0669-4321-B7FF-11320AD03466}"/>
    <cellStyle name="20% - uthevingsfarge 5 5 3 2 4" xfId="1937" xr:uid="{00000000-0005-0000-0000-0000E8020000}"/>
    <cellStyle name="20% - uthevingsfarge 5 5 3 2 4 2" xfId="3884" xr:uid="{00000000-0005-0000-0000-0000E9020000}"/>
    <cellStyle name="20% - uthevingsfarge 5 5 3 2 4_Note 1 og 2" xfId="4630" xr:uid="{264B7988-E895-4A11-94CD-CC2D09B06E7A}"/>
    <cellStyle name="20% - uthevingsfarge 5 5 3 2 5" xfId="2287" xr:uid="{00000000-0005-0000-0000-0000EA020000}"/>
    <cellStyle name="20% - uthevingsfarge 5 5 3 2_Note 1 og 2" xfId="4626" xr:uid="{03F85C3D-0984-4990-96DD-B59665351DE1}"/>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2_Note 1 og 2" xfId="4632" xr:uid="{992C737D-2F6F-4EB8-9FBC-5F2ED4C86129}"/>
    <cellStyle name="20% - uthevingsfarge 5 5 3 3 3" xfId="4059" xr:uid="{00000000-0005-0000-0000-0000EE020000}"/>
    <cellStyle name="20% - uthevingsfarge 5 5 3 3 4" xfId="2462" xr:uid="{00000000-0005-0000-0000-0000EF020000}"/>
    <cellStyle name="20% - uthevingsfarge 5 5 3 3_Note 1 og 2" xfId="4631" xr:uid="{1396DD77-B717-4029-80AA-262B0B38C752}"/>
    <cellStyle name="20% - uthevingsfarge 5 5 3 4" xfId="1000" xr:uid="{00000000-0005-0000-0000-0000F0020000}"/>
    <cellStyle name="20% - uthevingsfarge 5 5 3 4 2" xfId="2834" xr:uid="{00000000-0005-0000-0000-0000F1020000}"/>
    <cellStyle name="20% - uthevingsfarge 5 5 3 4_Note 1 og 2" xfId="4633" xr:uid="{FE551727-55C6-4D1F-8B7F-1D019532F6A0}"/>
    <cellStyle name="20% - uthevingsfarge 5 5 3 5" xfId="1764" xr:uid="{00000000-0005-0000-0000-0000F2020000}"/>
    <cellStyle name="20% - uthevingsfarge 5 5 3 5 2" xfId="3019" xr:uid="{00000000-0005-0000-0000-0000F3020000}"/>
    <cellStyle name="20% - uthevingsfarge 5 5 3 5_Note 1 og 2" xfId="4634" xr:uid="{DE7D4262-3915-4A3E-BA05-A71959B66613}"/>
    <cellStyle name="20% - uthevingsfarge 5 5 3 6" xfId="3712" xr:uid="{00000000-0005-0000-0000-0000F4020000}"/>
    <cellStyle name="20% - uthevingsfarge 5 5 3 7" xfId="2115" xr:uid="{00000000-0005-0000-0000-0000F5020000}"/>
    <cellStyle name="20% - uthevingsfarge 5 5 3_Note 1 og 2" xfId="4625" xr:uid="{1DD32AF3-299D-4D85-BBA8-0D80133CF8AB}"/>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2_Note 1 og 2" xfId="4637" xr:uid="{2834498D-2CBB-4EED-B570-601F84DB3310}"/>
    <cellStyle name="20% - uthevingsfarge 5 5 4 2 3" xfId="4228" xr:uid="{00000000-0005-0000-0000-0000FA020000}"/>
    <cellStyle name="20% - uthevingsfarge 5 5 4 2 4" xfId="2632" xr:uid="{00000000-0005-0000-0000-0000FB020000}"/>
    <cellStyle name="20% - uthevingsfarge 5 5 4 2_Note 1 og 2" xfId="4636" xr:uid="{79DB5ADD-4C71-4257-8D02-16804D6EF846}"/>
    <cellStyle name="20% - uthevingsfarge 5 5 4 3" xfId="1192" xr:uid="{00000000-0005-0000-0000-0000FC020000}"/>
    <cellStyle name="20% - uthevingsfarge 5 5 4 3 2" xfId="3188" xr:uid="{00000000-0005-0000-0000-0000FD020000}"/>
    <cellStyle name="20% - uthevingsfarge 5 5 4 3_Note 1 og 2" xfId="4638" xr:uid="{24BED963-9D55-4E27-8A84-685908137B2C}"/>
    <cellStyle name="20% - uthevingsfarge 5 5 4 4" xfId="1934" xr:uid="{00000000-0005-0000-0000-0000FE020000}"/>
    <cellStyle name="20% - uthevingsfarge 5 5 4 4 2" xfId="3881" xr:uid="{00000000-0005-0000-0000-0000FF020000}"/>
    <cellStyle name="20% - uthevingsfarge 5 5 4 4_Note 1 og 2" xfId="4639" xr:uid="{E463325F-C68C-4E9D-B59D-B89E80F8C401}"/>
    <cellStyle name="20% - uthevingsfarge 5 5 4 5" xfId="2284" xr:uid="{00000000-0005-0000-0000-000000030000}"/>
    <cellStyle name="20% - uthevingsfarge 5 5 4_Note 1 og 2" xfId="4635" xr:uid="{CE28DC6C-F8BB-4432-97C3-570B966210ED}"/>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2_Note 1 og 2" xfId="4641" xr:uid="{F185301A-E458-4FFA-A88C-C7DF8D7CF88F}"/>
    <cellStyle name="20% - uthevingsfarge 5 5 5 3" xfId="4056" xr:uid="{00000000-0005-0000-0000-000004030000}"/>
    <cellStyle name="20% - uthevingsfarge 5 5 5 4" xfId="2459" xr:uid="{00000000-0005-0000-0000-000005030000}"/>
    <cellStyle name="20% - uthevingsfarge 5 5 5_Note 1 og 2" xfId="4640" xr:uid="{3CFF4ED6-C1E9-4E4F-BFF4-584FE310D3C0}"/>
    <cellStyle name="20% - uthevingsfarge 5 5 6" xfId="997" xr:uid="{00000000-0005-0000-0000-000006030000}"/>
    <cellStyle name="20% - uthevingsfarge 5 5 6 2" xfId="2831" xr:uid="{00000000-0005-0000-0000-000007030000}"/>
    <cellStyle name="20% - uthevingsfarge 5 5 6_Note 1 og 2" xfId="4642" xr:uid="{E231E7BD-8125-4455-9DDB-A8D6A8C0F933}"/>
    <cellStyle name="20% - uthevingsfarge 5 5 7" xfId="1761" xr:uid="{00000000-0005-0000-0000-000008030000}"/>
    <cellStyle name="20% - uthevingsfarge 5 5 7 2" xfId="3016" xr:uid="{00000000-0005-0000-0000-000009030000}"/>
    <cellStyle name="20% - uthevingsfarge 5 5 7_Note 1 og 2" xfId="4643" xr:uid="{AE35EE9D-1543-4A4E-8B0E-5022DAA4C379}"/>
    <cellStyle name="20% - uthevingsfarge 5 5 8" xfId="3709" xr:uid="{00000000-0005-0000-0000-00000A030000}"/>
    <cellStyle name="20% - uthevingsfarge 5 5 9" xfId="2112" xr:uid="{00000000-0005-0000-0000-00000B030000}"/>
    <cellStyle name="20% - uthevingsfarge 5 5_Note 1 og 2" xfId="4604" xr:uid="{0697791A-FA06-4B9A-9982-DF8035119C13}"/>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2_Note 1 og 2" xfId="4648" xr:uid="{E05882DD-692A-40B4-82B0-559F160CEF55}"/>
    <cellStyle name="20% - uthevingsfarge 5 6 2 2 2 3" xfId="4233" xr:uid="{00000000-0005-0000-0000-000012030000}"/>
    <cellStyle name="20% - uthevingsfarge 5 6 2 2 2 4" xfId="2637" xr:uid="{00000000-0005-0000-0000-000013030000}"/>
    <cellStyle name="20% - uthevingsfarge 5 6 2 2 2_Note 1 og 2" xfId="4647" xr:uid="{4E076A46-9E04-4B6D-B5D8-CA8CEF1898E4}"/>
    <cellStyle name="20% - uthevingsfarge 5 6 2 2 3" xfId="1197" xr:uid="{00000000-0005-0000-0000-000014030000}"/>
    <cellStyle name="20% - uthevingsfarge 5 6 2 2 3 2" xfId="3193" xr:uid="{00000000-0005-0000-0000-000015030000}"/>
    <cellStyle name="20% - uthevingsfarge 5 6 2 2 3_Note 1 og 2" xfId="4649" xr:uid="{63D14DCF-3561-4B5E-8D06-33C8D27635BA}"/>
    <cellStyle name="20% - uthevingsfarge 5 6 2 2 4" xfId="1939" xr:uid="{00000000-0005-0000-0000-000016030000}"/>
    <cellStyle name="20% - uthevingsfarge 5 6 2 2 4 2" xfId="3886" xr:uid="{00000000-0005-0000-0000-000017030000}"/>
    <cellStyle name="20% - uthevingsfarge 5 6 2 2 4_Note 1 og 2" xfId="4650" xr:uid="{FB832E0F-283E-43A6-86F8-A7452F7D643C}"/>
    <cellStyle name="20% - uthevingsfarge 5 6 2 2 5" xfId="2289" xr:uid="{00000000-0005-0000-0000-000018030000}"/>
    <cellStyle name="20% - uthevingsfarge 5 6 2 2_Note 1 og 2" xfId="4646" xr:uid="{82DFC8C7-8F2D-41FC-BB9E-3B8E0F291C16}"/>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2_Note 1 og 2" xfId="4652" xr:uid="{D5DCF42D-9EDC-46A1-84D3-E8D658F43519}"/>
    <cellStyle name="20% - uthevingsfarge 5 6 2 3 3" xfId="4061" xr:uid="{00000000-0005-0000-0000-00001C030000}"/>
    <cellStyle name="20% - uthevingsfarge 5 6 2 3 4" xfId="2464" xr:uid="{00000000-0005-0000-0000-00001D030000}"/>
    <cellStyle name="20% - uthevingsfarge 5 6 2 3_Note 1 og 2" xfId="4651" xr:uid="{44F781EB-68F2-458B-B1A2-8CEE177973FA}"/>
    <cellStyle name="20% - uthevingsfarge 5 6 2 4" xfId="1002" xr:uid="{00000000-0005-0000-0000-00001E030000}"/>
    <cellStyle name="20% - uthevingsfarge 5 6 2 4 2" xfId="2836" xr:uid="{00000000-0005-0000-0000-00001F030000}"/>
    <cellStyle name="20% - uthevingsfarge 5 6 2 4_Note 1 og 2" xfId="4653" xr:uid="{E974C597-8A12-44DE-88AA-996910ED3520}"/>
    <cellStyle name="20% - uthevingsfarge 5 6 2 5" xfId="1766" xr:uid="{00000000-0005-0000-0000-000020030000}"/>
    <cellStyle name="20% - uthevingsfarge 5 6 2 5 2" xfId="3021" xr:uid="{00000000-0005-0000-0000-000021030000}"/>
    <cellStyle name="20% - uthevingsfarge 5 6 2 5_Note 1 og 2" xfId="4654" xr:uid="{349ED2E5-4F2D-4923-A592-63A0E8C4D458}"/>
    <cellStyle name="20% - uthevingsfarge 5 6 2 6" xfId="3714" xr:uid="{00000000-0005-0000-0000-000022030000}"/>
    <cellStyle name="20% - uthevingsfarge 5 6 2 7" xfId="2117" xr:uid="{00000000-0005-0000-0000-000023030000}"/>
    <cellStyle name="20% - uthevingsfarge 5 6 2_Note 1 og 2" xfId="4645" xr:uid="{3B92DA85-3E6B-442C-BC9D-DF9C051AA682}"/>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2_Note 1 og 2" xfId="4657" xr:uid="{59278A64-7372-42D2-AADB-5BF0D14579CE}"/>
    <cellStyle name="20% - uthevingsfarge 5 6 3 2 3" xfId="4232" xr:uid="{00000000-0005-0000-0000-000028030000}"/>
    <cellStyle name="20% - uthevingsfarge 5 6 3 2 4" xfId="2636" xr:uid="{00000000-0005-0000-0000-000029030000}"/>
    <cellStyle name="20% - uthevingsfarge 5 6 3 2_Note 1 og 2" xfId="4656" xr:uid="{F752517C-226A-4272-981B-79169EF31F21}"/>
    <cellStyle name="20% - uthevingsfarge 5 6 3 3" xfId="1196" xr:uid="{00000000-0005-0000-0000-00002A030000}"/>
    <cellStyle name="20% - uthevingsfarge 5 6 3 3 2" xfId="3192" xr:uid="{00000000-0005-0000-0000-00002B030000}"/>
    <cellStyle name="20% - uthevingsfarge 5 6 3 3_Note 1 og 2" xfId="4658" xr:uid="{E029DCE6-234B-4D4D-92B0-D7DCE79D6286}"/>
    <cellStyle name="20% - uthevingsfarge 5 6 3 4" xfId="1938" xr:uid="{00000000-0005-0000-0000-00002C030000}"/>
    <cellStyle name="20% - uthevingsfarge 5 6 3 4 2" xfId="3885" xr:uid="{00000000-0005-0000-0000-00002D030000}"/>
    <cellStyle name="20% - uthevingsfarge 5 6 3 4_Note 1 og 2" xfId="4659" xr:uid="{B8075C77-E2C5-4C0D-ABE9-EAAA05E24A66}"/>
    <cellStyle name="20% - uthevingsfarge 5 6 3 5" xfId="2288" xr:uid="{00000000-0005-0000-0000-00002E030000}"/>
    <cellStyle name="20% - uthevingsfarge 5 6 3_Note 1 og 2" xfId="4655" xr:uid="{4486A3DB-0054-43CA-9ABF-EE8B8A9792BB}"/>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2_Note 1 og 2" xfId="4661" xr:uid="{7206BF21-3E05-4925-8BD2-A1066C2CBFA5}"/>
    <cellStyle name="20% - uthevingsfarge 5 6 4 3" xfId="4060" xr:uid="{00000000-0005-0000-0000-000032030000}"/>
    <cellStyle name="20% - uthevingsfarge 5 6 4 4" xfId="2463" xr:uid="{00000000-0005-0000-0000-000033030000}"/>
    <cellStyle name="20% - uthevingsfarge 5 6 4_Note 1 og 2" xfId="4660" xr:uid="{29BDCDA2-A07A-40F9-BF1A-3D579E4E6A3E}"/>
    <cellStyle name="20% - uthevingsfarge 5 6 5" xfId="1001" xr:uid="{00000000-0005-0000-0000-000034030000}"/>
    <cellStyle name="20% - uthevingsfarge 5 6 5 2" xfId="2835" xr:uid="{00000000-0005-0000-0000-000035030000}"/>
    <cellStyle name="20% - uthevingsfarge 5 6 5_Note 1 og 2" xfId="4662" xr:uid="{7518C873-A907-4C3E-822E-CC6A00776735}"/>
    <cellStyle name="20% - uthevingsfarge 5 6 6" xfId="1765" xr:uid="{00000000-0005-0000-0000-000036030000}"/>
    <cellStyle name="20% - uthevingsfarge 5 6 6 2" xfId="3020" xr:uid="{00000000-0005-0000-0000-000037030000}"/>
    <cellStyle name="20% - uthevingsfarge 5 6 6_Note 1 og 2" xfId="4663" xr:uid="{049D25BD-7FF5-4448-B165-A6C123CD59CA}"/>
    <cellStyle name="20% - uthevingsfarge 5 6 7" xfId="3713" xr:uid="{00000000-0005-0000-0000-000038030000}"/>
    <cellStyle name="20% - uthevingsfarge 5 6 8" xfId="2116" xr:uid="{00000000-0005-0000-0000-000039030000}"/>
    <cellStyle name="20% - uthevingsfarge 5 6_Note 1 og 2" xfId="4644" xr:uid="{437AC7CA-935E-47A4-B437-C2FF740F8548}"/>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2_Note 1 og 2" xfId="4667" xr:uid="{7C71FA6C-1C80-45BB-AE88-C5260B837282}"/>
    <cellStyle name="20% - uthevingsfarge 5 7 2 2 3" xfId="4234" xr:uid="{00000000-0005-0000-0000-00003F030000}"/>
    <cellStyle name="20% - uthevingsfarge 5 7 2 2 4" xfId="2638" xr:uid="{00000000-0005-0000-0000-000040030000}"/>
    <cellStyle name="20% - uthevingsfarge 5 7 2 2_Note 1 og 2" xfId="4666" xr:uid="{EBE8BBFC-45C2-462A-ACD7-C9874CD3235F}"/>
    <cellStyle name="20% - uthevingsfarge 5 7 2 3" xfId="1198" xr:uid="{00000000-0005-0000-0000-000041030000}"/>
    <cellStyle name="20% - uthevingsfarge 5 7 2 3 2" xfId="3194" xr:uid="{00000000-0005-0000-0000-000042030000}"/>
    <cellStyle name="20% - uthevingsfarge 5 7 2 3_Note 1 og 2" xfId="4668" xr:uid="{E67798CE-F217-4750-AE37-756AA3197F20}"/>
    <cellStyle name="20% - uthevingsfarge 5 7 2 4" xfId="1940" xr:uid="{00000000-0005-0000-0000-000043030000}"/>
    <cellStyle name="20% - uthevingsfarge 5 7 2 4 2" xfId="3887" xr:uid="{00000000-0005-0000-0000-000044030000}"/>
    <cellStyle name="20% - uthevingsfarge 5 7 2 4_Note 1 og 2" xfId="4669" xr:uid="{A672B0BE-E650-4E40-9B86-92861B5648D6}"/>
    <cellStyle name="20% - uthevingsfarge 5 7 2 5" xfId="2290" xr:uid="{00000000-0005-0000-0000-000045030000}"/>
    <cellStyle name="20% - uthevingsfarge 5 7 2_Note 1 og 2" xfId="4665" xr:uid="{0ADAD8AE-89BB-49B9-B3ED-DEC0E8F28446}"/>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2_Note 1 og 2" xfId="4671" xr:uid="{27C4CD1E-A7CD-4C34-9301-8FE7766353D0}"/>
    <cellStyle name="20% - uthevingsfarge 5 7 3 3" xfId="4062" xr:uid="{00000000-0005-0000-0000-000049030000}"/>
    <cellStyle name="20% - uthevingsfarge 5 7 3 4" xfId="2465" xr:uid="{00000000-0005-0000-0000-00004A030000}"/>
    <cellStyle name="20% - uthevingsfarge 5 7 3_Note 1 og 2" xfId="4670" xr:uid="{9F3CDE00-0EA7-4B1D-9285-2AAB7C39E9C9}"/>
    <cellStyle name="20% - uthevingsfarge 5 7 4" xfId="1003" xr:uid="{00000000-0005-0000-0000-00004B030000}"/>
    <cellStyle name="20% - uthevingsfarge 5 7 4 2" xfId="2837" xr:uid="{00000000-0005-0000-0000-00004C030000}"/>
    <cellStyle name="20% - uthevingsfarge 5 7 4_Note 1 og 2" xfId="4672" xr:uid="{D13201B8-9995-43E6-A38E-CA0466424301}"/>
    <cellStyle name="20% - uthevingsfarge 5 7 5" xfId="1767" xr:uid="{00000000-0005-0000-0000-00004D030000}"/>
    <cellStyle name="20% - uthevingsfarge 5 7 5 2" xfId="3022" xr:uid="{00000000-0005-0000-0000-00004E030000}"/>
    <cellStyle name="20% - uthevingsfarge 5 7 5_Note 1 og 2" xfId="4673" xr:uid="{C7B9E271-4559-4610-A1FA-25F61A59EDF3}"/>
    <cellStyle name="20% - uthevingsfarge 5 7 6" xfId="3715" xr:uid="{00000000-0005-0000-0000-00004F030000}"/>
    <cellStyle name="20% - uthevingsfarge 5 7 7" xfId="2118" xr:uid="{00000000-0005-0000-0000-000050030000}"/>
    <cellStyle name="20% - uthevingsfarge 5 7_Note 1 og 2" xfId="4664" xr:uid="{05F18181-8D84-418E-AF45-7480A2753488}"/>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2_Note 1 og 2" xfId="4678" xr:uid="{C31B5AD3-6998-4B8E-949E-928E3CE63DDC}"/>
    <cellStyle name="40% - Accent1 2 2 2 3" xfId="4190" xr:uid="{00000000-0005-0000-0000-000058030000}"/>
    <cellStyle name="40% - Accent1 2 2 2 4" xfId="2594" xr:uid="{00000000-0005-0000-0000-000059030000}"/>
    <cellStyle name="40% - Accent1 2 2 2_Note 1 og 2" xfId="4677" xr:uid="{A2219A44-F8B3-42F3-B8E4-BC741D6C204F}"/>
    <cellStyle name="40% - Accent1 2 2 3" xfId="1154" xr:uid="{00000000-0005-0000-0000-00005A030000}"/>
    <cellStyle name="40% - Accent1 2 2 3 2" xfId="3150" xr:uid="{00000000-0005-0000-0000-00005B030000}"/>
    <cellStyle name="40% - Accent1 2 2 3_Note 1 og 2" xfId="4679" xr:uid="{0CCAE32F-B574-477D-9242-E10D23179626}"/>
    <cellStyle name="40% - Accent1 2 2 4" xfId="1896" xr:uid="{00000000-0005-0000-0000-00005C030000}"/>
    <cellStyle name="40% - Accent1 2 2 4 2" xfId="3843" xr:uid="{00000000-0005-0000-0000-00005D030000}"/>
    <cellStyle name="40% - Accent1 2 2 4_Note 1 og 2" xfId="4680" xr:uid="{5A3CDF0C-F93C-4AB4-99E8-D26E93B36AB1}"/>
    <cellStyle name="40% - Accent1 2 2 5" xfId="2246" xr:uid="{00000000-0005-0000-0000-00005E030000}"/>
    <cellStyle name="40% - Accent1 2 2_Note 1 og 2" xfId="4676" xr:uid="{A6E779FC-F44D-4385-943B-D27EED593A9A}"/>
    <cellStyle name="40% - Accent1 2 3" xfId="588" xr:uid="{00000000-0005-0000-0000-00005F030000}"/>
    <cellStyle name="40% - Accent1 2 3 2" xfId="1330" xr:uid="{00000000-0005-0000-0000-000060030000}"/>
    <cellStyle name="40% - Accent1 2 3 2 2" xfId="3325" xr:uid="{00000000-0005-0000-0000-000061030000}"/>
    <cellStyle name="40% - Accent1 2 3 2_Note 1 og 2" xfId="4682" xr:uid="{716D9CC7-390C-4187-88E0-6829BA52FF48}"/>
    <cellStyle name="40% - Accent1 2 3 3" xfId="4018" xr:uid="{00000000-0005-0000-0000-000062030000}"/>
    <cellStyle name="40% - Accent1 2 3 4" xfId="2421" xr:uid="{00000000-0005-0000-0000-000063030000}"/>
    <cellStyle name="40% - Accent1 2 3_Note 1 og 2" xfId="4681" xr:uid="{0A5EB2EB-E486-4732-A3F9-ED3BDC570D29}"/>
    <cellStyle name="40% - Accent1 2 4" xfId="959" xr:uid="{00000000-0005-0000-0000-000064030000}"/>
    <cellStyle name="40% - Accent1 2 4 2" xfId="2793" xr:uid="{00000000-0005-0000-0000-000065030000}"/>
    <cellStyle name="40% - Accent1 2 4_Note 1 og 2" xfId="4683" xr:uid="{F555A5E3-BD6D-4E2E-A3D4-EB461253E07E}"/>
    <cellStyle name="40% - Accent1 2 5" xfId="1723" xr:uid="{00000000-0005-0000-0000-000066030000}"/>
    <cellStyle name="40% - Accent1 2 5 2" xfId="2978" xr:uid="{00000000-0005-0000-0000-000067030000}"/>
    <cellStyle name="40% - Accent1 2 5_Note 1 og 2" xfId="4684" xr:uid="{319FF0D1-AEF5-432D-878E-8462302F5F08}"/>
    <cellStyle name="40% - Accent1 2 6" xfId="3671" xr:uid="{00000000-0005-0000-0000-000068030000}"/>
    <cellStyle name="40% - Accent1 2 7" xfId="2074" xr:uid="{00000000-0005-0000-0000-000069030000}"/>
    <cellStyle name="40% - Accent1 2_Note 1 og 2" xfId="4675" xr:uid="{208D8704-8E5E-448A-9105-B9E3EABC4437}"/>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2_Note 1 og 2" xfId="4687" xr:uid="{607FA579-21BF-4589-9A36-84B9A2AE9DBC}"/>
    <cellStyle name="40% - Accent1 3 2 3" xfId="4144" xr:uid="{00000000-0005-0000-0000-00006E030000}"/>
    <cellStyle name="40% - Accent1 3 2 4" xfId="2547" xr:uid="{00000000-0005-0000-0000-00006F030000}"/>
    <cellStyle name="40% - Accent1 3 2_Note 1 og 2" xfId="4686" xr:uid="{3DBF6758-9DFA-45EC-83ED-8A849EB6F1A1}"/>
    <cellStyle name="40% - Accent1 3 3" xfId="1098" xr:uid="{00000000-0005-0000-0000-000070030000}"/>
    <cellStyle name="40% - Accent1 3 3 2" xfId="3104" xr:uid="{00000000-0005-0000-0000-000071030000}"/>
    <cellStyle name="40% - Accent1 3 3_Note 1 og 2" xfId="4688" xr:uid="{346A05E8-F59C-4D0C-911E-1D18822650CF}"/>
    <cellStyle name="40% - Accent1 3 4" xfId="1850" xr:uid="{00000000-0005-0000-0000-000072030000}"/>
    <cellStyle name="40% - Accent1 3 4 2" xfId="3797" xr:uid="{00000000-0005-0000-0000-000073030000}"/>
    <cellStyle name="40% - Accent1 3 4_Note 1 og 2" xfId="4689" xr:uid="{F47A2FE7-FA87-4552-8AA8-92B1E053968A}"/>
    <cellStyle name="40% - Accent1 3 5" xfId="2200" xr:uid="{00000000-0005-0000-0000-000074030000}"/>
    <cellStyle name="40% - Accent1 3_Note 1 og 2" xfId="4685" xr:uid="{AC1B3306-D7E3-4F60-B489-65F0608030A4}"/>
    <cellStyle name="40% - Accent1 4" xfId="542" xr:uid="{00000000-0005-0000-0000-000075030000}"/>
    <cellStyle name="40% - Accent1 4 2" xfId="1284" xr:uid="{00000000-0005-0000-0000-000076030000}"/>
    <cellStyle name="40% - Accent1 4 2 2" xfId="3279" xr:uid="{00000000-0005-0000-0000-000077030000}"/>
    <cellStyle name="40% - Accent1 4 2_Note 1 og 2" xfId="4691" xr:uid="{48A180DD-E549-4F1B-BFF4-F72411A81707}"/>
    <cellStyle name="40% - Accent1 4 3" xfId="3972" xr:uid="{00000000-0005-0000-0000-000078030000}"/>
    <cellStyle name="40% - Accent1 4 4" xfId="2375" xr:uid="{00000000-0005-0000-0000-000079030000}"/>
    <cellStyle name="40% - Accent1 4_Note 1 og 2" xfId="4690" xr:uid="{B5F16C8F-C657-472F-8997-058BCB708B4B}"/>
    <cellStyle name="40% - Accent1 5" xfId="913" xr:uid="{00000000-0005-0000-0000-00007A030000}"/>
    <cellStyle name="40% - Accent1 5 2" xfId="2735" xr:uid="{00000000-0005-0000-0000-00007B030000}"/>
    <cellStyle name="40% - Accent1 5_Note 1 og 2" xfId="4692" xr:uid="{75F5BEBC-E06F-498D-88C6-7AA5D22B3681}"/>
    <cellStyle name="40% - Accent1 6" xfId="1667" xr:uid="{00000000-0005-0000-0000-00007C030000}"/>
    <cellStyle name="40% - Accent1 6 2" xfId="2932" xr:uid="{00000000-0005-0000-0000-00007D030000}"/>
    <cellStyle name="40% - Accent1 6_Note 1 og 2" xfId="4693" xr:uid="{E1DEE71A-A2AC-492F-94DD-528C7540DD1F}"/>
    <cellStyle name="40% - Accent1 7" xfId="3625" xr:uid="{00000000-0005-0000-0000-00007E030000}"/>
    <cellStyle name="40% - Accent1 8" xfId="2028" xr:uid="{00000000-0005-0000-0000-00007F030000}"/>
    <cellStyle name="40% - Accent1_Note 1 og 2" xfId="4674" xr:uid="{BF8A26AF-1591-46B7-ABB8-5D32FC322782}"/>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2_Note 1 og 2" xfId="4698" xr:uid="{126DA9F3-3707-4A66-88EF-6A668261A33E}"/>
    <cellStyle name="40% - Accent2 2 2 2 3" xfId="4191" xr:uid="{00000000-0005-0000-0000-000086030000}"/>
    <cellStyle name="40% - Accent2 2 2 2 4" xfId="2595" xr:uid="{00000000-0005-0000-0000-000087030000}"/>
    <cellStyle name="40% - Accent2 2 2 2_Note 1 og 2" xfId="4697" xr:uid="{2A95279E-50E7-4740-82A7-314D7B7C0077}"/>
    <cellStyle name="40% - Accent2 2 2 3" xfId="1155" xr:uid="{00000000-0005-0000-0000-000088030000}"/>
    <cellStyle name="40% - Accent2 2 2 3 2" xfId="3151" xr:uid="{00000000-0005-0000-0000-000089030000}"/>
    <cellStyle name="40% - Accent2 2 2 3_Note 1 og 2" xfId="4699" xr:uid="{90240FA8-CDA3-429E-9C08-5427F575A4A2}"/>
    <cellStyle name="40% - Accent2 2 2 4" xfId="1897" xr:uid="{00000000-0005-0000-0000-00008A030000}"/>
    <cellStyle name="40% - Accent2 2 2 4 2" xfId="3844" xr:uid="{00000000-0005-0000-0000-00008B030000}"/>
    <cellStyle name="40% - Accent2 2 2 4_Note 1 og 2" xfId="4700" xr:uid="{56D1135C-2FCC-42A9-9552-769F6CE4A500}"/>
    <cellStyle name="40% - Accent2 2 2 5" xfId="2247" xr:uid="{00000000-0005-0000-0000-00008C030000}"/>
    <cellStyle name="40% - Accent2 2 2_Note 1 og 2" xfId="4696" xr:uid="{95BD0C66-AB0D-445F-8D15-E499BA1AC3BB}"/>
    <cellStyle name="40% - Accent2 2 3" xfId="589" xr:uid="{00000000-0005-0000-0000-00008D030000}"/>
    <cellStyle name="40% - Accent2 2 3 2" xfId="1331" xr:uid="{00000000-0005-0000-0000-00008E030000}"/>
    <cellStyle name="40% - Accent2 2 3 2 2" xfId="3326" xr:uid="{00000000-0005-0000-0000-00008F030000}"/>
    <cellStyle name="40% - Accent2 2 3 2_Note 1 og 2" xfId="4702" xr:uid="{DD2FF998-C867-4D0F-97D5-21B9A5762A4B}"/>
    <cellStyle name="40% - Accent2 2 3 3" xfId="4019" xr:uid="{00000000-0005-0000-0000-000090030000}"/>
    <cellStyle name="40% - Accent2 2 3 4" xfId="2422" xr:uid="{00000000-0005-0000-0000-000091030000}"/>
    <cellStyle name="40% - Accent2 2 3_Note 1 og 2" xfId="4701" xr:uid="{67AACDC9-31DA-4097-B60F-80B2B8648D20}"/>
    <cellStyle name="40% - Accent2 2 4" xfId="960" xr:uid="{00000000-0005-0000-0000-000092030000}"/>
    <cellStyle name="40% - Accent2 2 4 2" xfId="2794" xr:uid="{00000000-0005-0000-0000-000093030000}"/>
    <cellStyle name="40% - Accent2 2 4_Note 1 og 2" xfId="4703" xr:uid="{33845816-2DE0-4858-B539-5B9FFB06872C}"/>
    <cellStyle name="40% - Accent2 2 5" xfId="1724" xr:uid="{00000000-0005-0000-0000-000094030000}"/>
    <cellStyle name="40% - Accent2 2 5 2" xfId="2979" xr:uid="{00000000-0005-0000-0000-000095030000}"/>
    <cellStyle name="40% - Accent2 2 5_Note 1 og 2" xfId="4704" xr:uid="{4E823753-8ED1-482E-B198-D242F549ACFD}"/>
    <cellStyle name="40% - Accent2 2 6" xfId="3672" xr:uid="{00000000-0005-0000-0000-000096030000}"/>
    <cellStyle name="40% - Accent2 2 7" xfId="2075" xr:uid="{00000000-0005-0000-0000-000097030000}"/>
    <cellStyle name="40% - Accent2 2_Note 1 og 2" xfId="4695" xr:uid="{CDC0E9F8-535A-483C-BD16-99D59CCD3DB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2_Note 1 og 2" xfId="4707" xr:uid="{61DD00C9-672A-498C-8F03-B1C640087598}"/>
    <cellStyle name="40% - Accent2 3 2 3" xfId="4145" xr:uid="{00000000-0005-0000-0000-00009C030000}"/>
    <cellStyle name="40% - Accent2 3 2 4" xfId="2548" xr:uid="{00000000-0005-0000-0000-00009D030000}"/>
    <cellStyle name="40% - Accent2 3 2_Note 1 og 2" xfId="4706" xr:uid="{3D974B40-A5F5-44F0-BA0A-522896768B39}"/>
    <cellStyle name="40% - Accent2 3 3" xfId="1099" xr:uid="{00000000-0005-0000-0000-00009E030000}"/>
    <cellStyle name="40% - Accent2 3 3 2" xfId="3105" xr:uid="{00000000-0005-0000-0000-00009F030000}"/>
    <cellStyle name="40% - Accent2 3 3_Note 1 og 2" xfId="4708" xr:uid="{8F8E12B1-593C-4D74-89D0-33258FF8780A}"/>
    <cellStyle name="40% - Accent2 3 4" xfId="1851" xr:uid="{00000000-0005-0000-0000-0000A0030000}"/>
    <cellStyle name="40% - Accent2 3 4 2" xfId="3798" xr:uid="{00000000-0005-0000-0000-0000A1030000}"/>
    <cellStyle name="40% - Accent2 3 4_Note 1 og 2" xfId="4709" xr:uid="{87C336A6-872B-461B-8C38-92AC28880083}"/>
    <cellStyle name="40% - Accent2 3 5" xfId="2201" xr:uid="{00000000-0005-0000-0000-0000A2030000}"/>
    <cellStyle name="40% - Accent2 3_Note 1 og 2" xfId="4705" xr:uid="{C9737150-DD76-4B7A-BEA7-7EB77D8335BC}"/>
    <cellStyle name="40% - Accent2 4" xfId="543" xr:uid="{00000000-0005-0000-0000-0000A3030000}"/>
    <cellStyle name="40% - Accent2 4 2" xfId="1285" xr:uid="{00000000-0005-0000-0000-0000A4030000}"/>
    <cellStyle name="40% - Accent2 4 2 2" xfId="3280" xr:uid="{00000000-0005-0000-0000-0000A5030000}"/>
    <cellStyle name="40% - Accent2 4 2_Note 1 og 2" xfId="4711" xr:uid="{6ED653C9-709A-4DDD-84E0-86E77A72CA05}"/>
    <cellStyle name="40% - Accent2 4 3" xfId="3973" xr:uid="{00000000-0005-0000-0000-0000A6030000}"/>
    <cellStyle name="40% - Accent2 4 4" xfId="2376" xr:uid="{00000000-0005-0000-0000-0000A7030000}"/>
    <cellStyle name="40% - Accent2 4_Note 1 og 2" xfId="4710" xr:uid="{0913BC1E-C8E9-48AD-A8B7-49055D59DCE3}"/>
    <cellStyle name="40% - Accent2 5" xfId="914" xr:uid="{00000000-0005-0000-0000-0000A8030000}"/>
    <cellStyle name="40% - Accent2 5 2" xfId="2736" xr:uid="{00000000-0005-0000-0000-0000A9030000}"/>
    <cellStyle name="40% - Accent2 5_Note 1 og 2" xfId="4712" xr:uid="{6FDCAD86-B11D-40B4-8229-AF7972726177}"/>
    <cellStyle name="40% - Accent2 6" xfId="1668" xr:uid="{00000000-0005-0000-0000-0000AA030000}"/>
    <cellStyle name="40% - Accent2 6 2" xfId="2933" xr:uid="{00000000-0005-0000-0000-0000AB030000}"/>
    <cellStyle name="40% - Accent2 6_Note 1 og 2" xfId="4713" xr:uid="{631CF93A-8BD0-4EC9-8681-8B93DE3C623A}"/>
    <cellStyle name="40% - Accent2 7" xfId="3626" xr:uid="{00000000-0005-0000-0000-0000AC030000}"/>
    <cellStyle name="40% - Accent2 8" xfId="2029" xr:uid="{00000000-0005-0000-0000-0000AD030000}"/>
    <cellStyle name="40% - Accent2_Note 1 og 2" xfId="4694" xr:uid="{6E1F857D-952C-42B1-9F07-40B91D03FDAC}"/>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2_Note 1 og 2" xfId="4718" xr:uid="{6A39A17B-95A9-4ED6-8F95-49BCB13D1D24}"/>
    <cellStyle name="40% - Accent3 2 2 2 3" xfId="4192" xr:uid="{00000000-0005-0000-0000-0000B4030000}"/>
    <cellStyle name="40% - Accent3 2 2 2 4" xfId="2596" xr:uid="{00000000-0005-0000-0000-0000B5030000}"/>
    <cellStyle name="40% - Accent3 2 2 2_Note 1 og 2" xfId="4717" xr:uid="{C84954EF-EC50-449D-A5B9-FC01159E75BA}"/>
    <cellStyle name="40% - Accent3 2 2 3" xfId="1156" xr:uid="{00000000-0005-0000-0000-0000B6030000}"/>
    <cellStyle name="40% - Accent3 2 2 3 2" xfId="3152" xr:uid="{00000000-0005-0000-0000-0000B7030000}"/>
    <cellStyle name="40% - Accent3 2 2 3_Note 1 og 2" xfId="4719" xr:uid="{29CAB3BA-A783-4267-8E86-224E35AF527E}"/>
    <cellStyle name="40% - Accent3 2 2 4" xfId="1898" xr:uid="{00000000-0005-0000-0000-0000B8030000}"/>
    <cellStyle name="40% - Accent3 2 2 4 2" xfId="3845" xr:uid="{00000000-0005-0000-0000-0000B9030000}"/>
    <cellStyle name="40% - Accent3 2 2 4_Note 1 og 2" xfId="4720" xr:uid="{7D830C73-A752-4191-82B1-532FA47C964C}"/>
    <cellStyle name="40% - Accent3 2 2 5" xfId="2248" xr:uid="{00000000-0005-0000-0000-0000BA030000}"/>
    <cellStyle name="40% - Accent3 2 2_Note 1 og 2" xfId="4716" xr:uid="{2B6E9AF5-352A-452A-8E78-5ABC26463F13}"/>
    <cellStyle name="40% - Accent3 2 3" xfId="590" xr:uid="{00000000-0005-0000-0000-0000BB030000}"/>
    <cellStyle name="40% - Accent3 2 3 2" xfId="1332" xr:uid="{00000000-0005-0000-0000-0000BC030000}"/>
    <cellStyle name="40% - Accent3 2 3 2 2" xfId="3327" xr:uid="{00000000-0005-0000-0000-0000BD030000}"/>
    <cellStyle name="40% - Accent3 2 3 2_Note 1 og 2" xfId="4722" xr:uid="{6AA557DF-DB5F-4192-974E-C7C69E77430E}"/>
    <cellStyle name="40% - Accent3 2 3 3" xfId="4020" xr:uid="{00000000-0005-0000-0000-0000BE030000}"/>
    <cellStyle name="40% - Accent3 2 3 4" xfId="2423" xr:uid="{00000000-0005-0000-0000-0000BF030000}"/>
    <cellStyle name="40% - Accent3 2 3_Note 1 og 2" xfId="4721" xr:uid="{AEBECB35-EDB0-455F-904E-D2377FAF895F}"/>
    <cellStyle name="40% - Accent3 2 4" xfId="961" xr:uid="{00000000-0005-0000-0000-0000C0030000}"/>
    <cellStyle name="40% - Accent3 2 4 2" xfId="2795" xr:uid="{00000000-0005-0000-0000-0000C1030000}"/>
    <cellStyle name="40% - Accent3 2 4_Note 1 og 2" xfId="4723" xr:uid="{260E0A7D-F4D0-4E3F-ADA1-A59CE64BABD7}"/>
    <cellStyle name="40% - Accent3 2 5" xfId="1725" xr:uid="{00000000-0005-0000-0000-0000C2030000}"/>
    <cellStyle name="40% - Accent3 2 5 2" xfId="2980" xr:uid="{00000000-0005-0000-0000-0000C3030000}"/>
    <cellStyle name="40% - Accent3 2 5_Note 1 og 2" xfId="4724" xr:uid="{E5255737-32EE-4391-AEB6-5A543DD88D63}"/>
    <cellStyle name="40% - Accent3 2 6" xfId="3673" xr:uid="{00000000-0005-0000-0000-0000C4030000}"/>
    <cellStyle name="40% - Accent3 2 7" xfId="2076" xr:uid="{00000000-0005-0000-0000-0000C5030000}"/>
    <cellStyle name="40% - Accent3 2_Note 1 og 2" xfId="4715" xr:uid="{DC052FA4-038D-4928-BD96-9B6467C980BA}"/>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2_Note 1 og 2" xfId="4727" xr:uid="{87B8661F-6948-42FB-8D1E-FEC9B90B4C85}"/>
    <cellStyle name="40% - Accent3 3 2 3" xfId="4146" xr:uid="{00000000-0005-0000-0000-0000CA030000}"/>
    <cellStyle name="40% - Accent3 3 2 4" xfId="2549" xr:uid="{00000000-0005-0000-0000-0000CB030000}"/>
    <cellStyle name="40% - Accent3 3 2_Note 1 og 2" xfId="4726" xr:uid="{84CF7C92-E7DA-423B-A420-DE80DADEC1CE}"/>
    <cellStyle name="40% - Accent3 3 3" xfId="1100" xr:uid="{00000000-0005-0000-0000-0000CC030000}"/>
    <cellStyle name="40% - Accent3 3 3 2" xfId="3106" xr:uid="{00000000-0005-0000-0000-0000CD030000}"/>
    <cellStyle name="40% - Accent3 3 3_Note 1 og 2" xfId="4728" xr:uid="{B6ECF470-7EB0-4F32-8DED-6491225265A2}"/>
    <cellStyle name="40% - Accent3 3 4" xfId="1852" xr:uid="{00000000-0005-0000-0000-0000CE030000}"/>
    <cellStyle name="40% - Accent3 3 4 2" xfId="3799" xr:uid="{00000000-0005-0000-0000-0000CF030000}"/>
    <cellStyle name="40% - Accent3 3 4_Note 1 og 2" xfId="4729" xr:uid="{92ADC38C-1953-402D-818B-F26B31514708}"/>
    <cellStyle name="40% - Accent3 3 5" xfId="2202" xr:uid="{00000000-0005-0000-0000-0000D0030000}"/>
    <cellStyle name="40% - Accent3 3_Note 1 og 2" xfId="4725" xr:uid="{E2BCC7B3-82BE-4544-A041-78A37169B93A}"/>
    <cellStyle name="40% - Accent3 4" xfId="544" xr:uid="{00000000-0005-0000-0000-0000D1030000}"/>
    <cellStyle name="40% - Accent3 4 2" xfId="1286" xr:uid="{00000000-0005-0000-0000-0000D2030000}"/>
    <cellStyle name="40% - Accent3 4 2 2" xfId="3281" xr:uid="{00000000-0005-0000-0000-0000D3030000}"/>
    <cellStyle name="40% - Accent3 4 2_Note 1 og 2" xfId="4731" xr:uid="{E89F57BB-E199-409E-A230-46EE916E0D06}"/>
    <cellStyle name="40% - Accent3 4 3" xfId="3974" xr:uid="{00000000-0005-0000-0000-0000D4030000}"/>
    <cellStyle name="40% - Accent3 4 4" xfId="2377" xr:uid="{00000000-0005-0000-0000-0000D5030000}"/>
    <cellStyle name="40% - Accent3 4_Note 1 og 2" xfId="4730" xr:uid="{3BE8570D-62B3-449A-908C-5F74A748A53B}"/>
    <cellStyle name="40% - Accent3 5" xfId="915" xr:uid="{00000000-0005-0000-0000-0000D6030000}"/>
    <cellStyle name="40% - Accent3 5 2" xfId="2737" xr:uid="{00000000-0005-0000-0000-0000D7030000}"/>
    <cellStyle name="40% - Accent3 5_Note 1 og 2" xfId="4732" xr:uid="{4B659E79-411C-40DF-9374-AFF747E0BDB1}"/>
    <cellStyle name="40% - Accent3 6" xfId="1669" xr:uid="{00000000-0005-0000-0000-0000D8030000}"/>
    <cellStyle name="40% - Accent3 6 2" xfId="2934" xr:uid="{00000000-0005-0000-0000-0000D9030000}"/>
    <cellStyle name="40% - Accent3 6_Note 1 og 2" xfId="4733" xr:uid="{ED10E569-9B44-442C-A1B3-5584483DEC5F}"/>
    <cellStyle name="40% - Accent3 7" xfId="3627" xr:uid="{00000000-0005-0000-0000-0000DA030000}"/>
    <cellStyle name="40% - Accent3 8" xfId="2030" xr:uid="{00000000-0005-0000-0000-0000DB030000}"/>
    <cellStyle name="40% - Accent3_Note 1 og 2" xfId="4714" xr:uid="{7442FCBC-13E0-4B7E-8BB6-13190B3FF045}"/>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2_Note 1 og 2" xfId="4738" xr:uid="{2AA1D806-2ABA-4360-BAEF-81DDA9F2B084}"/>
    <cellStyle name="40% - Accent4 2 2 2 3" xfId="4193" xr:uid="{00000000-0005-0000-0000-0000E2030000}"/>
    <cellStyle name="40% - Accent4 2 2 2 4" xfId="2597" xr:uid="{00000000-0005-0000-0000-0000E3030000}"/>
    <cellStyle name="40% - Accent4 2 2 2_Note 1 og 2" xfId="4737" xr:uid="{CFE7833E-4F0C-4B8C-9E03-EEAE22421C00}"/>
    <cellStyle name="40% - Accent4 2 2 3" xfId="1157" xr:uid="{00000000-0005-0000-0000-0000E4030000}"/>
    <cellStyle name="40% - Accent4 2 2 3 2" xfId="3153" xr:uid="{00000000-0005-0000-0000-0000E5030000}"/>
    <cellStyle name="40% - Accent4 2 2 3_Note 1 og 2" xfId="4739" xr:uid="{20894CFF-BC85-43AE-A4EB-921E2386DCE2}"/>
    <cellStyle name="40% - Accent4 2 2 4" xfId="1899" xr:uid="{00000000-0005-0000-0000-0000E6030000}"/>
    <cellStyle name="40% - Accent4 2 2 4 2" xfId="3846" xr:uid="{00000000-0005-0000-0000-0000E7030000}"/>
    <cellStyle name="40% - Accent4 2 2 4_Note 1 og 2" xfId="4740" xr:uid="{91FCA25A-F268-4347-BC65-B23E1B712BBD}"/>
    <cellStyle name="40% - Accent4 2 2 5" xfId="2249" xr:uid="{00000000-0005-0000-0000-0000E8030000}"/>
    <cellStyle name="40% - Accent4 2 2_Note 1 og 2" xfId="4736" xr:uid="{C4AA5218-B6EF-4D79-B66A-3A80C90F91BA}"/>
    <cellStyle name="40% - Accent4 2 3" xfId="591" xr:uid="{00000000-0005-0000-0000-0000E9030000}"/>
    <cellStyle name="40% - Accent4 2 3 2" xfId="1333" xr:uid="{00000000-0005-0000-0000-0000EA030000}"/>
    <cellStyle name="40% - Accent4 2 3 2 2" xfId="3328" xr:uid="{00000000-0005-0000-0000-0000EB030000}"/>
    <cellStyle name="40% - Accent4 2 3 2_Note 1 og 2" xfId="4742" xr:uid="{11B11E16-9294-48B7-BFB2-0818D292BA21}"/>
    <cellStyle name="40% - Accent4 2 3 3" xfId="4021" xr:uid="{00000000-0005-0000-0000-0000EC030000}"/>
    <cellStyle name="40% - Accent4 2 3 4" xfId="2424" xr:uid="{00000000-0005-0000-0000-0000ED030000}"/>
    <cellStyle name="40% - Accent4 2 3_Note 1 og 2" xfId="4741" xr:uid="{2D3999E8-E853-432A-9CCD-15ACE6A821E9}"/>
    <cellStyle name="40% - Accent4 2 4" xfId="962" xr:uid="{00000000-0005-0000-0000-0000EE030000}"/>
    <cellStyle name="40% - Accent4 2 4 2" xfId="2796" xr:uid="{00000000-0005-0000-0000-0000EF030000}"/>
    <cellStyle name="40% - Accent4 2 4_Note 1 og 2" xfId="4743" xr:uid="{247ADC47-7670-4E74-9C00-55BBDCD16CE1}"/>
    <cellStyle name="40% - Accent4 2 5" xfId="1726" xr:uid="{00000000-0005-0000-0000-0000F0030000}"/>
    <cellStyle name="40% - Accent4 2 5 2" xfId="2981" xr:uid="{00000000-0005-0000-0000-0000F1030000}"/>
    <cellStyle name="40% - Accent4 2 5_Note 1 og 2" xfId="4744" xr:uid="{ED1F80A9-B4FF-44FB-B8CC-5CDF6746E496}"/>
    <cellStyle name="40% - Accent4 2 6" xfId="3674" xr:uid="{00000000-0005-0000-0000-0000F2030000}"/>
    <cellStyle name="40% - Accent4 2 7" xfId="2077" xr:uid="{00000000-0005-0000-0000-0000F3030000}"/>
    <cellStyle name="40% - Accent4 2_Note 1 og 2" xfId="4735" xr:uid="{EDE43739-6A50-4982-A1D4-8B32B580718D}"/>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2_Note 1 og 2" xfId="4747" xr:uid="{FD1FBE47-0F67-4BDA-9121-9BEDBFBB9C36}"/>
    <cellStyle name="40% - Accent4 3 2 3" xfId="4147" xr:uid="{00000000-0005-0000-0000-0000F8030000}"/>
    <cellStyle name="40% - Accent4 3 2 4" xfId="2550" xr:uid="{00000000-0005-0000-0000-0000F9030000}"/>
    <cellStyle name="40% - Accent4 3 2_Note 1 og 2" xfId="4746" xr:uid="{C45BE83F-0C96-4383-9FBA-01929CF69C1A}"/>
    <cellStyle name="40% - Accent4 3 3" xfId="1101" xr:uid="{00000000-0005-0000-0000-0000FA030000}"/>
    <cellStyle name="40% - Accent4 3 3 2" xfId="3107" xr:uid="{00000000-0005-0000-0000-0000FB030000}"/>
    <cellStyle name="40% - Accent4 3 3_Note 1 og 2" xfId="4748" xr:uid="{1322D3F9-6201-4DE2-8A12-CED56D90ACB0}"/>
    <cellStyle name="40% - Accent4 3 4" xfId="1853" xr:uid="{00000000-0005-0000-0000-0000FC030000}"/>
    <cellStyle name="40% - Accent4 3 4 2" xfId="3800" xr:uid="{00000000-0005-0000-0000-0000FD030000}"/>
    <cellStyle name="40% - Accent4 3 4_Note 1 og 2" xfId="4749" xr:uid="{8B54F65A-0CA8-483E-9F49-A51C4DCCE6A9}"/>
    <cellStyle name="40% - Accent4 3 5" xfId="2203" xr:uid="{00000000-0005-0000-0000-0000FE030000}"/>
    <cellStyle name="40% - Accent4 3_Note 1 og 2" xfId="4745" xr:uid="{2021E7D3-73D2-405B-AC58-3A48D28EB578}"/>
    <cellStyle name="40% - Accent4 4" xfId="545" xr:uid="{00000000-0005-0000-0000-0000FF030000}"/>
    <cellStyle name="40% - Accent4 4 2" xfId="1287" xr:uid="{00000000-0005-0000-0000-000000040000}"/>
    <cellStyle name="40% - Accent4 4 2 2" xfId="3282" xr:uid="{00000000-0005-0000-0000-000001040000}"/>
    <cellStyle name="40% - Accent4 4 2_Note 1 og 2" xfId="4751" xr:uid="{72F1A9F4-EC32-4E69-9BAF-722A68844FD0}"/>
    <cellStyle name="40% - Accent4 4 3" xfId="3975" xr:uid="{00000000-0005-0000-0000-000002040000}"/>
    <cellStyle name="40% - Accent4 4 4" xfId="2378" xr:uid="{00000000-0005-0000-0000-000003040000}"/>
    <cellStyle name="40% - Accent4 4_Note 1 og 2" xfId="4750" xr:uid="{44B46F91-A2E3-4309-B1DF-1287E2DC0472}"/>
    <cellStyle name="40% - Accent4 5" xfId="916" xr:uid="{00000000-0005-0000-0000-000004040000}"/>
    <cellStyle name="40% - Accent4 5 2" xfId="2738" xr:uid="{00000000-0005-0000-0000-000005040000}"/>
    <cellStyle name="40% - Accent4 5_Note 1 og 2" xfId="4752" xr:uid="{A5617953-048E-4A12-BAE1-2D76F10CF3DC}"/>
    <cellStyle name="40% - Accent4 6" xfId="1670" xr:uid="{00000000-0005-0000-0000-000006040000}"/>
    <cellStyle name="40% - Accent4 6 2" xfId="2935" xr:uid="{00000000-0005-0000-0000-000007040000}"/>
    <cellStyle name="40% - Accent4 6_Note 1 og 2" xfId="4753" xr:uid="{AECFB56A-83F8-49E2-AFDD-EF743E19853D}"/>
    <cellStyle name="40% - Accent4 7" xfId="3628" xr:uid="{00000000-0005-0000-0000-000008040000}"/>
    <cellStyle name="40% - Accent4 8" xfId="2031" xr:uid="{00000000-0005-0000-0000-000009040000}"/>
    <cellStyle name="40% - Accent4_Note 1 og 2" xfId="4734" xr:uid="{82649176-4BEF-4F3D-B689-FDB88B56A4B5}"/>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2_Note 1 og 2" xfId="4758" xr:uid="{4EE9A742-F9AC-445A-AF25-756F83EC014F}"/>
    <cellStyle name="40% - Accent5 2 2 2 3" xfId="4194" xr:uid="{00000000-0005-0000-0000-000010040000}"/>
    <cellStyle name="40% - Accent5 2 2 2 4" xfId="2598" xr:uid="{00000000-0005-0000-0000-000011040000}"/>
    <cellStyle name="40% - Accent5 2 2 2_Note 1 og 2" xfId="4757" xr:uid="{A6AC809C-105A-4332-BB67-02B4758E887B}"/>
    <cellStyle name="40% - Accent5 2 2 3" xfId="1158" xr:uid="{00000000-0005-0000-0000-000012040000}"/>
    <cellStyle name="40% - Accent5 2 2 3 2" xfId="3154" xr:uid="{00000000-0005-0000-0000-000013040000}"/>
    <cellStyle name="40% - Accent5 2 2 3_Note 1 og 2" xfId="4759" xr:uid="{944B520F-14F4-4AA8-978E-1F7F349B4BC1}"/>
    <cellStyle name="40% - Accent5 2 2 4" xfId="1900" xr:uid="{00000000-0005-0000-0000-000014040000}"/>
    <cellStyle name="40% - Accent5 2 2 4 2" xfId="3847" xr:uid="{00000000-0005-0000-0000-000015040000}"/>
    <cellStyle name="40% - Accent5 2 2 4_Note 1 og 2" xfId="4760" xr:uid="{5143D48E-7935-4D96-9458-A18CF8C3E32E}"/>
    <cellStyle name="40% - Accent5 2 2 5" xfId="2250" xr:uid="{00000000-0005-0000-0000-000016040000}"/>
    <cellStyle name="40% - Accent5 2 2_Note 1 og 2" xfId="4756" xr:uid="{56D4AB1B-B3B7-43B9-874B-B76DDDABD668}"/>
    <cellStyle name="40% - Accent5 2 3" xfId="592" xr:uid="{00000000-0005-0000-0000-000017040000}"/>
    <cellStyle name="40% - Accent5 2 3 2" xfId="1334" xr:uid="{00000000-0005-0000-0000-000018040000}"/>
    <cellStyle name="40% - Accent5 2 3 2 2" xfId="3329" xr:uid="{00000000-0005-0000-0000-000019040000}"/>
    <cellStyle name="40% - Accent5 2 3 2_Note 1 og 2" xfId="4762" xr:uid="{29117BC0-1835-426A-AE03-33B592036FCD}"/>
    <cellStyle name="40% - Accent5 2 3 3" xfId="4022" xr:uid="{00000000-0005-0000-0000-00001A040000}"/>
    <cellStyle name="40% - Accent5 2 3 4" xfId="2425" xr:uid="{00000000-0005-0000-0000-00001B040000}"/>
    <cellStyle name="40% - Accent5 2 3_Note 1 og 2" xfId="4761" xr:uid="{93381690-CF9D-4511-A3D1-4FC91542A717}"/>
    <cellStyle name="40% - Accent5 2 4" xfId="963" xr:uid="{00000000-0005-0000-0000-00001C040000}"/>
    <cellStyle name="40% - Accent5 2 4 2" xfId="2797" xr:uid="{00000000-0005-0000-0000-00001D040000}"/>
    <cellStyle name="40% - Accent5 2 4_Note 1 og 2" xfId="4763" xr:uid="{908E99B6-B629-4BA7-925B-0E847401AAC4}"/>
    <cellStyle name="40% - Accent5 2 5" xfId="1727" xr:uid="{00000000-0005-0000-0000-00001E040000}"/>
    <cellStyle name="40% - Accent5 2 5 2" xfId="2982" xr:uid="{00000000-0005-0000-0000-00001F040000}"/>
    <cellStyle name="40% - Accent5 2 5_Note 1 og 2" xfId="4764" xr:uid="{82CBF739-B0DF-445B-AE71-D9547E723949}"/>
    <cellStyle name="40% - Accent5 2 6" xfId="3675" xr:uid="{00000000-0005-0000-0000-000020040000}"/>
    <cellStyle name="40% - Accent5 2 7" xfId="2078" xr:uid="{00000000-0005-0000-0000-000021040000}"/>
    <cellStyle name="40% - Accent5 2_Note 1 og 2" xfId="4755" xr:uid="{BD8D3B5A-F95F-492E-A390-FEC8D25C4184}"/>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2_Note 1 og 2" xfId="4767" xr:uid="{4C1D12CF-3E46-470E-AC48-7289EA3352D1}"/>
    <cellStyle name="40% - Accent5 3 2 3" xfId="4148" xr:uid="{00000000-0005-0000-0000-000026040000}"/>
    <cellStyle name="40% - Accent5 3 2 4" xfId="2551" xr:uid="{00000000-0005-0000-0000-000027040000}"/>
    <cellStyle name="40% - Accent5 3 2_Note 1 og 2" xfId="4766" xr:uid="{F5E1F2A3-167C-4C9E-BC86-0117EB5E0CB7}"/>
    <cellStyle name="40% - Accent5 3 3" xfId="1102" xr:uid="{00000000-0005-0000-0000-000028040000}"/>
    <cellStyle name="40% - Accent5 3 3 2" xfId="3108" xr:uid="{00000000-0005-0000-0000-000029040000}"/>
    <cellStyle name="40% - Accent5 3 3_Note 1 og 2" xfId="4768" xr:uid="{7F191DB0-7773-4575-A489-9FCB2AEBFAE0}"/>
    <cellStyle name="40% - Accent5 3 4" xfId="1854" xr:uid="{00000000-0005-0000-0000-00002A040000}"/>
    <cellStyle name="40% - Accent5 3 4 2" xfId="3801" xr:uid="{00000000-0005-0000-0000-00002B040000}"/>
    <cellStyle name="40% - Accent5 3 4_Note 1 og 2" xfId="4769" xr:uid="{A23CA91B-56AE-4256-834A-1F3B7835B36F}"/>
    <cellStyle name="40% - Accent5 3 5" xfId="2204" xr:uid="{00000000-0005-0000-0000-00002C040000}"/>
    <cellStyle name="40% - Accent5 3_Note 1 og 2" xfId="4765" xr:uid="{9EBC503E-F87C-44C7-881E-2F74D1FAE1FB}"/>
    <cellStyle name="40% - Accent5 4" xfId="546" xr:uid="{00000000-0005-0000-0000-00002D040000}"/>
    <cellStyle name="40% - Accent5 4 2" xfId="1288" xr:uid="{00000000-0005-0000-0000-00002E040000}"/>
    <cellStyle name="40% - Accent5 4 2 2" xfId="3283" xr:uid="{00000000-0005-0000-0000-00002F040000}"/>
    <cellStyle name="40% - Accent5 4 2_Note 1 og 2" xfId="4771" xr:uid="{217F89C1-91E7-44B9-80FB-80A9115AFF40}"/>
    <cellStyle name="40% - Accent5 4 3" xfId="3976" xr:uid="{00000000-0005-0000-0000-000030040000}"/>
    <cellStyle name="40% - Accent5 4 4" xfId="2379" xr:uid="{00000000-0005-0000-0000-000031040000}"/>
    <cellStyle name="40% - Accent5 4_Note 1 og 2" xfId="4770" xr:uid="{DE92B581-BA7D-4843-BFB4-B67C05203B95}"/>
    <cellStyle name="40% - Accent5 5" xfId="917" xr:uid="{00000000-0005-0000-0000-000032040000}"/>
    <cellStyle name="40% - Accent5 5 2" xfId="2739" xr:uid="{00000000-0005-0000-0000-000033040000}"/>
    <cellStyle name="40% - Accent5 5_Note 1 og 2" xfId="4772" xr:uid="{49ECE684-6DA7-412A-A045-50D1C7DA768B}"/>
    <cellStyle name="40% - Accent5 6" xfId="1671" xr:uid="{00000000-0005-0000-0000-000034040000}"/>
    <cellStyle name="40% - Accent5 6 2" xfId="2936" xr:uid="{00000000-0005-0000-0000-000035040000}"/>
    <cellStyle name="40% - Accent5 6_Note 1 og 2" xfId="4773" xr:uid="{EC605559-1D2B-4F11-A40D-E1F8B5A3107E}"/>
    <cellStyle name="40% - Accent5 7" xfId="3629" xr:uid="{00000000-0005-0000-0000-000036040000}"/>
    <cellStyle name="40% - Accent5 8" xfId="2032" xr:uid="{00000000-0005-0000-0000-000037040000}"/>
    <cellStyle name="40% - Accent5_Note 1 og 2" xfId="4754" xr:uid="{89592ACD-61C0-46B3-8C87-7C7F9E55F71B}"/>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2_Note 1 og 2" xfId="4778" xr:uid="{73847207-F172-4537-B9A0-7C4637C0E9FF}"/>
    <cellStyle name="40% - Accent6 2 2 2 3" xfId="4195" xr:uid="{00000000-0005-0000-0000-00003E040000}"/>
    <cellStyle name="40% - Accent6 2 2 2 4" xfId="2599" xr:uid="{00000000-0005-0000-0000-00003F040000}"/>
    <cellStyle name="40% - Accent6 2 2 2_Note 1 og 2" xfId="4777" xr:uid="{12110261-24C1-401A-9321-963C1387E36C}"/>
    <cellStyle name="40% - Accent6 2 2 3" xfId="1159" xr:uid="{00000000-0005-0000-0000-000040040000}"/>
    <cellStyle name="40% - Accent6 2 2 3 2" xfId="3155" xr:uid="{00000000-0005-0000-0000-000041040000}"/>
    <cellStyle name="40% - Accent6 2 2 3_Note 1 og 2" xfId="4779" xr:uid="{69F5041C-8149-4D5E-BDE0-BAA1342F68E1}"/>
    <cellStyle name="40% - Accent6 2 2 4" xfId="1901" xr:uid="{00000000-0005-0000-0000-000042040000}"/>
    <cellStyle name="40% - Accent6 2 2 4 2" xfId="3848" xr:uid="{00000000-0005-0000-0000-000043040000}"/>
    <cellStyle name="40% - Accent6 2 2 4_Note 1 og 2" xfId="4780" xr:uid="{367F03DB-C786-40F8-AE14-C74A1089A558}"/>
    <cellStyle name="40% - Accent6 2 2 5" xfId="2251" xr:uid="{00000000-0005-0000-0000-000044040000}"/>
    <cellStyle name="40% - Accent6 2 2_Note 1 og 2" xfId="4776" xr:uid="{5A2A0EDE-D0D6-4F8F-A995-26DC61FAA6B6}"/>
    <cellStyle name="40% - Accent6 2 3" xfId="593" xr:uid="{00000000-0005-0000-0000-000045040000}"/>
    <cellStyle name="40% - Accent6 2 3 2" xfId="1335" xr:uid="{00000000-0005-0000-0000-000046040000}"/>
    <cellStyle name="40% - Accent6 2 3 2 2" xfId="3330" xr:uid="{00000000-0005-0000-0000-000047040000}"/>
    <cellStyle name="40% - Accent6 2 3 2_Note 1 og 2" xfId="4782" xr:uid="{2F43A069-404C-4D19-93FD-39112EE086A0}"/>
    <cellStyle name="40% - Accent6 2 3 3" xfId="4023" xr:uid="{00000000-0005-0000-0000-000048040000}"/>
    <cellStyle name="40% - Accent6 2 3 4" xfId="2426" xr:uid="{00000000-0005-0000-0000-000049040000}"/>
    <cellStyle name="40% - Accent6 2 3_Note 1 og 2" xfId="4781" xr:uid="{B767B770-7183-4DEC-BB11-2ECE60982821}"/>
    <cellStyle name="40% - Accent6 2 4" xfId="964" xr:uid="{00000000-0005-0000-0000-00004A040000}"/>
    <cellStyle name="40% - Accent6 2 4 2" xfId="2798" xr:uid="{00000000-0005-0000-0000-00004B040000}"/>
    <cellStyle name="40% - Accent6 2 4_Note 1 og 2" xfId="4783" xr:uid="{52AA810B-8949-4EC4-8F72-6094B9DF7D12}"/>
    <cellStyle name="40% - Accent6 2 5" xfId="1728" xr:uid="{00000000-0005-0000-0000-00004C040000}"/>
    <cellStyle name="40% - Accent6 2 5 2" xfId="2983" xr:uid="{00000000-0005-0000-0000-00004D040000}"/>
    <cellStyle name="40% - Accent6 2 5_Note 1 og 2" xfId="4784" xr:uid="{4381DC96-E728-45B4-BE0E-CCD5045E352E}"/>
    <cellStyle name="40% - Accent6 2 6" xfId="3676" xr:uid="{00000000-0005-0000-0000-00004E040000}"/>
    <cellStyle name="40% - Accent6 2 7" xfId="2079" xr:uid="{00000000-0005-0000-0000-00004F040000}"/>
    <cellStyle name="40% - Accent6 2_Note 1 og 2" xfId="4775" xr:uid="{E61DE5A6-9B39-4E78-AF75-70FD6A49DFB8}"/>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2_Note 1 og 2" xfId="4787" xr:uid="{A129AF92-0A33-4C98-9064-C235089B1DF1}"/>
    <cellStyle name="40% - Accent6 3 2 3" xfId="4149" xr:uid="{00000000-0005-0000-0000-000054040000}"/>
    <cellStyle name="40% - Accent6 3 2 4" xfId="2552" xr:uid="{00000000-0005-0000-0000-000055040000}"/>
    <cellStyle name="40% - Accent6 3 2_Note 1 og 2" xfId="4786" xr:uid="{076B6AA4-B177-4D49-AE71-86DF071D65AE}"/>
    <cellStyle name="40% - Accent6 3 3" xfId="1103" xr:uid="{00000000-0005-0000-0000-000056040000}"/>
    <cellStyle name="40% - Accent6 3 3 2" xfId="3109" xr:uid="{00000000-0005-0000-0000-000057040000}"/>
    <cellStyle name="40% - Accent6 3 3_Note 1 og 2" xfId="4788" xr:uid="{A5D1B5F1-0E5C-47CF-B232-E8CFF3C0139A}"/>
    <cellStyle name="40% - Accent6 3 4" xfId="1855" xr:uid="{00000000-0005-0000-0000-000058040000}"/>
    <cellStyle name="40% - Accent6 3 4 2" xfId="3802" xr:uid="{00000000-0005-0000-0000-000059040000}"/>
    <cellStyle name="40% - Accent6 3 4_Note 1 og 2" xfId="4789" xr:uid="{0A71B29B-67FF-49F0-9B5A-06EF5FED58B3}"/>
    <cellStyle name="40% - Accent6 3 5" xfId="2205" xr:uid="{00000000-0005-0000-0000-00005A040000}"/>
    <cellStyle name="40% - Accent6 3_Note 1 og 2" xfId="4785" xr:uid="{80CFD8A6-BA2F-44F4-B5B8-DE201371F198}"/>
    <cellStyle name="40% - Accent6 4" xfId="547" xr:uid="{00000000-0005-0000-0000-00005B040000}"/>
    <cellStyle name="40% - Accent6 4 2" xfId="1289" xr:uid="{00000000-0005-0000-0000-00005C040000}"/>
    <cellStyle name="40% - Accent6 4 2 2" xfId="3284" xr:uid="{00000000-0005-0000-0000-00005D040000}"/>
    <cellStyle name="40% - Accent6 4 2_Note 1 og 2" xfId="4791" xr:uid="{A1F400C9-E98D-4C4F-9302-233AD266131A}"/>
    <cellStyle name="40% - Accent6 4 3" xfId="3977" xr:uid="{00000000-0005-0000-0000-00005E040000}"/>
    <cellStyle name="40% - Accent6 4 4" xfId="2380" xr:uid="{00000000-0005-0000-0000-00005F040000}"/>
    <cellStyle name="40% - Accent6 4_Note 1 og 2" xfId="4790" xr:uid="{EA8F9743-1972-422B-AD42-B60E5089E4F5}"/>
    <cellStyle name="40% - Accent6 5" xfId="918" xr:uid="{00000000-0005-0000-0000-000060040000}"/>
    <cellStyle name="40% - Accent6 5 2" xfId="2740" xr:uid="{00000000-0005-0000-0000-000061040000}"/>
    <cellStyle name="40% - Accent6 5_Note 1 og 2" xfId="4792" xr:uid="{FBE4E73F-167C-465A-924D-2D8A07F4854C}"/>
    <cellStyle name="40% - Accent6 6" xfId="1672" xr:uid="{00000000-0005-0000-0000-000062040000}"/>
    <cellStyle name="40% - Accent6 6 2" xfId="2937" xr:uid="{00000000-0005-0000-0000-000063040000}"/>
    <cellStyle name="40% - Accent6 6_Note 1 og 2" xfId="4793" xr:uid="{D02624A2-0504-45C7-9788-AAB77D7AA4F8}"/>
    <cellStyle name="40% - Accent6 7" xfId="3630" xr:uid="{00000000-0005-0000-0000-000064040000}"/>
    <cellStyle name="40% - Accent6 8" xfId="2033" xr:uid="{00000000-0005-0000-0000-000065040000}"/>
    <cellStyle name="40% - Accent6_Note 1 og 2" xfId="4774" xr:uid="{5BCEECFB-203F-4D10-8924-51E7355A08E8}"/>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2_Note 1 og 2" xfId="4800" xr:uid="{9136BF44-2573-4D2D-A11B-67942AC88091}"/>
    <cellStyle name="40% - uthevingsfarge 5 2 2 2 2 2 2 3" xfId="4238" xr:uid="{00000000-0005-0000-0000-000073040000}"/>
    <cellStyle name="40% - uthevingsfarge 5 2 2 2 2 2 2 4" xfId="2642" xr:uid="{00000000-0005-0000-0000-000074040000}"/>
    <cellStyle name="40% - uthevingsfarge 5 2 2 2 2 2 2_Note 1 og 2" xfId="4799" xr:uid="{1F230FD4-B74A-478E-BAA7-90D2690B59DA}"/>
    <cellStyle name="40% - uthevingsfarge 5 2 2 2 2 2 3" xfId="1202" xr:uid="{00000000-0005-0000-0000-000075040000}"/>
    <cellStyle name="40% - uthevingsfarge 5 2 2 2 2 2 3 2" xfId="3198" xr:uid="{00000000-0005-0000-0000-000076040000}"/>
    <cellStyle name="40% - uthevingsfarge 5 2 2 2 2 2 3_Note 1 og 2" xfId="4801" xr:uid="{89025076-F543-4771-AC99-D3806775B2D4}"/>
    <cellStyle name="40% - uthevingsfarge 5 2 2 2 2 2 4" xfId="1944" xr:uid="{00000000-0005-0000-0000-000077040000}"/>
    <cellStyle name="40% - uthevingsfarge 5 2 2 2 2 2 4 2" xfId="3891" xr:uid="{00000000-0005-0000-0000-000078040000}"/>
    <cellStyle name="40% - uthevingsfarge 5 2 2 2 2 2 4_Note 1 og 2" xfId="4802" xr:uid="{4D8459DB-1473-4353-9E4A-DB5FF5CEA138}"/>
    <cellStyle name="40% - uthevingsfarge 5 2 2 2 2 2 5" xfId="2294" xr:uid="{00000000-0005-0000-0000-000079040000}"/>
    <cellStyle name="40% - uthevingsfarge 5 2 2 2 2 2_Note 1 og 2" xfId="4798" xr:uid="{1C852C05-E4FC-4790-8083-750968873008}"/>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2_Note 1 og 2" xfId="4804" xr:uid="{7C5813B4-7BCC-478F-ADC9-A5D5670B9BE5}"/>
    <cellStyle name="40% - uthevingsfarge 5 2 2 2 2 3 3" xfId="4066" xr:uid="{00000000-0005-0000-0000-00007D040000}"/>
    <cellStyle name="40% - uthevingsfarge 5 2 2 2 2 3 4" xfId="2469" xr:uid="{00000000-0005-0000-0000-00007E040000}"/>
    <cellStyle name="40% - uthevingsfarge 5 2 2 2 2 3_Note 1 og 2" xfId="4803" xr:uid="{C4751B4D-726D-40C0-B739-49E7A8E0E421}"/>
    <cellStyle name="40% - uthevingsfarge 5 2 2 2 2 4" xfId="1007" xr:uid="{00000000-0005-0000-0000-00007F040000}"/>
    <cellStyle name="40% - uthevingsfarge 5 2 2 2 2 4 2" xfId="2841" xr:uid="{00000000-0005-0000-0000-000080040000}"/>
    <cellStyle name="40% - uthevingsfarge 5 2 2 2 2 4_Note 1 og 2" xfId="4805" xr:uid="{F9638CF8-22C6-4FB1-8372-D69532DEAC3B}"/>
    <cellStyle name="40% - uthevingsfarge 5 2 2 2 2 5" xfId="1771" xr:uid="{00000000-0005-0000-0000-000081040000}"/>
    <cellStyle name="40% - uthevingsfarge 5 2 2 2 2 5 2" xfId="3026" xr:uid="{00000000-0005-0000-0000-000082040000}"/>
    <cellStyle name="40% - uthevingsfarge 5 2 2 2 2 5_Note 1 og 2" xfId="4806" xr:uid="{EEE88E36-E037-46BF-AB31-7A19A811D20E}"/>
    <cellStyle name="40% - uthevingsfarge 5 2 2 2 2 6" xfId="3719" xr:uid="{00000000-0005-0000-0000-000083040000}"/>
    <cellStyle name="40% - uthevingsfarge 5 2 2 2 2 7" xfId="2122" xr:uid="{00000000-0005-0000-0000-000084040000}"/>
    <cellStyle name="40% - uthevingsfarge 5 2 2 2 2_Note 1 og 2" xfId="4797" xr:uid="{20CE2925-5E93-4294-9667-4CF4EA0A6E39}"/>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2_Note 1 og 2" xfId="4809" xr:uid="{F7760F71-48C1-4F27-A8ED-1434C046274E}"/>
    <cellStyle name="40% - uthevingsfarge 5 2 2 2 3 2 3" xfId="4237" xr:uid="{00000000-0005-0000-0000-000089040000}"/>
    <cellStyle name="40% - uthevingsfarge 5 2 2 2 3 2 4" xfId="2641" xr:uid="{00000000-0005-0000-0000-00008A040000}"/>
    <cellStyle name="40% - uthevingsfarge 5 2 2 2 3 2_Note 1 og 2" xfId="4808" xr:uid="{3C72A914-B05B-4C95-B945-EE630060B5B0}"/>
    <cellStyle name="40% - uthevingsfarge 5 2 2 2 3 3" xfId="1201" xr:uid="{00000000-0005-0000-0000-00008B040000}"/>
    <cellStyle name="40% - uthevingsfarge 5 2 2 2 3 3 2" xfId="3197" xr:uid="{00000000-0005-0000-0000-00008C040000}"/>
    <cellStyle name="40% - uthevingsfarge 5 2 2 2 3 3_Note 1 og 2" xfId="4810" xr:uid="{9FF2B6EE-2DB9-4D54-8BB7-F246D5790ED7}"/>
    <cellStyle name="40% - uthevingsfarge 5 2 2 2 3 4" xfId="1943" xr:uid="{00000000-0005-0000-0000-00008D040000}"/>
    <cellStyle name="40% - uthevingsfarge 5 2 2 2 3 4 2" xfId="3890" xr:uid="{00000000-0005-0000-0000-00008E040000}"/>
    <cellStyle name="40% - uthevingsfarge 5 2 2 2 3 4_Note 1 og 2" xfId="4811" xr:uid="{5757F36F-28FD-4563-8BE4-7A8AA8D2F606}"/>
    <cellStyle name="40% - uthevingsfarge 5 2 2 2 3 5" xfId="2293" xr:uid="{00000000-0005-0000-0000-00008F040000}"/>
    <cellStyle name="40% - uthevingsfarge 5 2 2 2 3_Note 1 og 2" xfId="4807" xr:uid="{10AAEA69-034F-4027-82D4-0A3AF06DEC8C}"/>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2_Note 1 og 2" xfId="4813" xr:uid="{9AF4D4DC-9C54-45B2-BF7C-6F79853BDC8A}"/>
    <cellStyle name="40% - uthevingsfarge 5 2 2 2 4 3" xfId="4065" xr:uid="{00000000-0005-0000-0000-000093040000}"/>
    <cellStyle name="40% - uthevingsfarge 5 2 2 2 4 4" xfId="2468" xr:uid="{00000000-0005-0000-0000-000094040000}"/>
    <cellStyle name="40% - uthevingsfarge 5 2 2 2 4_Note 1 og 2" xfId="4812" xr:uid="{4EE197FF-FAE8-49F8-9D6F-E868E6BCDC6E}"/>
    <cellStyle name="40% - uthevingsfarge 5 2 2 2 5" xfId="1006" xr:uid="{00000000-0005-0000-0000-000095040000}"/>
    <cellStyle name="40% - uthevingsfarge 5 2 2 2 5 2" xfId="2840" xr:uid="{00000000-0005-0000-0000-000096040000}"/>
    <cellStyle name="40% - uthevingsfarge 5 2 2 2 5_Note 1 og 2" xfId="4814" xr:uid="{9781DC02-3779-4883-BF1A-7A897FD6AA5D}"/>
    <cellStyle name="40% - uthevingsfarge 5 2 2 2 6" xfId="1770" xr:uid="{00000000-0005-0000-0000-000097040000}"/>
    <cellStyle name="40% - uthevingsfarge 5 2 2 2 6 2" xfId="3025" xr:uid="{00000000-0005-0000-0000-000098040000}"/>
    <cellStyle name="40% - uthevingsfarge 5 2 2 2 6_Note 1 og 2" xfId="4815" xr:uid="{81F80601-8285-497C-987F-2256CEF84B01}"/>
    <cellStyle name="40% - uthevingsfarge 5 2 2 2 7" xfId="3718" xr:uid="{00000000-0005-0000-0000-000099040000}"/>
    <cellStyle name="40% - uthevingsfarge 5 2 2 2 8" xfId="2121" xr:uid="{00000000-0005-0000-0000-00009A040000}"/>
    <cellStyle name="40% - uthevingsfarge 5 2 2 2_Note 1 og 2" xfId="4796" xr:uid="{14714447-FDA0-45BE-873C-D4EB080E537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2_Note 1 og 2" xfId="4819" xr:uid="{3F2586F6-8C3F-406E-9070-414CDC4223BA}"/>
    <cellStyle name="40% - uthevingsfarge 5 2 2 3 2 2 3" xfId="4239" xr:uid="{00000000-0005-0000-0000-0000A0040000}"/>
    <cellStyle name="40% - uthevingsfarge 5 2 2 3 2 2 4" xfId="2643" xr:uid="{00000000-0005-0000-0000-0000A1040000}"/>
    <cellStyle name="40% - uthevingsfarge 5 2 2 3 2 2_Note 1 og 2" xfId="4818" xr:uid="{E679152C-A9F4-4121-8639-79EC0BA2AC67}"/>
    <cellStyle name="40% - uthevingsfarge 5 2 2 3 2 3" xfId="1203" xr:uid="{00000000-0005-0000-0000-0000A2040000}"/>
    <cellStyle name="40% - uthevingsfarge 5 2 2 3 2 3 2" xfId="3199" xr:uid="{00000000-0005-0000-0000-0000A3040000}"/>
    <cellStyle name="40% - uthevingsfarge 5 2 2 3 2 3_Note 1 og 2" xfId="4820" xr:uid="{35CC70AB-70E7-455E-AD48-55111A3D5F3B}"/>
    <cellStyle name="40% - uthevingsfarge 5 2 2 3 2 4" xfId="1945" xr:uid="{00000000-0005-0000-0000-0000A4040000}"/>
    <cellStyle name="40% - uthevingsfarge 5 2 2 3 2 4 2" xfId="3892" xr:uid="{00000000-0005-0000-0000-0000A5040000}"/>
    <cellStyle name="40% - uthevingsfarge 5 2 2 3 2 4_Note 1 og 2" xfId="4821" xr:uid="{956215A9-1676-4C16-8B92-AE691622457A}"/>
    <cellStyle name="40% - uthevingsfarge 5 2 2 3 2 5" xfId="2295" xr:uid="{00000000-0005-0000-0000-0000A6040000}"/>
    <cellStyle name="40% - uthevingsfarge 5 2 2 3 2_Note 1 og 2" xfId="4817" xr:uid="{0527547E-1647-4C77-9D38-C576AE170158}"/>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2_Note 1 og 2" xfId="4823" xr:uid="{A42E63C6-E569-4ACB-AD4A-AB4BB328D3C9}"/>
    <cellStyle name="40% - uthevingsfarge 5 2 2 3 3 3" xfId="4067" xr:uid="{00000000-0005-0000-0000-0000AA040000}"/>
    <cellStyle name="40% - uthevingsfarge 5 2 2 3 3 4" xfId="2470" xr:uid="{00000000-0005-0000-0000-0000AB040000}"/>
    <cellStyle name="40% - uthevingsfarge 5 2 2 3 3_Note 1 og 2" xfId="4822" xr:uid="{77B2018D-3F0B-4713-A9A5-D2F18EE6CE1F}"/>
    <cellStyle name="40% - uthevingsfarge 5 2 2 3 4" xfId="1008" xr:uid="{00000000-0005-0000-0000-0000AC040000}"/>
    <cellStyle name="40% - uthevingsfarge 5 2 2 3 4 2" xfId="2842" xr:uid="{00000000-0005-0000-0000-0000AD040000}"/>
    <cellStyle name="40% - uthevingsfarge 5 2 2 3 4_Note 1 og 2" xfId="4824" xr:uid="{6665B3D5-6992-4A71-8CF1-8D6A8262DC9F}"/>
    <cellStyle name="40% - uthevingsfarge 5 2 2 3 5" xfId="1772" xr:uid="{00000000-0005-0000-0000-0000AE040000}"/>
    <cellStyle name="40% - uthevingsfarge 5 2 2 3 5 2" xfId="3027" xr:uid="{00000000-0005-0000-0000-0000AF040000}"/>
    <cellStyle name="40% - uthevingsfarge 5 2 2 3 5_Note 1 og 2" xfId="4825" xr:uid="{38B69B96-F778-4AE3-BFCA-05DC59FAC547}"/>
    <cellStyle name="40% - uthevingsfarge 5 2 2 3 6" xfId="3720" xr:uid="{00000000-0005-0000-0000-0000B0040000}"/>
    <cellStyle name="40% - uthevingsfarge 5 2 2 3 7" xfId="2123" xr:uid="{00000000-0005-0000-0000-0000B1040000}"/>
    <cellStyle name="40% - uthevingsfarge 5 2 2 3_Note 1 og 2" xfId="4816" xr:uid="{FDAA43C2-AD06-4BF4-90A3-BFD2A7D75466}"/>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2_Note 1 og 2" xfId="4828" xr:uid="{B346D423-DD18-44DC-BD85-FE7FF8475834}"/>
    <cellStyle name="40% - uthevingsfarge 5 2 2 4 2 3" xfId="4236" xr:uid="{00000000-0005-0000-0000-0000B6040000}"/>
    <cellStyle name="40% - uthevingsfarge 5 2 2 4 2 4" xfId="2640" xr:uid="{00000000-0005-0000-0000-0000B7040000}"/>
    <cellStyle name="40% - uthevingsfarge 5 2 2 4 2_Note 1 og 2" xfId="4827" xr:uid="{9099DBDE-46EB-4EE1-9FBE-FCDC34ABEB01}"/>
    <cellStyle name="40% - uthevingsfarge 5 2 2 4 3" xfId="1200" xr:uid="{00000000-0005-0000-0000-0000B8040000}"/>
    <cellStyle name="40% - uthevingsfarge 5 2 2 4 3 2" xfId="3196" xr:uid="{00000000-0005-0000-0000-0000B9040000}"/>
    <cellStyle name="40% - uthevingsfarge 5 2 2 4 3_Note 1 og 2" xfId="4829" xr:uid="{A2FBFC7C-E949-472C-83E9-44785A9A5C75}"/>
    <cellStyle name="40% - uthevingsfarge 5 2 2 4 4" xfId="1942" xr:uid="{00000000-0005-0000-0000-0000BA040000}"/>
    <cellStyle name="40% - uthevingsfarge 5 2 2 4 4 2" xfId="3889" xr:uid="{00000000-0005-0000-0000-0000BB040000}"/>
    <cellStyle name="40% - uthevingsfarge 5 2 2 4 4_Note 1 og 2" xfId="4830" xr:uid="{12BF8545-5FB9-4474-9094-9DC987670F7E}"/>
    <cellStyle name="40% - uthevingsfarge 5 2 2 4 5" xfId="2292" xr:uid="{00000000-0005-0000-0000-0000BC040000}"/>
    <cellStyle name="40% - uthevingsfarge 5 2 2 4_Note 1 og 2" xfId="4826" xr:uid="{9B8F1DC7-8140-4D2B-8322-6AC606A03F26}"/>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2_Note 1 og 2" xfId="4832" xr:uid="{D746D9B2-9D01-43C8-8B99-B68B0E648E78}"/>
    <cellStyle name="40% - uthevingsfarge 5 2 2 5 3" xfId="4064" xr:uid="{00000000-0005-0000-0000-0000C0040000}"/>
    <cellStyle name="40% - uthevingsfarge 5 2 2 5 4" xfId="2467" xr:uid="{00000000-0005-0000-0000-0000C1040000}"/>
    <cellStyle name="40% - uthevingsfarge 5 2 2 5_Note 1 og 2" xfId="4831" xr:uid="{D314F790-C194-4A61-BADB-2D821C021411}"/>
    <cellStyle name="40% - uthevingsfarge 5 2 2 6" xfId="1005" xr:uid="{00000000-0005-0000-0000-0000C2040000}"/>
    <cellStyle name="40% - uthevingsfarge 5 2 2 6 2" xfId="2839" xr:uid="{00000000-0005-0000-0000-0000C3040000}"/>
    <cellStyle name="40% - uthevingsfarge 5 2 2 6_Note 1 og 2" xfId="4833" xr:uid="{6447AA99-5843-4C72-AD22-C26905EFDEFD}"/>
    <cellStyle name="40% - uthevingsfarge 5 2 2 7" xfId="1769" xr:uid="{00000000-0005-0000-0000-0000C4040000}"/>
    <cellStyle name="40% - uthevingsfarge 5 2 2 7 2" xfId="3024" xr:uid="{00000000-0005-0000-0000-0000C5040000}"/>
    <cellStyle name="40% - uthevingsfarge 5 2 2 7_Note 1 og 2" xfId="4834" xr:uid="{F3EE3D56-E3DC-42F1-8CA1-4CF7773FB7AD}"/>
    <cellStyle name="40% - uthevingsfarge 5 2 2 8" xfId="3717" xr:uid="{00000000-0005-0000-0000-0000C6040000}"/>
    <cellStyle name="40% - uthevingsfarge 5 2 2 9" xfId="2120" xr:uid="{00000000-0005-0000-0000-0000C7040000}"/>
    <cellStyle name="40% - uthevingsfarge 5 2 2_Note 1 og 2" xfId="4795" xr:uid="{17B94D96-6956-44F5-AD50-AA95843FEDDC}"/>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2_Note 1 og 2" xfId="4839" xr:uid="{5986A7A1-CDEA-4FC8-AB9D-73C300BD57B5}"/>
    <cellStyle name="40% - uthevingsfarge 5 2 3 2 2 2 3" xfId="4241" xr:uid="{00000000-0005-0000-0000-0000CE040000}"/>
    <cellStyle name="40% - uthevingsfarge 5 2 3 2 2 2 4" xfId="2645" xr:uid="{00000000-0005-0000-0000-0000CF040000}"/>
    <cellStyle name="40% - uthevingsfarge 5 2 3 2 2 2_Note 1 og 2" xfId="4838" xr:uid="{7B843CBF-1391-4473-ACD7-E880AE59EF0E}"/>
    <cellStyle name="40% - uthevingsfarge 5 2 3 2 2 3" xfId="1205" xr:uid="{00000000-0005-0000-0000-0000D0040000}"/>
    <cellStyle name="40% - uthevingsfarge 5 2 3 2 2 3 2" xfId="3201" xr:uid="{00000000-0005-0000-0000-0000D1040000}"/>
    <cellStyle name="40% - uthevingsfarge 5 2 3 2 2 3_Note 1 og 2" xfId="4840" xr:uid="{9EA7DDF6-4EE9-405C-9D38-F88D95612F13}"/>
    <cellStyle name="40% - uthevingsfarge 5 2 3 2 2 4" xfId="1947" xr:uid="{00000000-0005-0000-0000-0000D2040000}"/>
    <cellStyle name="40% - uthevingsfarge 5 2 3 2 2 4 2" xfId="3894" xr:uid="{00000000-0005-0000-0000-0000D3040000}"/>
    <cellStyle name="40% - uthevingsfarge 5 2 3 2 2 4_Note 1 og 2" xfId="4841" xr:uid="{B5F30542-B6F3-4FB4-BCDB-98800FC96351}"/>
    <cellStyle name="40% - uthevingsfarge 5 2 3 2 2 5" xfId="2297" xr:uid="{00000000-0005-0000-0000-0000D4040000}"/>
    <cellStyle name="40% - uthevingsfarge 5 2 3 2 2_Note 1 og 2" xfId="4837" xr:uid="{C812E08B-038A-4A20-A68F-8BCB084D7028}"/>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2_Note 1 og 2" xfId="4843" xr:uid="{AE635987-B722-4B54-8AA4-C7AA98F0D166}"/>
    <cellStyle name="40% - uthevingsfarge 5 2 3 2 3 3" xfId="4069" xr:uid="{00000000-0005-0000-0000-0000D8040000}"/>
    <cellStyle name="40% - uthevingsfarge 5 2 3 2 3 4" xfId="2472" xr:uid="{00000000-0005-0000-0000-0000D9040000}"/>
    <cellStyle name="40% - uthevingsfarge 5 2 3 2 3_Note 1 og 2" xfId="4842" xr:uid="{D23D17A3-7921-4E17-BA4E-F1400E598F5A}"/>
    <cellStyle name="40% - uthevingsfarge 5 2 3 2 4" xfId="1010" xr:uid="{00000000-0005-0000-0000-0000DA040000}"/>
    <cellStyle name="40% - uthevingsfarge 5 2 3 2 4 2" xfId="2844" xr:uid="{00000000-0005-0000-0000-0000DB040000}"/>
    <cellStyle name="40% - uthevingsfarge 5 2 3 2 4_Note 1 og 2" xfId="4844" xr:uid="{B2C97BC1-1BDC-46B1-8A98-E7EE6802B093}"/>
    <cellStyle name="40% - uthevingsfarge 5 2 3 2 5" xfId="1774" xr:uid="{00000000-0005-0000-0000-0000DC040000}"/>
    <cellStyle name="40% - uthevingsfarge 5 2 3 2 5 2" xfId="3029" xr:uid="{00000000-0005-0000-0000-0000DD040000}"/>
    <cellStyle name="40% - uthevingsfarge 5 2 3 2 5_Note 1 og 2" xfId="4845" xr:uid="{2D980F71-6A27-468C-881F-B7906FC3AF56}"/>
    <cellStyle name="40% - uthevingsfarge 5 2 3 2 6" xfId="3722" xr:uid="{00000000-0005-0000-0000-0000DE040000}"/>
    <cellStyle name="40% - uthevingsfarge 5 2 3 2 7" xfId="2125" xr:uid="{00000000-0005-0000-0000-0000DF040000}"/>
    <cellStyle name="40% - uthevingsfarge 5 2 3 2_Note 1 og 2" xfId="4836" xr:uid="{58FFEBE1-41E6-443F-8D37-8028A6AF83F3}"/>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2_Note 1 og 2" xfId="4848" xr:uid="{21EFDD7F-DB4D-4BAC-9889-4E6D329C4EF0}"/>
    <cellStyle name="40% - uthevingsfarge 5 2 3 3 2 3" xfId="4240" xr:uid="{00000000-0005-0000-0000-0000E4040000}"/>
    <cellStyle name="40% - uthevingsfarge 5 2 3 3 2 4" xfId="2644" xr:uid="{00000000-0005-0000-0000-0000E5040000}"/>
    <cellStyle name="40% - uthevingsfarge 5 2 3 3 2_Note 1 og 2" xfId="4847" xr:uid="{FDED82BC-1585-4714-9605-42EDB42EADBF}"/>
    <cellStyle name="40% - uthevingsfarge 5 2 3 3 3" xfId="1204" xr:uid="{00000000-0005-0000-0000-0000E6040000}"/>
    <cellStyle name="40% - uthevingsfarge 5 2 3 3 3 2" xfId="3200" xr:uid="{00000000-0005-0000-0000-0000E7040000}"/>
    <cellStyle name="40% - uthevingsfarge 5 2 3 3 3_Note 1 og 2" xfId="4849" xr:uid="{382D8898-8697-4E82-AE35-ED79202C7AE3}"/>
    <cellStyle name="40% - uthevingsfarge 5 2 3 3 4" xfId="1946" xr:uid="{00000000-0005-0000-0000-0000E8040000}"/>
    <cellStyle name="40% - uthevingsfarge 5 2 3 3 4 2" xfId="3893" xr:uid="{00000000-0005-0000-0000-0000E9040000}"/>
    <cellStyle name="40% - uthevingsfarge 5 2 3 3 4_Note 1 og 2" xfId="4850" xr:uid="{9C1FCE4C-099F-4EEC-9E91-A5809937B177}"/>
    <cellStyle name="40% - uthevingsfarge 5 2 3 3 5" xfId="2296" xr:uid="{00000000-0005-0000-0000-0000EA040000}"/>
    <cellStyle name="40% - uthevingsfarge 5 2 3 3_Note 1 og 2" xfId="4846" xr:uid="{522796BC-75B9-4514-B5F7-ADFBD2CB1332}"/>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2_Note 1 og 2" xfId="4852" xr:uid="{F2C18CFC-A1D5-40CE-A2AD-43EFA1B80CDF}"/>
    <cellStyle name="40% - uthevingsfarge 5 2 3 4 3" xfId="4068" xr:uid="{00000000-0005-0000-0000-0000EE040000}"/>
    <cellStyle name="40% - uthevingsfarge 5 2 3 4 4" xfId="2471" xr:uid="{00000000-0005-0000-0000-0000EF040000}"/>
    <cellStyle name="40% - uthevingsfarge 5 2 3 4_Note 1 og 2" xfId="4851" xr:uid="{02A83B8A-6623-4AE3-A9F0-BFEED7766093}"/>
    <cellStyle name="40% - uthevingsfarge 5 2 3 5" xfId="1009" xr:uid="{00000000-0005-0000-0000-0000F0040000}"/>
    <cellStyle name="40% - uthevingsfarge 5 2 3 5 2" xfId="2843" xr:uid="{00000000-0005-0000-0000-0000F1040000}"/>
    <cellStyle name="40% - uthevingsfarge 5 2 3 5_Note 1 og 2" xfId="4853" xr:uid="{9850D07A-49EB-464E-974F-BB7BBB88CC50}"/>
    <cellStyle name="40% - uthevingsfarge 5 2 3 6" xfId="1773" xr:uid="{00000000-0005-0000-0000-0000F2040000}"/>
    <cellStyle name="40% - uthevingsfarge 5 2 3 6 2" xfId="3028" xr:uid="{00000000-0005-0000-0000-0000F3040000}"/>
    <cellStyle name="40% - uthevingsfarge 5 2 3 6_Note 1 og 2" xfId="4854" xr:uid="{5F70CBF8-E76F-42E3-96AD-CF086F7665F3}"/>
    <cellStyle name="40% - uthevingsfarge 5 2 3 7" xfId="3721" xr:uid="{00000000-0005-0000-0000-0000F4040000}"/>
    <cellStyle name="40% - uthevingsfarge 5 2 3 8" xfId="2124" xr:uid="{00000000-0005-0000-0000-0000F5040000}"/>
    <cellStyle name="40% - uthevingsfarge 5 2 3_Note 1 og 2" xfId="4835" xr:uid="{72F26DB5-CC81-496F-868A-9139DDE69359}"/>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2_Note 1 og 2" xfId="4858" xr:uid="{99731443-E166-47C0-86A2-696CC628819F}"/>
    <cellStyle name="40% - uthevingsfarge 5 2 4 2 2 3" xfId="4242" xr:uid="{00000000-0005-0000-0000-0000FB040000}"/>
    <cellStyle name="40% - uthevingsfarge 5 2 4 2 2 4" xfId="2646" xr:uid="{00000000-0005-0000-0000-0000FC040000}"/>
    <cellStyle name="40% - uthevingsfarge 5 2 4 2 2_Note 1 og 2" xfId="4857" xr:uid="{61D86846-EA0A-4675-A857-B0FCC20989C6}"/>
    <cellStyle name="40% - uthevingsfarge 5 2 4 2 3" xfId="1206" xr:uid="{00000000-0005-0000-0000-0000FD040000}"/>
    <cellStyle name="40% - uthevingsfarge 5 2 4 2 3 2" xfId="3202" xr:uid="{00000000-0005-0000-0000-0000FE040000}"/>
    <cellStyle name="40% - uthevingsfarge 5 2 4 2 3_Note 1 og 2" xfId="4859" xr:uid="{E6480EB1-3162-4A04-BC96-10FF396CEA7B}"/>
    <cellStyle name="40% - uthevingsfarge 5 2 4 2 4" xfId="1948" xr:uid="{00000000-0005-0000-0000-0000FF040000}"/>
    <cellStyle name="40% - uthevingsfarge 5 2 4 2 4 2" xfId="3895" xr:uid="{00000000-0005-0000-0000-000000050000}"/>
    <cellStyle name="40% - uthevingsfarge 5 2 4 2 4_Note 1 og 2" xfId="4860" xr:uid="{6C4AF271-EDF0-4847-A1B2-AF7AFF3AEA63}"/>
    <cellStyle name="40% - uthevingsfarge 5 2 4 2 5" xfId="2298" xr:uid="{00000000-0005-0000-0000-000001050000}"/>
    <cellStyle name="40% - uthevingsfarge 5 2 4 2_Note 1 og 2" xfId="4856" xr:uid="{ECE62781-84D8-437F-AD04-487B6B6ED0C8}"/>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2_Note 1 og 2" xfId="4862" xr:uid="{F47D3995-A224-4F68-A57D-AA75F4E481EB}"/>
    <cellStyle name="40% - uthevingsfarge 5 2 4 3 3" xfId="4070" xr:uid="{00000000-0005-0000-0000-000005050000}"/>
    <cellStyle name="40% - uthevingsfarge 5 2 4 3 4" xfId="2473" xr:uid="{00000000-0005-0000-0000-000006050000}"/>
    <cellStyle name="40% - uthevingsfarge 5 2 4 3_Note 1 og 2" xfId="4861" xr:uid="{E83FE8C9-1629-4F21-8127-5C1BE8D17E3C}"/>
    <cellStyle name="40% - uthevingsfarge 5 2 4 4" xfId="1011" xr:uid="{00000000-0005-0000-0000-000007050000}"/>
    <cellStyle name="40% - uthevingsfarge 5 2 4 4 2" xfId="2845" xr:uid="{00000000-0005-0000-0000-000008050000}"/>
    <cellStyle name="40% - uthevingsfarge 5 2 4 4_Note 1 og 2" xfId="4863" xr:uid="{D3226CCC-9BDC-437B-B7E5-3210FAD0A01A}"/>
    <cellStyle name="40% - uthevingsfarge 5 2 4 5" xfId="1775" xr:uid="{00000000-0005-0000-0000-000009050000}"/>
    <cellStyle name="40% - uthevingsfarge 5 2 4 5 2" xfId="3030" xr:uid="{00000000-0005-0000-0000-00000A050000}"/>
    <cellStyle name="40% - uthevingsfarge 5 2 4 5_Note 1 og 2" xfId="4864" xr:uid="{D3615344-E800-43E4-A275-9C4351AFEDA0}"/>
    <cellStyle name="40% - uthevingsfarge 5 2 4 6" xfId="3723" xr:uid="{00000000-0005-0000-0000-00000B050000}"/>
    <cellStyle name="40% - uthevingsfarge 5 2 4 7" xfId="2126" xr:uid="{00000000-0005-0000-0000-00000C050000}"/>
    <cellStyle name="40% - uthevingsfarge 5 2 4_Note 1 og 2" xfId="4855" xr:uid="{AE605E49-295E-4E49-A9BC-3E3BF1E89B0C}"/>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2_Note 1 og 2" xfId="4867" xr:uid="{8BCD47DD-0D1B-47CA-93D5-ACBACE2AB08D}"/>
    <cellStyle name="40% - uthevingsfarge 5 2 5 2 3" xfId="4235" xr:uid="{00000000-0005-0000-0000-000011050000}"/>
    <cellStyle name="40% - uthevingsfarge 5 2 5 2 4" xfId="2639" xr:uid="{00000000-0005-0000-0000-000012050000}"/>
    <cellStyle name="40% - uthevingsfarge 5 2 5 2_Note 1 og 2" xfId="4866" xr:uid="{921AFF85-BFC1-4AE4-8D70-83B81C7677FE}"/>
    <cellStyle name="40% - uthevingsfarge 5 2 5 3" xfId="1199" xr:uid="{00000000-0005-0000-0000-000013050000}"/>
    <cellStyle name="40% - uthevingsfarge 5 2 5 3 2" xfId="3195" xr:uid="{00000000-0005-0000-0000-000014050000}"/>
    <cellStyle name="40% - uthevingsfarge 5 2 5 3_Note 1 og 2" xfId="4868" xr:uid="{B9894926-AA0D-4A7D-BB64-25D7CE71A309}"/>
    <cellStyle name="40% - uthevingsfarge 5 2 5 4" xfId="1941" xr:uid="{00000000-0005-0000-0000-000015050000}"/>
    <cellStyle name="40% - uthevingsfarge 5 2 5 4 2" xfId="3888" xr:uid="{00000000-0005-0000-0000-000016050000}"/>
    <cellStyle name="40% - uthevingsfarge 5 2 5 4_Note 1 og 2" xfId="4869" xr:uid="{D1022A07-EBCA-48CB-9154-8149D6CBD052}"/>
    <cellStyle name="40% - uthevingsfarge 5 2 5 5" xfId="2291" xr:uid="{00000000-0005-0000-0000-000017050000}"/>
    <cellStyle name="40% - uthevingsfarge 5 2 5_Note 1 og 2" xfId="4865" xr:uid="{4FAB08FD-D267-4513-B954-F365AE3B451C}"/>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2_Note 1 og 2" xfId="4871" xr:uid="{BA318185-BD5D-4972-A445-3D0AEAA109DE}"/>
    <cellStyle name="40% - uthevingsfarge 5 2 6 3" xfId="4063" xr:uid="{00000000-0005-0000-0000-00001B050000}"/>
    <cellStyle name="40% - uthevingsfarge 5 2 6 4" xfId="2466" xr:uid="{00000000-0005-0000-0000-00001C050000}"/>
    <cellStyle name="40% - uthevingsfarge 5 2 6_Note 1 og 2" xfId="4870" xr:uid="{1A54B9F8-868E-4B63-8714-C25DE8D994C0}"/>
    <cellStyle name="40% - uthevingsfarge 5 2 7" xfId="1004" xr:uid="{00000000-0005-0000-0000-00001D050000}"/>
    <cellStyle name="40% - uthevingsfarge 5 2 7 2" xfId="2838" xr:uid="{00000000-0005-0000-0000-00001E050000}"/>
    <cellStyle name="40% - uthevingsfarge 5 2 7_Note 1 og 2" xfId="4872" xr:uid="{9B1D09B8-A22A-4379-89A5-2D829C42D56A}"/>
    <cellStyle name="40% - uthevingsfarge 5 2 8" xfId="1768" xr:uid="{00000000-0005-0000-0000-00001F050000}"/>
    <cellStyle name="40% - uthevingsfarge 5 2 8 2" xfId="3023" xr:uid="{00000000-0005-0000-0000-000020050000}"/>
    <cellStyle name="40% - uthevingsfarge 5 2 8_Note 1 og 2" xfId="4873" xr:uid="{1B1D07B8-8CCF-42D9-80D0-2F6E92893456}"/>
    <cellStyle name="40% - uthevingsfarge 5 2 9" xfId="3716" xr:uid="{00000000-0005-0000-0000-000021050000}"/>
    <cellStyle name="40% - uthevingsfarge 5 2_Note 1 og 2" xfId="4794" xr:uid="{14AB82FC-38F7-4BE4-BC97-726AE4FCF989}"/>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2_Note 1 og 2" xfId="4880" xr:uid="{15EF5F62-4B0B-47DD-94CF-DC1037EFFE0E}"/>
    <cellStyle name="40% - uthevingsfarge 5 4 2 2 2 2 2 3" xfId="4246" xr:uid="{00000000-0005-0000-0000-00002C050000}"/>
    <cellStyle name="40% - uthevingsfarge 5 4 2 2 2 2 2 4" xfId="2650" xr:uid="{00000000-0005-0000-0000-00002D050000}"/>
    <cellStyle name="40% - uthevingsfarge 5 4 2 2 2 2 2_Note 1 og 2" xfId="4879" xr:uid="{F617DC88-08D9-427D-B841-0745CC05534C}"/>
    <cellStyle name="40% - uthevingsfarge 5 4 2 2 2 2 3" xfId="1210" xr:uid="{00000000-0005-0000-0000-00002E050000}"/>
    <cellStyle name="40% - uthevingsfarge 5 4 2 2 2 2 3 2" xfId="3206" xr:uid="{00000000-0005-0000-0000-00002F050000}"/>
    <cellStyle name="40% - uthevingsfarge 5 4 2 2 2 2 3_Note 1 og 2" xfId="4881" xr:uid="{3229A86B-274A-4833-BF8E-126DB650F5B6}"/>
    <cellStyle name="40% - uthevingsfarge 5 4 2 2 2 2 4" xfId="1952" xr:uid="{00000000-0005-0000-0000-000030050000}"/>
    <cellStyle name="40% - uthevingsfarge 5 4 2 2 2 2 4 2" xfId="3899" xr:uid="{00000000-0005-0000-0000-000031050000}"/>
    <cellStyle name="40% - uthevingsfarge 5 4 2 2 2 2 4_Note 1 og 2" xfId="4882" xr:uid="{5F0AB707-91FD-4509-92CD-E18F6CD06C67}"/>
    <cellStyle name="40% - uthevingsfarge 5 4 2 2 2 2 5" xfId="2302" xr:uid="{00000000-0005-0000-0000-000032050000}"/>
    <cellStyle name="40% - uthevingsfarge 5 4 2 2 2 2_Note 1 og 2" xfId="4878" xr:uid="{BCE50D6B-CF12-4BEA-83E5-EEE546CFB449}"/>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2_Note 1 og 2" xfId="4884" xr:uid="{B1B686FD-64D5-4108-8ADC-099768F610D9}"/>
    <cellStyle name="40% - uthevingsfarge 5 4 2 2 2 3 3" xfId="4074" xr:uid="{00000000-0005-0000-0000-000036050000}"/>
    <cellStyle name="40% - uthevingsfarge 5 4 2 2 2 3 4" xfId="2477" xr:uid="{00000000-0005-0000-0000-000037050000}"/>
    <cellStyle name="40% - uthevingsfarge 5 4 2 2 2 3_Note 1 og 2" xfId="4883" xr:uid="{39D2B73E-AF66-4746-89F6-C40053F8C434}"/>
    <cellStyle name="40% - uthevingsfarge 5 4 2 2 2 4" xfId="1015" xr:uid="{00000000-0005-0000-0000-000038050000}"/>
    <cellStyle name="40% - uthevingsfarge 5 4 2 2 2 4 2" xfId="2849" xr:uid="{00000000-0005-0000-0000-000039050000}"/>
    <cellStyle name="40% - uthevingsfarge 5 4 2 2 2 4_Note 1 og 2" xfId="4885" xr:uid="{2EB1D740-3344-46DD-BB78-7BBAC12AF03D}"/>
    <cellStyle name="40% - uthevingsfarge 5 4 2 2 2 5" xfId="1779" xr:uid="{00000000-0005-0000-0000-00003A050000}"/>
    <cellStyle name="40% - uthevingsfarge 5 4 2 2 2 5 2" xfId="3034" xr:uid="{00000000-0005-0000-0000-00003B050000}"/>
    <cellStyle name="40% - uthevingsfarge 5 4 2 2 2 5_Note 1 og 2" xfId="4886" xr:uid="{2DDCADFC-E7A3-4AF6-9209-5ED77987833A}"/>
    <cellStyle name="40% - uthevingsfarge 5 4 2 2 2 6" xfId="3727" xr:uid="{00000000-0005-0000-0000-00003C050000}"/>
    <cellStyle name="40% - uthevingsfarge 5 4 2 2 2 7" xfId="2130" xr:uid="{00000000-0005-0000-0000-00003D050000}"/>
    <cellStyle name="40% - uthevingsfarge 5 4 2 2 2_Note 1 og 2" xfId="4877" xr:uid="{B0FE45FF-33AF-4D59-84B1-7D1837A772FF}"/>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2_Note 1 og 2" xfId="4889" xr:uid="{A330EDFC-E547-4A09-93DE-F907942C9661}"/>
    <cellStyle name="40% - uthevingsfarge 5 4 2 2 3 2 3" xfId="4245" xr:uid="{00000000-0005-0000-0000-000042050000}"/>
    <cellStyle name="40% - uthevingsfarge 5 4 2 2 3 2 4" xfId="2649" xr:uid="{00000000-0005-0000-0000-000043050000}"/>
    <cellStyle name="40% - uthevingsfarge 5 4 2 2 3 2_Note 1 og 2" xfId="4888" xr:uid="{57DEC0D2-D557-442C-8223-880AF9E66D87}"/>
    <cellStyle name="40% - uthevingsfarge 5 4 2 2 3 3" xfId="1209" xr:uid="{00000000-0005-0000-0000-000044050000}"/>
    <cellStyle name="40% - uthevingsfarge 5 4 2 2 3 3 2" xfId="3205" xr:uid="{00000000-0005-0000-0000-000045050000}"/>
    <cellStyle name="40% - uthevingsfarge 5 4 2 2 3 3_Note 1 og 2" xfId="4890" xr:uid="{81FE7AB9-410D-4A42-B928-5187A2662A15}"/>
    <cellStyle name="40% - uthevingsfarge 5 4 2 2 3 4" xfId="1951" xr:uid="{00000000-0005-0000-0000-000046050000}"/>
    <cellStyle name="40% - uthevingsfarge 5 4 2 2 3 4 2" xfId="3898" xr:uid="{00000000-0005-0000-0000-000047050000}"/>
    <cellStyle name="40% - uthevingsfarge 5 4 2 2 3 4_Note 1 og 2" xfId="4891" xr:uid="{DDAE1FB3-C3E8-41D3-B28A-CA98EECA6996}"/>
    <cellStyle name="40% - uthevingsfarge 5 4 2 2 3 5" xfId="2301" xr:uid="{00000000-0005-0000-0000-000048050000}"/>
    <cellStyle name="40% - uthevingsfarge 5 4 2 2 3_Note 1 og 2" xfId="4887" xr:uid="{042FE325-E90E-4C79-95EE-4B23A1A6A493}"/>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2_Note 1 og 2" xfId="4893" xr:uid="{A5CFE5C9-2251-4FE8-B945-53FFF8D0C2BE}"/>
    <cellStyle name="40% - uthevingsfarge 5 4 2 2 4 3" xfId="4073" xr:uid="{00000000-0005-0000-0000-00004C050000}"/>
    <cellStyle name="40% - uthevingsfarge 5 4 2 2 4 4" xfId="2476" xr:uid="{00000000-0005-0000-0000-00004D050000}"/>
    <cellStyle name="40% - uthevingsfarge 5 4 2 2 4_Note 1 og 2" xfId="4892" xr:uid="{06C8D949-AA4B-407D-A1FF-BE33F5C02E5D}"/>
    <cellStyle name="40% - uthevingsfarge 5 4 2 2 5" xfId="1014" xr:uid="{00000000-0005-0000-0000-00004E050000}"/>
    <cellStyle name="40% - uthevingsfarge 5 4 2 2 5 2" xfId="2848" xr:uid="{00000000-0005-0000-0000-00004F050000}"/>
    <cellStyle name="40% - uthevingsfarge 5 4 2 2 5_Note 1 og 2" xfId="4894" xr:uid="{0A74EB39-75CC-4774-A514-E7A0BE428F61}"/>
    <cellStyle name="40% - uthevingsfarge 5 4 2 2 6" xfId="1778" xr:uid="{00000000-0005-0000-0000-000050050000}"/>
    <cellStyle name="40% - uthevingsfarge 5 4 2 2 6 2" xfId="3033" xr:uid="{00000000-0005-0000-0000-000051050000}"/>
    <cellStyle name="40% - uthevingsfarge 5 4 2 2 6_Note 1 og 2" xfId="4895" xr:uid="{AC61194B-9D3E-43B5-985A-173E4702E516}"/>
    <cellStyle name="40% - uthevingsfarge 5 4 2 2 7" xfId="3726" xr:uid="{00000000-0005-0000-0000-000052050000}"/>
    <cellStyle name="40% - uthevingsfarge 5 4 2 2 8" xfId="2129" xr:uid="{00000000-0005-0000-0000-000053050000}"/>
    <cellStyle name="40% - uthevingsfarge 5 4 2 2_Note 1 og 2" xfId="4876" xr:uid="{F68E61FF-6B76-4B82-9F11-02F7564E59C4}"/>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2_Note 1 og 2" xfId="4899" xr:uid="{91029AF1-1C31-4A5F-9EBD-10C1222E28BA}"/>
    <cellStyle name="40% - uthevingsfarge 5 4 2 3 2 2 3" xfId="4247" xr:uid="{00000000-0005-0000-0000-000059050000}"/>
    <cellStyle name="40% - uthevingsfarge 5 4 2 3 2 2 4" xfId="2651" xr:uid="{00000000-0005-0000-0000-00005A050000}"/>
    <cellStyle name="40% - uthevingsfarge 5 4 2 3 2 2_Note 1 og 2" xfId="4898" xr:uid="{EDC74B6C-F829-45BF-9ABA-38048DB29A17}"/>
    <cellStyle name="40% - uthevingsfarge 5 4 2 3 2 3" xfId="1211" xr:uid="{00000000-0005-0000-0000-00005B050000}"/>
    <cellStyle name="40% - uthevingsfarge 5 4 2 3 2 3 2" xfId="3207" xr:uid="{00000000-0005-0000-0000-00005C050000}"/>
    <cellStyle name="40% - uthevingsfarge 5 4 2 3 2 3_Note 1 og 2" xfId="4900" xr:uid="{1BF6C9FB-803C-46C8-A4D9-C27A46E47005}"/>
    <cellStyle name="40% - uthevingsfarge 5 4 2 3 2 4" xfId="1953" xr:uid="{00000000-0005-0000-0000-00005D050000}"/>
    <cellStyle name="40% - uthevingsfarge 5 4 2 3 2 4 2" xfId="3900" xr:uid="{00000000-0005-0000-0000-00005E050000}"/>
    <cellStyle name="40% - uthevingsfarge 5 4 2 3 2 4_Note 1 og 2" xfId="4901" xr:uid="{A268E66A-2A5D-4B25-A0CC-85964E4BEFA0}"/>
    <cellStyle name="40% - uthevingsfarge 5 4 2 3 2 5" xfId="2303" xr:uid="{00000000-0005-0000-0000-00005F050000}"/>
    <cellStyle name="40% - uthevingsfarge 5 4 2 3 2_Note 1 og 2" xfId="4897" xr:uid="{A6535E60-BF4A-4E6E-A622-6BDE81CF13B3}"/>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2_Note 1 og 2" xfId="4903" xr:uid="{AF5E5C93-34D2-4195-B411-AA153C2CC474}"/>
    <cellStyle name="40% - uthevingsfarge 5 4 2 3 3 3" xfId="4075" xr:uid="{00000000-0005-0000-0000-000063050000}"/>
    <cellStyle name="40% - uthevingsfarge 5 4 2 3 3 4" xfId="2478" xr:uid="{00000000-0005-0000-0000-000064050000}"/>
    <cellStyle name="40% - uthevingsfarge 5 4 2 3 3_Note 1 og 2" xfId="4902" xr:uid="{84D93C0A-80F1-440D-8449-FDEA60C60F63}"/>
    <cellStyle name="40% - uthevingsfarge 5 4 2 3 4" xfId="1016" xr:uid="{00000000-0005-0000-0000-000065050000}"/>
    <cellStyle name="40% - uthevingsfarge 5 4 2 3 4 2" xfId="2850" xr:uid="{00000000-0005-0000-0000-000066050000}"/>
    <cellStyle name="40% - uthevingsfarge 5 4 2 3 4_Note 1 og 2" xfId="4904" xr:uid="{BC02F591-18D3-4C59-93A3-A46517EEC202}"/>
    <cellStyle name="40% - uthevingsfarge 5 4 2 3 5" xfId="1780" xr:uid="{00000000-0005-0000-0000-000067050000}"/>
    <cellStyle name="40% - uthevingsfarge 5 4 2 3 5 2" xfId="3035" xr:uid="{00000000-0005-0000-0000-000068050000}"/>
    <cellStyle name="40% - uthevingsfarge 5 4 2 3 5_Note 1 og 2" xfId="4905" xr:uid="{C75B6180-EE81-4BA3-9FEE-0E484D42FFEE}"/>
    <cellStyle name="40% - uthevingsfarge 5 4 2 3 6" xfId="3728" xr:uid="{00000000-0005-0000-0000-000069050000}"/>
    <cellStyle name="40% - uthevingsfarge 5 4 2 3 7" xfId="2131" xr:uid="{00000000-0005-0000-0000-00006A050000}"/>
    <cellStyle name="40% - uthevingsfarge 5 4 2 3_Note 1 og 2" xfId="4896" xr:uid="{EA7E53EE-75F4-41B3-9374-3378FE9FF52E}"/>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2_Note 1 og 2" xfId="4908" xr:uid="{CF1933AA-72CD-427F-8C35-6EA3063231E4}"/>
    <cellStyle name="40% - uthevingsfarge 5 4 2 4 2 3" xfId="4244" xr:uid="{00000000-0005-0000-0000-00006F050000}"/>
    <cellStyle name="40% - uthevingsfarge 5 4 2 4 2 4" xfId="2648" xr:uid="{00000000-0005-0000-0000-000070050000}"/>
    <cellStyle name="40% - uthevingsfarge 5 4 2 4 2_Note 1 og 2" xfId="4907" xr:uid="{3427B1C2-E94C-4F36-B3EE-D6B12B551461}"/>
    <cellStyle name="40% - uthevingsfarge 5 4 2 4 3" xfId="1208" xr:uid="{00000000-0005-0000-0000-000071050000}"/>
    <cellStyle name="40% - uthevingsfarge 5 4 2 4 3 2" xfId="3204" xr:uid="{00000000-0005-0000-0000-000072050000}"/>
    <cellStyle name="40% - uthevingsfarge 5 4 2 4 3_Note 1 og 2" xfId="4909" xr:uid="{B4558020-27B1-4D59-906B-93DF9BDC9017}"/>
    <cellStyle name="40% - uthevingsfarge 5 4 2 4 4" xfId="1950" xr:uid="{00000000-0005-0000-0000-000073050000}"/>
    <cellStyle name="40% - uthevingsfarge 5 4 2 4 4 2" xfId="3897" xr:uid="{00000000-0005-0000-0000-000074050000}"/>
    <cellStyle name="40% - uthevingsfarge 5 4 2 4 4_Note 1 og 2" xfId="4910" xr:uid="{FD34647B-BD04-4262-B2F8-B144385CA565}"/>
    <cellStyle name="40% - uthevingsfarge 5 4 2 4 5" xfId="2300" xr:uid="{00000000-0005-0000-0000-000075050000}"/>
    <cellStyle name="40% - uthevingsfarge 5 4 2 4_Note 1 og 2" xfId="4906" xr:uid="{F5464BF8-6815-46CE-8BC5-C206AB8DCFAF}"/>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2_Note 1 og 2" xfId="4912" xr:uid="{9EE5EC81-7E88-46C9-BC6A-7E9B98ACC3EB}"/>
    <cellStyle name="40% - uthevingsfarge 5 4 2 5 3" xfId="4072" xr:uid="{00000000-0005-0000-0000-000079050000}"/>
    <cellStyle name="40% - uthevingsfarge 5 4 2 5 4" xfId="2475" xr:uid="{00000000-0005-0000-0000-00007A050000}"/>
    <cellStyle name="40% - uthevingsfarge 5 4 2 5_Note 1 og 2" xfId="4911" xr:uid="{983FD222-E6F5-4BE9-937A-BEC585F800F6}"/>
    <cellStyle name="40% - uthevingsfarge 5 4 2 6" xfId="1013" xr:uid="{00000000-0005-0000-0000-00007B050000}"/>
    <cellStyle name="40% - uthevingsfarge 5 4 2 6 2" xfId="2847" xr:uid="{00000000-0005-0000-0000-00007C050000}"/>
    <cellStyle name="40% - uthevingsfarge 5 4 2 6_Note 1 og 2" xfId="4913" xr:uid="{0F692B35-741C-4A2B-A88D-50833DCE2F71}"/>
    <cellStyle name="40% - uthevingsfarge 5 4 2 7" xfId="1777" xr:uid="{00000000-0005-0000-0000-00007D050000}"/>
    <cellStyle name="40% - uthevingsfarge 5 4 2 7 2" xfId="3032" xr:uid="{00000000-0005-0000-0000-00007E050000}"/>
    <cellStyle name="40% - uthevingsfarge 5 4 2 7_Note 1 og 2" xfId="4914" xr:uid="{98826832-D5A7-45BF-A04F-3808CFD14692}"/>
    <cellStyle name="40% - uthevingsfarge 5 4 2 8" xfId="3725" xr:uid="{00000000-0005-0000-0000-00007F050000}"/>
    <cellStyle name="40% - uthevingsfarge 5 4 2 9" xfId="2128" xr:uid="{00000000-0005-0000-0000-000080050000}"/>
    <cellStyle name="40% - uthevingsfarge 5 4 2_Note 1 og 2" xfId="4875" xr:uid="{86F12AD2-EC7C-47DA-A4E9-7508622269E1}"/>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2_Note 1 og 2" xfId="4919" xr:uid="{2AE33D1E-DD8B-443E-8C9B-7C5C208EB8A1}"/>
    <cellStyle name="40% - uthevingsfarge 5 4 3 2 2 2 3" xfId="4249" xr:uid="{00000000-0005-0000-0000-000087050000}"/>
    <cellStyle name="40% - uthevingsfarge 5 4 3 2 2 2 4" xfId="2653" xr:uid="{00000000-0005-0000-0000-000088050000}"/>
    <cellStyle name="40% - uthevingsfarge 5 4 3 2 2 2_Note 1 og 2" xfId="4918" xr:uid="{E06FE2A1-403B-402D-9975-A7DE1F6CED70}"/>
    <cellStyle name="40% - uthevingsfarge 5 4 3 2 2 3" xfId="1213" xr:uid="{00000000-0005-0000-0000-000089050000}"/>
    <cellStyle name="40% - uthevingsfarge 5 4 3 2 2 3 2" xfId="3209" xr:uid="{00000000-0005-0000-0000-00008A050000}"/>
    <cellStyle name="40% - uthevingsfarge 5 4 3 2 2 3_Note 1 og 2" xfId="4920" xr:uid="{9DF498C4-F926-49FC-BB53-66070ED5389B}"/>
    <cellStyle name="40% - uthevingsfarge 5 4 3 2 2 4" xfId="1955" xr:uid="{00000000-0005-0000-0000-00008B050000}"/>
    <cellStyle name="40% - uthevingsfarge 5 4 3 2 2 4 2" xfId="3902" xr:uid="{00000000-0005-0000-0000-00008C050000}"/>
    <cellStyle name="40% - uthevingsfarge 5 4 3 2 2 4_Note 1 og 2" xfId="4921" xr:uid="{93B7A6B0-3D72-40AE-B209-BB7CC61D2CAA}"/>
    <cellStyle name="40% - uthevingsfarge 5 4 3 2 2 5" xfId="2305" xr:uid="{00000000-0005-0000-0000-00008D050000}"/>
    <cellStyle name="40% - uthevingsfarge 5 4 3 2 2_Note 1 og 2" xfId="4917" xr:uid="{3512C5F7-F204-4307-90E7-4ABBEBFB4CF6}"/>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2_Note 1 og 2" xfId="4923" xr:uid="{22FDFA04-A016-48EE-8704-795A74964E27}"/>
    <cellStyle name="40% - uthevingsfarge 5 4 3 2 3 3" xfId="4077" xr:uid="{00000000-0005-0000-0000-000091050000}"/>
    <cellStyle name="40% - uthevingsfarge 5 4 3 2 3 4" xfId="2480" xr:uid="{00000000-0005-0000-0000-000092050000}"/>
    <cellStyle name="40% - uthevingsfarge 5 4 3 2 3_Note 1 og 2" xfId="4922" xr:uid="{E63535B4-8B18-41C9-AE34-132DFE0E00F6}"/>
    <cellStyle name="40% - uthevingsfarge 5 4 3 2 4" xfId="1018" xr:uid="{00000000-0005-0000-0000-000093050000}"/>
    <cellStyle name="40% - uthevingsfarge 5 4 3 2 4 2" xfId="2852" xr:uid="{00000000-0005-0000-0000-000094050000}"/>
    <cellStyle name="40% - uthevingsfarge 5 4 3 2 4_Note 1 og 2" xfId="4924" xr:uid="{9B81150E-64F0-4699-A6D2-BFC68FB3A9D1}"/>
    <cellStyle name="40% - uthevingsfarge 5 4 3 2 5" xfId="1782" xr:uid="{00000000-0005-0000-0000-000095050000}"/>
    <cellStyle name="40% - uthevingsfarge 5 4 3 2 5 2" xfId="3037" xr:uid="{00000000-0005-0000-0000-000096050000}"/>
    <cellStyle name="40% - uthevingsfarge 5 4 3 2 5_Note 1 og 2" xfId="4925" xr:uid="{B99BD1AE-FAE0-4EE1-A404-BA5DE009FAFA}"/>
    <cellStyle name="40% - uthevingsfarge 5 4 3 2 6" xfId="3730" xr:uid="{00000000-0005-0000-0000-000097050000}"/>
    <cellStyle name="40% - uthevingsfarge 5 4 3 2 7" xfId="2133" xr:uid="{00000000-0005-0000-0000-000098050000}"/>
    <cellStyle name="40% - uthevingsfarge 5 4 3 2_Note 1 og 2" xfId="4916" xr:uid="{89631F5D-6623-4CD3-882D-0D782A475AB9}"/>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2_Note 1 og 2" xfId="4928" xr:uid="{3022FEAA-A834-45BB-AA09-A2967D373EC4}"/>
    <cellStyle name="40% - uthevingsfarge 5 4 3 3 2 3" xfId="4248" xr:uid="{00000000-0005-0000-0000-00009D050000}"/>
    <cellStyle name="40% - uthevingsfarge 5 4 3 3 2 4" xfId="2652" xr:uid="{00000000-0005-0000-0000-00009E050000}"/>
    <cellStyle name="40% - uthevingsfarge 5 4 3 3 2_Note 1 og 2" xfId="4927" xr:uid="{6ECFB45B-0A69-45E7-8A58-E0EA1DC3D36D}"/>
    <cellStyle name="40% - uthevingsfarge 5 4 3 3 3" xfId="1212" xr:uid="{00000000-0005-0000-0000-00009F050000}"/>
    <cellStyle name="40% - uthevingsfarge 5 4 3 3 3 2" xfId="3208" xr:uid="{00000000-0005-0000-0000-0000A0050000}"/>
    <cellStyle name="40% - uthevingsfarge 5 4 3 3 3_Note 1 og 2" xfId="4929" xr:uid="{88900653-EDC9-48AD-89E1-37A3A857E4B0}"/>
    <cellStyle name="40% - uthevingsfarge 5 4 3 3 4" xfId="1954" xr:uid="{00000000-0005-0000-0000-0000A1050000}"/>
    <cellStyle name="40% - uthevingsfarge 5 4 3 3 4 2" xfId="3901" xr:uid="{00000000-0005-0000-0000-0000A2050000}"/>
    <cellStyle name="40% - uthevingsfarge 5 4 3 3 4_Note 1 og 2" xfId="4930" xr:uid="{37068FB0-773B-413A-BC07-BE348F519A2D}"/>
    <cellStyle name="40% - uthevingsfarge 5 4 3 3 5" xfId="2304" xr:uid="{00000000-0005-0000-0000-0000A3050000}"/>
    <cellStyle name="40% - uthevingsfarge 5 4 3 3_Note 1 og 2" xfId="4926" xr:uid="{FC9864FB-114F-4C02-9301-83F5D7B8ADEF}"/>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2_Note 1 og 2" xfId="4932" xr:uid="{9C24613B-BF0D-4394-9B1D-7D682912A59C}"/>
    <cellStyle name="40% - uthevingsfarge 5 4 3 4 3" xfId="4076" xr:uid="{00000000-0005-0000-0000-0000A7050000}"/>
    <cellStyle name="40% - uthevingsfarge 5 4 3 4 4" xfId="2479" xr:uid="{00000000-0005-0000-0000-0000A8050000}"/>
    <cellStyle name="40% - uthevingsfarge 5 4 3 4_Note 1 og 2" xfId="4931" xr:uid="{D9316129-2461-4B38-AFEC-2F27ED9A4489}"/>
    <cellStyle name="40% - uthevingsfarge 5 4 3 5" xfId="1017" xr:uid="{00000000-0005-0000-0000-0000A9050000}"/>
    <cellStyle name="40% - uthevingsfarge 5 4 3 5 2" xfId="2851" xr:uid="{00000000-0005-0000-0000-0000AA050000}"/>
    <cellStyle name="40% - uthevingsfarge 5 4 3 5_Note 1 og 2" xfId="4933" xr:uid="{3DEDDE52-CA51-49C5-B7FB-64460932AD57}"/>
    <cellStyle name="40% - uthevingsfarge 5 4 3 6" xfId="1781" xr:uid="{00000000-0005-0000-0000-0000AB050000}"/>
    <cellStyle name="40% - uthevingsfarge 5 4 3 6 2" xfId="3036" xr:uid="{00000000-0005-0000-0000-0000AC050000}"/>
    <cellStyle name="40% - uthevingsfarge 5 4 3 6_Note 1 og 2" xfId="4934" xr:uid="{0D4CAA0D-C070-47CD-B646-BA143B70DFC6}"/>
    <cellStyle name="40% - uthevingsfarge 5 4 3 7" xfId="3729" xr:uid="{00000000-0005-0000-0000-0000AD050000}"/>
    <cellStyle name="40% - uthevingsfarge 5 4 3 8" xfId="2132" xr:uid="{00000000-0005-0000-0000-0000AE050000}"/>
    <cellStyle name="40% - uthevingsfarge 5 4 3_Note 1 og 2" xfId="4915" xr:uid="{F4D1B6FE-3544-465C-ACAB-F0A2FC3F7A02}"/>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2_Note 1 og 2" xfId="4938" xr:uid="{B119B5B3-9B68-48F4-B942-BB4D42A7BF1C}"/>
    <cellStyle name="40% - uthevingsfarge 5 4 4 2 2 3" xfId="4250" xr:uid="{00000000-0005-0000-0000-0000B4050000}"/>
    <cellStyle name="40% - uthevingsfarge 5 4 4 2 2 4" xfId="2654" xr:uid="{00000000-0005-0000-0000-0000B5050000}"/>
    <cellStyle name="40% - uthevingsfarge 5 4 4 2 2_Note 1 og 2" xfId="4937" xr:uid="{F1012E4F-A382-4B3E-B325-BE2AC083E5DA}"/>
    <cellStyle name="40% - uthevingsfarge 5 4 4 2 3" xfId="1214" xr:uid="{00000000-0005-0000-0000-0000B6050000}"/>
    <cellStyle name="40% - uthevingsfarge 5 4 4 2 3 2" xfId="3210" xr:uid="{00000000-0005-0000-0000-0000B7050000}"/>
    <cellStyle name="40% - uthevingsfarge 5 4 4 2 3_Note 1 og 2" xfId="4939" xr:uid="{CC8B8E83-D0DC-425F-B8A3-C0D873EDB136}"/>
    <cellStyle name="40% - uthevingsfarge 5 4 4 2 4" xfId="1956" xr:uid="{00000000-0005-0000-0000-0000B8050000}"/>
    <cellStyle name="40% - uthevingsfarge 5 4 4 2 4 2" xfId="3903" xr:uid="{00000000-0005-0000-0000-0000B9050000}"/>
    <cellStyle name="40% - uthevingsfarge 5 4 4 2 4_Note 1 og 2" xfId="4940" xr:uid="{C109482D-B818-4934-AB4F-16F01F94FB6F}"/>
    <cellStyle name="40% - uthevingsfarge 5 4 4 2 5" xfId="2306" xr:uid="{00000000-0005-0000-0000-0000BA050000}"/>
    <cellStyle name="40% - uthevingsfarge 5 4 4 2_Note 1 og 2" xfId="4936" xr:uid="{76EDB773-A874-4D75-8285-2048B4E6EA8C}"/>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2_Note 1 og 2" xfId="4942" xr:uid="{51D581DD-67E9-453F-8F3F-182C17C46C12}"/>
    <cellStyle name="40% - uthevingsfarge 5 4 4 3 3" xfId="4078" xr:uid="{00000000-0005-0000-0000-0000BE050000}"/>
    <cellStyle name="40% - uthevingsfarge 5 4 4 3 4" xfId="2481" xr:uid="{00000000-0005-0000-0000-0000BF050000}"/>
    <cellStyle name="40% - uthevingsfarge 5 4 4 3_Note 1 og 2" xfId="4941" xr:uid="{9FCA7A7B-3CB0-4DB5-97F6-821568B24027}"/>
    <cellStyle name="40% - uthevingsfarge 5 4 4 4" xfId="1019" xr:uid="{00000000-0005-0000-0000-0000C0050000}"/>
    <cellStyle name="40% - uthevingsfarge 5 4 4 4 2" xfId="2853" xr:uid="{00000000-0005-0000-0000-0000C1050000}"/>
    <cellStyle name="40% - uthevingsfarge 5 4 4 4_Note 1 og 2" xfId="4943" xr:uid="{73A5341D-17AA-419F-8698-CF8FF09D57E5}"/>
    <cellStyle name="40% - uthevingsfarge 5 4 4 5" xfId="1783" xr:uid="{00000000-0005-0000-0000-0000C2050000}"/>
    <cellStyle name="40% - uthevingsfarge 5 4 4 5 2" xfId="3038" xr:uid="{00000000-0005-0000-0000-0000C3050000}"/>
    <cellStyle name="40% - uthevingsfarge 5 4 4 5_Note 1 og 2" xfId="4944" xr:uid="{146D994F-EEDE-4204-809C-2DE780529483}"/>
    <cellStyle name="40% - uthevingsfarge 5 4 4 6" xfId="3731" xr:uid="{00000000-0005-0000-0000-0000C4050000}"/>
    <cellStyle name="40% - uthevingsfarge 5 4 4 7" xfId="2134" xr:uid="{00000000-0005-0000-0000-0000C5050000}"/>
    <cellStyle name="40% - uthevingsfarge 5 4 4_Note 1 og 2" xfId="4935" xr:uid="{82A3C512-E8E7-4F68-AB84-2627621D250D}"/>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2_Note 1 og 2" xfId="4947" xr:uid="{CE5E704F-F304-42E9-BF70-B8302E1F33CF}"/>
    <cellStyle name="40% - uthevingsfarge 5 4 5 2 3" xfId="4243" xr:uid="{00000000-0005-0000-0000-0000CA050000}"/>
    <cellStyle name="40% - uthevingsfarge 5 4 5 2 4" xfId="2647" xr:uid="{00000000-0005-0000-0000-0000CB050000}"/>
    <cellStyle name="40% - uthevingsfarge 5 4 5 2_Note 1 og 2" xfId="4946" xr:uid="{1552641E-5C24-4037-9CE3-9590DE2EF1AE}"/>
    <cellStyle name="40% - uthevingsfarge 5 4 5 3" xfId="1207" xr:uid="{00000000-0005-0000-0000-0000CC050000}"/>
    <cellStyle name="40% - uthevingsfarge 5 4 5 3 2" xfId="3203" xr:uid="{00000000-0005-0000-0000-0000CD050000}"/>
    <cellStyle name="40% - uthevingsfarge 5 4 5 3_Note 1 og 2" xfId="4948" xr:uid="{EDF5C1BB-2589-4407-BE7B-861915438F10}"/>
    <cellStyle name="40% - uthevingsfarge 5 4 5 4" xfId="1949" xr:uid="{00000000-0005-0000-0000-0000CE050000}"/>
    <cellStyle name="40% - uthevingsfarge 5 4 5 4 2" xfId="3896" xr:uid="{00000000-0005-0000-0000-0000CF050000}"/>
    <cellStyle name="40% - uthevingsfarge 5 4 5 4_Note 1 og 2" xfId="4949" xr:uid="{D0619191-6CA4-4245-B03A-4E3DC8220CC7}"/>
    <cellStyle name="40% - uthevingsfarge 5 4 5 5" xfId="2299" xr:uid="{00000000-0005-0000-0000-0000D0050000}"/>
    <cellStyle name="40% - uthevingsfarge 5 4 5_Note 1 og 2" xfId="4945" xr:uid="{45A2331F-0765-4319-B43A-B90B0FB46958}"/>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2_Note 1 og 2" xfId="4951" xr:uid="{4C1FC0D3-8D11-46AB-B7CC-ADC18B642F18}"/>
    <cellStyle name="40% - uthevingsfarge 5 4 6 3" xfId="4071" xr:uid="{00000000-0005-0000-0000-0000D4050000}"/>
    <cellStyle name="40% - uthevingsfarge 5 4 6 4" xfId="2474" xr:uid="{00000000-0005-0000-0000-0000D5050000}"/>
    <cellStyle name="40% - uthevingsfarge 5 4 6_Note 1 og 2" xfId="4950" xr:uid="{1EA66C69-489A-4C29-91A8-3277B1838BBE}"/>
    <cellStyle name="40% - uthevingsfarge 5 4 7" xfId="1012" xr:uid="{00000000-0005-0000-0000-0000D6050000}"/>
    <cellStyle name="40% - uthevingsfarge 5 4 7 2" xfId="2846" xr:uid="{00000000-0005-0000-0000-0000D7050000}"/>
    <cellStyle name="40% - uthevingsfarge 5 4 7_Note 1 og 2" xfId="4952" xr:uid="{17E7278B-B3DA-4F79-9E84-895DF7FB3778}"/>
    <cellStyle name="40% - uthevingsfarge 5 4 8" xfId="1776" xr:uid="{00000000-0005-0000-0000-0000D8050000}"/>
    <cellStyle name="40% - uthevingsfarge 5 4 8 2" xfId="3031" xr:uid="{00000000-0005-0000-0000-0000D9050000}"/>
    <cellStyle name="40% - uthevingsfarge 5 4 8_Note 1 og 2" xfId="4953" xr:uid="{9BF3AD3A-CD76-4E9C-84BA-EC73A890CC10}"/>
    <cellStyle name="40% - uthevingsfarge 5 4 9" xfId="3724" xr:uid="{00000000-0005-0000-0000-0000DA050000}"/>
    <cellStyle name="40% - uthevingsfarge 5 4_Note 1 og 2" xfId="4874" xr:uid="{AB3B6FD8-C950-4A7E-855F-22B1169CF608}"/>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2_Note 1 og 2" xfId="4959" xr:uid="{79C8A43F-B5D1-4A18-BEFF-F1E10B02AB78}"/>
    <cellStyle name="Normal 2 3 2 2 2 2 2 3" xfId="4260" xr:uid="{00000000-0005-0000-0000-000068070000}"/>
    <cellStyle name="Normal 2 3 2 2 2 2 2 4" xfId="2664" xr:uid="{00000000-0005-0000-0000-000069070000}"/>
    <cellStyle name="Normal 2 3 2 2 2 2 2_Note 1 og 2" xfId="4958" xr:uid="{B0887147-85D0-47C9-A381-7317A7A524B9}"/>
    <cellStyle name="Normal 2 3 2 2 2 2 3" xfId="1224" xr:uid="{00000000-0005-0000-0000-00006A070000}"/>
    <cellStyle name="Normal 2 3 2 2 2 2 3 2" xfId="3220" xr:uid="{00000000-0005-0000-0000-00006B070000}"/>
    <cellStyle name="Normal 2 3 2 2 2 2 3_Note 1 og 2" xfId="4960" xr:uid="{4AEC0C32-F1BB-48DB-8DEC-AEA41352629A}"/>
    <cellStyle name="Normal 2 3 2 2 2 2 4" xfId="1966" xr:uid="{00000000-0005-0000-0000-00006C070000}"/>
    <cellStyle name="Normal 2 3 2 2 2 2 4 2" xfId="3913" xr:uid="{00000000-0005-0000-0000-00006D070000}"/>
    <cellStyle name="Normal 2 3 2 2 2 2 4_Note 1 og 2" xfId="4961" xr:uid="{35E59B82-7265-4542-9E0D-236E022680F8}"/>
    <cellStyle name="Normal 2 3 2 2 2 2 5" xfId="2316" xr:uid="{00000000-0005-0000-0000-00006E070000}"/>
    <cellStyle name="Normal 2 3 2 2 2 2_Note 1 og 2" xfId="4957" xr:uid="{2ACBECD8-E03A-4FF1-8570-3D04B81EACD4}"/>
    <cellStyle name="Normal 2 3 2 2 2 3" xfId="658" xr:uid="{00000000-0005-0000-0000-00006F070000}"/>
    <cellStyle name="Normal 2 3 2 2 2 3 2" xfId="1400" xr:uid="{00000000-0005-0000-0000-000070070000}"/>
    <cellStyle name="Normal 2 3 2 2 2 3 2 2" xfId="3395" xr:uid="{00000000-0005-0000-0000-000071070000}"/>
    <cellStyle name="Normal 2 3 2 2 2 3 2_Note 1 og 2" xfId="4963" xr:uid="{1A35644F-E474-4665-8EA5-CC5F59DF3E6E}"/>
    <cellStyle name="Normal 2 3 2 2 2 3 3" xfId="4088" xr:uid="{00000000-0005-0000-0000-000072070000}"/>
    <cellStyle name="Normal 2 3 2 2 2 3 4" xfId="2491" xr:uid="{00000000-0005-0000-0000-000073070000}"/>
    <cellStyle name="Normal 2 3 2 2 2 3_Note 1 og 2" xfId="4962" xr:uid="{131DB111-CD7B-45DE-8FD3-3EE49DF40452}"/>
    <cellStyle name="Normal 2 3 2 2 2 4" xfId="1029" xr:uid="{00000000-0005-0000-0000-000074070000}"/>
    <cellStyle name="Normal 2 3 2 2 2 4 2" xfId="2864" xr:uid="{00000000-0005-0000-0000-000075070000}"/>
    <cellStyle name="Normal 2 3 2 2 2 4_Note 1 og 2" xfId="4964" xr:uid="{4DE5A513-C6A0-45F9-93EF-097B81B79D59}"/>
    <cellStyle name="Normal 2 3 2 2 2 5" xfId="1793" xr:uid="{00000000-0005-0000-0000-000076070000}"/>
    <cellStyle name="Normal 2 3 2 2 2 5 2" xfId="3048" xr:uid="{00000000-0005-0000-0000-000077070000}"/>
    <cellStyle name="Normal 2 3 2 2 2 5_Note 1 og 2" xfId="4965" xr:uid="{4BC0EA5E-12CC-4C2F-82D5-9FC242C10615}"/>
    <cellStyle name="Normal 2 3 2 2 2 6" xfId="3741" xr:uid="{00000000-0005-0000-0000-000078070000}"/>
    <cellStyle name="Normal 2 3 2 2 2 7" xfId="2144" xr:uid="{00000000-0005-0000-0000-000079070000}"/>
    <cellStyle name="Normal 2 3 2 2 2_Note 1 og 2" xfId="4956" xr:uid="{4AFED47F-5A96-4D9F-B932-9066BEB6662D}"/>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2_Note 1 og 2" xfId="4968" xr:uid="{1DC04E29-C0E2-40F4-8DEB-694F673A558A}"/>
    <cellStyle name="Normal 2 3 2 2 3 2 3" xfId="4259" xr:uid="{00000000-0005-0000-0000-00007E070000}"/>
    <cellStyle name="Normal 2 3 2 2 3 2 4" xfId="2663" xr:uid="{00000000-0005-0000-0000-00007F070000}"/>
    <cellStyle name="Normal 2 3 2 2 3 2_Note 1 og 2" xfId="4967" xr:uid="{DC23DDC1-F5FE-4507-9E51-7CDFE44D969D}"/>
    <cellStyle name="Normal 2 3 2 2 3 3" xfId="1223" xr:uid="{00000000-0005-0000-0000-000080070000}"/>
    <cellStyle name="Normal 2 3 2 2 3 3 2" xfId="3219" xr:uid="{00000000-0005-0000-0000-000081070000}"/>
    <cellStyle name="Normal 2 3 2 2 3 3_Note 1 og 2" xfId="4969" xr:uid="{EB976CC2-B6F6-442A-B56D-CC2EA8EB1785}"/>
    <cellStyle name="Normal 2 3 2 2 3 4" xfId="1965" xr:uid="{00000000-0005-0000-0000-000082070000}"/>
    <cellStyle name="Normal 2 3 2 2 3 4 2" xfId="3912" xr:uid="{00000000-0005-0000-0000-000083070000}"/>
    <cellStyle name="Normal 2 3 2 2 3 4_Note 1 og 2" xfId="4970" xr:uid="{6FFF7A40-EF43-46E5-AC7C-345A6395320A}"/>
    <cellStyle name="Normal 2 3 2 2 3 5" xfId="2315" xr:uid="{00000000-0005-0000-0000-000084070000}"/>
    <cellStyle name="Normal 2 3 2 2 3_Note 1 og 2" xfId="4966" xr:uid="{746AD674-D68F-4028-B1C9-79F3F7768A4A}"/>
    <cellStyle name="Normal 2 3 2 2 4" xfId="657" xr:uid="{00000000-0005-0000-0000-000085070000}"/>
    <cellStyle name="Normal 2 3 2 2 4 2" xfId="1399" xr:uid="{00000000-0005-0000-0000-000086070000}"/>
    <cellStyle name="Normal 2 3 2 2 4 2 2" xfId="3394" xr:uid="{00000000-0005-0000-0000-000087070000}"/>
    <cellStyle name="Normal 2 3 2 2 4 2_Note 1 og 2" xfId="4972" xr:uid="{AFED63F6-511B-4493-A4FC-59540402AFD6}"/>
    <cellStyle name="Normal 2 3 2 2 4 3" xfId="4087" xr:uid="{00000000-0005-0000-0000-000088070000}"/>
    <cellStyle name="Normal 2 3 2 2 4 4" xfId="2490" xr:uid="{00000000-0005-0000-0000-000089070000}"/>
    <cellStyle name="Normal 2 3 2 2 4_Note 1 og 2" xfId="4971" xr:uid="{7CDD22A3-083A-452D-8F73-1F02520F18BF}"/>
    <cellStyle name="Normal 2 3 2 2 5" xfId="1028" xr:uid="{00000000-0005-0000-0000-00008A070000}"/>
    <cellStyle name="Normal 2 3 2 2 5 2" xfId="2863" xr:uid="{00000000-0005-0000-0000-00008B070000}"/>
    <cellStyle name="Normal 2 3 2 2 5_Note 1 og 2" xfId="4973" xr:uid="{D1A744E9-6EE1-4E2C-9A47-D309FA6B9288}"/>
    <cellStyle name="Normal 2 3 2 2 6" xfId="1792" xr:uid="{00000000-0005-0000-0000-00008C070000}"/>
    <cellStyle name="Normal 2 3 2 2 6 2" xfId="3047" xr:uid="{00000000-0005-0000-0000-00008D070000}"/>
    <cellStyle name="Normal 2 3 2 2 6_Note 1 og 2" xfId="4974" xr:uid="{133F80AC-1B5F-4BB3-AD27-3791D5B6451C}"/>
    <cellStyle name="Normal 2 3 2 2 7" xfId="3740" xr:uid="{00000000-0005-0000-0000-00008E070000}"/>
    <cellStyle name="Normal 2 3 2 2 8" xfId="2143" xr:uid="{00000000-0005-0000-0000-00008F070000}"/>
    <cellStyle name="Normal 2 3 2 2_Note 1 og 2" xfId="4955" xr:uid="{0D0F0388-867A-4BC0-9A73-A537732555E9}"/>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2_Note 1 og 2" xfId="4978" xr:uid="{35E8BCDD-FDEB-4B7F-9A7A-218121B8D162}"/>
    <cellStyle name="Normal 2 3 2 3 2 2 3" xfId="4261" xr:uid="{00000000-0005-0000-0000-000095070000}"/>
    <cellStyle name="Normal 2 3 2 3 2 2 4" xfId="2665" xr:uid="{00000000-0005-0000-0000-000096070000}"/>
    <cellStyle name="Normal 2 3 2 3 2 2_Note 1 og 2" xfId="4977" xr:uid="{0AE5355F-56F0-4E7C-A8DE-BAEF14CA9F51}"/>
    <cellStyle name="Normal 2 3 2 3 2 3" xfId="1225" xr:uid="{00000000-0005-0000-0000-000097070000}"/>
    <cellStyle name="Normal 2 3 2 3 2 3 2" xfId="3221" xr:uid="{00000000-0005-0000-0000-000098070000}"/>
    <cellStyle name="Normal 2 3 2 3 2 3_Note 1 og 2" xfId="4979" xr:uid="{10003727-F9AE-483A-921B-051D0F461FA1}"/>
    <cellStyle name="Normal 2 3 2 3 2 4" xfId="1967" xr:uid="{00000000-0005-0000-0000-000099070000}"/>
    <cellStyle name="Normal 2 3 2 3 2 4 2" xfId="3914" xr:uid="{00000000-0005-0000-0000-00009A070000}"/>
    <cellStyle name="Normal 2 3 2 3 2 4_Note 1 og 2" xfId="4980" xr:uid="{25E95947-2C84-4E0B-B19E-77BB7734B074}"/>
    <cellStyle name="Normal 2 3 2 3 2 5" xfId="2317" xr:uid="{00000000-0005-0000-0000-00009B070000}"/>
    <cellStyle name="Normal 2 3 2 3 2_Note 1 og 2" xfId="4976" xr:uid="{7D14DD5C-05ED-4297-BEAC-F14E350796A0}"/>
    <cellStyle name="Normal 2 3 2 3 3" xfId="659" xr:uid="{00000000-0005-0000-0000-00009C070000}"/>
    <cellStyle name="Normal 2 3 2 3 3 2" xfId="1401" xr:uid="{00000000-0005-0000-0000-00009D070000}"/>
    <cellStyle name="Normal 2 3 2 3 3 2 2" xfId="3396" xr:uid="{00000000-0005-0000-0000-00009E070000}"/>
    <cellStyle name="Normal 2 3 2 3 3 2_Note 1 og 2" xfId="4982" xr:uid="{3EC4C94A-E7F1-4DE0-8AB8-703C25DE5B79}"/>
    <cellStyle name="Normal 2 3 2 3 3 3" xfId="4089" xr:uid="{00000000-0005-0000-0000-00009F070000}"/>
    <cellStyle name="Normal 2 3 2 3 3 4" xfId="2492" xr:uid="{00000000-0005-0000-0000-0000A0070000}"/>
    <cellStyle name="Normal 2 3 2 3 3_Note 1 og 2" xfId="4981" xr:uid="{25F01057-A2C1-45E7-A4D9-4E02500F6561}"/>
    <cellStyle name="Normal 2 3 2 3 4" xfId="1030" xr:uid="{00000000-0005-0000-0000-0000A1070000}"/>
    <cellStyle name="Normal 2 3 2 3 4 2" xfId="2865" xr:uid="{00000000-0005-0000-0000-0000A2070000}"/>
    <cellStyle name="Normal 2 3 2 3 4_Note 1 og 2" xfId="4983" xr:uid="{4956DAC8-7BCD-44AB-A229-9AF25603D5BD}"/>
    <cellStyle name="Normal 2 3 2 3 5" xfId="1794" xr:uid="{00000000-0005-0000-0000-0000A3070000}"/>
    <cellStyle name="Normal 2 3 2 3 5 2" xfId="3049" xr:uid="{00000000-0005-0000-0000-0000A4070000}"/>
    <cellStyle name="Normal 2 3 2 3 5_Note 1 og 2" xfId="4984" xr:uid="{A3E713CB-94BF-4336-B72A-87A6973EEAE7}"/>
    <cellStyle name="Normal 2 3 2 3 6" xfId="3742" xr:uid="{00000000-0005-0000-0000-0000A5070000}"/>
    <cellStyle name="Normal 2 3 2 3 7" xfId="2145" xr:uid="{00000000-0005-0000-0000-0000A6070000}"/>
    <cellStyle name="Normal 2 3 2 3_Note 1 og 2" xfId="4975" xr:uid="{F16B8F8D-F0B4-4855-9CBB-982755C3CA64}"/>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2_Note 1 og 2" xfId="4987" xr:uid="{6E9AC05F-A315-4387-9092-4A8967397831}"/>
    <cellStyle name="Normal 2 3 2 4 2 3" xfId="4258" xr:uid="{00000000-0005-0000-0000-0000AB070000}"/>
    <cellStyle name="Normal 2 3 2 4 2 4" xfId="2662" xr:uid="{00000000-0005-0000-0000-0000AC070000}"/>
    <cellStyle name="Normal 2 3 2 4 2_Note 1 og 2" xfId="4986" xr:uid="{D6ACE2A7-8468-4DA8-80B7-D8FE8E43A516}"/>
    <cellStyle name="Normal 2 3 2 4 3" xfId="1222" xr:uid="{00000000-0005-0000-0000-0000AD070000}"/>
    <cellStyle name="Normal 2 3 2 4 3 2" xfId="3218" xr:uid="{00000000-0005-0000-0000-0000AE070000}"/>
    <cellStyle name="Normal 2 3 2 4 3_Note 1 og 2" xfId="4988" xr:uid="{6FB87081-F8F8-4448-A554-1685DF4273B4}"/>
    <cellStyle name="Normal 2 3 2 4 4" xfId="1964" xr:uid="{00000000-0005-0000-0000-0000AF070000}"/>
    <cellStyle name="Normal 2 3 2 4 4 2" xfId="3911" xr:uid="{00000000-0005-0000-0000-0000B0070000}"/>
    <cellStyle name="Normal 2 3 2 4 4_Note 1 og 2" xfId="4989" xr:uid="{B90730E5-95D0-4EA7-9FE0-8419A9BD1FE9}"/>
    <cellStyle name="Normal 2 3 2 4 5" xfId="2314" xr:uid="{00000000-0005-0000-0000-0000B1070000}"/>
    <cellStyle name="Normal 2 3 2 4_Note 1 og 2" xfId="4985" xr:uid="{CDCFF2EF-87E1-4957-ADD6-5B3879D02CA6}"/>
    <cellStyle name="Normal 2 3 2 5" xfId="656" xr:uid="{00000000-0005-0000-0000-0000B2070000}"/>
    <cellStyle name="Normal 2 3 2 5 2" xfId="1398" xr:uid="{00000000-0005-0000-0000-0000B3070000}"/>
    <cellStyle name="Normal 2 3 2 5 2 2" xfId="3393" xr:uid="{00000000-0005-0000-0000-0000B4070000}"/>
    <cellStyle name="Normal 2 3 2 5 2_Note 1 og 2" xfId="4991" xr:uid="{B65876C7-A69E-4E60-ACD1-E19E78CB1CEB}"/>
    <cellStyle name="Normal 2 3 2 5 3" xfId="4086" xr:uid="{00000000-0005-0000-0000-0000B5070000}"/>
    <cellStyle name="Normal 2 3 2 5 4" xfId="2489" xr:uid="{00000000-0005-0000-0000-0000B6070000}"/>
    <cellStyle name="Normal 2 3 2 5_Note 1 og 2" xfId="4990" xr:uid="{E77EC952-C375-4790-8E96-A3EE44C95B98}"/>
    <cellStyle name="Normal 2 3 2 6" xfId="1027" xr:uid="{00000000-0005-0000-0000-0000B7070000}"/>
    <cellStyle name="Normal 2 3 2 6 2" xfId="2862" xr:uid="{00000000-0005-0000-0000-0000B8070000}"/>
    <cellStyle name="Normal 2 3 2 6_Note 1 og 2" xfId="4992" xr:uid="{A77CDD17-ECA7-4FDA-91C1-E3A0F7189BBF}"/>
    <cellStyle name="Normal 2 3 2 7" xfId="1791" xr:uid="{00000000-0005-0000-0000-0000B9070000}"/>
    <cellStyle name="Normal 2 3 2 7 2" xfId="3046" xr:uid="{00000000-0005-0000-0000-0000BA070000}"/>
    <cellStyle name="Normal 2 3 2 7_Note 1 og 2" xfId="4993" xr:uid="{9D8DE37A-242E-480E-B4B0-870B65B7232A}"/>
    <cellStyle name="Normal 2 3 2 8" xfId="3739" xr:uid="{00000000-0005-0000-0000-0000BB070000}"/>
    <cellStyle name="Normal 2 3 2 9" xfId="2142" xr:uid="{00000000-0005-0000-0000-0000BC070000}"/>
    <cellStyle name="Normal 2 3 2_Note 1 og 2" xfId="4954" xr:uid="{185D271A-E70D-4285-A13F-3281DC1A85E5}"/>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2_Note 1 og 2" xfId="4998" xr:uid="{2ECC5CA3-CA71-4A95-ACCB-3958D2FF0A84}"/>
    <cellStyle name="Normal 2 3 3 2 2 2 3" xfId="4263" xr:uid="{00000000-0005-0000-0000-0000C3070000}"/>
    <cellStyle name="Normal 2 3 3 2 2 2 4" xfId="2667" xr:uid="{00000000-0005-0000-0000-0000C4070000}"/>
    <cellStyle name="Normal 2 3 3 2 2 2_Note 1 og 2" xfId="4997" xr:uid="{F0564538-5046-4E11-AD73-52789F758C52}"/>
    <cellStyle name="Normal 2 3 3 2 2 3" xfId="1227" xr:uid="{00000000-0005-0000-0000-0000C5070000}"/>
    <cellStyle name="Normal 2 3 3 2 2 3 2" xfId="3223" xr:uid="{00000000-0005-0000-0000-0000C6070000}"/>
    <cellStyle name="Normal 2 3 3 2 2 3_Note 1 og 2" xfId="4999" xr:uid="{B644B06F-D64B-4701-AAF8-BF2FB0058933}"/>
    <cellStyle name="Normal 2 3 3 2 2 4" xfId="1969" xr:uid="{00000000-0005-0000-0000-0000C7070000}"/>
    <cellStyle name="Normal 2 3 3 2 2 4 2" xfId="3916" xr:uid="{00000000-0005-0000-0000-0000C8070000}"/>
    <cellStyle name="Normal 2 3 3 2 2 4_Note 1 og 2" xfId="5000" xr:uid="{19B9DACD-2BAA-4F06-A80D-045653F89E96}"/>
    <cellStyle name="Normal 2 3 3 2 2 5" xfId="2319" xr:uid="{00000000-0005-0000-0000-0000C9070000}"/>
    <cellStyle name="Normal 2 3 3 2 2_Note 1 og 2" xfId="4996" xr:uid="{54072581-7CBC-43CD-A75C-49289B36D7C0}"/>
    <cellStyle name="Normal 2 3 3 2 3" xfId="661" xr:uid="{00000000-0005-0000-0000-0000CA070000}"/>
    <cellStyle name="Normal 2 3 3 2 3 2" xfId="1403" xr:uid="{00000000-0005-0000-0000-0000CB070000}"/>
    <cellStyle name="Normal 2 3 3 2 3 2 2" xfId="3398" xr:uid="{00000000-0005-0000-0000-0000CC070000}"/>
    <cellStyle name="Normal 2 3 3 2 3 2_Note 1 og 2" xfId="5002" xr:uid="{E09D0BE6-54EB-4B55-99F6-57EA1D6BE253}"/>
    <cellStyle name="Normal 2 3 3 2 3 3" xfId="4091" xr:uid="{00000000-0005-0000-0000-0000CD070000}"/>
    <cellStyle name="Normal 2 3 3 2 3 4" xfId="2494" xr:uid="{00000000-0005-0000-0000-0000CE070000}"/>
    <cellStyle name="Normal 2 3 3 2 3_Note 1 og 2" xfId="5001" xr:uid="{6881C548-5A66-4FB2-A506-A0802A58ACAE}"/>
    <cellStyle name="Normal 2 3 3 2 4" xfId="1032" xr:uid="{00000000-0005-0000-0000-0000CF070000}"/>
    <cellStyle name="Normal 2 3 3 2 4 2" xfId="2867" xr:uid="{00000000-0005-0000-0000-0000D0070000}"/>
    <cellStyle name="Normal 2 3 3 2 4_Note 1 og 2" xfId="5003" xr:uid="{20F9D1FB-3ACD-43E1-8FA4-63DD8654E90C}"/>
    <cellStyle name="Normal 2 3 3 2 5" xfId="1796" xr:uid="{00000000-0005-0000-0000-0000D1070000}"/>
    <cellStyle name="Normal 2 3 3 2 5 2" xfId="3051" xr:uid="{00000000-0005-0000-0000-0000D2070000}"/>
    <cellStyle name="Normal 2 3 3 2 5_Note 1 og 2" xfId="5004" xr:uid="{4B6E0F91-93C9-4E44-B97F-C011A3464C08}"/>
    <cellStyle name="Normal 2 3 3 2 6" xfId="3744" xr:uid="{00000000-0005-0000-0000-0000D3070000}"/>
    <cellStyle name="Normal 2 3 3 2 7" xfId="2147" xr:uid="{00000000-0005-0000-0000-0000D4070000}"/>
    <cellStyle name="Normal 2 3 3 2_Note 1 og 2" xfId="4995" xr:uid="{F8BAE374-9B93-4477-AA23-8F633128373E}"/>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2_Note 1 og 2" xfId="5007" xr:uid="{2EEA6279-67E4-48FF-8240-4F2578FEA6C2}"/>
    <cellStyle name="Normal 2 3 3 3 2 3" xfId="4262" xr:uid="{00000000-0005-0000-0000-0000D9070000}"/>
    <cellStyle name="Normal 2 3 3 3 2 4" xfId="2666" xr:uid="{00000000-0005-0000-0000-0000DA070000}"/>
    <cellStyle name="Normal 2 3 3 3 2_Note 1 og 2" xfId="5006" xr:uid="{2E23143F-1570-4CBF-A3CE-EBB1D485B6D8}"/>
    <cellStyle name="Normal 2 3 3 3 3" xfId="1226" xr:uid="{00000000-0005-0000-0000-0000DB070000}"/>
    <cellStyle name="Normal 2 3 3 3 3 2" xfId="3222" xr:uid="{00000000-0005-0000-0000-0000DC070000}"/>
    <cellStyle name="Normal 2 3 3 3 3_Note 1 og 2" xfId="5008" xr:uid="{99B36B3E-FEDB-46E2-95A8-C681F1B93149}"/>
    <cellStyle name="Normal 2 3 3 3 4" xfId="1968" xr:uid="{00000000-0005-0000-0000-0000DD070000}"/>
    <cellStyle name="Normal 2 3 3 3 4 2" xfId="3915" xr:uid="{00000000-0005-0000-0000-0000DE070000}"/>
    <cellStyle name="Normal 2 3 3 3 4_Note 1 og 2" xfId="5009" xr:uid="{F7568885-4C5C-4690-BC89-6EEBC1ED8820}"/>
    <cellStyle name="Normal 2 3 3 3 5" xfId="2318" xr:uid="{00000000-0005-0000-0000-0000DF070000}"/>
    <cellStyle name="Normal 2 3 3 3_Note 1 og 2" xfId="5005" xr:uid="{34F62AE7-BD85-453F-9155-7C645A4369E5}"/>
    <cellStyle name="Normal 2 3 3 4" xfId="660" xr:uid="{00000000-0005-0000-0000-0000E0070000}"/>
    <cellStyle name="Normal 2 3 3 4 2" xfId="1402" xr:uid="{00000000-0005-0000-0000-0000E1070000}"/>
    <cellStyle name="Normal 2 3 3 4 2 2" xfId="3397" xr:uid="{00000000-0005-0000-0000-0000E2070000}"/>
    <cellStyle name="Normal 2 3 3 4 2_Note 1 og 2" xfId="5011" xr:uid="{8DFE2A8C-B911-4D29-8870-8B79D3F3988E}"/>
    <cellStyle name="Normal 2 3 3 4 3" xfId="4090" xr:uid="{00000000-0005-0000-0000-0000E3070000}"/>
    <cellStyle name="Normal 2 3 3 4 4" xfId="2493" xr:uid="{00000000-0005-0000-0000-0000E4070000}"/>
    <cellStyle name="Normal 2 3 3 4_Note 1 og 2" xfId="5010" xr:uid="{8AFD2DA2-E336-411C-9868-5B7FFE7148B6}"/>
    <cellStyle name="Normal 2 3 3 5" xfId="1031" xr:uid="{00000000-0005-0000-0000-0000E5070000}"/>
    <cellStyle name="Normal 2 3 3 5 2" xfId="2866" xr:uid="{00000000-0005-0000-0000-0000E6070000}"/>
    <cellStyle name="Normal 2 3 3 5_Note 1 og 2" xfId="5012" xr:uid="{CF2D36CB-8939-42B7-B472-7907FEE610FF}"/>
    <cellStyle name="Normal 2 3 3 6" xfId="1795" xr:uid="{00000000-0005-0000-0000-0000E7070000}"/>
    <cellStyle name="Normal 2 3 3 6 2" xfId="3050" xr:uid="{00000000-0005-0000-0000-0000E8070000}"/>
    <cellStyle name="Normal 2 3 3 6_Note 1 og 2" xfId="5013" xr:uid="{0449166A-4E18-4F1D-BDE3-81329B478081}"/>
    <cellStyle name="Normal 2 3 3 7" xfId="3743" xr:uid="{00000000-0005-0000-0000-0000E9070000}"/>
    <cellStyle name="Normal 2 3 3 8" xfId="2146" xr:uid="{00000000-0005-0000-0000-0000EA070000}"/>
    <cellStyle name="Normal 2 3 3_Note 1 og 2" xfId="4994" xr:uid="{A1E52C9B-C3FE-4CCD-B7AA-87693C741423}"/>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2_Note 1 og 2" xfId="5017" xr:uid="{6384DCFC-B434-4FF7-A9C7-1E9A8B14F91E}"/>
    <cellStyle name="Normal 2 3 4 2 2 3" xfId="4264" xr:uid="{00000000-0005-0000-0000-0000F0070000}"/>
    <cellStyle name="Normal 2 3 4 2 2 4" xfId="2668" xr:uid="{00000000-0005-0000-0000-0000F1070000}"/>
    <cellStyle name="Normal 2 3 4 2 2_Note 1 og 2" xfId="5016" xr:uid="{66DBEF0B-ABE3-4A1D-BF7D-1DCA49BF3C7D}"/>
    <cellStyle name="Normal 2 3 4 2 3" xfId="1228" xr:uid="{00000000-0005-0000-0000-0000F2070000}"/>
    <cellStyle name="Normal 2 3 4 2 3 2" xfId="3224" xr:uid="{00000000-0005-0000-0000-0000F3070000}"/>
    <cellStyle name="Normal 2 3 4 2 3_Note 1 og 2" xfId="5018" xr:uid="{625BF279-24A1-44B1-91F6-F24D5320988C}"/>
    <cellStyle name="Normal 2 3 4 2 4" xfId="1970" xr:uid="{00000000-0005-0000-0000-0000F4070000}"/>
    <cellStyle name="Normal 2 3 4 2 4 2" xfId="3917" xr:uid="{00000000-0005-0000-0000-0000F5070000}"/>
    <cellStyle name="Normal 2 3 4 2 4_Note 1 og 2" xfId="5019" xr:uid="{F91CF9A4-F666-471C-9BC4-CDFC0010A220}"/>
    <cellStyle name="Normal 2 3 4 2 5" xfId="2320" xr:uid="{00000000-0005-0000-0000-0000F6070000}"/>
    <cellStyle name="Normal 2 3 4 2_Note 1 og 2" xfId="5015" xr:uid="{4D9F9F2D-7F3E-4800-A262-C8894429A418}"/>
    <cellStyle name="Normal 2 3 4 3" xfId="662" xr:uid="{00000000-0005-0000-0000-0000F7070000}"/>
    <cellStyle name="Normal 2 3 4 3 2" xfId="1404" xr:uid="{00000000-0005-0000-0000-0000F8070000}"/>
    <cellStyle name="Normal 2 3 4 3 2 2" xfId="3399" xr:uid="{00000000-0005-0000-0000-0000F9070000}"/>
    <cellStyle name="Normal 2 3 4 3 2_Note 1 og 2" xfId="5021" xr:uid="{C07030F2-17A3-4F49-8D5F-4FA8CB371668}"/>
    <cellStyle name="Normal 2 3 4 3 3" xfId="4092" xr:uid="{00000000-0005-0000-0000-0000FA070000}"/>
    <cellStyle name="Normal 2 3 4 3 4" xfId="2495" xr:uid="{00000000-0005-0000-0000-0000FB070000}"/>
    <cellStyle name="Normal 2 3 4 3_Note 1 og 2" xfId="5020" xr:uid="{ACCA1736-5371-4F27-AB59-EEE8C3C0990C}"/>
    <cellStyle name="Normal 2 3 4 4" xfId="1033" xr:uid="{00000000-0005-0000-0000-0000FC070000}"/>
    <cellStyle name="Normal 2 3 4 4 2" xfId="2868" xr:uid="{00000000-0005-0000-0000-0000FD070000}"/>
    <cellStyle name="Normal 2 3 4 4_Note 1 og 2" xfId="5022" xr:uid="{0F246031-48D0-4013-B4A0-E0686393873B}"/>
    <cellStyle name="Normal 2 3 4 5" xfId="1797" xr:uid="{00000000-0005-0000-0000-0000FE070000}"/>
    <cellStyle name="Normal 2 3 4 5 2" xfId="3052" xr:uid="{00000000-0005-0000-0000-0000FF070000}"/>
    <cellStyle name="Normal 2 3 4 5_Note 1 og 2" xfId="5023" xr:uid="{CA8B2274-1D4C-42A7-B699-A0CA70C12932}"/>
    <cellStyle name="Normal 2 3 4 6" xfId="3745" xr:uid="{00000000-0005-0000-0000-000000080000}"/>
    <cellStyle name="Normal 2 3 4 7" xfId="2148" xr:uid="{00000000-0005-0000-0000-000001080000}"/>
    <cellStyle name="Normal 2 3 4_Note 1 og 2" xfId="5014" xr:uid="{80CE364B-7066-48AE-B02C-15870A5ADC81}"/>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2_Note 1 og 2" xfId="5030" xr:uid="{C5B907A7-D009-42F9-8144-3C3ADF68AC65}"/>
    <cellStyle name="Normal 2 4 2 2 2 2 2 3" xfId="4266" xr:uid="{00000000-0005-0000-0000-00000C080000}"/>
    <cellStyle name="Normal 2 4 2 2 2 2 2 4" xfId="2670" xr:uid="{00000000-0005-0000-0000-00000D080000}"/>
    <cellStyle name="Normal 2 4 2 2 2 2 2_Note 1 og 2" xfId="5029" xr:uid="{CC6F14B8-DC46-4CC0-B625-2EDDE1944BC3}"/>
    <cellStyle name="Normal 2 4 2 2 2 2 3" xfId="1230" xr:uid="{00000000-0005-0000-0000-00000E080000}"/>
    <cellStyle name="Normal 2 4 2 2 2 2 3 2" xfId="3226" xr:uid="{00000000-0005-0000-0000-00000F080000}"/>
    <cellStyle name="Normal 2 4 2 2 2 2 3_Note 1 og 2" xfId="5031" xr:uid="{D45E09DD-98D0-4BA5-ABE0-C50EC3F94A53}"/>
    <cellStyle name="Normal 2 4 2 2 2 2 4" xfId="1972" xr:uid="{00000000-0005-0000-0000-000010080000}"/>
    <cellStyle name="Normal 2 4 2 2 2 2 4 2" xfId="3919" xr:uid="{00000000-0005-0000-0000-000011080000}"/>
    <cellStyle name="Normal 2 4 2 2 2 2 4_Note 1 og 2" xfId="5032" xr:uid="{A560B3E5-E52C-4590-BF64-12EABC14F158}"/>
    <cellStyle name="Normal 2 4 2 2 2 2 5" xfId="2322" xr:uid="{00000000-0005-0000-0000-000012080000}"/>
    <cellStyle name="Normal 2 4 2 2 2 2_Note 1 og 2" xfId="5028" xr:uid="{31ED5D67-D8CE-460C-B198-DDD8564996F3}"/>
    <cellStyle name="Normal 2 4 2 2 2 3" xfId="664" xr:uid="{00000000-0005-0000-0000-000013080000}"/>
    <cellStyle name="Normal 2 4 2 2 2 3 2" xfId="1406" xr:uid="{00000000-0005-0000-0000-000014080000}"/>
    <cellStyle name="Normal 2 4 2 2 2 3 2 2" xfId="3401" xr:uid="{00000000-0005-0000-0000-000015080000}"/>
    <cellStyle name="Normal 2 4 2 2 2 3 2_Note 1 og 2" xfId="5034" xr:uid="{7FF4B867-D7F8-431B-AA06-513DFE644797}"/>
    <cellStyle name="Normal 2 4 2 2 2 3 3" xfId="4094" xr:uid="{00000000-0005-0000-0000-000016080000}"/>
    <cellStyle name="Normal 2 4 2 2 2 3 4" xfId="2497" xr:uid="{00000000-0005-0000-0000-000017080000}"/>
    <cellStyle name="Normal 2 4 2 2 2 3_Note 1 og 2" xfId="5033" xr:uid="{B4FE75EF-6B6A-4EA1-B311-6AC3B38BE536}"/>
    <cellStyle name="Normal 2 4 2 2 2 4" xfId="1035" xr:uid="{00000000-0005-0000-0000-000018080000}"/>
    <cellStyle name="Normal 2 4 2 2 2 4 2" xfId="2870" xr:uid="{00000000-0005-0000-0000-000019080000}"/>
    <cellStyle name="Normal 2 4 2 2 2 4_Note 1 og 2" xfId="5035" xr:uid="{31AE6ACE-3BC0-4777-838F-DB307D058F86}"/>
    <cellStyle name="Normal 2 4 2 2 2 5" xfId="1799" xr:uid="{00000000-0005-0000-0000-00001A080000}"/>
    <cellStyle name="Normal 2 4 2 2 2 5 2" xfId="3054" xr:uid="{00000000-0005-0000-0000-00001B080000}"/>
    <cellStyle name="Normal 2 4 2 2 2 5_Note 1 og 2" xfId="5036" xr:uid="{1FCE32C8-0C83-4CD4-A32A-38B68401DF82}"/>
    <cellStyle name="Normal 2 4 2 2 2 6" xfId="3747" xr:uid="{00000000-0005-0000-0000-00001C080000}"/>
    <cellStyle name="Normal 2 4 2 2 2 7" xfId="2150" xr:uid="{00000000-0005-0000-0000-00001D080000}"/>
    <cellStyle name="Normal 2 4 2 2 2_Note 1 og 2" xfId="5027" xr:uid="{FC0C7319-5F96-4A8A-BF6A-BBD63822C3A2}"/>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2_Note 1 og 2" xfId="5039" xr:uid="{B0E06664-559D-4289-BD9B-2C50E7918077}"/>
    <cellStyle name="Normal 2 4 2 2 3 2 3" xfId="4265" xr:uid="{00000000-0005-0000-0000-000022080000}"/>
    <cellStyle name="Normal 2 4 2 2 3 2 4" xfId="2669" xr:uid="{00000000-0005-0000-0000-000023080000}"/>
    <cellStyle name="Normal 2 4 2 2 3 2_Note 1 og 2" xfId="5038" xr:uid="{7DCCC90C-F7A0-4ECE-9D4F-5545F6632D87}"/>
    <cellStyle name="Normal 2 4 2 2 3 3" xfId="1229" xr:uid="{00000000-0005-0000-0000-000024080000}"/>
    <cellStyle name="Normal 2 4 2 2 3 3 2" xfId="3225" xr:uid="{00000000-0005-0000-0000-000025080000}"/>
    <cellStyle name="Normal 2 4 2 2 3 3_Note 1 og 2" xfId="5040" xr:uid="{39BC600A-9A12-499C-B5FC-9E1D932053F3}"/>
    <cellStyle name="Normal 2 4 2 2 3 4" xfId="1971" xr:uid="{00000000-0005-0000-0000-000026080000}"/>
    <cellStyle name="Normal 2 4 2 2 3 4 2" xfId="3918" xr:uid="{00000000-0005-0000-0000-000027080000}"/>
    <cellStyle name="Normal 2 4 2 2 3 4_Note 1 og 2" xfId="5041" xr:uid="{6C58FB78-A7DB-4B55-B99B-242986932448}"/>
    <cellStyle name="Normal 2 4 2 2 3 5" xfId="2321" xr:uid="{00000000-0005-0000-0000-000028080000}"/>
    <cellStyle name="Normal 2 4 2 2 3_Note 1 og 2" xfId="5037" xr:uid="{B2DBEB7F-5AAE-490C-BD78-9C31E3281F7E}"/>
    <cellStyle name="Normal 2 4 2 2 4" xfId="663" xr:uid="{00000000-0005-0000-0000-000029080000}"/>
    <cellStyle name="Normal 2 4 2 2 4 2" xfId="1405" xr:uid="{00000000-0005-0000-0000-00002A080000}"/>
    <cellStyle name="Normal 2 4 2 2 4 2 2" xfId="3400" xr:uid="{00000000-0005-0000-0000-00002B080000}"/>
    <cellStyle name="Normal 2 4 2 2 4 2_Note 1 og 2" xfId="5043" xr:uid="{66C122A9-FEB9-467C-8DB6-04852E56CC28}"/>
    <cellStyle name="Normal 2 4 2 2 4 3" xfId="4093" xr:uid="{00000000-0005-0000-0000-00002C080000}"/>
    <cellStyle name="Normal 2 4 2 2 4 4" xfId="2496" xr:uid="{00000000-0005-0000-0000-00002D080000}"/>
    <cellStyle name="Normal 2 4 2 2 4_Note 1 og 2" xfId="5042" xr:uid="{DA84E197-1208-413C-A595-44A8FDF88DF7}"/>
    <cellStyle name="Normal 2 4 2 2 5" xfId="1034" xr:uid="{00000000-0005-0000-0000-00002E080000}"/>
    <cellStyle name="Normal 2 4 2 2 5 2" xfId="2869" xr:uid="{00000000-0005-0000-0000-00002F080000}"/>
    <cellStyle name="Normal 2 4 2 2 5_Note 1 og 2" xfId="5044" xr:uid="{5F04AAA8-C97A-42DF-97AD-346B9D45E3CD}"/>
    <cellStyle name="Normal 2 4 2 2 6" xfId="1798" xr:uid="{00000000-0005-0000-0000-000030080000}"/>
    <cellStyle name="Normal 2 4 2 2 6 2" xfId="3053" xr:uid="{00000000-0005-0000-0000-000031080000}"/>
    <cellStyle name="Normal 2 4 2 2 6_Note 1 og 2" xfId="5045" xr:uid="{0784AA90-4BF4-4038-9C47-EDD9258D5573}"/>
    <cellStyle name="Normal 2 4 2 2 7" xfId="3746" xr:uid="{00000000-0005-0000-0000-000032080000}"/>
    <cellStyle name="Normal 2 4 2 2 8" xfId="2149" xr:uid="{00000000-0005-0000-0000-000033080000}"/>
    <cellStyle name="Normal 2 4 2 2_Note 1 og 2" xfId="5026" xr:uid="{E0A9E85E-BED8-4339-95C6-78E959294FF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2_Note 1 og 2" xfId="5049" xr:uid="{926141F4-7578-4782-9615-146385244D2D}"/>
    <cellStyle name="Normal 2 4 2 3 2 2 3" xfId="4267" xr:uid="{00000000-0005-0000-0000-000039080000}"/>
    <cellStyle name="Normal 2 4 2 3 2 2 4" xfId="2671" xr:uid="{00000000-0005-0000-0000-00003A080000}"/>
    <cellStyle name="Normal 2 4 2 3 2 2_Note 1 og 2" xfId="5048" xr:uid="{EF08C7A6-9C84-4A72-B5CB-2326375618F2}"/>
    <cellStyle name="Normal 2 4 2 3 2 3" xfId="1231" xr:uid="{00000000-0005-0000-0000-00003B080000}"/>
    <cellStyle name="Normal 2 4 2 3 2 3 2" xfId="3227" xr:uid="{00000000-0005-0000-0000-00003C080000}"/>
    <cellStyle name="Normal 2 4 2 3 2 3_Note 1 og 2" xfId="5050" xr:uid="{13310918-E438-4F1B-AF2E-ABBF249ABBBB}"/>
    <cellStyle name="Normal 2 4 2 3 2 4" xfId="1973" xr:uid="{00000000-0005-0000-0000-00003D080000}"/>
    <cellStyle name="Normal 2 4 2 3 2 4 2" xfId="3920" xr:uid="{00000000-0005-0000-0000-00003E080000}"/>
    <cellStyle name="Normal 2 4 2 3 2 4_Note 1 og 2" xfId="5051" xr:uid="{6DAF6547-5D57-4600-9BE4-391F1F2C58CA}"/>
    <cellStyle name="Normal 2 4 2 3 2 5" xfId="2323" xr:uid="{00000000-0005-0000-0000-00003F080000}"/>
    <cellStyle name="Normal 2 4 2 3 2_Note 1 og 2" xfId="5047" xr:uid="{F4CDBBB2-A151-48C5-8168-00FC06CE2E3F}"/>
    <cellStyle name="Normal 2 4 2 3 3" xfId="665" xr:uid="{00000000-0005-0000-0000-000040080000}"/>
    <cellStyle name="Normal 2 4 2 3 3 2" xfId="1407" xr:uid="{00000000-0005-0000-0000-000041080000}"/>
    <cellStyle name="Normal 2 4 2 3 3 2 2" xfId="3402" xr:uid="{00000000-0005-0000-0000-000042080000}"/>
    <cellStyle name="Normal 2 4 2 3 3 2_Note 1 og 2" xfId="5053" xr:uid="{975A8506-790D-4E0E-A849-5AF184921A05}"/>
    <cellStyle name="Normal 2 4 2 3 3 3" xfId="4095" xr:uid="{00000000-0005-0000-0000-000043080000}"/>
    <cellStyle name="Normal 2 4 2 3 3 4" xfId="2498" xr:uid="{00000000-0005-0000-0000-000044080000}"/>
    <cellStyle name="Normal 2 4 2 3 3_Note 1 og 2" xfId="5052" xr:uid="{14BE76F5-82C8-4CBF-B486-FEFF77C755BC}"/>
    <cellStyle name="Normal 2 4 2 3 4" xfId="1036" xr:uid="{00000000-0005-0000-0000-000045080000}"/>
    <cellStyle name="Normal 2 4 2 3 4 2" xfId="2871" xr:uid="{00000000-0005-0000-0000-000046080000}"/>
    <cellStyle name="Normal 2 4 2 3 4_Note 1 og 2" xfId="5054" xr:uid="{B64EB6AE-14C3-4457-AE48-7A79F5DDFF29}"/>
    <cellStyle name="Normal 2 4 2 3 5" xfId="1800" xr:uid="{00000000-0005-0000-0000-000047080000}"/>
    <cellStyle name="Normal 2 4 2 3 5 2" xfId="3055" xr:uid="{00000000-0005-0000-0000-000048080000}"/>
    <cellStyle name="Normal 2 4 2 3 5_Note 1 og 2" xfId="5055" xr:uid="{4E1C1E05-C3F5-4BC3-AED4-CE697435FCF8}"/>
    <cellStyle name="Normal 2 4 2 3 6" xfId="3748" xr:uid="{00000000-0005-0000-0000-000049080000}"/>
    <cellStyle name="Normal 2 4 2 3 7" xfId="2151" xr:uid="{00000000-0005-0000-0000-00004A080000}"/>
    <cellStyle name="Normal 2 4 2 3_Note 1 og 2" xfId="5046" xr:uid="{44073564-1AB5-4AD1-9253-FAC1B9E826A7}"/>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2_Note 1 og 2" xfId="5058" xr:uid="{D1583A1D-9AD3-4BA8-BC87-EFA44C8E1ED1}"/>
    <cellStyle name="Normal 2 4 2 4 2 3" xfId="4168" xr:uid="{00000000-0005-0000-0000-00004F080000}"/>
    <cellStyle name="Normal 2 4 2 4 2 4" xfId="2572" xr:uid="{00000000-0005-0000-0000-000050080000}"/>
    <cellStyle name="Normal 2 4 2 4 2_Note 1 og 2" xfId="5057" xr:uid="{6A004CB4-6A96-4C64-8F07-262D0725BA81}"/>
    <cellStyle name="Normal 2 4 2 4 3" xfId="1132" xr:uid="{00000000-0005-0000-0000-000051080000}"/>
    <cellStyle name="Normal 2 4 2 4 3 2" xfId="3128" xr:uid="{00000000-0005-0000-0000-000052080000}"/>
    <cellStyle name="Normal 2 4 2 4 3_Note 1 og 2" xfId="5059" xr:uid="{C06D439A-1824-4CEB-8482-1DB5BF89A49C}"/>
    <cellStyle name="Normal 2 4 2 4 4" xfId="1874" xr:uid="{00000000-0005-0000-0000-000053080000}"/>
    <cellStyle name="Normal 2 4 2 4 4 2" xfId="3821" xr:uid="{00000000-0005-0000-0000-000054080000}"/>
    <cellStyle name="Normal 2 4 2 4 4_Note 1 og 2" xfId="5060" xr:uid="{CDFF41C6-1A13-4C65-A3B2-8DCAEA8E3B5A}"/>
    <cellStyle name="Normal 2 4 2 4 5" xfId="2224" xr:uid="{00000000-0005-0000-0000-000055080000}"/>
    <cellStyle name="Normal 2 4 2 4_Note 1 og 2" xfId="5056" xr:uid="{A2ABABBE-7899-405E-87DF-29DCFFE73FC8}"/>
    <cellStyle name="Normal 2 4 2 5" xfId="566" xr:uid="{00000000-0005-0000-0000-000056080000}"/>
    <cellStyle name="Normal 2 4 2 5 2" xfId="1308" xr:uid="{00000000-0005-0000-0000-000057080000}"/>
    <cellStyle name="Normal 2 4 2 5 2 2" xfId="3303" xr:uid="{00000000-0005-0000-0000-000058080000}"/>
    <cellStyle name="Normal 2 4 2 5 2_Note 1 og 2" xfId="5062" xr:uid="{63894D29-BDCD-45CD-ACC3-6C67037DCF7C}"/>
    <cellStyle name="Normal 2 4 2 5 3" xfId="3996" xr:uid="{00000000-0005-0000-0000-000059080000}"/>
    <cellStyle name="Normal 2 4 2 5 4" xfId="2399" xr:uid="{00000000-0005-0000-0000-00005A080000}"/>
    <cellStyle name="Normal 2 4 2 5_Note 1 og 2" xfId="5061" xr:uid="{3FFCA601-7D5A-462D-A2FE-A080A40B5ADE}"/>
    <cellStyle name="Normal 2 4 2 6" xfId="937" xr:uid="{00000000-0005-0000-0000-00005B080000}"/>
    <cellStyle name="Normal 2 4 2 6 2" xfId="2771" xr:uid="{00000000-0005-0000-0000-00005C080000}"/>
    <cellStyle name="Normal 2 4 2 6_Note 1 og 2" xfId="5063" xr:uid="{BABC0CB8-6283-4D63-8197-9A1F1D66A754}"/>
    <cellStyle name="Normal 2 4 2 7" xfId="1701" xr:uid="{00000000-0005-0000-0000-00005D080000}"/>
    <cellStyle name="Normal 2 4 2 7 2" xfId="2956" xr:uid="{00000000-0005-0000-0000-00005E080000}"/>
    <cellStyle name="Normal 2 4 2 7_Note 1 og 2" xfId="5064" xr:uid="{7DE5E7FE-8AD7-4E4A-A2A0-EDD75611C5FB}"/>
    <cellStyle name="Normal 2 4 2 8" xfId="3649" xr:uid="{00000000-0005-0000-0000-00005F080000}"/>
    <cellStyle name="Normal 2 4 2 9" xfId="2052" xr:uid="{00000000-0005-0000-0000-000060080000}"/>
    <cellStyle name="Normal 2 4 2_Note 1 og 2" xfId="5025" xr:uid="{99B9905D-6950-4A36-B835-90D8B34DCC2C}"/>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2_Note 1 og 2" xfId="5069" xr:uid="{A8CFFD74-4DDF-4489-9212-034A99FB73E4}"/>
    <cellStyle name="Normal 2 4 3 2 2 2 3" xfId="4268" xr:uid="{00000000-0005-0000-0000-000067080000}"/>
    <cellStyle name="Normal 2 4 3 2 2 2 4" xfId="2672" xr:uid="{00000000-0005-0000-0000-000068080000}"/>
    <cellStyle name="Normal 2 4 3 2 2 2_Note 1 og 2" xfId="5068" xr:uid="{171B8EF8-D586-4195-9A00-F50F45D5382E}"/>
    <cellStyle name="Normal 2 4 3 2 2 3" xfId="1232" xr:uid="{00000000-0005-0000-0000-000069080000}"/>
    <cellStyle name="Normal 2 4 3 2 2 3 2" xfId="3228" xr:uid="{00000000-0005-0000-0000-00006A080000}"/>
    <cellStyle name="Normal 2 4 3 2 2 3_Note 1 og 2" xfId="5070" xr:uid="{0962C33C-7E01-45E5-B3EA-0EB4B572C1BC}"/>
    <cellStyle name="Normal 2 4 3 2 2 4" xfId="1974" xr:uid="{00000000-0005-0000-0000-00006B080000}"/>
    <cellStyle name="Normal 2 4 3 2 2 4 2" xfId="3921" xr:uid="{00000000-0005-0000-0000-00006C080000}"/>
    <cellStyle name="Normal 2 4 3 2 2 4_Note 1 og 2" xfId="5071" xr:uid="{72E1672A-47CA-4162-895C-54B1DFD6CFAB}"/>
    <cellStyle name="Normal 2 4 3 2 2 5" xfId="2324" xr:uid="{00000000-0005-0000-0000-00006D080000}"/>
    <cellStyle name="Normal 2 4 3 2 2_Note 1 og 2" xfId="5067" xr:uid="{08EFDA14-227F-42F2-818C-C162E8B2D684}"/>
    <cellStyle name="Normal 2 4 3 2 3" xfId="666" xr:uid="{00000000-0005-0000-0000-00006E080000}"/>
    <cellStyle name="Normal 2 4 3 2 3 2" xfId="1408" xr:uid="{00000000-0005-0000-0000-00006F080000}"/>
    <cellStyle name="Normal 2 4 3 2 3 2 2" xfId="3403" xr:uid="{00000000-0005-0000-0000-000070080000}"/>
    <cellStyle name="Normal 2 4 3 2 3 2_Note 1 og 2" xfId="5073" xr:uid="{02F930F7-A7C4-4D18-A7B6-B890B6CB098A}"/>
    <cellStyle name="Normal 2 4 3 2 3 3" xfId="4096" xr:uid="{00000000-0005-0000-0000-000071080000}"/>
    <cellStyle name="Normal 2 4 3 2 3 4" xfId="2499" xr:uid="{00000000-0005-0000-0000-000072080000}"/>
    <cellStyle name="Normal 2 4 3 2 3_Note 1 og 2" xfId="5072" xr:uid="{5CF4CC23-94BE-4060-BC99-B37CF3FAC754}"/>
    <cellStyle name="Normal 2 4 3 2 4" xfId="1037" xr:uid="{00000000-0005-0000-0000-000073080000}"/>
    <cellStyle name="Normal 2 4 3 2 4 2" xfId="2872" xr:uid="{00000000-0005-0000-0000-000074080000}"/>
    <cellStyle name="Normal 2 4 3 2 4_Note 1 og 2" xfId="5074" xr:uid="{4E79E914-508D-4C2A-B555-644FABD4DBBA}"/>
    <cellStyle name="Normal 2 4 3 2 5" xfId="1801" xr:uid="{00000000-0005-0000-0000-000075080000}"/>
    <cellStyle name="Normal 2 4 3 2 5 2" xfId="3056" xr:uid="{00000000-0005-0000-0000-000076080000}"/>
    <cellStyle name="Normal 2 4 3 2 5_Note 1 og 2" xfId="5075" xr:uid="{2602422C-B188-4CDC-B893-16BA86477D02}"/>
    <cellStyle name="Normal 2 4 3 2 6" xfId="3749" xr:uid="{00000000-0005-0000-0000-000077080000}"/>
    <cellStyle name="Normal 2 4 3 2 7" xfId="2152" xr:uid="{00000000-0005-0000-0000-000078080000}"/>
    <cellStyle name="Normal 2 4 3 2_Note 1 og 2" xfId="5066" xr:uid="{08D61579-85CF-429C-B09B-A1894323C5DF}"/>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2_Note 1 og 2" xfId="5078" xr:uid="{B2ECAD45-9DBB-4B9A-8FB2-CA291A513C9D}"/>
    <cellStyle name="Normal 2 4 3 3 2 3" xfId="4212" xr:uid="{00000000-0005-0000-0000-00007D080000}"/>
    <cellStyle name="Normal 2 4 3 3 2 4" xfId="2616" xr:uid="{00000000-0005-0000-0000-00007E080000}"/>
    <cellStyle name="Normal 2 4 3 3 2_Note 1 og 2" xfId="5077" xr:uid="{18F626BE-C6C6-4239-A75F-EDF7A870A3C6}"/>
    <cellStyle name="Normal 2 4 3 3 3" xfId="1176" xr:uid="{00000000-0005-0000-0000-00007F080000}"/>
    <cellStyle name="Normal 2 4 3 3 3 2" xfId="3172" xr:uid="{00000000-0005-0000-0000-000080080000}"/>
    <cellStyle name="Normal 2 4 3 3 3_Note 1 og 2" xfId="5079" xr:uid="{05223498-9F54-4FDC-B78B-63C48B5986D4}"/>
    <cellStyle name="Normal 2 4 3 3 4" xfId="1918" xr:uid="{00000000-0005-0000-0000-000081080000}"/>
    <cellStyle name="Normal 2 4 3 3 4 2" xfId="3865" xr:uid="{00000000-0005-0000-0000-000082080000}"/>
    <cellStyle name="Normal 2 4 3 3 4_Note 1 og 2" xfId="5080" xr:uid="{F7E19E5D-F757-4627-B9D8-C87037894A30}"/>
    <cellStyle name="Normal 2 4 3 3 5" xfId="2268" xr:uid="{00000000-0005-0000-0000-000083080000}"/>
    <cellStyle name="Normal 2 4 3 3_Note 1 og 2" xfId="5076" xr:uid="{D763225B-49BB-469D-899B-0617F8723F72}"/>
    <cellStyle name="Normal 2 4 3 4" xfId="610" xr:uid="{00000000-0005-0000-0000-000084080000}"/>
    <cellStyle name="Normal 2 4 3 4 2" xfId="1352" xr:uid="{00000000-0005-0000-0000-000085080000}"/>
    <cellStyle name="Normal 2 4 3 4 2 2" xfId="3347" xr:uid="{00000000-0005-0000-0000-000086080000}"/>
    <cellStyle name="Normal 2 4 3 4 2_Note 1 og 2" xfId="5082" xr:uid="{3861EED1-5B40-47FF-88BE-688B3881DD74}"/>
    <cellStyle name="Normal 2 4 3 4 3" xfId="4040" xr:uid="{00000000-0005-0000-0000-000087080000}"/>
    <cellStyle name="Normal 2 4 3 4 4" xfId="2443" xr:uid="{00000000-0005-0000-0000-000088080000}"/>
    <cellStyle name="Normal 2 4 3 4_Note 1 og 2" xfId="5081" xr:uid="{F313C6E9-B3AF-4497-8CA7-F88497E5771D}"/>
    <cellStyle name="Normal 2 4 3 5" xfId="981" xr:uid="{00000000-0005-0000-0000-000089080000}"/>
    <cellStyle name="Normal 2 4 3 5 2" xfId="2815" xr:uid="{00000000-0005-0000-0000-00008A080000}"/>
    <cellStyle name="Normal 2 4 3 5_Note 1 og 2" xfId="5083" xr:uid="{869A6DAF-F617-42BD-828F-CC391B431224}"/>
    <cellStyle name="Normal 2 4 3 6" xfId="1745" xr:uid="{00000000-0005-0000-0000-00008B080000}"/>
    <cellStyle name="Normal 2 4 3 6 2" xfId="3000" xr:uid="{00000000-0005-0000-0000-00008C080000}"/>
    <cellStyle name="Normal 2 4 3 6_Note 1 og 2" xfId="5084" xr:uid="{C1131AE1-896E-437E-9EA6-50C615E01AE7}"/>
    <cellStyle name="Normal 2 4 3 7" xfId="3693" xr:uid="{00000000-0005-0000-0000-00008D080000}"/>
    <cellStyle name="Normal 2 4 3 8" xfId="2096" xr:uid="{00000000-0005-0000-0000-00008E080000}"/>
    <cellStyle name="Normal 2 4 3_Note 1 og 2" xfId="5065" xr:uid="{2855630E-E31B-4C93-93C1-404A285BA965}"/>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2_Note 1 og 2" xfId="5088" xr:uid="{CEA1B9FF-EB56-4357-9E2C-A4A35EDE2BF2}"/>
    <cellStyle name="Normal 2 4 4 2 2 3" xfId="4269" xr:uid="{00000000-0005-0000-0000-000094080000}"/>
    <cellStyle name="Normal 2 4 4 2 2 4" xfId="2673" xr:uid="{00000000-0005-0000-0000-000095080000}"/>
    <cellStyle name="Normal 2 4 4 2 2_Note 1 og 2" xfId="5087" xr:uid="{E167D733-040F-4358-92C2-0AC769255356}"/>
    <cellStyle name="Normal 2 4 4 2 3" xfId="1233" xr:uid="{00000000-0005-0000-0000-000096080000}"/>
    <cellStyle name="Normal 2 4 4 2 3 2" xfId="3229" xr:uid="{00000000-0005-0000-0000-000097080000}"/>
    <cellStyle name="Normal 2 4 4 2 3_Note 1 og 2" xfId="5089" xr:uid="{7DC904C4-AE27-44E3-90AC-05C848CDEA49}"/>
    <cellStyle name="Normal 2 4 4 2 4" xfId="1975" xr:uid="{00000000-0005-0000-0000-000098080000}"/>
    <cellStyle name="Normal 2 4 4 2 4 2" xfId="3922" xr:uid="{00000000-0005-0000-0000-000099080000}"/>
    <cellStyle name="Normal 2 4 4 2 4_Note 1 og 2" xfId="5090" xr:uid="{89B233DD-32D6-44BF-80F5-613A0206784C}"/>
    <cellStyle name="Normal 2 4 4 2 5" xfId="2325" xr:uid="{00000000-0005-0000-0000-00009A080000}"/>
    <cellStyle name="Normal 2 4 4 2_Note 1 og 2" xfId="5086" xr:uid="{03CAEFDE-6CBE-4142-85AA-27C54CB65D8A}"/>
    <cellStyle name="Normal 2 4 4 3" xfId="667" xr:uid="{00000000-0005-0000-0000-00009B080000}"/>
    <cellStyle name="Normal 2 4 4 3 2" xfId="1409" xr:uid="{00000000-0005-0000-0000-00009C080000}"/>
    <cellStyle name="Normal 2 4 4 3 2 2" xfId="3404" xr:uid="{00000000-0005-0000-0000-00009D080000}"/>
    <cellStyle name="Normal 2 4 4 3 2_Note 1 og 2" xfId="5092" xr:uid="{664BC59A-B312-4DF2-82FF-3C1ECDBC011F}"/>
    <cellStyle name="Normal 2 4 4 3 3" xfId="4097" xr:uid="{00000000-0005-0000-0000-00009E080000}"/>
    <cellStyle name="Normal 2 4 4 3 4" xfId="2500" xr:uid="{00000000-0005-0000-0000-00009F080000}"/>
    <cellStyle name="Normal 2 4 4 3_Note 1 og 2" xfId="5091" xr:uid="{1475B238-DDCE-49AD-B188-580B34D5132D}"/>
    <cellStyle name="Normal 2 4 4 4" xfId="1038" xr:uid="{00000000-0005-0000-0000-0000A0080000}"/>
    <cellStyle name="Normal 2 4 4 4 2" xfId="2873" xr:uid="{00000000-0005-0000-0000-0000A1080000}"/>
    <cellStyle name="Normal 2 4 4 4_Note 1 og 2" xfId="5093" xr:uid="{71D71AD6-374B-4756-AA3F-266D363EBF6E}"/>
    <cellStyle name="Normal 2 4 4 5" xfId="1802" xr:uid="{00000000-0005-0000-0000-0000A2080000}"/>
    <cellStyle name="Normal 2 4 4 5 2" xfId="3057" xr:uid="{00000000-0005-0000-0000-0000A3080000}"/>
    <cellStyle name="Normal 2 4 4 5_Note 1 og 2" xfId="5094" xr:uid="{AD8393F3-7BB1-444A-B11C-05D4696071C6}"/>
    <cellStyle name="Normal 2 4 4 6" xfId="3750" xr:uid="{00000000-0005-0000-0000-0000A4080000}"/>
    <cellStyle name="Normal 2 4 4 7" xfId="2153" xr:uid="{00000000-0005-0000-0000-0000A5080000}"/>
    <cellStyle name="Normal 2 4 4_Note 1 og 2" xfId="5085" xr:uid="{17AC075F-D3B1-404D-A702-99DA1D4F4ED9}"/>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2_Note 1 og 2" xfId="5097" xr:uid="{45B7126E-3C0E-4236-B311-49FA14E4AA69}"/>
    <cellStyle name="Normal 2 4 5 2 3" xfId="4293" xr:uid="{00000000-0005-0000-0000-0000AA080000}"/>
    <cellStyle name="Normal 2 4 5 2 4" xfId="2697" xr:uid="{00000000-0005-0000-0000-0000AB080000}"/>
    <cellStyle name="Normal 2 4 5 2_Note 1 og 2" xfId="5096" xr:uid="{69B81AFB-0DF9-4CA3-88B6-24E521042FB4}"/>
    <cellStyle name="Normal 2 4 5 3" xfId="1258" xr:uid="{00000000-0005-0000-0000-0000AC080000}"/>
    <cellStyle name="Normal 2 4 5 3 2" xfId="2898" xr:uid="{00000000-0005-0000-0000-0000AD080000}"/>
    <cellStyle name="Normal 2 4 5 3_Note 1 og 2" xfId="5098" xr:uid="{B2DE9F7D-A725-42A5-8C24-DCF484203A1D}"/>
    <cellStyle name="Normal 2 4 5 4" xfId="1999" xr:uid="{00000000-0005-0000-0000-0000AE080000}"/>
    <cellStyle name="Normal 2 4 5 4 2" xfId="3253" xr:uid="{00000000-0005-0000-0000-0000AF080000}"/>
    <cellStyle name="Normal 2 4 5 4_Note 1 og 2" xfId="5099" xr:uid="{6834D373-E80E-4A6D-B1FE-93BC1E5AAAF9}"/>
    <cellStyle name="Normal 2 4 5 5" xfId="3946" xr:uid="{00000000-0005-0000-0000-0000B0080000}"/>
    <cellStyle name="Normal 2 4 5 6" xfId="2349" xr:uid="{00000000-0005-0000-0000-0000B1080000}"/>
    <cellStyle name="Normal 2 4 5_Note 1 og 2" xfId="5095" xr:uid="{F9FEBC16-C663-4BC3-ABD1-C77D4521F3F1}"/>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2_Note 1 og 2" xfId="5102" xr:uid="{152117AD-7A51-4687-9CC4-61D5A0D9E192}"/>
    <cellStyle name="Normal 2 4 6 2 3" xfId="4122" xr:uid="{00000000-0005-0000-0000-0000B6080000}"/>
    <cellStyle name="Normal 2 4 6 2 4" xfId="2525" xr:uid="{00000000-0005-0000-0000-0000B7080000}"/>
    <cellStyle name="Normal 2 4 6 2_Note 1 og 2" xfId="5101" xr:uid="{CF806A02-5A14-4A54-B618-5681115F4148}"/>
    <cellStyle name="Normal 2 4 6 3" xfId="1071" xr:uid="{00000000-0005-0000-0000-0000B8080000}"/>
    <cellStyle name="Normal 2 4 6 3 2" xfId="3082" xr:uid="{00000000-0005-0000-0000-0000B9080000}"/>
    <cellStyle name="Normal 2 4 6 3_Note 1 og 2" xfId="5103" xr:uid="{93F3E1F0-4623-4EAC-BAAA-EFA755483C32}"/>
    <cellStyle name="Normal 2 4 6 4" xfId="1828" xr:uid="{00000000-0005-0000-0000-0000BA080000}"/>
    <cellStyle name="Normal 2 4 6 4 2" xfId="3775" xr:uid="{00000000-0005-0000-0000-0000BB080000}"/>
    <cellStyle name="Normal 2 4 6 4_Note 1 og 2" xfId="5104" xr:uid="{96FDA1BF-42BE-49C5-B0F3-BF5C32D75404}"/>
    <cellStyle name="Normal 2 4 6 5" xfId="2178" xr:uid="{00000000-0005-0000-0000-0000BC080000}"/>
    <cellStyle name="Normal 2 4 6_Note 1 og 2" xfId="5100" xr:uid="{ACA27E10-AE56-48CA-B315-48E60894B394}"/>
    <cellStyle name="Normal 2 4 7" xfId="520" xr:uid="{00000000-0005-0000-0000-0000BD080000}"/>
    <cellStyle name="Normal 2 4 7 2" xfId="1262" xr:uid="{00000000-0005-0000-0000-0000BE080000}"/>
    <cellStyle name="Normal 2 4 7 2 2" xfId="3257" xr:uid="{00000000-0005-0000-0000-0000BF080000}"/>
    <cellStyle name="Normal 2 4 7 2_Note 1 og 2" xfId="5106" xr:uid="{25409467-2E03-4246-8688-2717B00119CD}"/>
    <cellStyle name="Normal 2 4 7 3" xfId="3950" xr:uid="{00000000-0005-0000-0000-0000C0080000}"/>
    <cellStyle name="Normal 2 4 7 4" xfId="2353" xr:uid="{00000000-0005-0000-0000-0000C1080000}"/>
    <cellStyle name="Normal 2 4 7_Note 1 og 2" xfId="5105" xr:uid="{97F87833-B87E-41F6-906F-215D0C4952CC}"/>
    <cellStyle name="Normal 2 4 8" xfId="891" xr:uid="{00000000-0005-0000-0000-0000C2080000}"/>
    <cellStyle name="Normal 2 4 8 2" xfId="2708" xr:uid="{00000000-0005-0000-0000-0000C3080000}"/>
    <cellStyle name="Normal 2 4 8_Note 1 og 2" xfId="5107" xr:uid="{3989B580-2135-4093-BA33-5E3F2A59BED7}"/>
    <cellStyle name="Normal 2 4 9" xfId="1640" xr:uid="{00000000-0005-0000-0000-0000C4080000}"/>
    <cellStyle name="Normal 2 4 9 2" xfId="2910" xr:uid="{00000000-0005-0000-0000-0000C5080000}"/>
    <cellStyle name="Normal 2 4 9_Note 1 og 2" xfId="5108" xr:uid="{87954FBB-013C-43C9-8732-902AFA5EC51D}"/>
    <cellStyle name="Normal 2 4_Note 1 og 2" xfId="5024" xr:uid="{BF9954A1-C62E-4A59-8D2E-4B1E0548D56D}"/>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2_Note 1 og 2" xfId="5110" xr:uid="{1C4A1629-CE6C-4327-940C-FBDD5AE3C150}"/>
    <cellStyle name="Normal 4 10 3" xfId="3947" xr:uid="{00000000-0005-0000-0000-0000D3080000}"/>
    <cellStyle name="Normal 4 10 4" xfId="2350" xr:uid="{00000000-0005-0000-0000-0000D4080000}"/>
    <cellStyle name="Normal 4 10_Note 1 og 2" xfId="5109" xr:uid="{DC87D278-70B1-4467-B142-0EA8940D330C}"/>
    <cellStyle name="Normal 4 11" xfId="888" xr:uid="{00000000-0005-0000-0000-0000D5080000}"/>
    <cellStyle name="Normal 4 11 2" xfId="2706" xr:uid="{00000000-0005-0000-0000-0000D6080000}"/>
    <cellStyle name="Normal 4 11_Note 1 og 2" xfId="5111" xr:uid="{78EFDE1A-91AE-44EA-B3F0-68AB77EFAD4F}"/>
    <cellStyle name="Normal 4 12" xfId="1638" xr:uid="{00000000-0005-0000-0000-0000D7080000}"/>
    <cellStyle name="Normal 4 12 2" xfId="2908" xr:uid="{00000000-0005-0000-0000-0000D8080000}"/>
    <cellStyle name="Normal 4 12_Note 1 og 2" xfId="5112" xr:uid="{16148D91-5D7F-4A42-AA96-4DDBE23E5FA3}"/>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0_Note 1 og 2" xfId="5113" xr:uid="{44BB986F-08E5-4141-99E4-79167AAC649C}"/>
    <cellStyle name="Normal 4 2 11" xfId="1644" xr:uid="{00000000-0005-0000-0000-0000DE080000}"/>
    <cellStyle name="Normal 4 2 11 2" xfId="2912" xr:uid="{00000000-0005-0000-0000-0000DF080000}"/>
    <cellStyle name="Normal 4 2 11_Note 1 og 2" xfId="5114" xr:uid="{B7C4ED71-9934-47C0-AC65-684A15A10E25}"/>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2_Note 1 og 2" xfId="5120" xr:uid="{F8EA1739-DD19-48CE-A79D-944AD69DF0F5}"/>
    <cellStyle name="Normal 4 2 2 2 2 2 2 3" xfId="4197" xr:uid="{00000000-0005-0000-0000-0000E9080000}"/>
    <cellStyle name="Normal 4 2 2 2 2 2 2 4" xfId="2601" xr:uid="{00000000-0005-0000-0000-0000EA080000}"/>
    <cellStyle name="Normal 4 2 2 2 2 2 2_Note 1 og 2" xfId="5119" xr:uid="{3D933EC9-0E14-48CE-933C-CA9604156AE3}"/>
    <cellStyle name="Normal 4 2 2 2 2 2 3" xfId="1161" xr:uid="{00000000-0005-0000-0000-0000EB080000}"/>
    <cellStyle name="Normal 4 2 2 2 2 2 3 2" xfId="3157" xr:uid="{00000000-0005-0000-0000-0000EC080000}"/>
    <cellStyle name="Normal 4 2 2 2 2 2 3_Note 1 og 2" xfId="5121" xr:uid="{C7A3D6DC-A258-44DA-BDF7-482091361CF5}"/>
    <cellStyle name="Normal 4 2 2 2 2 2 4" xfId="1903" xr:uid="{00000000-0005-0000-0000-0000ED080000}"/>
    <cellStyle name="Normal 4 2 2 2 2 2 4 2" xfId="3850" xr:uid="{00000000-0005-0000-0000-0000EE080000}"/>
    <cellStyle name="Normal 4 2 2 2 2 2 4_Note 1 og 2" xfId="5122" xr:uid="{36BD9EDD-5C01-4240-BDC1-A5D90EE24D86}"/>
    <cellStyle name="Normal 4 2 2 2 2 2 5" xfId="2253" xr:uid="{00000000-0005-0000-0000-0000EF080000}"/>
    <cellStyle name="Normal 4 2 2 2 2 2_Note 1 og 2" xfId="5118" xr:uid="{FD7A693A-B3DE-4280-8053-5B8CDEA42EA5}"/>
    <cellStyle name="Normal 4 2 2 2 2 3" xfId="595" xr:uid="{00000000-0005-0000-0000-0000F0080000}"/>
    <cellStyle name="Normal 4 2 2 2 2 3 2" xfId="1337" xr:uid="{00000000-0005-0000-0000-0000F1080000}"/>
    <cellStyle name="Normal 4 2 2 2 2 3 2 2" xfId="3332" xr:uid="{00000000-0005-0000-0000-0000F2080000}"/>
    <cellStyle name="Normal 4 2 2 2 2 3 2_Note 1 og 2" xfId="5124" xr:uid="{2AC35EC4-14CF-45E0-92B2-FC67CBE63EE3}"/>
    <cellStyle name="Normal 4 2 2 2 2 3 3" xfId="4025" xr:uid="{00000000-0005-0000-0000-0000F3080000}"/>
    <cellStyle name="Normal 4 2 2 2 2 3 4" xfId="2428" xr:uid="{00000000-0005-0000-0000-0000F4080000}"/>
    <cellStyle name="Normal 4 2 2 2 2 3_Note 1 og 2" xfId="5123" xr:uid="{C02D06E0-0DB8-448C-97FA-936442607700}"/>
    <cellStyle name="Normal 4 2 2 2 2 4" xfId="966" xr:uid="{00000000-0005-0000-0000-0000F5080000}"/>
    <cellStyle name="Normal 4 2 2 2 2 4 2" xfId="2800" xr:uid="{00000000-0005-0000-0000-0000F6080000}"/>
    <cellStyle name="Normal 4 2 2 2 2 4_Note 1 og 2" xfId="5125" xr:uid="{C3B9BF1A-96BB-4E99-8F72-4C387649036F}"/>
    <cellStyle name="Normal 4 2 2 2 2 5" xfId="1730" xr:uid="{00000000-0005-0000-0000-0000F7080000}"/>
    <cellStyle name="Normal 4 2 2 2 2 5 2" xfId="2985" xr:uid="{00000000-0005-0000-0000-0000F8080000}"/>
    <cellStyle name="Normal 4 2 2 2 2 5_Note 1 og 2" xfId="5126" xr:uid="{B6F57764-90C1-4809-9A5A-5F7DF19CC930}"/>
    <cellStyle name="Normal 4 2 2 2 2 6" xfId="3678" xr:uid="{00000000-0005-0000-0000-0000F9080000}"/>
    <cellStyle name="Normal 4 2 2 2 2 7" xfId="2081" xr:uid="{00000000-0005-0000-0000-0000FA080000}"/>
    <cellStyle name="Normal 4 2 2 2 2_Note 1 og 2" xfId="5117" xr:uid="{A9E8F552-0FD6-4CDD-A4E9-25F0F050CE3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2_Note 1 og 2" xfId="5129" xr:uid="{ECAE1EDB-77CB-435E-B4DC-299EA776888F}"/>
    <cellStyle name="Normal 4 2 2 2 3 2 3" xfId="4151" xr:uid="{00000000-0005-0000-0000-0000FF080000}"/>
    <cellStyle name="Normal 4 2 2 2 3 2 4" xfId="2555" xr:uid="{00000000-0005-0000-0000-000000090000}"/>
    <cellStyle name="Normal 4 2 2 2 3 2_Note 1 og 2" xfId="5128" xr:uid="{CC01F6F2-6DAE-43E7-8DA8-75ED6E6A48DC}"/>
    <cellStyle name="Normal 4 2 2 2 3 3" xfId="1114" xr:uid="{00000000-0005-0000-0000-000001090000}"/>
    <cellStyle name="Normal 4 2 2 2 3 3 2" xfId="3111" xr:uid="{00000000-0005-0000-0000-000002090000}"/>
    <cellStyle name="Normal 4 2 2 2 3 3_Note 1 og 2" xfId="5130" xr:uid="{1103772E-3DE1-4816-8353-50C89EC95AB4}"/>
    <cellStyle name="Normal 4 2 2 2 3 4" xfId="1857" xr:uid="{00000000-0005-0000-0000-000003090000}"/>
    <cellStyle name="Normal 4 2 2 2 3 4 2" xfId="3804" xr:uid="{00000000-0005-0000-0000-000004090000}"/>
    <cellStyle name="Normal 4 2 2 2 3 4_Note 1 og 2" xfId="5131" xr:uid="{C474C710-089E-433E-B43B-874D8C082108}"/>
    <cellStyle name="Normal 4 2 2 2 3 5" xfId="2207" xr:uid="{00000000-0005-0000-0000-000005090000}"/>
    <cellStyle name="Normal 4 2 2 2 3_Note 1 og 2" xfId="5127" xr:uid="{DEFD75B2-DC5D-4857-ABD7-FC114BBAA554}"/>
    <cellStyle name="Normal 4 2 2 2 4" xfId="549" xr:uid="{00000000-0005-0000-0000-000006090000}"/>
    <cellStyle name="Normal 4 2 2 2 4 2" xfId="1291" xr:uid="{00000000-0005-0000-0000-000007090000}"/>
    <cellStyle name="Normal 4 2 2 2 4 2 2" xfId="3286" xr:uid="{00000000-0005-0000-0000-000008090000}"/>
    <cellStyle name="Normal 4 2 2 2 4 2_Note 1 og 2" xfId="5133" xr:uid="{070E39A7-38E7-46D2-96A4-FBB29B9C7F16}"/>
    <cellStyle name="Normal 4 2 2 2 4 3" xfId="3979" xr:uid="{00000000-0005-0000-0000-000009090000}"/>
    <cellStyle name="Normal 4 2 2 2 4 4" xfId="2382" xr:uid="{00000000-0005-0000-0000-00000A090000}"/>
    <cellStyle name="Normal 4 2 2 2 4_Note 1 og 2" xfId="5132" xr:uid="{6CC907F9-44FC-4865-AFE3-56D0E1D98665}"/>
    <cellStyle name="Normal 4 2 2 2 5" xfId="920" xr:uid="{00000000-0005-0000-0000-00000B090000}"/>
    <cellStyle name="Normal 4 2 2 2 5 2" xfId="2753" xr:uid="{00000000-0005-0000-0000-00000C090000}"/>
    <cellStyle name="Normal 4 2 2 2 5_Note 1 og 2" xfId="5134" xr:uid="{9F945DDF-2E04-4FF8-884C-9433D6AF2F14}"/>
    <cellStyle name="Normal 4 2 2 2 6" xfId="1683" xr:uid="{00000000-0005-0000-0000-00000D090000}"/>
    <cellStyle name="Normal 4 2 2 2 6 2" xfId="2939" xr:uid="{00000000-0005-0000-0000-00000E090000}"/>
    <cellStyle name="Normal 4 2 2 2 6_Note 1 og 2" xfId="5135" xr:uid="{786B10F6-88EA-486E-B282-73D7035EFA5E}"/>
    <cellStyle name="Normal 4 2 2 2 7" xfId="3632" xr:uid="{00000000-0005-0000-0000-00000F090000}"/>
    <cellStyle name="Normal 4 2 2 2 8" xfId="2035" xr:uid="{00000000-0005-0000-0000-000010090000}"/>
    <cellStyle name="Normal 4 2 2 2_Note 1 og 2" xfId="5116" xr:uid="{E582FCDF-AAF5-4C18-AA12-B1513F81BA41}"/>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2_Note 1 og 2" xfId="5139" xr:uid="{258C4CA6-858F-443D-81C3-9D85B03C685D}"/>
    <cellStyle name="Normal 4 2 2 3 2 2 3" xfId="4174" xr:uid="{00000000-0005-0000-0000-000016090000}"/>
    <cellStyle name="Normal 4 2 2 3 2 2 4" xfId="2578" xr:uid="{00000000-0005-0000-0000-000017090000}"/>
    <cellStyle name="Normal 4 2 2 3 2 2_Note 1 og 2" xfId="5138" xr:uid="{E83F63E0-97A1-4E07-B437-AF5829078957}"/>
    <cellStyle name="Normal 4 2 2 3 2 3" xfId="1138" xr:uid="{00000000-0005-0000-0000-000018090000}"/>
    <cellStyle name="Normal 4 2 2 3 2 3 2" xfId="3134" xr:uid="{00000000-0005-0000-0000-000019090000}"/>
    <cellStyle name="Normal 4 2 2 3 2 3_Note 1 og 2" xfId="5140" xr:uid="{9BEEFF77-ECC3-40F2-A814-32CB2FD9B130}"/>
    <cellStyle name="Normal 4 2 2 3 2 4" xfId="1880" xr:uid="{00000000-0005-0000-0000-00001A090000}"/>
    <cellStyle name="Normal 4 2 2 3 2 4 2" xfId="3827" xr:uid="{00000000-0005-0000-0000-00001B090000}"/>
    <cellStyle name="Normal 4 2 2 3 2 4_Note 1 og 2" xfId="5141" xr:uid="{37E46172-0695-4614-821E-738D0222ABDD}"/>
    <cellStyle name="Normal 4 2 2 3 2 5" xfId="2230" xr:uid="{00000000-0005-0000-0000-00001C090000}"/>
    <cellStyle name="Normal 4 2 2 3 2_Note 1 og 2" xfId="5137" xr:uid="{D4FE2BE9-BF81-4854-B508-71C1D7D2DFCA}"/>
    <cellStyle name="Normal 4 2 2 3 3" xfId="572" xr:uid="{00000000-0005-0000-0000-00001D090000}"/>
    <cellStyle name="Normal 4 2 2 3 3 2" xfId="1314" xr:uid="{00000000-0005-0000-0000-00001E090000}"/>
    <cellStyle name="Normal 4 2 2 3 3 2 2" xfId="3309" xr:uid="{00000000-0005-0000-0000-00001F090000}"/>
    <cellStyle name="Normal 4 2 2 3 3 2_Note 1 og 2" xfId="5143" xr:uid="{F1A6355A-82D1-4A63-9DC4-AE9166897655}"/>
    <cellStyle name="Normal 4 2 2 3 3 3" xfId="4002" xr:uid="{00000000-0005-0000-0000-000020090000}"/>
    <cellStyle name="Normal 4 2 2 3 3 4" xfId="2405" xr:uid="{00000000-0005-0000-0000-000021090000}"/>
    <cellStyle name="Normal 4 2 2 3 3_Note 1 og 2" xfId="5142" xr:uid="{5C856A92-DF1E-4157-B196-2050BA879788}"/>
    <cellStyle name="Normal 4 2 2 3 4" xfId="943" xr:uid="{00000000-0005-0000-0000-000022090000}"/>
    <cellStyle name="Normal 4 2 2 3 4 2" xfId="2777" xr:uid="{00000000-0005-0000-0000-000023090000}"/>
    <cellStyle name="Normal 4 2 2 3 4_Note 1 og 2" xfId="5144" xr:uid="{0E0B2AAD-2CB1-44F5-A655-364366B37F4B}"/>
    <cellStyle name="Normal 4 2 2 3 5" xfId="1707" xr:uid="{00000000-0005-0000-0000-000024090000}"/>
    <cellStyle name="Normal 4 2 2 3 5 2" xfId="2962" xr:uid="{00000000-0005-0000-0000-000025090000}"/>
    <cellStyle name="Normal 4 2 2 3 5_Note 1 og 2" xfId="5145" xr:uid="{276D6A78-7AE2-4806-B37E-4B2D35A163FF}"/>
    <cellStyle name="Normal 4 2 2 3 6" xfId="3655" xr:uid="{00000000-0005-0000-0000-000026090000}"/>
    <cellStyle name="Normal 4 2 2 3 7" xfId="2058" xr:uid="{00000000-0005-0000-0000-000027090000}"/>
    <cellStyle name="Normal 4 2 2 3_Note 1 og 2" xfId="5136" xr:uid="{C2969DA4-BF37-4FE2-ABF3-CB1F090418AF}"/>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2_Note 1 og 2" xfId="5148" xr:uid="{28DC4C4E-7BC5-4B45-8B54-965CA8646B10}"/>
    <cellStyle name="Normal 4 2 2 4 2 3" xfId="4128" xr:uid="{00000000-0005-0000-0000-00002C090000}"/>
    <cellStyle name="Normal 4 2 2 4 2 4" xfId="2531" xr:uid="{00000000-0005-0000-0000-00002D090000}"/>
    <cellStyle name="Normal 4 2 2 4 2_Note 1 og 2" xfId="5147" xr:uid="{B1280F74-57C3-4B36-B401-BB781EE3A54F}"/>
    <cellStyle name="Normal 4 2 2 4 3" xfId="1079" xr:uid="{00000000-0005-0000-0000-00002E090000}"/>
    <cellStyle name="Normal 4 2 2 4 3 2" xfId="3088" xr:uid="{00000000-0005-0000-0000-00002F090000}"/>
    <cellStyle name="Normal 4 2 2 4 3_Note 1 og 2" xfId="5149" xr:uid="{02ED93B7-84F6-401C-95EC-4D4CAA4FCEBA}"/>
    <cellStyle name="Normal 4 2 2 4 4" xfId="1834" xr:uid="{00000000-0005-0000-0000-000030090000}"/>
    <cellStyle name="Normal 4 2 2 4 4 2" xfId="3781" xr:uid="{00000000-0005-0000-0000-000031090000}"/>
    <cellStyle name="Normal 4 2 2 4 4_Note 1 og 2" xfId="5150" xr:uid="{B48E766B-3DD5-4F2A-9F7D-A6EB0D3A9941}"/>
    <cellStyle name="Normal 4 2 2 4 5" xfId="2184" xr:uid="{00000000-0005-0000-0000-000032090000}"/>
    <cellStyle name="Normal 4 2 2 4_Note 1 og 2" xfId="5146" xr:uid="{511B8098-CBA8-42A9-833D-1D397C6FA6DA}"/>
    <cellStyle name="Normal 4 2 2 5" xfId="526" xr:uid="{00000000-0005-0000-0000-000033090000}"/>
    <cellStyle name="Normal 4 2 2 5 2" xfId="1268" xr:uid="{00000000-0005-0000-0000-000034090000}"/>
    <cellStyle name="Normal 4 2 2 5 2 2" xfId="3263" xr:uid="{00000000-0005-0000-0000-000035090000}"/>
    <cellStyle name="Normal 4 2 2 5 2_Note 1 og 2" xfId="5152" xr:uid="{DE813615-CBA3-4903-A17C-8F85C25A582A}"/>
    <cellStyle name="Normal 4 2 2 5 3" xfId="3956" xr:uid="{00000000-0005-0000-0000-000036090000}"/>
    <cellStyle name="Normal 4 2 2 5 4" xfId="2359" xr:uid="{00000000-0005-0000-0000-000037090000}"/>
    <cellStyle name="Normal 4 2 2 5_Note 1 og 2" xfId="5151" xr:uid="{594D8C51-0A82-46D2-9A16-8713D128A1FA}"/>
    <cellStyle name="Normal 4 2 2 6" xfId="897" xr:uid="{00000000-0005-0000-0000-000038090000}"/>
    <cellStyle name="Normal 4 2 2 6 2" xfId="2716" xr:uid="{00000000-0005-0000-0000-000039090000}"/>
    <cellStyle name="Normal 4 2 2 6_Note 1 og 2" xfId="5153" xr:uid="{448D10DA-AEA4-4FBC-89CC-AD3ED75D434E}"/>
    <cellStyle name="Normal 4 2 2 7" xfId="1648" xr:uid="{00000000-0005-0000-0000-00003A090000}"/>
    <cellStyle name="Normal 4 2 2 7 2" xfId="2916" xr:uid="{00000000-0005-0000-0000-00003B090000}"/>
    <cellStyle name="Normal 4 2 2 7_Note 1 og 2" xfId="5154" xr:uid="{D4210D42-F5EF-4261-9B31-043D9336A4D9}"/>
    <cellStyle name="Normal 4 2 2 8" xfId="3609" xr:uid="{00000000-0005-0000-0000-00003C090000}"/>
    <cellStyle name="Normal 4 2 2 9" xfId="2012" xr:uid="{00000000-0005-0000-0000-00003D090000}"/>
    <cellStyle name="Normal 4 2 2_Note 1 og 2" xfId="5115" xr:uid="{7B547415-92C3-48FB-AB29-C4F3D56AA99B}"/>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2_Note 1 og 2" xfId="5159" xr:uid="{CA170102-69DF-46B4-8618-456255BC87AF}"/>
    <cellStyle name="Normal 4 2 3 2 2 2 3" xfId="4178" xr:uid="{00000000-0005-0000-0000-000044090000}"/>
    <cellStyle name="Normal 4 2 3 2 2 2 4" xfId="2582" xr:uid="{00000000-0005-0000-0000-000045090000}"/>
    <cellStyle name="Normal 4 2 3 2 2 2_Note 1 og 2" xfId="5158" xr:uid="{F1E4B4C8-290B-42CE-BC76-AFE6C7973E1B}"/>
    <cellStyle name="Normal 4 2 3 2 2 3" xfId="1142" xr:uid="{00000000-0005-0000-0000-000046090000}"/>
    <cellStyle name="Normal 4 2 3 2 2 3 2" xfId="3138" xr:uid="{00000000-0005-0000-0000-000047090000}"/>
    <cellStyle name="Normal 4 2 3 2 2 3_Note 1 og 2" xfId="5160" xr:uid="{02C52250-9B4C-4539-9829-C311D661BC61}"/>
    <cellStyle name="Normal 4 2 3 2 2 4" xfId="1884" xr:uid="{00000000-0005-0000-0000-000048090000}"/>
    <cellStyle name="Normal 4 2 3 2 2 4 2" xfId="3831" xr:uid="{00000000-0005-0000-0000-000049090000}"/>
    <cellStyle name="Normal 4 2 3 2 2 4_Note 1 og 2" xfId="5161" xr:uid="{54AE95C7-89E5-4791-A50B-711C0F76722A}"/>
    <cellStyle name="Normal 4 2 3 2 2 5" xfId="2234" xr:uid="{00000000-0005-0000-0000-00004A090000}"/>
    <cellStyle name="Normal 4 2 3 2 2_Note 1 og 2" xfId="5157" xr:uid="{46D270D3-83CA-4160-B68A-61C6534B51A8}"/>
    <cellStyle name="Normal 4 2 3 2 3" xfId="576" xr:uid="{00000000-0005-0000-0000-00004B090000}"/>
    <cellStyle name="Normal 4 2 3 2 3 2" xfId="1318" xr:uid="{00000000-0005-0000-0000-00004C090000}"/>
    <cellStyle name="Normal 4 2 3 2 3 2 2" xfId="3313" xr:uid="{00000000-0005-0000-0000-00004D090000}"/>
    <cellStyle name="Normal 4 2 3 2 3 2_Note 1 og 2" xfId="5163" xr:uid="{4DC0E468-AF77-40FC-9B46-3D811764FCDC}"/>
    <cellStyle name="Normal 4 2 3 2 3 3" xfId="4006" xr:uid="{00000000-0005-0000-0000-00004E090000}"/>
    <cellStyle name="Normal 4 2 3 2 3 4" xfId="2409" xr:uid="{00000000-0005-0000-0000-00004F090000}"/>
    <cellStyle name="Normal 4 2 3 2 3_Note 1 og 2" xfId="5162" xr:uid="{4AC7C700-E990-47D3-A6C3-5903BF25FA45}"/>
    <cellStyle name="Normal 4 2 3 2 4" xfId="947" xr:uid="{00000000-0005-0000-0000-000050090000}"/>
    <cellStyle name="Normal 4 2 3 2 4 2" xfId="2781" xr:uid="{00000000-0005-0000-0000-000051090000}"/>
    <cellStyle name="Normal 4 2 3 2 4_Note 1 og 2" xfId="5164" xr:uid="{682CC981-C16B-4307-B4BD-1A5A2CD7A975}"/>
    <cellStyle name="Normal 4 2 3 2 5" xfId="1711" xr:uid="{00000000-0005-0000-0000-000052090000}"/>
    <cellStyle name="Normal 4 2 3 2 5 2" xfId="2966" xr:uid="{00000000-0005-0000-0000-000053090000}"/>
    <cellStyle name="Normal 4 2 3 2 5_Note 1 og 2" xfId="5165" xr:uid="{4EE640AB-CA31-45E4-AFB2-11751A1121E1}"/>
    <cellStyle name="Normal 4 2 3 2 6" xfId="3659" xr:uid="{00000000-0005-0000-0000-000054090000}"/>
    <cellStyle name="Normal 4 2 3 2 7" xfId="2062" xr:uid="{00000000-0005-0000-0000-000055090000}"/>
    <cellStyle name="Normal 4 2 3 2_Note 1 og 2" xfId="5156" xr:uid="{775C5ABE-7A73-457A-BFC2-B4015A47C255}"/>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2_Note 1 og 2" xfId="5168" xr:uid="{7F9623F0-CC02-4078-BEFF-3F2E80AE0CC7}"/>
    <cellStyle name="Normal 4 2 3 3 2 3" xfId="4132" xr:uid="{00000000-0005-0000-0000-00005A090000}"/>
    <cellStyle name="Normal 4 2 3 3 2 4" xfId="2535" xr:uid="{00000000-0005-0000-0000-00005B090000}"/>
    <cellStyle name="Normal 4 2 3 3 2_Note 1 og 2" xfId="5167" xr:uid="{1B2AAA34-6E52-4AFF-B87A-93ED6CD54A3B}"/>
    <cellStyle name="Normal 4 2 3 3 3" xfId="1083" xr:uid="{00000000-0005-0000-0000-00005C090000}"/>
    <cellStyle name="Normal 4 2 3 3 3 2" xfId="3092" xr:uid="{00000000-0005-0000-0000-00005D090000}"/>
    <cellStyle name="Normal 4 2 3 3 3_Note 1 og 2" xfId="5169" xr:uid="{28AC4B6D-BC25-4D4A-AA7B-F36A1AA63FC9}"/>
    <cellStyle name="Normal 4 2 3 3 4" xfId="1838" xr:uid="{00000000-0005-0000-0000-00005E090000}"/>
    <cellStyle name="Normal 4 2 3 3 4 2" xfId="3785" xr:uid="{00000000-0005-0000-0000-00005F090000}"/>
    <cellStyle name="Normal 4 2 3 3 4_Note 1 og 2" xfId="5170" xr:uid="{90B9E12F-F88D-4BD2-9E42-C4EA1313C0AC}"/>
    <cellStyle name="Normal 4 2 3 3 5" xfId="2188" xr:uid="{00000000-0005-0000-0000-000060090000}"/>
    <cellStyle name="Normal 4 2 3 3_Note 1 og 2" xfId="5166" xr:uid="{101669A0-2373-47DF-8AF5-EF29F9409F77}"/>
    <cellStyle name="Normal 4 2 3 4" xfId="530" xr:uid="{00000000-0005-0000-0000-000061090000}"/>
    <cellStyle name="Normal 4 2 3 4 2" xfId="1272" xr:uid="{00000000-0005-0000-0000-000062090000}"/>
    <cellStyle name="Normal 4 2 3 4 2 2" xfId="3267" xr:uid="{00000000-0005-0000-0000-000063090000}"/>
    <cellStyle name="Normal 4 2 3 4 2_Note 1 og 2" xfId="5172" xr:uid="{9B9396F5-25A0-4652-8D97-5B951037430F}"/>
    <cellStyle name="Normal 4 2 3 4 3" xfId="3960" xr:uid="{00000000-0005-0000-0000-000064090000}"/>
    <cellStyle name="Normal 4 2 3 4 4" xfId="2363" xr:uid="{00000000-0005-0000-0000-000065090000}"/>
    <cellStyle name="Normal 4 2 3 4_Note 1 og 2" xfId="5171" xr:uid="{ECC30F6E-FD13-4A23-B5AA-CF8B94796FD5}"/>
    <cellStyle name="Normal 4 2 3 5" xfId="901" xr:uid="{00000000-0005-0000-0000-000066090000}"/>
    <cellStyle name="Normal 4 2 3 5 2" xfId="2720" xr:uid="{00000000-0005-0000-0000-000067090000}"/>
    <cellStyle name="Normal 4 2 3 5_Note 1 og 2" xfId="5173" xr:uid="{0136AD24-BDE4-4CDA-AA78-120B2DF0A055}"/>
    <cellStyle name="Normal 4 2 3 6" xfId="1652" xr:uid="{00000000-0005-0000-0000-000068090000}"/>
    <cellStyle name="Normal 4 2 3 6 2" xfId="2920" xr:uid="{00000000-0005-0000-0000-000069090000}"/>
    <cellStyle name="Normal 4 2 3 6_Note 1 og 2" xfId="5174" xr:uid="{F47275DB-3590-41BB-BB95-DE4DC30DD3D4}"/>
    <cellStyle name="Normal 4 2 3 7" xfId="3613" xr:uid="{00000000-0005-0000-0000-00006A090000}"/>
    <cellStyle name="Normal 4 2 3 8" xfId="2016" xr:uid="{00000000-0005-0000-0000-00006B090000}"/>
    <cellStyle name="Normal 4 2 3_Note 1 og 2" xfId="5155" xr:uid="{A77C127A-2074-4FDA-A2AF-CDB7B2600134}"/>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2_Note 1 og 2" xfId="5179" xr:uid="{B7E74C16-7046-4537-A658-BE27FA19CA3E}"/>
    <cellStyle name="Normal 4 2 4 2 2 2 3" xfId="4201" xr:uid="{00000000-0005-0000-0000-000072090000}"/>
    <cellStyle name="Normal 4 2 4 2 2 2 4" xfId="2605" xr:uid="{00000000-0005-0000-0000-000073090000}"/>
    <cellStyle name="Normal 4 2 4 2 2 2_Note 1 og 2" xfId="5178" xr:uid="{87C52529-46CF-4D1C-99BD-C055514F31DA}"/>
    <cellStyle name="Normal 4 2 4 2 2 3" xfId="1165" xr:uid="{00000000-0005-0000-0000-000074090000}"/>
    <cellStyle name="Normal 4 2 4 2 2 3 2" xfId="3161" xr:uid="{00000000-0005-0000-0000-000075090000}"/>
    <cellStyle name="Normal 4 2 4 2 2 3_Note 1 og 2" xfId="5180" xr:uid="{919E3819-B836-4B76-BB7B-4F6CECCCBB44}"/>
    <cellStyle name="Normal 4 2 4 2 2 4" xfId="1907" xr:uid="{00000000-0005-0000-0000-000076090000}"/>
    <cellStyle name="Normal 4 2 4 2 2 4 2" xfId="3854" xr:uid="{00000000-0005-0000-0000-000077090000}"/>
    <cellStyle name="Normal 4 2 4 2 2 4_Note 1 og 2" xfId="5181" xr:uid="{5D170E6B-14BC-452C-8EDC-23A57276BE04}"/>
    <cellStyle name="Normal 4 2 4 2 2 5" xfId="2257" xr:uid="{00000000-0005-0000-0000-000078090000}"/>
    <cellStyle name="Normal 4 2 4 2 2_Note 1 og 2" xfId="5177" xr:uid="{28739CB8-B1B4-4EEA-981F-F87B0220D3C4}"/>
    <cellStyle name="Normal 4 2 4 2 3" xfId="599" xr:uid="{00000000-0005-0000-0000-000079090000}"/>
    <cellStyle name="Normal 4 2 4 2 3 2" xfId="1341" xr:uid="{00000000-0005-0000-0000-00007A090000}"/>
    <cellStyle name="Normal 4 2 4 2 3 2 2" xfId="3336" xr:uid="{00000000-0005-0000-0000-00007B090000}"/>
    <cellStyle name="Normal 4 2 4 2 3 2_Note 1 og 2" xfId="5183" xr:uid="{F0F82A87-763F-4908-9AAB-36FDC4971877}"/>
    <cellStyle name="Normal 4 2 4 2 3 3" xfId="4029" xr:uid="{00000000-0005-0000-0000-00007C090000}"/>
    <cellStyle name="Normal 4 2 4 2 3 4" xfId="2432" xr:uid="{00000000-0005-0000-0000-00007D090000}"/>
    <cellStyle name="Normal 4 2 4 2 3_Note 1 og 2" xfId="5182" xr:uid="{3B53F63B-9FFC-4B1F-9B3F-26568C4CC9AC}"/>
    <cellStyle name="Normal 4 2 4 2 4" xfId="970" xr:uid="{00000000-0005-0000-0000-00007E090000}"/>
    <cellStyle name="Normal 4 2 4 2 4 2" xfId="2804" xr:uid="{00000000-0005-0000-0000-00007F090000}"/>
    <cellStyle name="Normal 4 2 4 2 4_Note 1 og 2" xfId="5184" xr:uid="{5577DDFC-CD6D-4056-BA23-02B3531FB21D}"/>
    <cellStyle name="Normal 4 2 4 2 5" xfId="1734" xr:uid="{00000000-0005-0000-0000-000080090000}"/>
    <cellStyle name="Normal 4 2 4 2 5 2" xfId="2989" xr:uid="{00000000-0005-0000-0000-000081090000}"/>
    <cellStyle name="Normal 4 2 4 2 5_Note 1 og 2" xfId="5185" xr:uid="{D7BB2695-FD4A-4B9D-A30F-5EACC809FE9B}"/>
    <cellStyle name="Normal 4 2 4 2 6" xfId="3682" xr:uid="{00000000-0005-0000-0000-000082090000}"/>
    <cellStyle name="Normal 4 2 4 2 7" xfId="2085" xr:uid="{00000000-0005-0000-0000-000083090000}"/>
    <cellStyle name="Normal 4 2 4 2_Note 1 og 2" xfId="5176" xr:uid="{D40AB73F-B3E6-48B8-B8DD-921480409122}"/>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2_Note 1 og 2" xfId="5188" xr:uid="{281B179F-7D0A-436F-A695-283CDC4B32DA}"/>
    <cellStyle name="Normal 4 2 4 3 2 3" xfId="4155" xr:uid="{00000000-0005-0000-0000-000088090000}"/>
    <cellStyle name="Normal 4 2 4 3 2 4" xfId="2559" xr:uid="{00000000-0005-0000-0000-000089090000}"/>
    <cellStyle name="Normal 4 2 4 3 2_Note 1 og 2" xfId="5187" xr:uid="{8C72A763-7CC9-4D60-8FC1-3B90131E8318}"/>
    <cellStyle name="Normal 4 2 4 3 3" xfId="1119" xr:uid="{00000000-0005-0000-0000-00008A090000}"/>
    <cellStyle name="Normal 4 2 4 3 3 2" xfId="3115" xr:uid="{00000000-0005-0000-0000-00008B090000}"/>
    <cellStyle name="Normal 4 2 4 3 3_Note 1 og 2" xfId="5189" xr:uid="{24D28134-3193-427D-AAA1-A4976EBC16F6}"/>
    <cellStyle name="Normal 4 2 4 3 4" xfId="1861" xr:uid="{00000000-0005-0000-0000-00008C090000}"/>
    <cellStyle name="Normal 4 2 4 3 4 2" xfId="3808" xr:uid="{00000000-0005-0000-0000-00008D090000}"/>
    <cellStyle name="Normal 4 2 4 3 4_Note 1 og 2" xfId="5190" xr:uid="{84E8E3A4-8112-487B-A58D-7AA8F5C80CB5}"/>
    <cellStyle name="Normal 4 2 4 3 5" xfId="2211" xr:uid="{00000000-0005-0000-0000-00008E090000}"/>
    <cellStyle name="Normal 4 2 4 3_Note 1 og 2" xfId="5186" xr:uid="{9CAF0822-C436-470C-BD5E-788F704C15E8}"/>
    <cellStyle name="Normal 4 2 4 4" xfId="553" xr:uid="{00000000-0005-0000-0000-00008F090000}"/>
    <cellStyle name="Normal 4 2 4 4 2" xfId="1295" xr:uid="{00000000-0005-0000-0000-000090090000}"/>
    <cellStyle name="Normal 4 2 4 4 2 2" xfId="3290" xr:uid="{00000000-0005-0000-0000-000091090000}"/>
    <cellStyle name="Normal 4 2 4 4 2_Note 1 og 2" xfId="5192" xr:uid="{D8CA79FD-5A89-42A1-90E9-DF446EC5C67C}"/>
    <cellStyle name="Normal 4 2 4 4 3" xfId="3983" xr:uid="{00000000-0005-0000-0000-000092090000}"/>
    <cellStyle name="Normal 4 2 4 4 4" xfId="2386" xr:uid="{00000000-0005-0000-0000-000093090000}"/>
    <cellStyle name="Normal 4 2 4 4_Note 1 og 2" xfId="5191" xr:uid="{6C2EA7AE-0CA7-4C0C-B012-CDC55C1AF8D2}"/>
    <cellStyle name="Normal 4 2 4 5" xfId="924" xr:uid="{00000000-0005-0000-0000-000094090000}"/>
    <cellStyle name="Normal 4 2 4 5 2" xfId="2758" xr:uid="{00000000-0005-0000-0000-000095090000}"/>
    <cellStyle name="Normal 4 2 4 5_Note 1 og 2" xfId="5193" xr:uid="{E9819D98-6ED2-49FB-987C-1A55DE3E5E60}"/>
    <cellStyle name="Normal 4 2 4 6" xfId="1688" xr:uid="{00000000-0005-0000-0000-000096090000}"/>
    <cellStyle name="Normal 4 2 4 6 2" xfId="2943" xr:uid="{00000000-0005-0000-0000-000097090000}"/>
    <cellStyle name="Normal 4 2 4 6_Note 1 og 2" xfId="5194" xr:uid="{ADA4EC36-3EAA-4BBC-8776-B2780D76E7AF}"/>
    <cellStyle name="Normal 4 2 4 7" xfId="3636" xr:uid="{00000000-0005-0000-0000-000098090000}"/>
    <cellStyle name="Normal 4 2 4 8" xfId="2039" xr:uid="{00000000-0005-0000-0000-000099090000}"/>
    <cellStyle name="Normal 4 2 4_Note 1 og 2" xfId="5175" xr:uid="{B9802AAB-E367-4035-AAFC-7E5D8A7590E2}"/>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2_Note 1 og 2" xfId="5199" xr:uid="{F3DDED53-79FC-4C17-AED2-0778DB4A0162}"/>
    <cellStyle name="Normal 4 2 5 2 2 2 3" xfId="4204" xr:uid="{00000000-0005-0000-0000-0000A0090000}"/>
    <cellStyle name="Normal 4 2 5 2 2 2 4" xfId="2608" xr:uid="{00000000-0005-0000-0000-0000A1090000}"/>
    <cellStyle name="Normal 4 2 5 2 2 2_Note 1 og 2" xfId="5198" xr:uid="{F33C6FBC-94C6-4AAB-BF9F-C9C5AB202B7D}"/>
    <cellStyle name="Normal 4 2 5 2 2 3" xfId="1168" xr:uid="{00000000-0005-0000-0000-0000A2090000}"/>
    <cellStyle name="Normal 4 2 5 2 2 3 2" xfId="3164" xr:uid="{00000000-0005-0000-0000-0000A3090000}"/>
    <cellStyle name="Normal 4 2 5 2 2 3_Note 1 og 2" xfId="5200" xr:uid="{BDE079B6-33E8-4041-9472-AA3069044D5A}"/>
    <cellStyle name="Normal 4 2 5 2 2 4" xfId="1910" xr:uid="{00000000-0005-0000-0000-0000A4090000}"/>
    <cellStyle name="Normal 4 2 5 2 2 4 2" xfId="3857" xr:uid="{00000000-0005-0000-0000-0000A5090000}"/>
    <cellStyle name="Normal 4 2 5 2 2 4_Note 1 og 2" xfId="5201" xr:uid="{E0FBDFF8-4893-49CC-BB9B-A1BD186D6F19}"/>
    <cellStyle name="Normal 4 2 5 2 2 5" xfId="2260" xr:uid="{00000000-0005-0000-0000-0000A6090000}"/>
    <cellStyle name="Normal 4 2 5 2 2_Note 1 og 2" xfId="5197" xr:uid="{85AB995F-998C-46F8-8715-36218EDF5B00}"/>
    <cellStyle name="Normal 4 2 5 2 3" xfId="602" xr:uid="{00000000-0005-0000-0000-0000A7090000}"/>
    <cellStyle name="Normal 4 2 5 2 3 2" xfId="1344" xr:uid="{00000000-0005-0000-0000-0000A8090000}"/>
    <cellStyle name="Normal 4 2 5 2 3 2 2" xfId="3339" xr:uid="{00000000-0005-0000-0000-0000A9090000}"/>
    <cellStyle name="Normal 4 2 5 2 3 2_Note 1 og 2" xfId="5203" xr:uid="{D75EB7B6-9E07-45E9-8641-D78952F2882B}"/>
    <cellStyle name="Normal 4 2 5 2 3 3" xfId="4032" xr:uid="{00000000-0005-0000-0000-0000AA090000}"/>
    <cellStyle name="Normal 4 2 5 2 3 4" xfId="2435" xr:uid="{00000000-0005-0000-0000-0000AB090000}"/>
    <cellStyle name="Normal 4 2 5 2 3_Note 1 og 2" xfId="5202" xr:uid="{C8CAD7AC-AA4A-44EF-BC5C-DD0C1AE3D209}"/>
    <cellStyle name="Normal 4 2 5 2 4" xfId="973" xr:uid="{00000000-0005-0000-0000-0000AC090000}"/>
    <cellStyle name="Normal 4 2 5 2 4 2" xfId="2807" xr:uid="{00000000-0005-0000-0000-0000AD090000}"/>
    <cellStyle name="Normal 4 2 5 2 4_Note 1 og 2" xfId="5204" xr:uid="{BBC2AFB6-9726-46E0-B0C3-EFA0B7CC9786}"/>
    <cellStyle name="Normal 4 2 5 2 5" xfId="1737" xr:uid="{00000000-0005-0000-0000-0000AE090000}"/>
    <cellStyle name="Normal 4 2 5 2 5 2" xfId="2992" xr:uid="{00000000-0005-0000-0000-0000AF090000}"/>
    <cellStyle name="Normal 4 2 5 2 5_Note 1 og 2" xfId="5205" xr:uid="{D54CF829-F3D8-4E95-85D5-9A5393596B3A}"/>
    <cellStyle name="Normal 4 2 5 2 6" xfId="3685" xr:uid="{00000000-0005-0000-0000-0000B0090000}"/>
    <cellStyle name="Normal 4 2 5 2 7" xfId="2088" xr:uid="{00000000-0005-0000-0000-0000B1090000}"/>
    <cellStyle name="Normal 4 2 5 2_Note 1 og 2" xfId="5196" xr:uid="{344E6D63-5E1B-43E6-9938-F6207C758ABF}"/>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2_Note 1 og 2" xfId="5208" xr:uid="{817F2D1E-E605-4092-89BB-BB962292B99F}"/>
    <cellStyle name="Normal 4 2 5 3 2 3" xfId="4158" xr:uid="{00000000-0005-0000-0000-0000B6090000}"/>
    <cellStyle name="Normal 4 2 5 3 2 4" xfId="2562" xr:uid="{00000000-0005-0000-0000-0000B7090000}"/>
    <cellStyle name="Normal 4 2 5 3 2_Note 1 og 2" xfId="5207" xr:uid="{472C4080-E437-4993-A5A2-A540AAEA29A6}"/>
    <cellStyle name="Normal 4 2 5 3 3" xfId="1122" xr:uid="{00000000-0005-0000-0000-0000B8090000}"/>
    <cellStyle name="Normal 4 2 5 3 3 2" xfId="3118" xr:uid="{00000000-0005-0000-0000-0000B9090000}"/>
    <cellStyle name="Normal 4 2 5 3 3_Note 1 og 2" xfId="5209" xr:uid="{68EADE05-A642-4AA2-BB69-4F45E4662903}"/>
    <cellStyle name="Normal 4 2 5 3 4" xfId="1864" xr:uid="{00000000-0005-0000-0000-0000BA090000}"/>
    <cellStyle name="Normal 4 2 5 3 4 2" xfId="3811" xr:uid="{00000000-0005-0000-0000-0000BB090000}"/>
    <cellStyle name="Normal 4 2 5 3 4_Note 1 og 2" xfId="5210" xr:uid="{420A2859-3818-4A1C-816E-8D64C1803029}"/>
    <cellStyle name="Normal 4 2 5 3 5" xfId="2214" xr:uid="{00000000-0005-0000-0000-0000BC090000}"/>
    <cellStyle name="Normal 4 2 5 3_Note 1 og 2" xfId="5206" xr:uid="{D5DD3E6F-8E65-42AE-9A83-59E5DB6B5211}"/>
    <cellStyle name="Normal 4 2 5 4" xfId="556" xr:uid="{00000000-0005-0000-0000-0000BD090000}"/>
    <cellStyle name="Normal 4 2 5 4 2" xfId="1298" xr:uid="{00000000-0005-0000-0000-0000BE090000}"/>
    <cellStyle name="Normal 4 2 5 4 2 2" xfId="3293" xr:uid="{00000000-0005-0000-0000-0000BF090000}"/>
    <cellStyle name="Normal 4 2 5 4 2_Note 1 og 2" xfId="5212" xr:uid="{0DCFDC15-E18C-4279-B2DB-ED97A91294A9}"/>
    <cellStyle name="Normal 4 2 5 4 3" xfId="3986" xr:uid="{00000000-0005-0000-0000-0000C0090000}"/>
    <cellStyle name="Normal 4 2 5 4 4" xfId="2389" xr:uid="{00000000-0005-0000-0000-0000C1090000}"/>
    <cellStyle name="Normal 4 2 5 4_Note 1 og 2" xfId="5211" xr:uid="{A24D7D36-9E8D-4544-A924-D502A44F36FA}"/>
    <cellStyle name="Normal 4 2 5 5" xfId="927" xr:uid="{00000000-0005-0000-0000-0000C2090000}"/>
    <cellStyle name="Normal 4 2 5 5 2" xfId="2761" xr:uid="{00000000-0005-0000-0000-0000C3090000}"/>
    <cellStyle name="Normal 4 2 5 5_Note 1 og 2" xfId="5213" xr:uid="{539A5563-6146-42F0-BA13-8DDB87B95751}"/>
    <cellStyle name="Normal 4 2 5 6" xfId="1691" xr:uid="{00000000-0005-0000-0000-0000C4090000}"/>
    <cellStyle name="Normal 4 2 5 6 2" xfId="2946" xr:uid="{00000000-0005-0000-0000-0000C5090000}"/>
    <cellStyle name="Normal 4 2 5 6_Note 1 og 2" xfId="5214" xr:uid="{92896C87-0D22-4585-8E0A-9139777E6755}"/>
    <cellStyle name="Normal 4 2 5 7" xfId="3639" xr:uid="{00000000-0005-0000-0000-0000C6090000}"/>
    <cellStyle name="Normal 4 2 5 8" xfId="2042" xr:uid="{00000000-0005-0000-0000-0000C7090000}"/>
    <cellStyle name="Normal 4 2 5_Note 1 og 2" xfId="5195" xr:uid="{B350AE9A-8565-4139-8D9D-085287526864}"/>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2_Note 1 og 2" xfId="5219" xr:uid="{5739329D-E30C-416A-AA21-79878755D2B4}"/>
    <cellStyle name="Normal 4 2 6 2 2 2 3" xfId="4208" xr:uid="{00000000-0005-0000-0000-0000CE090000}"/>
    <cellStyle name="Normal 4 2 6 2 2 2 4" xfId="2612" xr:uid="{00000000-0005-0000-0000-0000CF090000}"/>
    <cellStyle name="Normal 4 2 6 2 2 2_Note 1 og 2" xfId="5218" xr:uid="{1DF2806E-1796-4829-8995-34384CF76D54}"/>
    <cellStyle name="Normal 4 2 6 2 2 3" xfId="1172" xr:uid="{00000000-0005-0000-0000-0000D0090000}"/>
    <cellStyle name="Normal 4 2 6 2 2 3 2" xfId="3168" xr:uid="{00000000-0005-0000-0000-0000D1090000}"/>
    <cellStyle name="Normal 4 2 6 2 2 3_Note 1 og 2" xfId="5220" xr:uid="{0BF451B5-07E8-4726-85B9-E42516D0B435}"/>
    <cellStyle name="Normal 4 2 6 2 2 4" xfId="1914" xr:uid="{00000000-0005-0000-0000-0000D2090000}"/>
    <cellStyle name="Normal 4 2 6 2 2 4 2" xfId="3861" xr:uid="{00000000-0005-0000-0000-0000D3090000}"/>
    <cellStyle name="Normal 4 2 6 2 2 4_Note 1 og 2" xfId="5221" xr:uid="{83EBD008-6524-469C-AA07-4BCFB40E52C3}"/>
    <cellStyle name="Normal 4 2 6 2 2 5" xfId="2264" xr:uid="{00000000-0005-0000-0000-0000D4090000}"/>
    <cellStyle name="Normal 4 2 6 2 2_Note 1 og 2" xfId="5217" xr:uid="{FA4DE1DA-C55F-4B6F-92B4-B3899A9E3FD0}"/>
    <cellStyle name="Normal 4 2 6 2 3" xfId="606" xr:uid="{00000000-0005-0000-0000-0000D5090000}"/>
    <cellStyle name="Normal 4 2 6 2 3 2" xfId="1348" xr:uid="{00000000-0005-0000-0000-0000D6090000}"/>
    <cellStyle name="Normal 4 2 6 2 3 2 2" xfId="3343" xr:uid="{00000000-0005-0000-0000-0000D7090000}"/>
    <cellStyle name="Normal 4 2 6 2 3 2_Note 1 og 2" xfId="5223" xr:uid="{68A00A2E-8936-4700-8BD4-56A6CD5ADDD9}"/>
    <cellStyle name="Normal 4 2 6 2 3 3" xfId="4036" xr:uid="{00000000-0005-0000-0000-0000D8090000}"/>
    <cellStyle name="Normal 4 2 6 2 3 4" xfId="2439" xr:uid="{00000000-0005-0000-0000-0000D9090000}"/>
    <cellStyle name="Normal 4 2 6 2 3_Note 1 og 2" xfId="5222" xr:uid="{BB30A09D-2745-4081-B6F2-CB2F942A8A17}"/>
    <cellStyle name="Normal 4 2 6 2 4" xfId="977" xr:uid="{00000000-0005-0000-0000-0000DA090000}"/>
    <cellStyle name="Normal 4 2 6 2 4 2" xfId="2811" xr:uid="{00000000-0005-0000-0000-0000DB090000}"/>
    <cellStyle name="Normal 4 2 6 2 4_Note 1 og 2" xfId="5224" xr:uid="{49FD9B3D-9334-45CD-8679-4484285B3A85}"/>
    <cellStyle name="Normal 4 2 6 2 5" xfId="1741" xr:uid="{00000000-0005-0000-0000-0000DC090000}"/>
    <cellStyle name="Normal 4 2 6 2 5 2" xfId="2996" xr:uid="{00000000-0005-0000-0000-0000DD090000}"/>
    <cellStyle name="Normal 4 2 6 2 5_Note 1 og 2" xfId="5225" xr:uid="{024570EC-E1F0-46F0-A711-545F486F24CE}"/>
    <cellStyle name="Normal 4 2 6 2 6" xfId="3689" xr:uid="{00000000-0005-0000-0000-0000DE090000}"/>
    <cellStyle name="Normal 4 2 6 2 7" xfId="2092" xr:uid="{00000000-0005-0000-0000-0000DF090000}"/>
    <cellStyle name="Normal 4 2 6 2_Note 1 og 2" xfId="5216" xr:uid="{A1E03BFB-EBE5-49DC-A84A-C4728D39B29C}"/>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2_Note 1 og 2" xfId="5228" xr:uid="{B99D57DC-A1B1-4865-B84F-EA8A64B06979}"/>
    <cellStyle name="Normal 4 2 6 3 2 3" xfId="4162" xr:uid="{00000000-0005-0000-0000-0000E4090000}"/>
    <cellStyle name="Normal 4 2 6 3 2 4" xfId="2566" xr:uid="{00000000-0005-0000-0000-0000E5090000}"/>
    <cellStyle name="Normal 4 2 6 3 2_Note 1 og 2" xfId="5227" xr:uid="{C01DED1B-1861-412D-B83B-F8742AE31CF8}"/>
    <cellStyle name="Normal 4 2 6 3 3" xfId="1126" xr:uid="{00000000-0005-0000-0000-0000E6090000}"/>
    <cellStyle name="Normal 4 2 6 3 3 2" xfId="3122" xr:uid="{00000000-0005-0000-0000-0000E7090000}"/>
    <cellStyle name="Normal 4 2 6 3 3_Note 1 og 2" xfId="5229" xr:uid="{A06C2F46-5205-4A08-B525-47CCCDAB066C}"/>
    <cellStyle name="Normal 4 2 6 3 4" xfId="1868" xr:uid="{00000000-0005-0000-0000-0000E8090000}"/>
    <cellStyle name="Normal 4 2 6 3 4 2" xfId="3815" xr:uid="{00000000-0005-0000-0000-0000E9090000}"/>
    <cellStyle name="Normal 4 2 6 3 4_Note 1 og 2" xfId="5230" xr:uid="{E27AB952-EA1B-4C03-A859-A4E25E022261}"/>
    <cellStyle name="Normal 4 2 6 3 5" xfId="2218" xr:uid="{00000000-0005-0000-0000-0000EA090000}"/>
    <cellStyle name="Normal 4 2 6 3_Note 1 og 2" xfId="5226" xr:uid="{19F50B4E-2D98-4579-A664-6267672F78A9}"/>
    <cellStyle name="Normal 4 2 6 4" xfId="560" xr:uid="{00000000-0005-0000-0000-0000EB090000}"/>
    <cellStyle name="Normal 4 2 6 4 2" xfId="1302" xr:uid="{00000000-0005-0000-0000-0000EC090000}"/>
    <cellStyle name="Normal 4 2 6 4 2 2" xfId="3297" xr:uid="{00000000-0005-0000-0000-0000ED090000}"/>
    <cellStyle name="Normal 4 2 6 4 2_Note 1 og 2" xfId="5232" xr:uid="{450AD90A-A1E1-4C1E-9ABE-9427AFAFD268}"/>
    <cellStyle name="Normal 4 2 6 4 3" xfId="3990" xr:uid="{00000000-0005-0000-0000-0000EE090000}"/>
    <cellStyle name="Normal 4 2 6 4 4" xfId="2393" xr:uid="{00000000-0005-0000-0000-0000EF090000}"/>
    <cellStyle name="Normal 4 2 6 4_Note 1 og 2" xfId="5231" xr:uid="{FDD5B4E9-ADDA-4511-9E8F-68A8EBAB7D4D}"/>
    <cellStyle name="Normal 4 2 6 5" xfId="931" xr:uid="{00000000-0005-0000-0000-0000F0090000}"/>
    <cellStyle name="Normal 4 2 6 5 2" xfId="2765" xr:uid="{00000000-0005-0000-0000-0000F1090000}"/>
    <cellStyle name="Normal 4 2 6 5_Note 1 og 2" xfId="5233" xr:uid="{686CACDF-782E-434A-8BBC-F20DEF53AAD0}"/>
    <cellStyle name="Normal 4 2 6 6" xfId="1695" xr:uid="{00000000-0005-0000-0000-0000F2090000}"/>
    <cellStyle name="Normal 4 2 6 6 2" xfId="2950" xr:uid="{00000000-0005-0000-0000-0000F3090000}"/>
    <cellStyle name="Normal 4 2 6 6_Note 1 og 2" xfId="5234" xr:uid="{C0FD7350-3B7E-47CC-B510-5337966717D7}"/>
    <cellStyle name="Normal 4 2 6 7" xfId="3643" xr:uid="{00000000-0005-0000-0000-0000F4090000}"/>
    <cellStyle name="Normal 4 2 6 8" xfId="2046" xr:uid="{00000000-0005-0000-0000-0000F5090000}"/>
    <cellStyle name="Normal 4 2 6_Note 1 og 2" xfId="5215" xr:uid="{26F3C64E-C1A7-448E-BC2E-0761A867A273}"/>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2_Note 1 og 2" xfId="5238" xr:uid="{DAB2ADBB-7D5C-43D6-B73B-92CF0AFC8C35}"/>
    <cellStyle name="Normal 4 2 7 2 2 3" xfId="4170" xr:uid="{00000000-0005-0000-0000-0000FB090000}"/>
    <cellStyle name="Normal 4 2 7 2 2 4" xfId="2574" xr:uid="{00000000-0005-0000-0000-0000FC090000}"/>
    <cellStyle name="Normal 4 2 7 2 2_Note 1 og 2" xfId="5237" xr:uid="{975002EF-AA59-4206-8A4D-56B59DDFED9B}"/>
    <cellStyle name="Normal 4 2 7 2 3" xfId="1134" xr:uid="{00000000-0005-0000-0000-0000FD090000}"/>
    <cellStyle name="Normal 4 2 7 2 3 2" xfId="3130" xr:uid="{00000000-0005-0000-0000-0000FE090000}"/>
    <cellStyle name="Normal 4 2 7 2 3_Note 1 og 2" xfId="5239" xr:uid="{64F74EAA-3447-4CAB-AF03-5028E7EB52F6}"/>
    <cellStyle name="Normal 4 2 7 2 4" xfId="1876" xr:uid="{00000000-0005-0000-0000-0000FF090000}"/>
    <cellStyle name="Normal 4 2 7 2 4 2" xfId="3823" xr:uid="{00000000-0005-0000-0000-0000000A0000}"/>
    <cellStyle name="Normal 4 2 7 2 4_Note 1 og 2" xfId="5240" xr:uid="{16B0410D-544C-4FF6-96F3-B789659AB563}"/>
    <cellStyle name="Normal 4 2 7 2 5" xfId="2226" xr:uid="{00000000-0005-0000-0000-0000010A0000}"/>
    <cellStyle name="Normal 4 2 7 2_Note 1 og 2" xfId="5236" xr:uid="{9210E404-19EB-440A-BB6F-B7131D98DD52}"/>
    <cellStyle name="Normal 4 2 7 3" xfId="568" xr:uid="{00000000-0005-0000-0000-0000020A0000}"/>
    <cellStyle name="Normal 4 2 7 3 2" xfId="1310" xr:uid="{00000000-0005-0000-0000-0000030A0000}"/>
    <cellStyle name="Normal 4 2 7 3 2 2" xfId="3305" xr:uid="{00000000-0005-0000-0000-0000040A0000}"/>
    <cellStyle name="Normal 4 2 7 3 2_Note 1 og 2" xfId="5242" xr:uid="{B90FEB3B-8AFC-4498-8264-27E536A5CBB9}"/>
    <cellStyle name="Normal 4 2 7 3 3" xfId="3998" xr:uid="{00000000-0005-0000-0000-0000050A0000}"/>
    <cellStyle name="Normal 4 2 7 3 4" xfId="2401" xr:uid="{00000000-0005-0000-0000-0000060A0000}"/>
    <cellStyle name="Normal 4 2 7 3_Note 1 og 2" xfId="5241" xr:uid="{8AB9550F-ED5C-4636-B60A-CF33C3E85C83}"/>
    <cellStyle name="Normal 4 2 7 4" xfId="939" xr:uid="{00000000-0005-0000-0000-0000070A0000}"/>
    <cellStyle name="Normal 4 2 7 4 2" xfId="2773" xr:uid="{00000000-0005-0000-0000-0000080A0000}"/>
    <cellStyle name="Normal 4 2 7 4_Note 1 og 2" xfId="5243" xr:uid="{9634C9BD-DBCC-48B7-988B-A4A4B9F0FFB5}"/>
    <cellStyle name="Normal 4 2 7 5" xfId="1703" xr:uid="{00000000-0005-0000-0000-0000090A0000}"/>
    <cellStyle name="Normal 4 2 7 5 2" xfId="2958" xr:uid="{00000000-0005-0000-0000-00000A0A0000}"/>
    <cellStyle name="Normal 4 2 7 5_Note 1 og 2" xfId="5244" xr:uid="{941005A6-7CCD-4EAC-B39F-D47DE354B833}"/>
    <cellStyle name="Normal 4 2 7 6" xfId="3651" xr:uid="{00000000-0005-0000-0000-00000B0A0000}"/>
    <cellStyle name="Normal 4 2 7 7" xfId="2054" xr:uid="{00000000-0005-0000-0000-00000C0A0000}"/>
    <cellStyle name="Normal 4 2 7_Note 1 og 2" xfId="5235" xr:uid="{223B588C-5E66-4CAA-B720-3354A6E00878}"/>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2_Note 1 og 2" xfId="5247" xr:uid="{449BACC7-0704-49E1-959E-DE23E57D8B54}"/>
    <cellStyle name="Normal 4 2 8 2 3" xfId="4124" xr:uid="{00000000-0005-0000-0000-0000110A0000}"/>
    <cellStyle name="Normal 4 2 8 2 4" xfId="2527" xr:uid="{00000000-0005-0000-0000-0000120A0000}"/>
    <cellStyle name="Normal 4 2 8 2_Note 1 og 2" xfId="5246" xr:uid="{8F87A04A-B628-4B09-9516-11634BE72AA3}"/>
    <cellStyle name="Normal 4 2 8 3" xfId="1075" xr:uid="{00000000-0005-0000-0000-0000130A0000}"/>
    <cellStyle name="Normal 4 2 8 3 2" xfId="3084" xr:uid="{00000000-0005-0000-0000-0000140A0000}"/>
    <cellStyle name="Normal 4 2 8 3_Note 1 og 2" xfId="5248" xr:uid="{C8CD10B6-E13C-4BD5-BC76-07D87620C620}"/>
    <cellStyle name="Normal 4 2 8 4" xfId="1830" xr:uid="{00000000-0005-0000-0000-0000150A0000}"/>
    <cellStyle name="Normal 4 2 8 4 2" xfId="3777" xr:uid="{00000000-0005-0000-0000-0000160A0000}"/>
    <cellStyle name="Normal 4 2 8 4_Note 1 og 2" xfId="5249" xr:uid="{F33A7745-544C-421C-9E3E-721A6E8CEE1A}"/>
    <cellStyle name="Normal 4 2 8 5" xfId="2180" xr:uid="{00000000-0005-0000-0000-0000170A0000}"/>
    <cellStyle name="Normal 4 2 8_Note 1 og 2" xfId="5245" xr:uid="{6C6DF55B-D9AD-47C5-89F0-732D58C337E9}"/>
    <cellStyle name="Normal 4 2 9" xfId="522" xr:uid="{00000000-0005-0000-0000-0000180A0000}"/>
    <cellStyle name="Normal 4 2 9 2" xfId="1264" xr:uid="{00000000-0005-0000-0000-0000190A0000}"/>
    <cellStyle name="Normal 4 2 9 2 2" xfId="3259" xr:uid="{00000000-0005-0000-0000-00001A0A0000}"/>
    <cellStyle name="Normal 4 2 9 2_Note 1 og 2" xfId="5251" xr:uid="{172592B9-E497-4ACB-B7AA-B5A76F363F1D}"/>
    <cellStyle name="Normal 4 2 9 3" xfId="3952" xr:uid="{00000000-0005-0000-0000-00001B0A0000}"/>
    <cellStyle name="Normal 4 2 9 4" xfId="2355" xr:uid="{00000000-0005-0000-0000-00001C0A0000}"/>
    <cellStyle name="Normal 4 2 9_Note 1 og 2" xfId="5250" xr:uid="{2EDA0367-B768-4D51-93DB-C0BDBE1D0DCB}"/>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2_Note 1 og 2" xfId="5257" xr:uid="{8C5139AF-F1BC-4D1D-B034-AF4D8A4C429F}"/>
    <cellStyle name="Normal 4 3 2 2 2 2 3" xfId="4198" xr:uid="{00000000-0005-0000-0000-0000250A0000}"/>
    <cellStyle name="Normal 4 3 2 2 2 2 4" xfId="2602" xr:uid="{00000000-0005-0000-0000-0000260A0000}"/>
    <cellStyle name="Normal 4 3 2 2 2 2_Note 1 og 2" xfId="5256" xr:uid="{2968377E-0E2A-425C-8D75-A7636CBBF0D5}"/>
    <cellStyle name="Normal 4 3 2 2 2 3" xfId="1162" xr:uid="{00000000-0005-0000-0000-0000270A0000}"/>
    <cellStyle name="Normal 4 3 2 2 2 3 2" xfId="3158" xr:uid="{00000000-0005-0000-0000-0000280A0000}"/>
    <cellStyle name="Normal 4 3 2 2 2 3_Note 1 og 2" xfId="5258" xr:uid="{B166B14A-76D3-430A-84CE-5D8D00C5C0C1}"/>
    <cellStyle name="Normal 4 3 2 2 2 4" xfId="1904" xr:uid="{00000000-0005-0000-0000-0000290A0000}"/>
    <cellStyle name="Normal 4 3 2 2 2 4 2" xfId="3851" xr:uid="{00000000-0005-0000-0000-00002A0A0000}"/>
    <cellStyle name="Normal 4 3 2 2 2 4_Note 1 og 2" xfId="5259" xr:uid="{FF902C32-9860-497C-B4E0-889834C84D31}"/>
    <cellStyle name="Normal 4 3 2 2 2 5" xfId="2254" xr:uid="{00000000-0005-0000-0000-00002B0A0000}"/>
    <cellStyle name="Normal 4 3 2 2 2_Note 1 og 2" xfId="5255" xr:uid="{479AC86E-24DE-454F-B21A-8D8CD8968111}"/>
    <cellStyle name="Normal 4 3 2 2 3" xfId="596" xr:uid="{00000000-0005-0000-0000-00002C0A0000}"/>
    <cellStyle name="Normal 4 3 2 2 3 2" xfId="1338" xr:uid="{00000000-0005-0000-0000-00002D0A0000}"/>
    <cellStyle name="Normal 4 3 2 2 3 2 2" xfId="3333" xr:uid="{00000000-0005-0000-0000-00002E0A0000}"/>
    <cellStyle name="Normal 4 3 2 2 3 2_Note 1 og 2" xfId="5261" xr:uid="{D9DF788C-89C2-492D-A9A5-A120E28DEE34}"/>
    <cellStyle name="Normal 4 3 2 2 3 3" xfId="4026" xr:uid="{00000000-0005-0000-0000-00002F0A0000}"/>
    <cellStyle name="Normal 4 3 2 2 3 4" xfId="2429" xr:uid="{00000000-0005-0000-0000-0000300A0000}"/>
    <cellStyle name="Normal 4 3 2 2 3_Note 1 og 2" xfId="5260" xr:uid="{B1EDB6CE-86B6-4BAC-8E51-C5E4FCDAA1A8}"/>
    <cellStyle name="Normal 4 3 2 2 4" xfId="967" xr:uid="{00000000-0005-0000-0000-0000310A0000}"/>
    <cellStyle name="Normal 4 3 2 2 4 2" xfId="2801" xr:uid="{00000000-0005-0000-0000-0000320A0000}"/>
    <cellStyle name="Normal 4 3 2 2 4_Note 1 og 2" xfId="5262" xr:uid="{AE4968B0-AD2C-422C-A426-695A6C8995FE}"/>
    <cellStyle name="Normal 4 3 2 2 5" xfId="1731" xr:uid="{00000000-0005-0000-0000-0000330A0000}"/>
    <cellStyle name="Normal 4 3 2 2 5 2" xfId="2986" xr:uid="{00000000-0005-0000-0000-0000340A0000}"/>
    <cellStyle name="Normal 4 3 2 2 5_Note 1 og 2" xfId="5263" xr:uid="{FBE3D713-AF12-416A-B434-7D2D05FCECD8}"/>
    <cellStyle name="Normal 4 3 2 2 6" xfId="3679" xr:uid="{00000000-0005-0000-0000-0000350A0000}"/>
    <cellStyle name="Normal 4 3 2 2 7" xfId="2082" xr:uid="{00000000-0005-0000-0000-0000360A0000}"/>
    <cellStyle name="Normal 4 3 2 2_Note 1 og 2" xfId="5254" xr:uid="{12616B17-1244-47AF-8DCF-2E9C32E243FB}"/>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2_Note 1 og 2" xfId="5266" xr:uid="{FD7FF986-5E94-4782-810D-4367468947FB}"/>
    <cellStyle name="Normal 4 3 2 3 2 3" xfId="4152" xr:uid="{00000000-0005-0000-0000-00003B0A0000}"/>
    <cellStyle name="Normal 4 3 2 3 2 4" xfId="2556" xr:uid="{00000000-0005-0000-0000-00003C0A0000}"/>
    <cellStyle name="Normal 4 3 2 3 2_Note 1 og 2" xfId="5265" xr:uid="{A6594B84-CB4E-47D0-95E9-DDD3E252D395}"/>
    <cellStyle name="Normal 4 3 2 3 3" xfId="1115" xr:uid="{00000000-0005-0000-0000-00003D0A0000}"/>
    <cellStyle name="Normal 4 3 2 3 3 2" xfId="3112" xr:uid="{00000000-0005-0000-0000-00003E0A0000}"/>
    <cellStyle name="Normal 4 3 2 3 3_Note 1 og 2" xfId="5267" xr:uid="{FE21137D-0938-4091-9656-60B37423F9A8}"/>
    <cellStyle name="Normal 4 3 2 3 4" xfId="1858" xr:uid="{00000000-0005-0000-0000-00003F0A0000}"/>
    <cellStyle name="Normal 4 3 2 3 4 2" xfId="3805" xr:uid="{00000000-0005-0000-0000-0000400A0000}"/>
    <cellStyle name="Normal 4 3 2 3 4_Note 1 og 2" xfId="5268" xr:uid="{6BE31D88-1744-4B51-833A-EDFD8E961A0E}"/>
    <cellStyle name="Normal 4 3 2 3 5" xfId="2208" xr:uid="{00000000-0005-0000-0000-0000410A0000}"/>
    <cellStyle name="Normal 4 3 2 3_Note 1 og 2" xfId="5264" xr:uid="{CD2CD39A-BDE7-46B9-9D69-CDA0021DA801}"/>
    <cellStyle name="Normal 4 3 2 4" xfId="550" xr:uid="{00000000-0005-0000-0000-0000420A0000}"/>
    <cellStyle name="Normal 4 3 2 4 2" xfId="1292" xr:uid="{00000000-0005-0000-0000-0000430A0000}"/>
    <cellStyle name="Normal 4 3 2 4 2 2" xfId="3287" xr:uid="{00000000-0005-0000-0000-0000440A0000}"/>
    <cellStyle name="Normal 4 3 2 4 2_Note 1 og 2" xfId="5270" xr:uid="{A21902B4-C158-4FF5-AC7C-4DF2BD53C814}"/>
    <cellStyle name="Normal 4 3 2 4 3" xfId="3980" xr:uid="{00000000-0005-0000-0000-0000450A0000}"/>
    <cellStyle name="Normal 4 3 2 4 4" xfId="2383" xr:uid="{00000000-0005-0000-0000-0000460A0000}"/>
    <cellStyle name="Normal 4 3 2 4_Note 1 og 2" xfId="5269" xr:uid="{E24625BC-00E2-4E8C-B84C-361C4D5703D8}"/>
    <cellStyle name="Normal 4 3 2 5" xfId="921" xr:uid="{00000000-0005-0000-0000-0000470A0000}"/>
    <cellStyle name="Normal 4 3 2 5 2" xfId="2754" xr:uid="{00000000-0005-0000-0000-0000480A0000}"/>
    <cellStyle name="Normal 4 3 2 5_Note 1 og 2" xfId="5271" xr:uid="{2B800A36-30B4-4AE4-AACE-D55CFF0D449F}"/>
    <cellStyle name="Normal 4 3 2 6" xfId="1684" xr:uid="{00000000-0005-0000-0000-0000490A0000}"/>
    <cellStyle name="Normal 4 3 2 6 2" xfId="2940" xr:uid="{00000000-0005-0000-0000-00004A0A0000}"/>
    <cellStyle name="Normal 4 3 2 6_Note 1 og 2" xfId="5272" xr:uid="{DF0DB125-E70D-4C65-9598-8B422AE14726}"/>
    <cellStyle name="Normal 4 3 2 7" xfId="3633" xr:uid="{00000000-0005-0000-0000-00004B0A0000}"/>
    <cellStyle name="Normal 4 3 2 8" xfId="2036" xr:uid="{00000000-0005-0000-0000-00004C0A0000}"/>
    <cellStyle name="Normal 4 3 2_Note 1 og 2" xfId="5253" xr:uid="{6994B42B-C8A1-4CFA-AA51-1FD6A2CA35C9}"/>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2_Note 1 og 2" xfId="5276" xr:uid="{953AB116-BCF5-48E3-994E-1A01C535025B}"/>
    <cellStyle name="Normal 4 3 3 2 2 3" xfId="4169" xr:uid="{00000000-0005-0000-0000-0000520A0000}"/>
    <cellStyle name="Normal 4 3 3 2 2 4" xfId="2573" xr:uid="{00000000-0005-0000-0000-0000530A0000}"/>
    <cellStyle name="Normal 4 3 3 2 2_Note 1 og 2" xfId="5275" xr:uid="{F7C61623-855E-443F-9E0C-048EB58A7739}"/>
    <cellStyle name="Normal 4 3 3 2 3" xfId="1133" xr:uid="{00000000-0005-0000-0000-0000540A0000}"/>
    <cellStyle name="Normal 4 3 3 2 3 2" xfId="3129" xr:uid="{00000000-0005-0000-0000-0000550A0000}"/>
    <cellStyle name="Normal 4 3 3 2 3_Note 1 og 2" xfId="5277" xr:uid="{F3C6275C-ED38-44FC-AD20-0BC97A7D65E9}"/>
    <cellStyle name="Normal 4 3 3 2 4" xfId="1875" xr:uid="{00000000-0005-0000-0000-0000560A0000}"/>
    <cellStyle name="Normal 4 3 3 2 4 2" xfId="3822" xr:uid="{00000000-0005-0000-0000-0000570A0000}"/>
    <cellStyle name="Normal 4 3 3 2 4_Note 1 og 2" xfId="5278" xr:uid="{66458C4C-1366-4794-9C45-90E2AD6A42CA}"/>
    <cellStyle name="Normal 4 3 3 2 5" xfId="2225" xr:uid="{00000000-0005-0000-0000-0000580A0000}"/>
    <cellStyle name="Normal 4 3 3 2_Note 1 og 2" xfId="5274" xr:uid="{8F85857B-FA2F-42FE-A69E-FCA1408B4526}"/>
    <cellStyle name="Normal 4 3 3 3" xfId="567" xr:uid="{00000000-0005-0000-0000-0000590A0000}"/>
    <cellStyle name="Normal 4 3 3 3 2" xfId="1309" xr:uid="{00000000-0005-0000-0000-00005A0A0000}"/>
    <cellStyle name="Normal 4 3 3 3 2 2" xfId="3304" xr:uid="{00000000-0005-0000-0000-00005B0A0000}"/>
    <cellStyle name="Normal 4 3 3 3 2_Note 1 og 2" xfId="5280" xr:uid="{9FB9C340-C94C-4DF2-9916-BAF047FBBA8B}"/>
    <cellStyle name="Normal 4 3 3 3 3" xfId="3997" xr:uid="{00000000-0005-0000-0000-00005C0A0000}"/>
    <cellStyle name="Normal 4 3 3 3 4" xfId="2400" xr:uid="{00000000-0005-0000-0000-00005D0A0000}"/>
    <cellStyle name="Normal 4 3 3 3_Note 1 og 2" xfId="5279" xr:uid="{45F8B0A9-7B62-4B53-ADD3-B5DD5E02BD2F}"/>
    <cellStyle name="Normal 4 3 3 4" xfId="938" xr:uid="{00000000-0005-0000-0000-00005E0A0000}"/>
    <cellStyle name="Normal 4 3 3 4 2" xfId="2772" xr:uid="{00000000-0005-0000-0000-00005F0A0000}"/>
    <cellStyle name="Normal 4 3 3 4_Note 1 og 2" xfId="5281" xr:uid="{8397B8CE-7938-41DF-9241-7C1D1273B1D7}"/>
    <cellStyle name="Normal 4 3 3 5" xfId="1702" xr:uid="{00000000-0005-0000-0000-0000600A0000}"/>
    <cellStyle name="Normal 4 3 3 5 2" xfId="2957" xr:uid="{00000000-0005-0000-0000-0000610A0000}"/>
    <cellStyle name="Normal 4 3 3 5_Note 1 og 2" xfId="5282" xr:uid="{C7D3E60B-EA6D-4CC3-A499-B38A9F710BDD}"/>
    <cellStyle name="Normal 4 3 3 6" xfId="3650" xr:uid="{00000000-0005-0000-0000-0000620A0000}"/>
    <cellStyle name="Normal 4 3 3 7" xfId="2053" xr:uid="{00000000-0005-0000-0000-0000630A0000}"/>
    <cellStyle name="Normal 4 3 3_Note 1 og 2" xfId="5273" xr:uid="{BF0E5328-3CB7-4361-B87D-F4B022546C1B}"/>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2_Note 1 og 2" xfId="5285" xr:uid="{BB5C1D94-AAE6-4867-B685-0BF74C0FEC7C}"/>
    <cellStyle name="Normal 4 3 4 2 3" xfId="4123" xr:uid="{00000000-0005-0000-0000-0000680A0000}"/>
    <cellStyle name="Normal 4 3 4 2 4" xfId="2526" xr:uid="{00000000-0005-0000-0000-0000690A0000}"/>
    <cellStyle name="Normal 4 3 4 2_Note 1 og 2" xfId="5284" xr:uid="{2EA4BE10-B2D4-4A2E-941C-E6B05CE4705E}"/>
    <cellStyle name="Normal 4 3 4 3" xfId="1074" xr:uid="{00000000-0005-0000-0000-00006A0A0000}"/>
    <cellStyle name="Normal 4 3 4 3 2" xfId="3083" xr:uid="{00000000-0005-0000-0000-00006B0A0000}"/>
    <cellStyle name="Normal 4 3 4 3_Note 1 og 2" xfId="5286" xr:uid="{5DB4F960-9114-456D-99C6-454485C6C9CC}"/>
    <cellStyle name="Normal 4 3 4 4" xfId="1829" xr:uid="{00000000-0005-0000-0000-00006C0A0000}"/>
    <cellStyle name="Normal 4 3 4 4 2" xfId="3776" xr:uid="{00000000-0005-0000-0000-00006D0A0000}"/>
    <cellStyle name="Normal 4 3 4 4_Note 1 og 2" xfId="5287" xr:uid="{962F56CA-06FB-405F-814B-CFA22970E75D}"/>
    <cellStyle name="Normal 4 3 4 5" xfId="2179" xr:uid="{00000000-0005-0000-0000-00006E0A0000}"/>
    <cellStyle name="Normal 4 3 4_Note 1 og 2" xfId="5283" xr:uid="{F0ABB761-A41B-4F3C-A795-FD4DA8494811}"/>
    <cellStyle name="Normal 4 3 5" xfId="521" xr:uid="{00000000-0005-0000-0000-00006F0A0000}"/>
    <cellStyle name="Normal 4 3 5 2" xfId="1263" xr:uid="{00000000-0005-0000-0000-0000700A0000}"/>
    <cellStyle name="Normal 4 3 5 2 2" xfId="3258" xr:uid="{00000000-0005-0000-0000-0000710A0000}"/>
    <cellStyle name="Normal 4 3 5 2_Note 1 og 2" xfId="5289" xr:uid="{1FF1B548-D877-4255-8C6A-31500A4ECA25}"/>
    <cellStyle name="Normal 4 3 5 3" xfId="3951" xr:uid="{00000000-0005-0000-0000-0000720A0000}"/>
    <cellStyle name="Normal 4 3 5 4" xfId="2354" xr:uid="{00000000-0005-0000-0000-0000730A0000}"/>
    <cellStyle name="Normal 4 3 5_Note 1 og 2" xfId="5288" xr:uid="{1CA1A36D-8667-422A-B754-B963C909E366}"/>
    <cellStyle name="Normal 4 3 6" xfId="892" xr:uid="{00000000-0005-0000-0000-0000740A0000}"/>
    <cellStyle name="Normal 4 3 6 2" xfId="2711" xr:uid="{00000000-0005-0000-0000-0000750A0000}"/>
    <cellStyle name="Normal 4 3 6_Note 1 og 2" xfId="5290" xr:uid="{F50EB3FD-A1D2-4A23-BC16-F25C40DE5555}"/>
    <cellStyle name="Normal 4 3 7" xfId="1643" xr:uid="{00000000-0005-0000-0000-0000760A0000}"/>
    <cellStyle name="Normal 4 3 7 2" xfId="2911" xr:uid="{00000000-0005-0000-0000-0000770A0000}"/>
    <cellStyle name="Normal 4 3 7_Note 1 og 2" xfId="5291" xr:uid="{768496CA-726F-47F5-AD44-C88BDE43BE0D}"/>
    <cellStyle name="Normal 4 3 8" xfId="3604" xr:uid="{00000000-0005-0000-0000-0000780A0000}"/>
    <cellStyle name="Normal 4 3 9" xfId="2007" xr:uid="{00000000-0005-0000-0000-0000790A0000}"/>
    <cellStyle name="Normal 4 3_Note 1 og 2" xfId="5252" xr:uid="{C09B7C5E-0E56-4D1A-945B-0DDCC01292CC}"/>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2_Note 1 og 2" xfId="5297" xr:uid="{9B6F666B-87A6-4D92-9EBD-254FAFAE96A4}"/>
    <cellStyle name="Normal 4 4 2 2 2 2 3" xfId="4181" xr:uid="{00000000-0005-0000-0000-0000810A0000}"/>
    <cellStyle name="Normal 4 4 2 2 2 2 4" xfId="2585" xr:uid="{00000000-0005-0000-0000-0000820A0000}"/>
    <cellStyle name="Normal 4 4 2 2 2 2_Note 1 og 2" xfId="5296" xr:uid="{A28F2F78-248B-48D5-963A-51BFC3501A2A}"/>
    <cellStyle name="Normal 4 4 2 2 2 3" xfId="1145" xr:uid="{00000000-0005-0000-0000-0000830A0000}"/>
    <cellStyle name="Normal 4 4 2 2 2 3 2" xfId="3141" xr:uid="{00000000-0005-0000-0000-0000840A0000}"/>
    <cellStyle name="Normal 4 4 2 2 2 3_Note 1 og 2" xfId="5298" xr:uid="{56B19724-E0CC-4B0B-A066-CDFEC2FBABE5}"/>
    <cellStyle name="Normal 4 4 2 2 2 4" xfId="1887" xr:uid="{00000000-0005-0000-0000-0000850A0000}"/>
    <cellStyle name="Normal 4 4 2 2 2 4 2" xfId="3834" xr:uid="{00000000-0005-0000-0000-0000860A0000}"/>
    <cellStyle name="Normal 4 4 2 2 2 4_Note 1 og 2" xfId="5299" xr:uid="{AD384321-DC13-45D5-8744-FCB320B9767C}"/>
    <cellStyle name="Normal 4 4 2 2 2 5" xfId="2237" xr:uid="{00000000-0005-0000-0000-0000870A0000}"/>
    <cellStyle name="Normal 4 4 2 2 2_Note 1 og 2" xfId="5295" xr:uid="{D78BE6DB-195F-4EBB-AB2E-0EDE482F74A7}"/>
    <cellStyle name="Normal 4 4 2 2 3" xfId="579" xr:uid="{00000000-0005-0000-0000-0000880A0000}"/>
    <cellStyle name="Normal 4 4 2 2 3 2" xfId="1321" xr:uid="{00000000-0005-0000-0000-0000890A0000}"/>
    <cellStyle name="Normal 4 4 2 2 3 2 2" xfId="3316" xr:uid="{00000000-0005-0000-0000-00008A0A0000}"/>
    <cellStyle name="Normal 4 4 2 2 3 2_Note 1 og 2" xfId="5301" xr:uid="{E9397F0A-C036-42AF-80EA-4D68B400455C}"/>
    <cellStyle name="Normal 4 4 2 2 3 3" xfId="4009" xr:uid="{00000000-0005-0000-0000-00008B0A0000}"/>
    <cellStyle name="Normal 4 4 2 2 3 4" xfId="2412" xr:uid="{00000000-0005-0000-0000-00008C0A0000}"/>
    <cellStyle name="Normal 4 4 2 2 3_Note 1 og 2" xfId="5300" xr:uid="{1B4547AE-37D7-4B6A-86C2-C06D689025B5}"/>
    <cellStyle name="Normal 4 4 2 2 4" xfId="950" xr:uid="{00000000-0005-0000-0000-00008D0A0000}"/>
    <cellStyle name="Normal 4 4 2 2 4 2" xfId="2784" xr:uid="{00000000-0005-0000-0000-00008E0A0000}"/>
    <cellStyle name="Normal 4 4 2 2 4_Note 1 og 2" xfId="5302" xr:uid="{38CEF331-23C9-426F-98B5-FB49699D0C3C}"/>
    <cellStyle name="Normal 4 4 2 2 5" xfId="1714" xr:uid="{00000000-0005-0000-0000-00008F0A0000}"/>
    <cellStyle name="Normal 4 4 2 2 5 2" xfId="2969" xr:uid="{00000000-0005-0000-0000-0000900A0000}"/>
    <cellStyle name="Normal 4 4 2 2 5_Note 1 og 2" xfId="5303" xr:uid="{8640FA08-5312-4033-9D98-DED727E2B82D}"/>
    <cellStyle name="Normal 4 4 2 2 6" xfId="3662" xr:uid="{00000000-0005-0000-0000-0000910A0000}"/>
    <cellStyle name="Normal 4 4 2 2 7" xfId="2065" xr:uid="{00000000-0005-0000-0000-0000920A0000}"/>
    <cellStyle name="Normal 4 4 2 2_Note 1 og 2" xfId="5294" xr:uid="{062CB57F-6600-448D-817E-27CD1AE8E578}"/>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2_Note 1 og 2" xfId="5306" xr:uid="{DB42691F-AB3D-42BC-96CA-CABE7F62CBAD}"/>
    <cellStyle name="Normal 4 4 2 3 2 3" xfId="4135" xr:uid="{00000000-0005-0000-0000-0000970A0000}"/>
    <cellStyle name="Normal 4 4 2 3 2 4" xfId="2538" xr:uid="{00000000-0005-0000-0000-0000980A0000}"/>
    <cellStyle name="Normal 4 4 2 3 2_Note 1 og 2" xfId="5305" xr:uid="{2565CD80-3CC0-44E5-83D3-6A80D0B99420}"/>
    <cellStyle name="Normal 4 4 2 3 3" xfId="1086" xr:uid="{00000000-0005-0000-0000-0000990A0000}"/>
    <cellStyle name="Normal 4 4 2 3 3 2" xfId="3095" xr:uid="{00000000-0005-0000-0000-00009A0A0000}"/>
    <cellStyle name="Normal 4 4 2 3 3_Note 1 og 2" xfId="5307" xr:uid="{8B67BBC9-EC81-4430-8CC8-8B6A7D59AE0B}"/>
    <cellStyle name="Normal 4 4 2 3 4" xfId="1841" xr:uid="{00000000-0005-0000-0000-00009B0A0000}"/>
    <cellStyle name="Normal 4 4 2 3 4 2" xfId="3788" xr:uid="{00000000-0005-0000-0000-00009C0A0000}"/>
    <cellStyle name="Normal 4 4 2 3 4_Note 1 og 2" xfId="5308" xr:uid="{E60043B3-E299-4CE7-AA2C-9CC88CE33A6D}"/>
    <cellStyle name="Normal 4 4 2 3 5" xfId="2191" xr:uid="{00000000-0005-0000-0000-00009D0A0000}"/>
    <cellStyle name="Normal 4 4 2 3_Note 1 og 2" xfId="5304" xr:uid="{5C910599-D7A4-4951-84A6-DA9614D22DF1}"/>
    <cellStyle name="Normal 4 4 2 4" xfId="533" xr:uid="{00000000-0005-0000-0000-00009E0A0000}"/>
    <cellStyle name="Normal 4 4 2 4 2" xfId="1275" xr:uid="{00000000-0005-0000-0000-00009F0A0000}"/>
    <cellStyle name="Normal 4 4 2 4 2 2" xfId="3270" xr:uid="{00000000-0005-0000-0000-0000A00A0000}"/>
    <cellStyle name="Normal 4 4 2 4 2_Note 1 og 2" xfId="5310" xr:uid="{29D39EF0-25FF-4EC1-924E-9C171C8B1FC4}"/>
    <cellStyle name="Normal 4 4 2 4 3" xfId="3963" xr:uid="{00000000-0005-0000-0000-0000A10A0000}"/>
    <cellStyle name="Normal 4 4 2 4 4" xfId="2366" xr:uid="{00000000-0005-0000-0000-0000A20A0000}"/>
    <cellStyle name="Normal 4 4 2 4_Note 1 og 2" xfId="5309" xr:uid="{15ADE7B2-915F-4EC3-BDDE-CB1ACF64F6BA}"/>
    <cellStyle name="Normal 4 4 2 5" xfId="904" xr:uid="{00000000-0005-0000-0000-0000A30A0000}"/>
    <cellStyle name="Normal 4 4 2 5 2" xfId="2723" xr:uid="{00000000-0005-0000-0000-0000A40A0000}"/>
    <cellStyle name="Normal 4 4 2 5_Note 1 og 2" xfId="5311" xr:uid="{A04754F6-7EF8-4A92-88F3-FCD73F6E6988}"/>
    <cellStyle name="Normal 4 4 2 6" xfId="1655" xr:uid="{00000000-0005-0000-0000-0000A50A0000}"/>
    <cellStyle name="Normal 4 4 2 6 2" xfId="2923" xr:uid="{00000000-0005-0000-0000-0000A60A0000}"/>
    <cellStyle name="Normal 4 4 2 6_Note 1 og 2" xfId="5312" xr:uid="{C00233AB-C8CA-4733-B492-D7D568B75D1B}"/>
    <cellStyle name="Normal 4 4 2 7" xfId="3616" xr:uid="{00000000-0005-0000-0000-0000A70A0000}"/>
    <cellStyle name="Normal 4 4 2 8" xfId="2019" xr:uid="{00000000-0005-0000-0000-0000A80A0000}"/>
    <cellStyle name="Normal 4 4 2_Note 1 og 2" xfId="5293" xr:uid="{A9B5DB31-011A-464F-AA51-AE3D968D474A}"/>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2_Note 1 og 2" xfId="5316" xr:uid="{89E7CA36-1F30-4F6F-A5D5-406FE9465395}"/>
    <cellStyle name="Normal 4 4 3 2 2 3" xfId="4173" xr:uid="{00000000-0005-0000-0000-0000AE0A0000}"/>
    <cellStyle name="Normal 4 4 3 2 2 4" xfId="2577" xr:uid="{00000000-0005-0000-0000-0000AF0A0000}"/>
    <cellStyle name="Normal 4 4 3 2 2_Note 1 og 2" xfId="5315" xr:uid="{B1958D00-29F1-4EA9-AD14-F7153F91039F}"/>
    <cellStyle name="Normal 4 4 3 2 3" xfId="1137" xr:uid="{00000000-0005-0000-0000-0000B00A0000}"/>
    <cellStyle name="Normal 4 4 3 2 3 2" xfId="3133" xr:uid="{00000000-0005-0000-0000-0000B10A0000}"/>
    <cellStyle name="Normal 4 4 3 2 3_Note 1 og 2" xfId="5317" xr:uid="{F3D6D280-59C3-440A-A344-154B2F990AAC}"/>
    <cellStyle name="Normal 4 4 3 2 4" xfId="1879" xr:uid="{00000000-0005-0000-0000-0000B20A0000}"/>
    <cellStyle name="Normal 4 4 3 2 4 2" xfId="3826" xr:uid="{00000000-0005-0000-0000-0000B30A0000}"/>
    <cellStyle name="Normal 4 4 3 2 4_Note 1 og 2" xfId="5318" xr:uid="{767B1AD8-F913-4BC0-9D6B-9AF44AA94B79}"/>
    <cellStyle name="Normal 4 4 3 2 5" xfId="2229" xr:uid="{00000000-0005-0000-0000-0000B40A0000}"/>
    <cellStyle name="Normal 4 4 3 2_Note 1 og 2" xfId="5314" xr:uid="{02C997C3-AE57-4BBA-B8B6-75BCE1E20367}"/>
    <cellStyle name="Normal 4 4 3 3" xfId="571" xr:uid="{00000000-0005-0000-0000-0000B50A0000}"/>
    <cellStyle name="Normal 4 4 3 3 2" xfId="1313" xr:uid="{00000000-0005-0000-0000-0000B60A0000}"/>
    <cellStyle name="Normal 4 4 3 3 2 2" xfId="3308" xr:uid="{00000000-0005-0000-0000-0000B70A0000}"/>
    <cellStyle name="Normal 4 4 3 3 2_Note 1 og 2" xfId="5320" xr:uid="{3DDC8E17-8EA7-4837-A137-EF5A0159819D}"/>
    <cellStyle name="Normal 4 4 3 3 3" xfId="4001" xr:uid="{00000000-0005-0000-0000-0000B80A0000}"/>
    <cellStyle name="Normal 4 4 3 3 4" xfId="2404" xr:uid="{00000000-0005-0000-0000-0000B90A0000}"/>
    <cellStyle name="Normal 4 4 3 3_Note 1 og 2" xfId="5319" xr:uid="{E9ACE877-A9B9-4E02-A04E-8BFB6DBD866C}"/>
    <cellStyle name="Normal 4 4 3 4" xfId="942" xr:uid="{00000000-0005-0000-0000-0000BA0A0000}"/>
    <cellStyle name="Normal 4 4 3 4 2" xfId="2776" xr:uid="{00000000-0005-0000-0000-0000BB0A0000}"/>
    <cellStyle name="Normal 4 4 3 4_Note 1 og 2" xfId="5321" xr:uid="{1C3C5B39-BD79-47F6-9D4F-E01E12367241}"/>
    <cellStyle name="Normal 4 4 3 5" xfId="1706" xr:uid="{00000000-0005-0000-0000-0000BC0A0000}"/>
    <cellStyle name="Normal 4 4 3 5 2" xfId="2961" xr:uid="{00000000-0005-0000-0000-0000BD0A0000}"/>
    <cellStyle name="Normal 4 4 3 5_Note 1 og 2" xfId="5322" xr:uid="{C248B916-1909-4096-9AFE-5AB2878DBEBC}"/>
    <cellStyle name="Normal 4 4 3 6" xfId="3654" xr:uid="{00000000-0005-0000-0000-0000BE0A0000}"/>
    <cellStyle name="Normal 4 4 3 7" xfId="2057" xr:uid="{00000000-0005-0000-0000-0000BF0A0000}"/>
    <cellStyle name="Normal 4 4 3_Note 1 og 2" xfId="5313" xr:uid="{72799C0E-5F7D-4169-92B6-7C7B3892885B}"/>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2_Note 1 og 2" xfId="5325" xr:uid="{E0361850-B1DB-4064-B732-910283AFEC57}"/>
    <cellStyle name="Normal 4 4 4 2 3" xfId="4127" xr:uid="{00000000-0005-0000-0000-0000C40A0000}"/>
    <cellStyle name="Normal 4 4 4 2 4" xfId="2530" xr:uid="{00000000-0005-0000-0000-0000C50A0000}"/>
    <cellStyle name="Normal 4 4 4 2_Note 1 og 2" xfId="5324" xr:uid="{E2007032-9F89-4653-902C-0A36E571FCE4}"/>
    <cellStyle name="Normal 4 4 4 3" xfId="1078" xr:uid="{00000000-0005-0000-0000-0000C60A0000}"/>
    <cellStyle name="Normal 4 4 4 3 2" xfId="3087" xr:uid="{00000000-0005-0000-0000-0000C70A0000}"/>
    <cellStyle name="Normal 4 4 4 3_Note 1 og 2" xfId="5326" xr:uid="{B08346EA-6B3A-4BEC-BFF1-F90F98691513}"/>
    <cellStyle name="Normal 4 4 4 4" xfId="1833" xr:uid="{00000000-0005-0000-0000-0000C80A0000}"/>
    <cellStyle name="Normal 4 4 4 4 2" xfId="3780" xr:uid="{00000000-0005-0000-0000-0000C90A0000}"/>
    <cellStyle name="Normal 4 4 4 4_Note 1 og 2" xfId="5327" xr:uid="{A5C89803-BA2E-494F-B7A2-E1474F9DCBE9}"/>
    <cellStyle name="Normal 4 4 4 5" xfId="2183" xr:uid="{00000000-0005-0000-0000-0000CA0A0000}"/>
    <cellStyle name="Normal 4 4 4_Note 1 og 2" xfId="5323" xr:uid="{B91AE86D-E237-42A5-ACA7-4045A09AC5F5}"/>
    <cellStyle name="Normal 4 4 5" xfId="525" xr:uid="{00000000-0005-0000-0000-0000CB0A0000}"/>
    <cellStyle name="Normal 4 4 5 2" xfId="1267" xr:uid="{00000000-0005-0000-0000-0000CC0A0000}"/>
    <cellStyle name="Normal 4 4 5 2 2" xfId="3262" xr:uid="{00000000-0005-0000-0000-0000CD0A0000}"/>
    <cellStyle name="Normal 4 4 5 2_Note 1 og 2" xfId="5329" xr:uid="{66B7650B-94FF-4B50-AD0D-58D8C4C3083D}"/>
    <cellStyle name="Normal 4 4 5 3" xfId="3955" xr:uid="{00000000-0005-0000-0000-0000CE0A0000}"/>
    <cellStyle name="Normal 4 4 5 4" xfId="2358" xr:uid="{00000000-0005-0000-0000-0000CF0A0000}"/>
    <cellStyle name="Normal 4 4 5_Note 1 og 2" xfId="5328" xr:uid="{9666BCB9-5A25-43EB-8E37-32B1693C75A0}"/>
    <cellStyle name="Normal 4 4 6" xfId="896" xr:uid="{00000000-0005-0000-0000-0000D00A0000}"/>
    <cellStyle name="Normal 4 4 6 2" xfId="2715" xr:uid="{00000000-0005-0000-0000-0000D10A0000}"/>
    <cellStyle name="Normal 4 4 6_Note 1 og 2" xfId="5330" xr:uid="{BC559801-7BF4-45CC-9DE9-1F813822DB43}"/>
    <cellStyle name="Normal 4 4 7" xfId="1647" xr:uid="{00000000-0005-0000-0000-0000D20A0000}"/>
    <cellStyle name="Normal 4 4 7 2" xfId="2915" xr:uid="{00000000-0005-0000-0000-0000D30A0000}"/>
    <cellStyle name="Normal 4 4 7_Note 1 og 2" xfId="5331" xr:uid="{47286B96-D2A2-40B5-B7E1-3ED66083C436}"/>
    <cellStyle name="Normal 4 4 8" xfId="3608" xr:uid="{00000000-0005-0000-0000-0000D40A0000}"/>
    <cellStyle name="Normal 4 4 9" xfId="2011" xr:uid="{00000000-0005-0000-0000-0000D50A0000}"/>
    <cellStyle name="Normal 4 4_Note 1 og 2" xfId="5292" xr:uid="{B76089FC-AAB6-4F27-9CA3-FFDF7F713276}"/>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2_Note 1 og 2" xfId="5336" xr:uid="{29BAE9D5-6055-472E-9A53-FEFD7CAD1D53}"/>
    <cellStyle name="Normal 4 5 2 2 2 3" xfId="4177" xr:uid="{00000000-0005-0000-0000-0000DC0A0000}"/>
    <cellStyle name="Normal 4 5 2 2 2 4" xfId="2581" xr:uid="{00000000-0005-0000-0000-0000DD0A0000}"/>
    <cellStyle name="Normal 4 5 2 2 2_Note 1 og 2" xfId="5335" xr:uid="{6632B115-22D3-4238-9855-F23FB6285CF0}"/>
    <cellStyle name="Normal 4 5 2 2 3" xfId="1141" xr:uid="{00000000-0005-0000-0000-0000DE0A0000}"/>
    <cellStyle name="Normal 4 5 2 2 3 2" xfId="3137" xr:uid="{00000000-0005-0000-0000-0000DF0A0000}"/>
    <cellStyle name="Normal 4 5 2 2 3_Note 1 og 2" xfId="5337" xr:uid="{50F90D72-EDD4-4063-98A3-769C5B9365CB}"/>
    <cellStyle name="Normal 4 5 2 2 4" xfId="1883" xr:uid="{00000000-0005-0000-0000-0000E00A0000}"/>
    <cellStyle name="Normal 4 5 2 2 4 2" xfId="3830" xr:uid="{00000000-0005-0000-0000-0000E10A0000}"/>
    <cellStyle name="Normal 4 5 2 2 4_Note 1 og 2" xfId="5338" xr:uid="{BC9A794F-8334-48B2-818B-24EF7AE49C85}"/>
    <cellStyle name="Normal 4 5 2 2 5" xfId="2233" xr:uid="{00000000-0005-0000-0000-0000E20A0000}"/>
    <cellStyle name="Normal 4 5 2 2_Note 1 og 2" xfId="5334" xr:uid="{D209FDF9-D726-4027-BA05-95FC3EF44FEA}"/>
    <cellStyle name="Normal 4 5 2 3" xfId="575" xr:uid="{00000000-0005-0000-0000-0000E30A0000}"/>
    <cellStyle name="Normal 4 5 2 3 2" xfId="1317" xr:uid="{00000000-0005-0000-0000-0000E40A0000}"/>
    <cellStyle name="Normal 4 5 2 3 2 2" xfId="3312" xr:uid="{00000000-0005-0000-0000-0000E50A0000}"/>
    <cellStyle name="Normal 4 5 2 3 2_Note 1 og 2" xfId="5340" xr:uid="{5BF197B1-5D5F-401E-9CAF-F3529B10B3FD}"/>
    <cellStyle name="Normal 4 5 2 3 3" xfId="4005" xr:uid="{00000000-0005-0000-0000-0000E60A0000}"/>
    <cellStyle name="Normal 4 5 2 3 4" xfId="2408" xr:uid="{00000000-0005-0000-0000-0000E70A0000}"/>
    <cellStyle name="Normal 4 5 2 3_Note 1 og 2" xfId="5339" xr:uid="{C42BD5D6-F1EF-4A48-BD09-61D7A09899A1}"/>
    <cellStyle name="Normal 4 5 2 4" xfId="946" xr:uid="{00000000-0005-0000-0000-0000E80A0000}"/>
    <cellStyle name="Normal 4 5 2 4 2" xfId="2780" xr:uid="{00000000-0005-0000-0000-0000E90A0000}"/>
    <cellStyle name="Normal 4 5 2 4_Note 1 og 2" xfId="5341" xr:uid="{8DA87D33-361B-43C4-94F7-4FAF677A9A7B}"/>
    <cellStyle name="Normal 4 5 2 5" xfId="1710" xr:uid="{00000000-0005-0000-0000-0000EA0A0000}"/>
    <cellStyle name="Normal 4 5 2 5 2" xfId="2965" xr:uid="{00000000-0005-0000-0000-0000EB0A0000}"/>
    <cellStyle name="Normal 4 5 2 5_Note 1 og 2" xfId="5342" xr:uid="{B3477A62-D050-4FDD-B76A-DE05F16F3E4C}"/>
    <cellStyle name="Normal 4 5 2 6" xfId="3658" xr:uid="{00000000-0005-0000-0000-0000EC0A0000}"/>
    <cellStyle name="Normal 4 5 2 7" xfId="2061" xr:uid="{00000000-0005-0000-0000-0000ED0A0000}"/>
    <cellStyle name="Normal 4 5 2_Note 1 og 2" xfId="5333" xr:uid="{35E18195-E4E0-4BD8-86B7-5CCEFEC6C4A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2_Note 1 og 2" xfId="5345" xr:uid="{93CFE88E-07B5-46B1-BD46-C9E539692355}"/>
    <cellStyle name="Normal 4 5 3 2 3" xfId="4131" xr:uid="{00000000-0005-0000-0000-0000F20A0000}"/>
    <cellStyle name="Normal 4 5 3 2 4" xfId="2534" xr:uid="{00000000-0005-0000-0000-0000F30A0000}"/>
    <cellStyle name="Normal 4 5 3 2_Note 1 og 2" xfId="5344" xr:uid="{A35D0529-005A-4C7B-BB0B-9FDEAD7B5716}"/>
    <cellStyle name="Normal 4 5 3 3" xfId="1082" xr:uid="{00000000-0005-0000-0000-0000F40A0000}"/>
    <cellStyle name="Normal 4 5 3 3 2" xfId="3091" xr:uid="{00000000-0005-0000-0000-0000F50A0000}"/>
    <cellStyle name="Normal 4 5 3 3_Note 1 og 2" xfId="5346" xr:uid="{5D0B0A6D-6087-40B6-9B81-BFD1698BADD7}"/>
    <cellStyle name="Normal 4 5 3 4" xfId="1837" xr:uid="{00000000-0005-0000-0000-0000F60A0000}"/>
    <cellStyle name="Normal 4 5 3 4 2" xfId="3784" xr:uid="{00000000-0005-0000-0000-0000F70A0000}"/>
    <cellStyle name="Normal 4 5 3 4_Note 1 og 2" xfId="5347" xr:uid="{9967FF1E-7487-4B11-B9CD-58C3D09086CE}"/>
    <cellStyle name="Normal 4 5 3 5" xfId="2187" xr:uid="{00000000-0005-0000-0000-0000F80A0000}"/>
    <cellStyle name="Normal 4 5 3_Note 1 og 2" xfId="5343" xr:uid="{6D6E2689-7CD0-4EF8-A343-DD31500335E7}"/>
    <cellStyle name="Normal 4 5 4" xfId="529" xr:uid="{00000000-0005-0000-0000-0000F90A0000}"/>
    <cellStyle name="Normal 4 5 4 2" xfId="1271" xr:uid="{00000000-0005-0000-0000-0000FA0A0000}"/>
    <cellStyle name="Normal 4 5 4 2 2" xfId="3266" xr:uid="{00000000-0005-0000-0000-0000FB0A0000}"/>
    <cellStyle name="Normal 4 5 4 2_Note 1 og 2" xfId="5349" xr:uid="{17EBA734-A732-4A77-B751-DAC9F3065F3F}"/>
    <cellStyle name="Normal 4 5 4 3" xfId="3959" xr:uid="{00000000-0005-0000-0000-0000FC0A0000}"/>
    <cellStyle name="Normal 4 5 4 4" xfId="2362" xr:uid="{00000000-0005-0000-0000-0000FD0A0000}"/>
    <cellStyle name="Normal 4 5 4_Note 1 og 2" xfId="5348" xr:uid="{925E770D-FC0C-4E60-91C4-E57AD8BC8F4D}"/>
    <cellStyle name="Normal 4 5 5" xfId="900" xr:uid="{00000000-0005-0000-0000-0000FE0A0000}"/>
    <cellStyle name="Normal 4 5 5 2" xfId="2719" xr:uid="{00000000-0005-0000-0000-0000FF0A0000}"/>
    <cellStyle name="Normal 4 5 5_Note 1 og 2" xfId="5350" xr:uid="{D31C0223-B570-4263-959A-DCB69F5E49B4}"/>
    <cellStyle name="Normal 4 5 6" xfId="1651" xr:uid="{00000000-0005-0000-0000-0000000B0000}"/>
    <cellStyle name="Normal 4 5 6 2" xfId="2919" xr:uid="{00000000-0005-0000-0000-0000010B0000}"/>
    <cellStyle name="Normal 4 5 6_Note 1 og 2" xfId="5351" xr:uid="{E28E3FAC-091F-44BA-A435-D5336E14EC8C}"/>
    <cellStyle name="Normal 4 5 7" xfId="3612" xr:uid="{00000000-0005-0000-0000-0000020B0000}"/>
    <cellStyle name="Normal 4 5 8" xfId="2015" xr:uid="{00000000-0005-0000-0000-0000030B0000}"/>
    <cellStyle name="Normal 4 5_Note 1 og 2" xfId="5332" xr:uid="{C0EE15F0-12E5-4341-9C0F-3D40887FEABB}"/>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2_Note 1 og 2" xfId="5356" xr:uid="{B606EB0A-BA7B-4F27-A515-6867EBF1E466}"/>
    <cellStyle name="Normal 4 6 2 2 2 3" xfId="4203" xr:uid="{00000000-0005-0000-0000-00000A0B0000}"/>
    <cellStyle name="Normal 4 6 2 2 2 4" xfId="2607" xr:uid="{00000000-0005-0000-0000-00000B0B0000}"/>
    <cellStyle name="Normal 4 6 2 2 2_Note 1 og 2" xfId="5355" xr:uid="{08D73A18-00E7-403D-B5D2-F8E24ABFBB86}"/>
    <cellStyle name="Normal 4 6 2 2 3" xfId="1167" xr:uid="{00000000-0005-0000-0000-00000C0B0000}"/>
    <cellStyle name="Normal 4 6 2 2 3 2" xfId="3163" xr:uid="{00000000-0005-0000-0000-00000D0B0000}"/>
    <cellStyle name="Normal 4 6 2 2 3_Note 1 og 2" xfId="5357" xr:uid="{877F2551-9B80-433D-9F64-0F29557F64F7}"/>
    <cellStyle name="Normal 4 6 2 2 4" xfId="1909" xr:uid="{00000000-0005-0000-0000-00000E0B0000}"/>
    <cellStyle name="Normal 4 6 2 2 4 2" xfId="3856" xr:uid="{00000000-0005-0000-0000-00000F0B0000}"/>
    <cellStyle name="Normal 4 6 2 2 4_Note 1 og 2" xfId="5358" xr:uid="{1389E7B7-159E-4381-9686-57876D4FB48B}"/>
    <cellStyle name="Normal 4 6 2 2 5" xfId="2259" xr:uid="{00000000-0005-0000-0000-0000100B0000}"/>
    <cellStyle name="Normal 4 6 2 2_Note 1 og 2" xfId="5354" xr:uid="{9AB1FA7E-A589-4A66-9111-B12E4B53C1F2}"/>
    <cellStyle name="Normal 4 6 2 3" xfId="601" xr:uid="{00000000-0005-0000-0000-0000110B0000}"/>
    <cellStyle name="Normal 4 6 2 3 2" xfId="1343" xr:uid="{00000000-0005-0000-0000-0000120B0000}"/>
    <cellStyle name="Normal 4 6 2 3 2 2" xfId="3338" xr:uid="{00000000-0005-0000-0000-0000130B0000}"/>
    <cellStyle name="Normal 4 6 2 3 2_Note 1 og 2" xfId="5360" xr:uid="{C4719DC4-2A07-4540-8DAE-A2DA4A4C7E6E}"/>
    <cellStyle name="Normal 4 6 2 3 3" xfId="4031" xr:uid="{00000000-0005-0000-0000-0000140B0000}"/>
    <cellStyle name="Normal 4 6 2 3 4" xfId="2434" xr:uid="{00000000-0005-0000-0000-0000150B0000}"/>
    <cellStyle name="Normal 4 6 2 3_Note 1 og 2" xfId="5359" xr:uid="{77AAFDEB-B9D8-4B2B-AA5D-0722F66A3241}"/>
    <cellStyle name="Normal 4 6 2 4" xfId="972" xr:uid="{00000000-0005-0000-0000-0000160B0000}"/>
    <cellStyle name="Normal 4 6 2 4 2" xfId="2806" xr:uid="{00000000-0005-0000-0000-0000170B0000}"/>
    <cellStyle name="Normal 4 6 2 4_Note 1 og 2" xfId="5361" xr:uid="{44115399-4B79-456C-BA01-2BB1BA3B6CC1}"/>
    <cellStyle name="Normal 4 6 2 5" xfId="1736" xr:uid="{00000000-0005-0000-0000-0000180B0000}"/>
    <cellStyle name="Normal 4 6 2 5 2" xfId="2991" xr:uid="{00000000-0005-0000-0000-0000190B0000}"/>
    <cellStyle name="Normal 4 6 2 5_Note 1 og 2" xfId="5362" xr:uid="{0ED42C6D-C2C1-45B0-A6F9-5D6325840046}"/>
    <cellStyle name="Normal 4 6 2 6" xfId="3684" xr:uid="{00000000-0005-0000-0000-00001A0B0000}"/>
    <cellStyle name="Normal 4 6 2 7" xfId="2087" xr:uid="{00000000-0005-0000-0000-00001B0B0000}"/>
    <cellStyle name="Normal 4 6 2_Note 1 og 2" xfId="5353" xr:uid="{27E38C16-6F9E-42CC-9A38-50B24EA97DF4}"/>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2_Note 1 og 2" xfId="5365" xr:uid="{FBF7854E-6DA3-4C18-901D-50C3D5E997CC}"/>
    <cellStyle name="Normal 4 6 3 2 3" xfId="4157" xr:uid="{00000000-0005-0000-0000-0000200B0000}"/>
    <cellStyle name="Normal 4 6 3 2 4" xfId="2561" xr:uid="{00000000-0005-0000-0000-0000210B0000}"/>
    <cellStyle name="Normal 4 6 3 2_Note 1 og 2" xfId="5364" xr:uid="{DC220394-769F-4944-B59E-721E4DE05CDF}"/>
    <cellStyle name="Normal 4 6 3 3" xfId="1121" xr:uid="{00000000-0005-0000-0000-0000220B0000}"/>
    <cellStyle name="Normal 4 6 3 3 2" xfId="3117" xr:uid="{00000000-0005-0000-0000-0000230B0000}"/>
    <cellStyle name="Normal 4 6 3 3_Note 1 og 2" xfId="5366" xr:uid="{BCF5A380-1C65-4AEB-9421-9CA07C52CE18}"/>
    <cellStyle name="Normal 4 6 3 4" xfId="1863" xr:uid="{00000000-0005-0000-0000-0000240B0000}"/>
    <cellStyle name="Normal 4 6 3 4 2" xfId="3810" xr:uid="{00000000-0005-0000-0000-0000250B0000}"/>
    <cellStyle name="Normal 4 6 3 4_Note 1 og 2" xfId="5367" xr:uid="{9B4BA09B-A0EB-42A6-8C96-26F8691EF793}"/>
    <cellStyle name="Normal 4 6 3 5" xfId="2213" xr:uid="{00000000-0005-0000-0000-0000260B0000}"/>
    <cellStyle name="Normal 4 6 3_Note 1 og 2" xfId="5363" xr:uid="{530EADFD-09CF-440C-8BE0-2C5EC3514BAA}"/>
    <cellStyle name="Normal 4 6 4" xfId="555" xr:uid="{00000000-0005-0000-0000-0000270B0000}"/>
    <cellStyle name="Normal 4 6 4 2" xfId="1297" xr:uid="{00000000-0005-0000-0000-0000280B0000}"/>
    <cellStyle name="Normal 4 6 4 2 2" xfId="3292" xr:uid="{00000000-0005-0000-0000-0000290B0000}"/>
    <cellStyle name="Normal 4 6 4 2_Note 1 og 2" xfId="5369" xr:uid="{901F3FA2-6BAD-4AAF-AFBD-935A3138D6F5}"/>
    <cellStyle name="Normal 4 6 4 3" xfId="3985" xr:uid="{00000000-0005-0000-0000-00002A0B0000}"/>
    <cellStyle name="Normal 4 6 4 4" xfId="2388" xr:uid="{00000000-0005-0000-0000-00002B0B0000}"/>
    <cellStyle name="Normal 4 6 4_Note 1 og 2" xfId="5368" xr:uid="{DCECD8BE-3176-4E3C-B799-2A72894AD711}"/>
    <cellStyle name="Normal 4 6 5" xfId="926" xr:uid="{00000000-0005-0000-0000-00002C0B0000}"/>
    <cellStyle name="Normal 4 6 5 2" xfId="2760" xr:uid="{00000000-0005-0000-0000-00002D0B0000}"/>
    <cellStyle name="Normal 4 6 5_Note 1 og 2" xfId="5370" xr:uid="{37DA574C-F8AC-4274-B098-A3C19B3FDF4D}"/>
    <cellStyle name="Normal 4 6 6" xfId="1690" xr:uid="{00000000-0005-0000-0000-00002E0B0000}"/>
    <cellStyle name="Normal 4 6 6 2" xfId="2945" xr:uid="{00000000-0005-0000-0000-00002F0B0000}"/>
    <cellStyle name="Normal 4 6 6_Note 1 og 2" xfId="5371" xr:uid="{41996522-05E6-4F77-A430-FB96EBF62AF4}"/>
    <cellStyle name="Normal 4 6 7" xfId="3638" xr:uid="{00000000-0005-0000-0000-0000300B0000}"/>
    <cellStyle name="Normal 4 6 8" xfId="2041" xr:uid="{00000000-0005-0000-0000-0000310B0000}"/>
    <cellStyle name="Normal 4 6_Note 1 og 2" xfId="5352" xr:uid="{256795EC-7E41-4388-9D37-7321A6452F8D}"/>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2_Note 1 og 2" xfId="5376" xr:uid="{47A4DB72-0F57-4B82-8AD2-BC4BD4A98D00}"/>
    <cellStyle name="Normal 4 7 2 2 2 3" xfId="4207" xr:uid="{00000000-0005-0000-0000-0000380B0000}"/>
    <cellStyle name="Normal 4 7 2 2 2 4" xfId="2611" xr:uid="{00000000-0005-0000-0000-0000390B0000}"/>
    <cellStyle name="Normal 4 7 2 2 2_Note 1 og 2" xfId="5375" xr:uid="{4B835C0E-8D9C-402B-ACB6-280CD0E56295}"/>
    <cellStyle name="Normal 4 7 2 2 3" xfId="1171" xr:uid="{00000000-0005-0000-0000-00003A0B0000}"/>
    <cellStyle name="Normal 4 7 2 2 3 2" xfId="3167" xr:uid="{00000000-0005-0000-0000-00003B0B0000}"/>
    <cellStyle name="Normal 4 7 2 2 3_Note 1 og 2" xfId="5377" xr:uid="{41993DC9-3DC1-4BD8-9BDE-FACD34478FD8}"/>
    <cellStyle name="Normal 4 7 2 2 4" xfId="1913" xr:uid="{00000000-0005-0000-0000-00003C0B0000}"/>
    <cellStyle name="Normal 4 7 2 2 4 2" xfId="3860" xr:uid="{00000000-0005-0000-0000-00003D0B0000}"/>
    <cellStyle name="Normal 4 7 2 2 4_Note 1 og 2" xfId="5378" xr:uid="{E75D7012-F176-48BA-B4B6-AE2B1910907B}"/>
    <cellStyle name="Normal 4 7 2 2 5" xfId="2263" xr:uid="{00000000-0005-0000-0000-00003E0B0000}"/>
    <cellStyle name="Normal 4 7 2 2_Note 1 og 2" xfId="5374" xr:uid="{D2F915AD-7E90-43F8-A6C1-0FF6FBD775A3}"/>
    <cellStyle name="Normal 4 7 2 3" xfId="605" xr:uid="{00000000-0005-0000-0000-00003F0B0000}"/>
    <cellStyle name="Normal 4 7 2 3 2" xfId="1347" xr:uid="{00000000-0005-0000-0000-0000400B0000}"/>
    <cellStyle name="Normal 4 7 2 3 2 2" xfId="3342" xr:uid="{00000000-0005-0000-0000-0000410B0000}"/>
    <cellStyle name="Normal 4 7 2 3 2_Note 1 og 2" xfId="5380" xr:uid="{D938AADA-A00D-4BEC-92B7-2E95FFD4A93C}"/>
    <cellStyle name="Normal 4 7 2 3 3" xfId="4035" xr:uid="{00000000-0005-0000-0000-0000420B0000}"/>
    <cellStyle name="Normal 4 7 2 3 4" xfId="2438" xr:uid="{00000000-0005-0000-0000-0000430B0000}"/>
    <cellStyle name="Normal 4 7 2 3_Note 1 og 2" xfId="5379" xr:uid="{573F8A8C-BBEA-4A7F-8D7E-298BD42232A3}"/>
    <cellStyle name="Normal 4 7 2 4" xfId="976" xr:uid="{00000000-0005-0000-0000-0000440B0000}"/>
    <cellStyle name="Normal 4 7 2 4 2" xfId="2810" xr:uid="{00000000-0005-0000-0000-0000450B0000}"/>
    <cellStyle name="Normal 4 7 2 4_Note 1 og 2" xfId="5381" xr:uid="{123342ED-1FF8-4012-90DB-5624AE513142}"/>
    <cellStyle name="Normal 4 7 2 5" xfId="1740" xr:uid="{00000000-0005-0000-0000-0000460B0000}"/>
    <cellStyle name="Normal 4 7 2 5 2" xfId="2995" xr:uid="{00000000-0005-0000-0000-0000470B0000}"/>
    <cellStyle name="Normal 4 7 2 5_Note 1 og 2" xfId="5382" xr:uid="{1EBFC140-29B7-46ED-BD0A-CDE7382CC4B4}"/>
    <cellStyle name="Normal 4 7 2 6" xfId="3688" xr:uid="{00000000-0005-0000-0000-0000480B0000}"/>
    <cellStyle name="Normal 4 7 2 7" xfId="2091" xr:uid="{00000000-0005-0000-0000-0000490B0000}"/>
    <cellStyle name="Normal 4 7 2_Note 1 og 2" xfId="5373" xr:uid="{29BC50C1-A40E-4DCE-8F2E-845F96E0F9FA}"/>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2_Note 1 og 2" xfId="5385" xr:uid="{F55267AF-C43D-44F9-A395-F6FBC84B7FD7}"/>
    <cellStyle name="Normal 4 7 3 2 3" xfId="4161" xr:uid="{00000000-0005-0000-0000-00004E0B0000}"/>
    <cellStyle name="Normal 4 7 3 2 4" xfId="2565" xr:uid="{00000000-0005-0000-0000-00004F0B0000}"/>
    <cellStyle name="Normal 4 7 3 2_Note 1 og 2" xfId="5384" xr:uid="{95B3EBFC-AEC4-45D9-8BA4-F7975772BC35}"/>
    <cellStyle name="Normal 4 7 3 3" xfId="1125" xr:uid="{00000000-0005-0000-0000-0000500B0000}"/>
    <cellStyle name="Normal 4 7 3 3 2" xfId="3121" xr:uid="{00000000-0005-0000-0000-0000510B0000}"/>
    <cellStyle name="Normal 4 7 3 3_Note 1 og 2" xfId="5386" xr:uid="{838CBEDE-479E-4C08-BB01-0ADE932405E1}"/>
    <cellStyle name="Normal 4 7 3 4" xfId="1867" xr:uid="{00000000-0005-0000-0000-0000520B0000}"/>
    <cellStyle name="Normal 4 7 3 4 2" xfId="3814" xr:uid="{00000000-0005-0000-0000-0000530B0000}"/>
    <cellStyle name="Normal 4 7 3 4_Note 1 og 2" xfId="5387" xr:uid="{5471EA9C-90B6-4F0F-BDAE-B207306C90E3}"/>
    <cellStyle name="Normal 4 7 3 5" xfId="2217" xr:uid="{00000000-0005-0000-0000-0000540B0000}"/>
    <cellStyle name="Normal 4 7 3_Note 1 og 2" xfId="5383" xr:uid="{87EAA752-0BEE-4451-B7BD-F2E1F8BAAE13}"/>
    <cellStyle name="Normal 4 7 4" xfId="559" xr:uid="{00000000-0005-0000-0000-0000550B0000}"/>
    <cellStyle name="Normal 4 7 4 2" xfId="1301" xr:uid="{00000000-0005-0000-0000-0000560B0000}"/>
    <cellStyle name="Normal 4 7 4 2 2" xfId="3296" xr:uid="{00000000-0005-0000-0000-0000570B0000}"/>
    <cellStyle name="Normal 4 7 4 2_Note 1 og 2" xfId="5389" xr:uid="{88A7704C-9429-455C-9CB4-418862243612}"/>
    <cellStyle name="Normal 4 7 4 3" xfId="3989" xr:uid="{00000000-0005-0000-0000-0000580B0000}"/>
    <cellStyle name="Normal 4 7 4 4" xfId="2392" xr:uid="{00000000-0005-0000-0000-0000590B0000}"/>
    <cellStyle name="Normal 4 7 4_Note 1 og 2" xfId="5388" xr:uid="{80146DCD-4E5F-4645-8ECD-AF7E4A535AB4}"/>
    <cellStyle name="Normal 4 7 5" xfId="930" xr:uid="{00000000-0005-0000-0000-00005A0B0000}"/>
    <cellStyle name="Normal 4 7 5 2" xfId="2764" xr:uid="{00000000-0005-0000-0000-00005B0B0000}"/>
    <cellStyle name="Normal 4 7 5_Note 1 og 2" xfId="5390" xr:uid="{2CE84BE4-BDC3-458A-9299-9829DDF5B849}"/>
    <cellStyle name="Normal 4 7 6" xfId="1694" xr:uid="{00000000-0005-0000-0000-00005C0B0000}"/>
    <cellStyle name="Normal 4 7 6 2" xfId="2949" xr:uid="{00000000-0005-0000-0000-00005D0B0000}"/>
    <cellStyle name="Normal 4 7 6_Note 1 og 2" xfId="5391" xr:uid="{FE4429C5-ADD3-4DE1-AEDF-B2E75F20173B}"/>
    <cellStyle name="Normal 4 7 7" xfId="3642" xr:uid="{00000000-0005-0000-0000-00005E0B0000}"/>
    <cellStyle name="Normal 4 7 8" xfId="2045" xr:uid="{00000000-0005-0000-0000-00005F0B0000}"/>
    <cellStyle name="Normal 4 7_Note 1 og 2" xfId="5372" xr:uid="{B9D88CBC-732C-4113-B46B-30135BC8A761}"/>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2_Note 1 og 2" xfId="5395" xr:uid="{BA0098D9-247D-4111-B565-F35EA9E310A5}"/>
    <cellStyle name="Normal 4 8 2 2 3" xfId="4165" xr:uid="{00000000-0005-0000-0000-0000650B0000}"/>
    <cellStyle name="Normal 4 8 2 2 4" xfId="2569" xr:uid="{00000000-0005-0000-0000-0000660B0000}"/>
    <cellStyle name="Normal 4 8 2 2_Note 1 og 2" xfId="5394" xr:uid="{68F874DE-A17B-4491-9377-2BEC42740DEF}"/>
    <cellStyle name="Normal 4 8 2 3" xfId="1129" xr:uid="{00000000-0005-0000-0000-0000670B0000}"/>
    <cellStyle name="Normal 4 8 2 3 2" xfId="3125" xr:uid="{00000000-0005-0000-0000-0000680B0000}"/>
    <cellStyle name="Normal 4 8 2 3_Note 1 og 2" xfId="5396" xr:uid="{A6ECBF6C-DBDC-4C04-A9AC-C20EC256490C}"/>
    <cellStyle name="Normal 4 8 2 4" xfId="1871" xr:uid="{00000000-0005-0000-0000-0000690B0000}"/>
    <cellStyle name="Normal 4 8 2 4 2" xfId="3818" xr:uid="{00000000-0005-0000-0000-00006A0B0000}"/>
    <cellStyle name="Normal 4 8 2 4_Note 1 og 2" xfId="5397" xr:uid="{964C0430-8A5F-4DE1-9F25-484C7DA6D319}"/>
    <cellStyle name="Normal 4 8 2 5" xfId="2221" xr:uid="{00000000-0005-0000-0000-00006B0B0000}"/>
    <cellStyle name="Normal 4 8 2_Note 1 og 2" xfId="5393" xr:uid="{41455810-BDCF-4EA0-9A6D-EC4AD8ECC6C4}"/>
    <cellStyle name="Normal 4 8 3" xfId="563" xr:uid="{00000000-0005-0000-0000-00006C0B0000}"/>
    <cellStyle name="Normal 4 8 3 2" xfId="1305" xr:uid="{00000000-0005-0000-0000-00006D0B0000}"/>
    <cellStyle name="Normal 4 8 3 2 2" xfId="3300" xr:uid="{00000000-0005-0000-0000-00006E0B0000}"/>
    <cellStyle name="Normal 4 8 3 2_Note 1 og 2" xfId="5399" xr:uid="{FEE3B630-5F1C-41CF-99D2-EE192474253E}"/>
    <cellStyle name="Normal 4 8 3 3" xfId="3993" xr:uid="{00000000-0005-0000-0000-00006F0B0000}"/>
    <cellStyle name="Normal 4 8 3 4" xfId="2396" xr:uid="{00000000-0005-0000-0000-0000700B0000}"/>
    <cellStyle name="Normal 4 8 3_Note 1 og 2" xfId="5398" xr:uid="{6AFC5248-9F7B-49F4-934F-738F3FEF5AEC}"/>
    <cellStyle name="Normal 4 8 4" xfId="934" xr:uid="{00000000-0005-0000-0000-0000710B0000}"/>
    <cellStyle name="Normal 4 8 4 2" xfId="2768" xr:uid="{00000000-0005-0000-0000-0000720B0000}"/>
    <cellStyle name="Normal 4 8 4_Note 1 og 2" xfId="5400" xr:uid="{5D0EEEA2-2BB1-4483-92F5-CC1D965E7F64}"/>
    <cellStyle name="Normal 4 8 5" xfId="1698" xr:uid="{00000000-0005-0000-0000-0000730B0000}"/>
    <cellStyle name="Normal 4 8 5 2" xfId="2953" xr:uid="{00000000-0005-0000-0000-0000740B0000}"/>
    <cellStyle name="Normal 4 8 5_Note 1 og 2" xfId="5401" xr:uid="{1709164C-BFB1-4F10-BCD8-63D725052DE2}"/>
    <cellStyle name="Normal 4 8 6" xfId="3646" xr:uid="{00000000-0005-0000-0000-0000750B0000}"/>
    <cellStyle name="Normal 4 8 7" xfId="2049" xr:uid="{00000000-0005-0000-0000-0000760B0000}"/>
    <cellStyle name="Normal 4 8_Note 1 og 2" xfId="5392" xr:uid="{F3D8C81C-2FFB-4280-9287-2CD499D12FC6}"/>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2_Note 1 og 2" xfId="5404" xr:uid="{138314B5-1ADD-4C3C-8098-CBE0696E2B94}"/>
    <cellStyle name="Normal 4 9 2 3" xfId="4120" xr:uid="{00000000-0005-0000-0000-00007B0B0000}"/>
    <cellStyle name="Normal 4 9 2 4" xfId="2523" xr:uid="{00000000-0005-0000-0000-00007C0B0000}"/>
    <cellStyle name="Normal 4 9 2_Note 1 og 2" xfId="5403" xr:uid="{3696932A-E6B4-41E5-BD21-ADFB072C7E7C}"/>
    <cellStyle name="Normal 4 9 3" xfId="1069" xr:uid="{00000000-0005-0000-0000-00007D0B0000}"/>
    <cellStyle name="Normal 4 9 3 2" xfId="3080" xr:uid="{00000000-0005-0000-0000-00007E0B0000}"/>
    <cellStyle name="Normal 4 9 3_Note 1 og 2" xfId="5405" xr:uid="{992388B8-B397-401F-B0A6-8842729F0D8E}"/>
    <cellStyle name="Normal 4 9 4" xfId="1826" xr:uid="{00000000-0005-0000-0000-00007F0B0000}"/>
    <cellStyle name="Normal 4 9 4 2" xfId="3773" xr:uid="{00000000-0005-0000-0000-0000800B0000}"/>
    <cellStyle name="Normal 4 9 4_Note 1 og 2" xfId="5406" xr:uid="{FBFD6C16-5B24-4CE3-A4AB-A445CECD2CE4}"/>
    <cellStyle name="Normal 4 9 5" xfId="2176" xr:uid="{00000000-0005-0000-0000-0000810B0000}"/>
    <cellStyle name="Normal 4 9_Note 1 og 2" xfId="5402" xr:uid="{3282CFD7-CC72-40B1-A407-6D97ECF14129}"/>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2_Note 1 og 2" xfId="5410" xr:uid="{7E530390-DF71-4083-AC04-C470B6493224}"/>
    <cellStyle name="Normal 5 10 2 2 3" xfId="4291" xr:uid="{00000000-0005-0000-0000-0000890B0000}"/>
    <cellStyle name="Normal 5 10 2 2 4" xfId="2695" xr:uid="{00000000-0005-0000-0000-00008A0B0000}"/>
    <cellStyle name="Normal 5 10 2 2_Note 1 og 2" xfId="5409" xr:uid="{2E744A85-54E2-4F91-906F-DB80343EEB33}"/>
    <cellStyle name="Normal 5 10 2 3" xfId="1255" xr:uid="{00000000-0005-0000-0000-00008B0B0000}"/>
    <cellStyle name="Normal 5 10 2 3 2" xfId="3251" xr:uid="{00000000-0005-0000-0000-00008C0B0000}"/>
    <cellStyle name="Normal 5 10 2 3_Note 1 og 2" xfId="5411" xr:uid="{4D46FF99-BCAE-4364-9A33-3EEE60362825}"/>
    <cellStyle name="Normal 5 10 2 4" xfId="1997" xr:uid="{00000000-0005-0000-0000-00008D0B0000}"/>
    <cellStyle name="Normal 5 10 2 4 2" xfId="3944" xr:uid="{00000000-0005-0000-0000-00008E0B0000}"/>
    <cellStyle name="Normal 5 10 2 4_Note 1 og 2" xfId="5412" xr:uid="{F1D5C649-DE37-4E66-B52C-20147F8C433C}"/>
    <cellStyle name="Normal 5 10 2 5" xfId="2347" xr:uid="{00000000-0005-0000-0000-00008F0B0000}"/>
    <cellStyle name="Normal 5 10 2_Note 1 og 2" xfId="5408" xr:uid="{FDD050A7-5854-48B7-BC1E-B1980DBE99EF}"/>
    <cellStyle name="Normal 5 10 3" xfId="689" xr:uid="{00000000-0005-0000-0000-0000900B0000}"/>
    <cellStyle name="Normal 5 10 3 2" xfId="1431" xr:uid="{00000000-0005-0000-0000-0000910B0000}"/>
    <cellStyle name="Normal 5 10 3 2 2" xfId="3426" xr:uid="{00000000-0005-0000-0000-0000920B0000}"/>
    <cellStyle name="Normal 5 10 3 2_Note 1 og 2" xfId="5414" xr:uid="{2B924272-E944-4C7E-81B8-5F971D8F3294}"/>
    <cellStyle name="Normal 5 10 3 3" xfId="4119" xr:uid="{00000000-0005-0000-0000-0000930B0000}"/>
    <cellStyle name="Normal 5 10 3 4" xfId="2522" xr:uid="{00000000-0005-0000-0000-0000940B0000}"/>
    <cellStyle name="Normal 5 10 3_Note 1 og 2" xfId="5413" xr:uid="{6BEEA297-FAF2-498E-B9E4-249B3BE31FDF}"/>
    <cellStyle name="Normal 5 10 4" xfId="1060" xr:uid="{00000000-0005-0000-0000-0000950B0000}"/>
    <cellStyle name="Normal 5 10 4 2" xfId="2895" xr:uid="{00000000-0005-0000-0000-0000960B0000}"/>
    <cellStyle name="Normal 5 10 4_Note 1 og 2" xfId="5415" xr:uid="{2980D198-8EA6-4F55-B390-2E4EDB32918C}"/>
    <cellStyle name="Normal 5 10 5" xfId="1824" xr:uid="{00000000-0005-0000-0000-0000970B0000}"/>
    <cellStyle name="Normal 5 10 5 2" xfId="3079" xr:uid="{00000000-0005-0000-0000-0000980B0000}"/>
    <cellStyle name="Normal 5 10 5_Note 1 og 2" xfId="5416" xr:uid="{C419F247-A414-46E2-8BE8-1CBADD2611AA}"/>
    <cellStyle name="Normal 5 10 6" xfId="3772" xr:uid="{00000000-0005-0000-0000-0000990B0000}"/>
    <cellStyle name="Normal 5 10 7" xfId="2175" xr:uid="{00000000-0005-0000-0000-00009A0B0000}"/>
    <cellStyle name="Normal 5 10_Note 1 og 2" xfId="5407" xr:uid="{682B573E-DFE8-42C5-9075-5994104B61EE}"/>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2_Note 1 og 2" xfId="5419" xr:uid="{378FB838-F07B-42E4-AA6B-8D6FDF412D98}"/>
    <cellStyle name="Normal 5 11 2 3" xfId="4121" xr:uid="{00000000-0005-0000-0000-00009F0B0000}"/>
    <cellStyle name="Normal 5 11 2 4" xfId="2524" xr:uid="{00000000-0005-0000-0000-0000A00B0000}"/>
    <cellStyle name="Normal 5 11 2_Note 1 og 2" xfId="5418" xr:uid="{63662E95-BB57-485F-A33C-6466716F8543}"/>
    <cellStyle name="Normal 5 11 3" xfId="1070" xr:uid="{00000000-0005-0000-0000-0000A10B0000}"/>
    <cellStyle name="Normal 5 11 3 2" xfId="3081" xr:uid="{00000000-0005-0000-0000-0000A20B0000}"/>
    <cellStyle name="Normal 5 11 3_Note 1 og 2" xfId="5420" xr:uid="{410F1F5F-CDC3-47E2-A5B7-41FB0BF9AEB7}"/>
    <cellStyle name="Normal 5 11 4" xfId="1827" xr:uid="{00000000-0005-0000-0000-0000A30B0000}"/>
    <cellStyle name="Normal 5 11 4 2" xfId="3774" xr:uid="{00000000-0005-0000-0000-0000A40B0000}"/>
    <cellStyle name="Normal 5 11 4_Note 1 og 2" xfId="5421" xr:uid="{462207A8-74FF-468D-96FF-CEDBF9DB670B}"/>
    <cellStyle name="Normal 5 11 5" xfId="2177" xr:uid="{00000000-0005-0000-0000-0000A50B0000}"/>
    <cellStyle name="Normal 5 11_Note 1 og 2" xfId="5417" xr:uid="{303F362B-FF77-499C-AEE0-CA5A0DE21F84}"/>
    <cellStyle name="Normal 5 12" xfId="518" xr:uid="{00000000-0005-0000-0000-0000A60B0000}"/>
    <cellStyle name="Normal 5 12 2" xfId="1260" xr:uid="{00000000-0005-0000-0000-0000A70B0000}"/>
    <cellStyle name="Normal 5 12 2 2" xfId="3255" xr:uid="{00000000-0005-0000-0000-0000A80B0000}"/>
    <cellStyle name="Normal 5 12 2_Note 1 og 2" xfId="5423" xr:uid="{22BD798F-3A95-4AE8-A77A-EAF5BBF10B92}"/>
    <cellStyle name="Normal 5 12 3" xfId="3948" xr:uid="{00000000-0005-0000-0000-0000A90B0000}"/>
    <cellStyle name="Normal 5 12 4" xfId="2351" xr:uid="{00000000-0005-0000-0000-0000AA0B0000}"/>
    <cellStyle name="Normal 5 12_Note 1 og 2" xfId="5422" xr:uid="{F7E6E79D-33DC-407D-9AF9-70575855F6F7}"/>
    <cellStyle name="Normal 5 13" xfId="889" xr:uid="{00000000-0005-0000-0000-0000AB0B0000}"/>
    <cellStyle name="Normal 5 13 2" xfId="2707" xr:uid="{00000000-0005-0000-0000-0000AC0B0000}"/>
    <cellStyle name="Normal 5 13_Note 1 og 2" xfId="5424" xr:uid="{BB730F48-36B5-418A-AA7E-FE2B1AAE13B7}"/>
    <cellStyle name="Normal 5 14" xfId="1639" xr:uid="{00000000-0005-0000-0000-0000AD0B0000}"/>
    <cellStyle name="Normal 5 14 2" xfId="2909" xr:uid="{00000000-0005-0000-0000-0000AE0B0000}"/>
    <cellStyle name="Normal 5 14_Note 1 og 2" xfId="5425" xr:uid="{A6CD6CDF-7582-4152-BAC2-E83340A232B6}"/>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0_Note 1 og 2" xfId="5426" xr:uid="{581EC641-6F63-4D94-A5D4-FB04B8F34C30}"/>
    <cellStyle name="Normal 5 2 11" xfId="1646" xr:uid="{00000000-0005-0000-0000-0000B40B0000}"/>
    <cellStyle name="Normal 5 2 11 2" xfId="2914" xr:uid="{00000000-0005-0000-0000-0000B50B0000}"/>
    <cellStyle name="Normal 5 2 11_Note 1 og 2" xfId="5427" xr:uid="{F4BD3858-5039-4095-8CDC-4988423A3CD1}"/>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2_Note 1 og 2" xfId="5433" xr:uid="{CAEA98C3-02EC-4D58-B79F-D51835CB0619}"/>
    <cellStyle name="Normal 5 2 2 2 2 2 2 3" xfId="4199" xr:uid="{00000000-0005-0000-0000-0000BF0B0000}"/>
    <cellStyle name="Normal 5 2 2 2 2 2 2 4" xfId="2603" xr:uid="{00000000-0005-0000-0000-0000C00B0000}"/>
    <cellStyle name="Normal 5 2 2 2 2 2 2_Note 1 og 2" xfId="5432" xr:uid="{67939BEB-6B5E-41B3-A4F0-1B2AD88E3E4A}"/>
    <cellStyle name="Normal 5 2 2 2 2 2 3" xfId="1163" xr:uid="{00000000-0005-0000-0000-0000C10B0000}"/>
    <cellStyle name="Normal 5 2 2 2 2 2 3 2" xfId="3159" xr:uid="{00000000-0005-0000-0000-0000C20B0000}"/>
    <cellStyle name="Normal 5 2 2 2 2 2 3_Note 1 og 2" xfId="5434" xr:uid="{C92D6352-2757-4363-A5F2-D602A97125C2}"/>
    <cellStyle name="Normal 5 2 2 2 2 2 4" xfId="1905" xr:uid="{00000000-0005-0000-0000-0000C30B0000}"/>
    <cellStyle name="Normal 5 2 2 2 2 2 4 2" xfId="3852" xr:uid="{00000000-0005-0000-0000-0000C40B0000}"/>
    <cellStyle name="Normal 5 2 2 2 2 2 4_Note 1 og 2" xfId="5435" xr:uid="{93F7BC04-2389-4866-A61E-303B84367FB2}"/>
    <cellStyle name="Normal 5 2 2 2 2 2 5" xfId="2255" xr:uid="{00000000-0005-0000-0000-0000C50B0000}"/>
    <cellStyle name="Normal 5 2 2 2 2 2_Note 1 og 2" xfId="5431" xr:uid="{F2DE0F2E-46E2-42B2-8EF1-D8BB4D76CB92}"/>
    <cellStyle name="Normal 5 2 2 2 2 3" xfId="597" xr:uid="{00000000-0005-0000-0000-0000C60B0000}"/>
    <cellStyle name="Normal 5 2 2 2 2 3 2" xfId="1339" xr:uid="{00000000-0005-0000-0000-0000C70B0000}"/>
    <cellStyle name="Normal 5 2 2 2 2 3 2 2" xfId="3334" xr:uid="{00000000-0005-0000-0000-0000C80B0000}"/>
    <cellStyle name="Normal 5 2 2 2 2 3 2_Note 1 og 2" xfId="5437" xr:uid="{F7366432-38DC-4256-936F-D64113017B82}"/>
    <cellStyle name="Normal 5 2 2 2 2 3 3" xfId="4027" xr:uid="{00000000-0005-0000-0000-0000C90B0000}"/>
    <cellStyle name="Normal 5 2 2 2 2 3 4" xfId="2430" xr:uid="{00000000-0005-0000-0000-0000CA0B0000}"/>
    <cellStyle name="Normal 5 2 2 2 2 3_Note 1 og 2" xfId="5436" xr:uid="{740853EA-EE31-436A-BAAE-FCF9910DD84E}"/>
    <cellStyle name="Normal 5 2 2 2 2 4" xfId="968" xr:uid="{00000000-0005-0000-0000-0000CB0B0000}"/>
    <cellStyle name="Normal 5 2 2 2 2 4 2" xfId="2802" xr:uid="{00000000-0005-0000-0000-0000CC0B0000}"/>
    <cellStyle name="Normal 5 2 2 2 2 4_Note 1 og 2" xfId="5438" xr:uid="{F81856FD-98F0-4DB4-9066-FF1D76064802}"/>
    <cellStyle name="Normal 5 2 2 2 2 5" xfId="1732" xr:uid="{00000000-0005-0000-0000-0000CD0B0000}"/>
    <cellStyle name="Normal 5 2 2 2 2 5 2" xfId="2987" xr:uid="{00000000-0005-0000-0000-0000CE0B0000}"/>
    <cellStyle name="Normal 5 2 2 2 2 5_Note 1 og 2" xfId="5439" xr:uid="{04A034BF-948A-4B7F-9432-9827EA80AED3}"/>
    <cellStyle name="Normal 5 2 2 2 2 6" xfId="3680" xr:uid="{00000000-0005-0000-0000-0000CF0B0000}"/>
    <cellStyle name="Normal 5 2 2 2 2 7" xfId="2083" xr:uid="{00000000-0005-0000-0000-0000D00B0000}"/>
    <cellStyle name="Normal 5 2 2 2 2_Note 1 og 2" xfId="5430" xr:uid="{841F45FD-525D-49FD-8CC5-9905A9AF2009}"/>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2_Note 1 og 2" xfId="5442" xr:uid="{416AF348-EFC9-4D2C-AE2F-3920525FEBE1}"/>
    <cellStyle name="Normal 5 2 2 2 3 2 3" xfId="4153" xr:uid="{00000000-0005-0000-0000-0000D50B0000}"/>
    <cellStyle name="Normal 5 2 2 2 3 2 4" xfId="2557" xr:uid="{00000000-0005-0000-0000-0000D60B0000}"/>
    <cellStyle name="Normal 5 2 2 2 3 2_Note 1 og 2" xfId="5441" xr:uid="{249FDFA2-F824-4350-B8E8-B5C92A155A4F}"/>
    <cellStyle name="Normal 5 2 2 2 3 3" xfId="1116" xr:uid="{00000000-0005-0000-0000-0000D70B0000}"/>
    <cellStyle name="Normal 5 2 2 2 3 3 2" xfId="3113" xr:uid="{00000000-0005-0000-0000-0000D80B0000}"/>
    <cellStyle name="Normal 5 2 2 2 3 3_Note 1 og 2" xfId="5443" xr:uid="{6D30308A-C9AF-4184-B397-EEEF68E801D8}"/>
    <cellStyle name="Normal 5 2 2 2 3 4" xfId="1859" xr:uid="{00000000-0005-0000-0000-0000D90B0000}"/>
    <cellStyle name="Normal 5 2 2 2 3 4 2" xfId="3806" xr:uid="{00000000-0005-0000-0000-0000DA0B0000}"/>
    <cellStyle name="Normal 5 2 2 2 3 4_Note 1 og 2" xfId="5444" xr:uid="{840BEEDA-DBDA-49E4-ADB2-A9E9F593C80B}"/>
    <cellStyle name="Normal 5 2 2 2 3 5" xfId="2209" xr:uid="{00000000-0005-0000-0000-0000DB0B0000}"/>
    <cellStyle name="Normal 5 2 2 2 3_Note 1 og 2" xfId="5440" xr:uid="{B6F0A6A2-5CE0-455A-9F86-50FB22B190AA}"/>
    <cellStyle name="Normal 5 2 2 2 4" xfId="551" xr:uid="{00000000-0005-0000-0000-0000DC0B0000}"/>
    <cellStyle name="Normal 5 2 2 2 4 2" xfId="1293" xr:uid="{00000000-0005-0000-0000-0000DD0B0000}"/>
    <cellStyle name="Normal 5 2 2 2 4 2 2" xfId="3288" xr:uid="{00000000-0005-0000-0000-0000DE0B0000}"/>
    <cellStyle name="Normal 5 2 2 2 4 2_Note 1 og 2" xfId="5446" xr:uid="{FFD66D16-C99F-4B13-813C-8359AD5DC51D}"/>
    <cellStyle name="Normal 5 2 2 2 4 3" xfId="3981" xr:uid="{00000000-0005-0000-0000-0000DF0B0000}"/>
    <cellStyle name="Normal 5 2 2 2 4 4" xfId="2384" xr:uid="{00000000-0005-0000-0000-0000E00B0000}"/>
    <cellStyle name="Normal 5 2 2 2 4_Note 1 og 2" xfId="5445" xr:uid="{EA083AA5-37A4-4166-BAF2-4B5E0829AD82}"/>
    <cellStyle name="Normal 5 2 2 2 5" xfId="922" xr:uid="{00000000-0005-0000-0000-0000E10B0000}"/>
    <cellStyle name="Normal 5 2 2 2 5 2" xfId="2755" xr:uid="{00000000-0005-0000-0000-0000E20B0000}"/>
    <cellStyle name="Normal 5 2 2 2 5_Note 1 og 2" xfId="5447" xr:uid="{C95CC75C-409A-43F7-8648-DCEC568335BD}"/>
    <cellStyle name="Normal 5 2 2 2 6" xfId="1685" xr:uid="{00000000-0005-0000-0000-0000E30B0000}"/>
    <cellStyle name="Normal 5 2 2 2 6 2" xfId="2941" xr:uid="{00000000-0005-0000-0000-0000E40B0000}"/>
    <cellStyle name="Normal 5 2 2 2 6_Note 1 og 2" xfId="5448" xr:uid="{DEC5C646-B8A0-44F0-9148-CC38F60052E5}"/>
    <cellStyle name="Normal 5 2 2 2 7" xfId="3634" xr:uid="{00000000-0005-0000-0000-0000E50B0000}"/>
    <cellStyle name="Normal 5 2 2 2 8" xfId="2037" xr:uid="{00000000-0005-0000-0000-0000E60B0000}"/>
    <cellStyle name="Normal 5 2 2 2_Note 1 og 2" xfId="5429" xr:uid="{9F6D5BE8-904F-414B-A3E4-F8ED10B7114A}"/>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2_Note 1 og 2" xfId="5452" xr:uid="{00003068-38F6-45E4-BDB0-14560192C8E1}"/>
    <cellStyle name="Normal 5 2 2 3 2 2 3" xfId="4176" xr:uid="{00000000-0005-0000-0000-0000EC0B0000}"/>
    <cellStyle name="Normal 5 2 2 3 2 2 4" xfId="2580" xr:uid="{00000000-0005-0000-0000-0000ED0B0000}"/>
    <cellStyle name="Normal 5 2 2 3 2 2_Note 1 og 2" xfId="5451" xr:uid="{053E5879-A822-4E6D-8966-7683B36FADAA}"/>
    <cellStyle name="Normal 5 2 2 3 2 3" xfId="1140" xr:uid="{00000000-0005-0000-0000-0000EE0B0000}"/>
    <cellStyle name="Normal 5 2 2 3 2 3 2" xfId="3136" xr:uid="{00000000-0005-0000-0000-0000EF0B0000}"/>
    <cellStyle name="Normal 5 2 2 3 2 3_Note 1 og 2" xfId="5453" xr:uid="{62809B74-92E7-48B7-908B-D906B54F0553}"/>
    <cellStyle name="Normal 5 2 2 3 2 4" xfId="1882" xr:uid="{00000000-0005-0000-0000-0000F00B0000}"/>
    <cellStyle name="Normal 5 2 2 3 2 4 2" xfId="3829" xr:uid="{00000000-0005-0000-0000-0000F10B0000}"/>
    <cellStyle name="Normal 5 2 2 3 2 4_Note 1 og 2" xfId="5454" xr:uid="{7DD88B1A-224A-452E-848E-2B01CE3DAACC}"/>
    <cellStyle name="Normal 5 2 2 3 2 5" xfId="2232" xr:uid="{00000000-0005-0000-0000-0000F20B0000}"/>
    <cellStyle name="Normal 5 2 2 3 2_Note 1 og 2" xfId="5450" xr:uid="{1A085C43-EC96-4B74-AA39-11153EBD6726}"/>
    <cellStyle name="Normal 5 2 2 3 3" xfId="574" xr:uid="{00000000-0005-0000-0000-0000F30B0000}"/>
    <cellStyle name="Normal 5 2 2 3 3 2" xfId="1316" xr:uid="{00000000-0005-0000-0000-0000F40B0000}"/>
    <cellStyle name="Normal 5 2 2 3 3 2 2" xfId="3311" xr:uid="{00000000-0005-0000-0000-0000F50B0000}"/>
    <cellStyle name="Normal 5 2 2 3 3 2_Note 1 og 2" xfId="5456" xr:uid="{9FF6FC30-5D93-4FEB-A917-7F3DAA1FBBD9}"/>
    <cellStyle name="Normal 5 2 2 3 3 3" xfId="4004" xr:uid="{00000000-0005-0000-0000-0000F60B0000}"/>
    <cellStyle name="Normal 5 2 2 3 3 4" xfId="2407" xr:uid="{00000000-0005-0000-0000-0000F70B0000}"/>
    <cellStyle name="Normal 5 2 2 3 3_Note 1 og 2" xfId="5455" xr:uid="{26C160FC-5342-4B69-BAC4-94BD1540BDF2}"/>
    <cellStyle name="Normal 5 2 2 3 4" xfId="945" xr:uid="{00000000-0005-0000-0000-0000F80B0000}"/>
    <cellStyle name="Normal 5 2 2 3 4 2" xfId="2779" xr:uid="{00000000-0005-0000-0000-0000F90B0000}"/>
    <cellStyle name="Normal 5 2 2 3 4_Note 1 og 2" xfId="5457" xr:uid="{42D1FE7C-FAC2-434B-B742-CC248B287E70}"/>
    <cellStyle name="Normal 5 2 2 3 5" xfId="1709" xr:uid="{00000000-0005-0000-0000-0000FA0B0000}"/>
    <cellStyle name="Normal 5 2 2 3 5 2" xfId="2964" xr:uid="{00000000-0005-0000-0000-0000FB0B0000}"/>
    <cellStyle name="Normal 5 2 2 3 5_Note 1 og 2" xfId="5458" xr:uid="{6FD17520-CE68-4FEF-B3E2-567A2427BEEE}"/>
    <cellStyle name="Normal 5 2 2 3 6" xfId="3657" xr:uid="{00000000-0005-0000-0000-0000FC0B0000}"/>
    <cellStyle name="Normal 5 2 2 3 7" xfId="2060" xr:uid="{00000000-0005-0000-0000-0000FD0B0000}"/>
    <cellStyle name="Normal 5 2 2 3_Note 1 og 2" xfId="5449" xr:uid="{D3CD8D09-EC13-4ABB-A085-FBCE2326C04E}"/>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2_Note 1 og 2" xfId="5461" xr:uid="{3963ACEA-B874-4DCA-AEEC-F2D7D46303EE}"/>
    <cellStyle name="Normal 5 2 2 4 2 3" xfId="4130" xr:uid="{00000000-0005-0000-0000-0000020C0000}"/>
    <cellStyle name="Normal 5 2 2 4 2 4" xfId="2533" xr:uid="{00000000-0005-0000-0000-0000030C0000}"/>
    <cellStyle name="Normal 5 2 2 4 2_Note 1 og 2" xfId="5460" xr:uid="{BC54DED5-AB95-4BC9-8F89-F16F41573E48}"/>
    <cellStyle name="Normal 5 2 2 4 3" xfId="1081" xr:uid="{00000000-0005-0000-0000-0000040C0000}"/>
    <cellStyle name="Normal 5 2 2 4 3 2" xfId="3090" xr:uid="{00000000-0005-0000-0000-0000050C0000}"/>
    <cellStyle name="Normal 5 2 2 4 3_Note 1 og 2" xfId="5462" xr:uid="{83434777-5B0B-4778-A0E8-7D8C0199C91F}"/>
    <cellStyle name="Normal 5 2 2 4 4" xfId="1836" xr:uid="{00000000-0005-0000-0000-0000060C0000}"/>
    <cellStyle name="Normal 5 2 2 4 4 2" xfId="3783" xr:uid="{00000000-0005-0000-0000-0000070C0000}"/>
    <cellStyle name="Normal 5 2 2 4 4_Note 1 og 2" xfId="5463" xr:uid="{E9939CFB-091B-48EA-B233-47203FCBB41F}"/>
    <cellStyle name="Normal 5 2 2 4 5" xfId="2186" xr:uid="{00000000-0005-0000-0000-0000080C0000}"/>
    <cellStyle name="Normal 5 2 2 4_Note 1 og 2" xfId="5459" xr:uid="{E0108463-16A5-42BA-BF2D-5F3438065FB1}"/>
    <cellStyle name="Normal 5 2 2 5" xfId="528" xr:uid="{00000000-0005-0000-0000-0000090C0000}"/>
    <cellStyle name="Normal 5 2 2 5 2" xfId="1270" xr:uid="{00000000-0005-0000-0000-00000A0C0000}"/>
    <cellStyle name="Normal 5 2 2 5 2 2" xfId="3265" xr:uid="{00000000-0005-0000-0000-00000B0C0000}"/>
    <cellStyle name="Normal 5 2 2 5 2_Note 1 og 2" xfId="5465" xr:uid="{1D81FAF7-274A-4219-B5D8-FF27941D74C5}"/>
    <cellStyle name="Normal 5 2 2 5 3" xfId="3958" xr:uid="{00000000-0005-0000-0000-00000C0C0000}"/>
    <cellStyle name="Normal 5 2 2 5 4" xfId="2361" xr:uid="{00000000-0005-0000-0000-00000D0C0000}"/>
    <cellStyle name="Normal 5 2 2 5_Note 1 og 2" xfId="5464" xr:uid="{28B12BE6-C0C8-45D1-ADAE-8D5797AC3AAA}"/>
    <cellStyle name="Normal 5 2 2 6" xfId="899" xr:uid="{00000000-0005-0000-0000-00000E0C0000}"/>
    <cellStyle name="Normal 5 2 2 6 2" xfId="2718" xr:uid="{00000000-0005-0000-0000-00000F0C0000}"/>
    <cellStyle name="Normal 5 2 2 6_Note 1 og 2" xfId="5466" xr:uid="{492630D4-C3AE-46B4-BA9C-D90A027C5EE4}"/>
    <cellStyle name="Normal 5 2 2 7" xfId="1650" xr:uid="{00000000-0005-0000-0000-0000100C0000}"/>
    <cellStyle name="Normal 5 2 2 7 2" xfId="2918" xr:uid="{00000000-0005-0000-0000-0000110C0000}"/>
    <cellStyle name="Normal 5 2 2 7_Note 1 og 2" xfId="5467" xr:uid="{A89F220B-7573-4191-A669-DED5A34A1BBB}"/>
    <cellStyle name="Normal 5 2 2 8" xfId="3611" xr:uid="{00000000-0005-0000-0000-0000120C0000}"/>
    <cellStyle name="Normal 5 2 2 9" xfId="2014" xr:uid="{00000000-0005-0000-0000-0000130C0000}"/>
    <cellStyle name="Normal 5 2 2_Note 1 og 2" xfId="5428" xr:uid="{04E0FB4C-584A-48F4-B0BB-18BCCF1F382A}"/>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2_Note 1 og 2" xfId="5472" xr:uid="{E0F8BDDE-90D6-4E08-B835-5FC8026AA240}"/>
    <cellStyle name="Normal 5 2 3 3 2 2 3" xfId="4180" xr:uid="{00000000-0005-0000-0000-00001B0C0000}"/>
    <cellStyle name="Normal 5 2 3 3 2 2 4" xfId="2584" xr:uid="{00000000-0005-0000-0000-00001C0C0000}"/>
    <cellStyle name="Normal 5 2 3 3 2 2_Note 1 og 2" xfId="5471" xr:uid="{1D82FE3A-5C86-468E-908A-A9E035AAC085}"/>
    <cellStyle name="Normal 5 2 3 3 2 3" xfId="1144" xr:uid="{00000000-0005-0000-0000-00001D0C0000}"/>
    <cellStyle name="Normal 5 2 3 3 2 3 2" xfId="3140" xr:uid="{00000000-0005-0000-0000-00001E0C0000}"/>
    <cellStyle name="Normal 5 2 3 3 2 3_Note 1 og 2" xfId="5473" xr:uid="{C85EAEF9-50C5-44A0-B1E2-DCD4F9FDCA93}"/>
    <cellStyle name="Normal 5 2 3 3 2 4" xfId="1886" xr:uid="{00000000-0005-0000-0000-00001F0C0000}"/>
    <cellStyle name="Normal 5 2 3 3 2 4 2" xfId="3833" xr:uid="{00000000-0005-0000-0000-0000200C0000}"/>
    <cellStyle name="Normal 5 2 3 3 2 4_Note 1 og 2" xfId="5474" xr:uid="{11D36EA5-4D68-4983-BBF7-9AFC6C45EA42}"/>
    <cellStyle name="Normal 5 2 3 3 2 5" xfId="2236" xr:uid="{00000000-0005-0000-0000-0000210C0000}"/>
    <cellStyle name="Normal 5 2 3 3 2_Note 1 og 2" xfId="5470" xr:uid="{ECDEF0AE-D2CC-493D-9054-8D57B86E976F}"/>
    <cellStyle name="Normal 5 2 3 3 3" xfId="578" xr:uid="{00000000-0005-0000-0000-0000220C0000}"/>
    <cellStyle name="Normal 5 2 3 3 3 2" xfId="1320" xr:uid="{00000000-0005-0000-0000-0000230C0000}"/>
    <cellStyle name="Normal 5 2 3 3 3 2 2" xfId="3315" xr:uid="{00000000-0005-0000-0000-0000240C0000}"/>
    <cellStyle name="Normal 5 2 3 3 3 2_Note 1 og 2" xfId="5476" xr:uid="{44B1D21B-19DD-4B48-A078-2CC8C1A86493}"/>
    <cellStyle name="Normal 5 2 3 3 3 3" xfId="4008" xr:uid="{00000000-0005-0000-0000-0000250C0000}"/>
    <cellStyle name="Normal 5 2 3 3 3 4" xfId="2411" xr:uid="{00000000-0005-0000-0000-0000260C0000}"/>
    <cellStyle name="Normal 5 2 3 3 3_Note 1 og 2" xfId="5475" xr:uid="{10C6303E-3E94-4D39-8E13-825EA1C7197B}"/>
    <cellStyle name="Normal 5 2 3 3 4" xfId="949" xr:uid="{00000000-0005-0000-0000-0000270C0000}"/>
    <cellStyle name="Normal 5 2 3 3 4 2" xfId="2783" xr:uid="{00000000-0005-0000-0000-0000280C0000}"/>
    <cellStyle name="Normal 5 2 3 3 4_Note 1 og 2" xfId="5477" xr:uid="{D0601615-B431-498B-ABF4-B50DAB112825}"/>
    <cellStyle name="Normal 5 2 3 3 5" xfId="1713" xr:uid="{00000000-0005-0000-0000-0000290C0000}"/>
    <cellStyle name="Normal 5 2 3 3 5 2" xfId="2968" xr:uid="{00000000-0005-0000-0000-00002A0C0000}"/>
    <cellStyle name="Normal 5 2 3 3 5_Note 1 og 2" xfId="5478" xr:uid="{50CA821F-AF49-491C-A388-74868D23FD5B}"/>
    <cellStyle name="Normal 5 2 3 3 6" xfId="3661" xr:uid="{00000000-0005-0000-0000-00002B0C0000}"/>
    <cellStyle name="Normal 5 2 3 3 7" xfId="2064" xr:uid="{00000000-0005-0000-0000-00002C0C0000}"/>
    <cellStyle name="Normal 5 2 3 3_Note 1 og 2" xfId="5469" xr:uid="{CF53CE6B-36C2-499C-98B6-45BDEDDC5A94}"/>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2_Note 1 og 2" xfId="5481" xr:uid="{9E7182F7-4F39-495E-B5B9-79242A376D64}"/>
    <cellStyle name="Normal 5 2 3 4 2 3" xfId="4134" xr:uid="{00000000-0005-0000-0000-0000310C0000}"/>
    <cellStyle name="Normal 5 2 3 4 2 4" xfId="2537" xr:uid="{00000000-0005-0000-0000-0000320C0000}"/>
    <cellStyle name="Normal 5 2 3 4 2_Note 1 og 2" xfId="5480" xr:uid="{524C0DD3-FE44-4A28-A6CF-79D90F5EAD00}"/>
    <cellStyle name="Normal 5 2 3 4 3" xfId="1085" xr:uid="{00000000-0005-0000-0000-0000330C0000}"/>
    <cellStyle name="Normal 5 2 3 4 3 2" xfId="3094" xr:uid="{00000000-0005-0000-0000-0000340C0000}"/>
    <cellStyle name="Normal 5 2 3 4 3_Note 1 og 2" xfId="5482" xr:uid="{8E5BA05A-0B23-4D0F-90EE-356737F5F460}"/>
    <cellStyle name="Normal 5 2 3 4 4" xfId="1840" xr:uid="{00000000-0005-0000-0000-0000350C0000}"/>
    <cellStyle name="Normal 5 2 3 4 4 2" xfId="3787" xr:uid="{00000000-0005-0000-0000-0000360C0000}"/>
    <cellStyle name="Normal 5 2 3 4 4_Note 1 og 2" xfId="5483" xr:uid="{AEB3DF1E-25CB-44AF-AAE2-193CE0B5CCCC}"/>
    <cellStyle name="Normal 5 2 3 4 5" xfId="2190" xr:uid="{00000000-0005-0000-0000-0000370C0000}"/>
    <cellStyle name="Normal 5 2 3 4_Note 1 og 2" xfId="5479" xr:uid="{09A69570-D9E1-408A-A916-9D38AB5E1B9B}"/>
    <cellStyle name="Normal 5 2 3 5" xfId="532" xr:uid="{00000000-0005-0000-0000-0000380C0000}"/>
    <cellStyle name="Normal 5 2 3 5 2" xfId="1274" xr:uid="{00000000-0005-0000-0000-0000390C0000}"/>
    <cellStyle name="Normal 5 2 3 5 2 2" xfId="3269" xr:uid="{00000000-0005-0000-0000-00003A0C0000}"/>
    <cellStyle name="Normal 5 2 3 5 2_Note 1 og 2" xfId="5485" xr:uid="{75F84D34-B668-4421-B721-1B04886D3F82}"/>
    <cellStyle name="Normal 5 2 3 5 3" xfId="3962" xr:uid="{00000000-0005-0000-0000-00003B0C0000}"/>
    <cellStyle name="Normal 5 2 3 5 4" xfId="2365" xr:uid="{00000000-0005-0000-0000-00003C0C0000}"/>
    <cellStyle name="Normal 5 2 3 5_Note 1 og 2" xfId="5484" xr:uid="{689110B9-F1D0-4298-A552-54330DB514BC}"/>
    <cellStyle name="Normal 5 2 3 6" xfId="903" xr:uid="{00000000-0005-0000-0000-00003D0C0000}"/>
    <cellStyle name="Normal 5 2 3 6 2" xfId="2722" xr:uid="{00000000-0005-0000-0000-00003E0C0000}"/>
    <cellStyle name="Normal 5 2 3 6_Note 1 og 2" xfId="5486" xr:uid="{43C4A19E-39B0-49C4-B5B1-BB68288C7F8C}"/>
    <cellStyle name="Normal 5 2 3 7" xfId="1654" xr:uid="{00000000-0005-0000-0000-00003F0C0000}"/>
    <cellStyle name="Normal 5 2 3 7 2" xfId="2922" xr:uid="{00000000-0005-0000-0000-0000400C0000}"/>
    <cellStyle name="Normal 5 2 3 7_Note 1 og 2" xfId="5487" xr:uid="{6273B67C-DB78-4768-A450-87E7A10BB549}"/>
    <cellStyle name="Normal 5 2 3 8" xfId="3615" xr:uid="{00000000-0005-0000-0000-0000410C0000}"/>
    <cellStyle name="Normal 5 2 3 9" xfId="2018" xr:uid="{00000000-0005-0000-0000-0000420C0000}"/>
    <cellStyle name="Normal 5 2 3_Note 1 og 2" xfId="5468" xr:uid="{0CFBC4CD-98C4-46AB-B86F-2F5332219FA4}"/>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2_Note 1 og 2" xfId="5492" xr:uid="{AF75DA88-845A-4027-A1CD-34156CAE8DE3}"/>
    <cellStyle name="Normal 5 2 4 2 2 2 3" xfId="4202" xr:uid="{00000000-0005-0000-0000-0000490C0000}"/>
    <cellStyle name="Normal 5 2 4 2 2 2 4" xfId="2606" xr:uid="{00000000-0005-0000-0000-00004A0C0000}"/>
    <cellStyle name="Normal 5 2 4 2 2 2_Note 1 og 2" xfId="5491" xr:uid="{7B5355C0-B056-431C-AD19-C43CC0DA27E5}"/>
    <cellStyle name="Normal 5 2 4 2 2 3" xfId="1166" xr:uid="{00000000-0005-0000-0000-00004B0C0000}"/>
    <cellStyle name="Normal 5 2 4 2 2 3 2" xfId="3162" xr:uid="{00000000-0005-0000-0000-00004C0C0000}"/>
    <cellStyle name="Normal 5 2 4 2 2 3_Note 1 og 2" xfId="5493" xr:uid="{D07296BA-5DA4-48A3-AE5B-E4110C82C6C0}"/>
    <cellStyle name="Normal 5 2 4 2 2 4" xfId="1908" xr:uid="{00000000-0005-0000-0000-00004D0C0000}"/>
    <cellStyle name="Normal 5 2 4 2 2 4 2" xfId="3855" xr:uid="{00000000-0005-0000-0000-00004E0C0000}"/>
    <cellStyle name="Normal 5 2 4 2 2 4_Note 1 og 2" xfId="5494" xr:uid="{1938F864-230E-4D54-9772-45225C8C040C}"/>
    <cellStyle name="Normal 5 2 4 2 2 5" xfId="2258" xr:uid="{00000000-0005-0000-0000-00004F0C0000}"/>
    <cellStyle name="Normal 5 2 4 2 2_Note 1 og 2" xfId="5490" xr:uid="{C42D87CD-0477-48C0-9392-9451101360D6}"/>
    <cellStyle name="Normal 5 2 4 2 3" xfId="600" xr:uid="{00000000-0005-0000-0000-0000500C0000}"/>
    <cellStyle name="Normal 5 2 4 2 3 2" xfId="1342" xr:uid="{00000000-0005-0000-0000-0000510C0000}"/>
    <cellStyle name="Normal 5 2 4 2 3 2 2" xfId="3337" xr:uid="{00000000-0005-0000-0000-0000520C0000}"/>
    <cellStyle name="Normal 5 2 4 2 3 2_Note 1 og 2" xfId="5496" xr:uid="{DD2BF856-6903-4B1C-B331-3B55FACADC92}"/>
    <cellStyle name="Normal 5 2 4 2 3 3" xfId="4030" xr:uid="{00000000-0005-0000-0000-0000530C0000}"/>
    <cellStyle name="Normal 5 2 4 2 3 4" xfId="2433" xr:uid="{00000000-0005-0000-0000-0000540C0000}"/>
    <cellStyle name="Normal 5 2 4 2 3_Note 1 og 2" xfId="5495" xr:uid="{D463DC1D-945A-41E2-8CA1-7F8C655B0DC8}"/>
    <cellStyle name="Normal 5 2 4 2 4" xfId="971" xr:uid="{00000000-0005-0000-0000-0000550C0000}"/>
    <cellStyle name="Normal 5 2 4 2 4 2" xfId="2805" xr:uid="{00000000-0005-0000-0000-0000560C0000}"/>
    <cellStyle name="Normal 5 2 4 2 4_Note 1 og 2" xfId="5497" xr:uid="{3C61F0C9-F25D-426A-84DA-073155D45747}"/>
    <cellStyle name="Normal 5 2 4 2 5" xfId="1735" xr:uid="{00000000-0005-0000-0000-0000570C0000}"/>
    <cellStyle name="Normal 5 2 4 2 5 2" xfId="2990" xr:uid="{00000000-0005-0000-0000-0000580C0000}"/>
    <cellStyle name="Normal 5 2 4 2 5_Note 1 og 2" xfId="5498" xr:uid="{B6407B56-1D81-47E0-A611-453BC091E6FD}"/>
    <cellStyle name="Normal 5 2 4 2 6" xfId="3683" xr:uid="{00000000-0005-0000-0000-0000590C0000}"/>
    <cellStyle name="Normal 5 2 4 2 7" xfId="2086" xr:uid="{00000000-0005-0000-0000-00005A0C0000}"/>
    <cellStyle name="Normal 5 2 4 2_Note 1 og 2" xfId="5489" xr:uid="{F25A1A23-ADA3-4115-A2A7-314BB8DD86D6}"/>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2_Note 1 og 2" xfId="5501" xr:uid="{C15E17FC-F546-4F69-BFCD-A21167B19BA0}"/>
    <cellStyle name="Normal 5 2 4 3 2 3" xfId="4156" xr:uid="{00000000-0005-0000-0000-00005F0C0000}"/>
    <cellStyle name="Normal 5 2 4 3 2 4" xfId="2560" xr:uid="{00000000-0005-0000-0000-0000600C0000}"/>
    <cellStyle name="Normal 5 2 4 3 2_Note 1 og 2" xfId="5500" xr:uid="{B0B1B488-C69A-41BA-8C46-37D14C32B106}"/>
    <cellStyle name="Normal 5 2 4 3 3" xfId="1120" xr:uid="{00000000-0005-0000-0000-0000610C0000}"/>
    <cellStyle name="Normal 5 2 4 3 3 2" xfId="3116" xr:uid="{00000000-0005-0000-0000-0000620C0000}"/>
    <cellStyle name="Normal 5 2 4 3 3_Note 1 og 2" xfId="5502" xr:uid="{7BF4F1E1-898C-459A-A754-651449FFE933}"/>
    <cellStyle name="Normal 5 2 4 3 4" xfId="1862" xr:uid="{00000000-0005-0000-0000-0000630C0000}"/>
    <cellStyle name="Normal 5 2 4 3 4 2" xfId="3809" xr:uid="{00000000-0005-0000-0000-0000640C0000}"/>
    <cellStyle name="Normal 5 2 4 3 4_Note 1 og 2" xfId="5503" xr:uid="{431450BE-E2BC-40B1-B7B4-C38C44534945}"/>
    <cellStyle name="Normal 5 2 4 3 5" xfId="2212" xr:uid="{00000000-0005-0000-0000-0000650C0000}"/>
    <cellStyle name="Normal 5 2 4 3_Note 1 og 2" xfId="5499" xr:uid="{CDFB59E3-E5AC-4AB5-8FBC-38C19CCD7909}"/>
    <cellStyle name="Normal 5 2 4 4" xfId="554" xr:uid="{00000000-0005-0000-0000-0000660C0000}"/>
    <cellStyle name="Normal 5 2 4 4 2" xfId="1296" xr:uid="{00000000-0005-0000-0000-0000670C0000}"/>
    <cellStyle name="Normal 5 2 4 4 2 2" xfId="3291" xr:uid="{00000000-0005-0000-0000-0000680C0000}"/>
    <cellStyle name="Normal 5 2 4 4 2_Note 1 og 2" xfId="5505" xr:uid="{B7D7B7BD-651C-4D48-B33D-187EA2B72770}"/>
    <cellStyle name="Normal 5 2 4 4 3" xfId="3984" xr:uid="{00000000-0005-0000-0000-0000690C0000}"/>
    <cellStyle name="Normal 5 2 4 4 4" xfId="2387" xr:uid="{00000000-0005-0000-0000-00006A0C0000}"/>
    <cellStyle name="Normal 5 2 4 4_Note 1 og 2" xfId="5504" xr:uid="{53A21DF2-41F5-4C61-96E6-8F7FD9D186F2}"/>
    <cellStyle name="Normal 5 2 4 5" xfId="925" xr:uid="{00000000-0005-0000-0000-00006B0C0000}"/>
    <cellStyle name="Normal 5 2 4 5 2" xfId="2759" xr:uid="{00000000-0005-0000-0000-00006C0C0000}"/>
    <cellStyle name="Normal 5 2 4 5_Note 1 og 2" xfId="5506" xr:uid="{1B58EFA1-44AD-4394-B4AE-A86D175534D2}"/>
    <cellStyle name="Normal 5 2 4 6" xfId="1689" xr:uid="{00000000-0005-0000-0000-00006D0C0000}"/>
    <cellStyle name="Normal 5 2 4 6 2" xfId="2944" xr:uid="{00000000-0005-0000-0000-00006E0C0000}"/>
    <cellStyle name="Normal 5 2 4 6_Note 1 og 2" xfId="5507" xr:uid="{EADEF970-BFD9-4E4D-AF42-334C2E908C83}"/>
    <cellStyle name="Normal 5 2 4 7" xfId="3637" xr:uid="{00000000-0005-0000-0000-00006F0C0000}"/>
    <cellStyle name="Normal 5 2 4 8" xfId="2040" xr:uid="{00000000-0005-0000-0000-0000700C0000}"/>
    <cellStyle name="Normal 5 2 4_Note 1 og 2" xfId="5488" xr:uid="{AA6F4C85-6628-446E-9C37-DB76E138F111}"/>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2_Note 1 og 2" xfId="5512" xr:uid="{6B92580E-BB96-460E-A2D6-173EDE35E133}"/>
    <cellStyle name="Normal 5 2 5 2 2 2 3" xfId="4206" xr:uid="{00000000-0005-0000-0000-0000770C0000}"/>
    <cellStyle name="Normal 5 2 5 2 2 2 4" xfId="2610" xr:uid="{00000000-0005-0000-0000-0000780C0000}"/>
    <cellStyle name="Normal 5 2 5 2 2 2_Note 1 og 2" xfId="5511" xr:uid="{C2D812DC-FD71-4C33-9F42-CB5BF29F9AD9}"/>
    <cellStyle name="Normal 5 2 5 2 2 3" xfId="1170" xr:uid="{00000000-0005-0000-0000-0000790C0000}"/>
    <cellStyle name="Normal 5 2 5 2 2 3 2" xfId="3166" xr:uid="{00000000-0005-0000-0000-00007A0C0000}"/>
    <cellStyle name="Normal 5 2 5 2 2 3_Note 1 og 2" xfId="5513" xr:uid="{2C12FE62-3A1B-4A43-B93B-0795CA854993}"/>
    <cellStyle name="Normal 5 2 5 2 2 4" xfId="1912" xr:uid="{00000000-0005-0000-0000-00007B0C0000}"/>
    <cellStyle name="Normal 5 2 5 2 2 4 2" xfId="3859" xr:uid="{00000000-0005-0000-0000-00007C0C0000}"/>
    <cellStyle name="Normal 5 2 5 2 2 4_Note 1 og 2" xfId="5514" xr:uid="{2A33A203-C26A-4325-B4F7-5481733500F4}"/>
    <cellStyle name="Normal 5 2 5 2 2 5" xfId="2262" xr:uid="{00000000-0005-0000-0000-00007D0C0000}"/>
    <cellStyle name="Normal 5 2 5 2 2_Note 1 og 2" xfId="5510" xr:uid="{0CADA68A-A02B-4DA4-8038-9C1EB97D94C2}"/>
    <cellStyle name="Normal 5 2 5 2 3" xfId="604" xr:uid="{00000000-0005-0000-0000-00007E0C0000}"/>
    <cellStyle name="Normal 5 2 5 2 3 2" xfId="1346" xr:uid="{00000000-0005-0000-0000-00007F0C0000}"/>
    <cellStyle name="Normal 5 2 5 2 3 2 2" xfId="3341" xr:uid="{00000000-0005-0000-0000-0000800C0000}"/>
    <cellStyle name="Normal 5 2 5 2 3 2_Note 1 og 2" xfId="5516" xr:uid="{3FC20B26-E617-42ED-AD65-B4ADDCE052AA}"/>
    <cellStyle name="Normal 5 2 5 2 3 3" xfId="4034" xr:uid="{00000000-0005-0000-0000-0000810C0000}"/>
    <cellStyle name="Normal 5 2 5 2 3 4" xfId="2437" xr:uid="{00000000-0005-0000-0000-0000820C0000}"/>
    <cellStyle name="Normal 5 2 5 2 3_Note 1 og 2" xfId="5515" xr:uid="{1CC0B66A-C602-4F35-858C-1D84BD05AE15}"/>
    <cellStyle name="Normal 5 2 5 2 4" xfId="975" xr:uid="{00000000-0005-0000-0000-0000830C0000}"/>
    <cellStyle name="Normal 5 2 5 2 4 2" xfId="2809" xr:uid="{00000000-0005-0000-0000-0000840C0000}"/>
    <cellStyle name="Normal 5 2 5 2 4_Note 1 og 2" xfId="5517" xr:uid="{BB163754-4DAD-4A8B-A9CE-BD45788646BF}"/>
    <cellStyle name="Normal 5 2 5 2 5" xfId="1739" xr:uid="{00000000-0005-0000-0000-0000850C0000}"/>
    <cellStyle name="Normal 5 2 5 2 5 2" xfId="2994" xr:uid="{00000000-0005-0000-0000-0000860C0000}"/>
    <cellStyle name="Normal 5 2 5 2 5_Note 1 og 2" xfId="5518" xr:uid="{3BC23397-33FC-4AB3-A4DD-4DBEBDF9403A}"/>
    <cellStyle name="Normal 5 2 5 2 6" xfId="3687" xr:uid="{00000000-0005-0000-0000-0000870C0000}"/>
    <cellStyle name="Normal 5 2 5 2 7" xfId="2090" xr:uid="{00000000-0005-0000-0000-0000880C0000}"/>
    <cellStyle name="Normal 5 2 5 2_Note 1 og 2" xfId="5509" xr:uid="{1495A8C6-122A-4FB3-98A2-1B020DABE75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2_Note 1 og 2" xfId="5521" xr:uid="{5A585B11-1AA1-445D-A8C6-7F45FC52AF82}"/>
    <cellStyle name="Normal 5 2 5 3 2 3" xfId="4160" xr:uid="{00000000-0005-0000-0000-00008D0C0000}"/>
    <cellStyle name="Normal 5 2 5 3 2 4" xfId="2564" xr:uid="{00000000-0005-0000-0000-00008E0C0000}"/>
    <cellStyle name="Normal 5 2 5 3 2_Note 1 og 2" xfId="5520" xr:uid="{82D5F231-566F-4FDE-8C5B-68B8101E72A2}"/>
    <cellStyle name="Normal 5 2 5 3 3" xfId="1124" xr:uid="{00000000-0005-0000-0000-00008F0C0000}"/>
    <cellStyle name="Normal 5 2 5 3 3 2" xfId="3120" xr:uid="{00000000-0005-0000-0000-0000900C0000}"/>
    <cellStyle name="Normal 5 2 5 3 3_Note 1 og 2" xfId="5522" xr:uid="{133C4EBC-F0CE-49AF-BF6B-DB58741BF5C2}"/>
    <cellStyle name="Normal 5 2 5 3 4" xfId="1866" xr:uid="{00000000-0005-0000-0000-0000910C0000}"/>
    <cellStyle name="Normal 5 2 5 3 4 2" xfId="3813" xr:uid="{00000000-0005-0000-0000-0000920C0000}"/>
    <cellStyle name="Normal 5 2 5 3 4_Note 1 og 2" xfId="5523" xr:uid="{6C9FE883-8619-4E1C-9E7A-0F0FA0D6B5D7}"/>
    <cellStyle name="Normal 5 2 5 3 5" xfId="2216" xr:uid="{00000000-0005-0000-0000-0000930C0000}"/>
    <cellStyle name="Normal 5 2 5 3_Note 1 og 2" xfId="5519" xr:uid="{FDAF3EA8-A82D-42E0-A462-2005A34A2532}"/>
    <cellStyle name="Normal 5 2 5 4" xfId="558" xr:uid="{00000000-0005-0000-0000-0000940C0000}"/>
    <cellStyle name="Normal 5 2 5 4 2" xfId="1300" xr:uid="{00000000-0005-0000-0000-0000950C0000}"/>
    <cellStyle name="Normal 5 2 5 4 2 2" xfId="3295" xr:uid="{00000000-0005-0000-0000-0000960C0000}"/>
    <cellStyle name="Normal 5 2 5 4 2_Note 1 og 2" xfId="5525" xr:uid="{4458A34A-F92D-4355-9721-74271F458AA4}"/>
    <cellStyle name="Normal 5 2 5 4 3" xfId="3988" xr:uid="{00000000-0005-0000-0000-0000970C0000}"/>
    <cellStyle name="Normal 5 2 5 4 4" xfId="2391" xr:uid="{00000000-0005-0000-0000-0000980C0000}"/>
    <cellStyle name="Normal 5 2 5 4_Note 1 og 2" xfId="5524" xr:uid="{08B0D53D-8CB2-4268-9B4E-E5ACFDFF8F4B}"/>
    <cellStyle name="Normal 5 2 5 5" xfId="929" xr:uid="{00000000-0005-0000-0000-0000990C0000}"/>
    <cellStyle name="Normal 5 2 5 5 2" xfId="2763" xr:uid="{00000000-0005-0000-0000-00009A0C0000}"/>
    <cellStyle name="Normal 5 2 5 5_Note 1 og 2" xfId="5526" xr:uid="{CDC1DB8C-B03F-4E9E-9711-3E353E7E1341}"/>
    <cellStyle name="Normal 5 2 5 6" xfId="1693" xr:uid="{00000000-0005-0000-0000-00009B0C0000}"/>
    <cellStyle name="Normal 5 2 5 6 2" xfId="2948" xr:uid="{00000000-0005-0000-0000-00009C0C0000}"/>
    <cellStyle name="Normal 5 2 5 6_Note 1 og 2" xfId="5527" xr:uid="{D1F7B0CA-1A8C-4F95-954F-8AFDA63B8945}"/>
    <cellStyle name="Normal 5 2 5 7" xfId="3641" xr:uid="{00000000-0005-0000-0000-00009D0C0000}"/>
    <cellStyle name="Normal 5 2 5 8" xfId="2044" xr:uid="{00000000-0005-0000-0000-00009E0C0000}"/>
    <cellStyle name="Normal 5 2 5_Note 1 og 2" xfId="5508" xr:uid="{7BFFB6DC-D8D8-4FC8-B91D-1DDF931C1114}"/>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2_Note 1 og 2" xfId="5532" xr:uid="{1F5E397E-10E9-416C-BBD5-8C0B057AC9C6}"/>
    <cellStyle name="Normal 5 2 6 2 2 2 3" xfId="4210" xr:uid="{00000000-0005-0000-0000-0000A50C0000}"/>
    <cellStyle name="Normal 5 2 6 2 2 2 4" xfId="2614" xr:uid="{00000000-0005-0000-0000-0000A60C0000}"/>
    <cellStyle name="Normal 5 2 6 2 2 2_Note 1 og 2" xfId="5531" xr:uid="{1C10A7F4-BCF0-4B02-B05D-3A6295464DCA}"/>
    <cellStyle name="Normal 5 2 6 2 2 3" xfId="1174" xr:uid="{00000000-0005-0000-0000-0000A70C0000}"/>
    <cellStyle name="Normal 5 2 6 2 2 3 2" xfId="3170" xr:uid="{00000000-0005-0000-0000-0000A80C0000}"/>
    <cellStyle name="Normal 5 2 6 2 2 3_Note 1 og 2" xfId="5533" xr:uid="{EA410082-4E99-41CC-BC8B-C62A9C4CE64F}"/>
    <cellStyle name="Normal 5 2 6 2 2 4" xfId="1916" xr:uid="{00000000-0005-0000-0000-0000A90C0000}"/>
    <cellStyle name="Normal 5 2 6 2 2 4 2" xfId="3863" xr:uid="{00000000-0005-0000-0000-0000AA0C0000}"/>
    <cellStyle name="Normal 5 2 6 2 2 4_Note 1 og 2" xfId="5534" xr:uid="{7B8C38EA-B00A-4600-9524-4EF3941CAC4F}"/>
    <cellStyle name="Normal 5 2 6 2 2 5" xfId="2266" xr:uid="{00000000-0005-0000-0000-0000AB0C0000}"/>
    <cellStyle name="Normal 5 2 6 2 2_Note 1 og 2" xfId="5530" xr:uid="{7E7CE3F7-793B-4BAA-88AE-435E287E16B4}"/>
    <cellStyle name="Normal 5 2 6 2 3" xfId="608" xr:uid="{00000000-0005-0000-0000-0000AC0C0000}"/>
    <cellStyle name="Normal 5 2 6 2 3 2" xfId="1350" xr:uid="{00000000-0005-0000-0000-0000AD0C0000}"/>
    <cellStyle name="Normal 5 2 6 2 3 2 2" xfId="3345" xr:uid="{00000000-0005-0000-0000-0000AE0C0000}"/>
    <cellStyle name="Normal 5 2 6 2 3 2_Note 1 og 2" xfId="5536" xr:uid="{C8B400D3-7CDF-49E5-90C5-ABC2B1C3206F}"/>
    <cellStyle name="Normal 5 2 6 2 3 3" xfId="4038" xr:uid="{00000000-0005-0000-0000-0000AF0C0000}"/>
    <cellStyle name="Normal 5 2 6 2 3 4" xfId="2441" xr:uid="{00000000-0005-0000-0000-0000B00C0000}"/>
    <cellStyle name="Normal 5 2 6 2 3_Note 1 og 2" xfId="5535" xr:uid="{B22789D5-D820-4FA5-AD1D-4A2CD62734DB}"/>
    <cellStyle name="Normal 5 2 6 2 4" xfId="979" xr:uid="{00000000-0005-0000-0000-0000B10C0000}"/>
    <cellStyle name="Normal 5 2 6 2 4 2" xfId="2813" xr:uid="{00000000-0005-0000-0000-0000B20C0000}"/>
    <cellStyle name="Normal 5 2 6 2 4_Note 1 og 2" xfId="5537" xr:uid="{B2CDE9FD-E263-4AFB-889B-5FD86E740A23}"/>
    <cellStyle name="Normal 5 2 6 2 5" xfId="1743" xr:uid="{00000000-0005-0000-0000-0000B30C0000}"/>
    <cellStyle name="Normal 5 2 6 2 5 2" xfId="2998" xr:uid="{00000000-0005-0000-0000-0000B40C0000}"/>
    <cellStyle name="Normal 5 2 6 2 5_Note 1 og 2" xfId="5538" xr:uid="{E4BB69DD-7CF9-4F9C-B9A3-A9639BB4DFB7}"/>
    <cellStyle name="Normal 5 2 6 2 6" xfId="3691" xr:uid="{00000000-0005-0000-0000-0000B50C0000}"/>
    <cellStyle name="Normal 5 2 6 2 7" xfId="2094" xr:uid="{00000000-0005-0000-0000-0000B60C0000}"/>
    <cellStyle name="Normal 5 2 6 2_Note 1 og 2" xfId="5529" xr:uid="{1DF77B83-9273-424B-8B89-E15A42C31C65}"/>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2_Note 1 og 2" xfId="5541" xr:uid="{B00B2FEB-4B5D-4644-9B9A-32068B15171A}"/>
    <cellStyle name="Normal 5 2 6 3 2 3" xfId="4164" xr:uid="{00000000-0005-0000-0000-0000BB0C0000}"/>
    <cellStyle name="Normal 5 2 6 3 2 4" xfId="2568" xr:uid="{00000000-0005-0000-0000-0000BC0C0000}"/>
    <cellStyle name="Normal 5 2 6 3 2_Note 1 og 2" xfId="5540" xr:uid="{F6F8963A-D957-436D-A196-BAE913C8BD40}"/>
    <cellStyle name="Normal 5 2 6 3 3" xfId="1128" xr:uid="{00000000-0005-0000-0000-0000BD0C0000}"/>
    <cellStyle name="Normal 5 2 6 3 3 2" xfId="3124" xr:uid="{00000000-0005-0000-0000-0000BE0C0000}"/>
    <cellStyle name="Normal 5 2 6 3 3_Note 1 og 2" xfId="5542" xr:uid="{8B485817-7DE0-4A04-B570-7799634C22B6}"/>
    <cellStyle name="Normal 5 2 6 3 4" xfId="1870" xr:uid="{00000000-0005-0000-0000-0000BF0C0000}"/>
    <cellStyle name="Normal 5 2 6 3 4 2" xfId="3817" xr:uid="{00000000-0005-0000-0000-0000C00C0000}"/>
    <cellStyle name="Normal 5 2 6 3 4_Note 1 og 2" xfId="5543" xr:uid="{7DCE2654-0B12-45D4-994A-A6D49B8F257F}"/>
    <cellStyle name="Normal 5 2 6 3 5" xfId="2220" xr:uid="{00000000-0005-0000-0000-0000C10C0000}"/>
    <cellStyle name="Normal 5 2 6 3_Note 1 og 2" xfId="5539" xr:uid="{CB15A130-E61B-4C5D-BE3C-00F677F06108}"/>
    <cellStyle name="Normal 5 2 6 4" xfId="562" xr:uid="{00000000-0005-0000-0000-0000C20C0000}"/>
    <cellStyle name="Normal 5 2 6 4 2" xfId="1304" xr:uid="{00000000-0005-0000-0000-0000C30C0000}"/>
    <cellStyle name="Normal 5 2 6 4 2 2" xfId="3299" xr:uid="{00000000-0005-0000-0000-0000C40C0000}"/>
    <cellStyle name="Normal 5 2 6 4 2_Note 1 og 2" xfId="5545" xr:uid="{782E67CE-4648-4F81-91CD-F2922D64C9EF}"/>
    <cellStyle name="Normal 5 2 6 4 3" xfId="3992" xr:uid="{00000000-0005-0000-0000-0000C50C0000}"/>
    <cellStyle name="Normal 5 2 6 4 4" xfId="2395" xr:uid="{00000000-0005-0000-0000-0000C60C0000}"/>
    <cellStyle name="Normal 5 2 6 4_Note 1 og 2" xfId="5544" xr:uid="{7CACA7D5-8D32-4A7A-AE77-C7B6732DC7F4}"/>
    <cellStyle name="Normal 5 2 6 5" xfId="933" xr:uid="{00000000-0005-0000-0000-0000C70C0000}"/>
    <cellStyle name="Normal 5 2 6 5 2" xfId="2767" xr:uid="{00000000-0005-0000-0000-0000C80C0000}"/>
    <cellStyle name="Normal 5 2 6 5_Note 1 og 2" xfId="5546" xr:uid="{B05CA9CC-B39F-485F-9E00-C70DD4DBCFA7}"/>
    <cellStyle name="Normal 5 2 6 6" xfId="1697" xr:uid="{00000000-0005-0000-0000-0000C90C0000}"/>
    <cellStyle name="Normal 5 2 6 6 2" xfId="2952" xr:uid="{00000000-0005-0000-0000-0000CA0C0000}"/>
    <cellStyle name="Normal 5 2 6 6_Note 1 og 2" xfId="5547" xr:uid="{5C1003FD-AD7D-43BC-A61F-E46248AE7A47}"/>
    <cellStyle name="Normal 5 2 6 7" xfId="3645" xr:uid="{00000000-0005-0000-0000-0000CB0C0000}"/>
    <cellStyle name="Normal 5 2 6 8" xfId="2048" xr:uid="{00000000-0005-0000-0000-0000CC0C0000}"/>
    <cellStyle name="Normal 5 2 6_Note 1 og 2" xfId="5528" xr:uid="{29F7CA38-0184-40D3-AFF9-442B3E418FDA}"/>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2_Note 1 og 2" xfId="5551" xr:uid="{D50465E6-17AE-4873-A1B4-72DA5B379F16}"/>
    <cellStyle name="Normal 5 2 7 2 2 3" xfId="4172" xr:uid="{00000000-0005-0000-0000-0000D20C0000}"/>
    <cellStyle name="Normal 5 2 7 2 2 4" xfId="2576" xr:uid="{00000000-0005-0000-0000-0000D30C0000}"/>
    <cellStyle name="Normal 5 2 7 2 2_Note 1 og 2" xfId="5550" xr:uid="{B0AA4B9F-1414-4585-863D-956B1D446D10}"/>
    <cellStyle name="Normal 5 2 7 2 3" xfId="1136" xr:uid="{00000000-0005-0000-0000-0000D40C0000}"/>
    <cellStyle name="Normal 5 2 7 2 3 2" xfId="3132" xr:uid="{00000000-0005-0000-0000-0000D50C0000}"/>
    <cellStyle name="Normal 5 2 7 2 3_Note 1 og 2" xfId="5552" xr:uid="{E5BE3763-E4D9-462D-8F7A-40339542D510}"/>
    <cellStyle name="Normal 5 2 7 2 4" xfId="1878" xr:uid="{00000000-0005-0000-0000-0000D60C0000}"/>
    <cellStyle name="Normal 5 2 7 2 4 2" xfId="3825" xr:uid="{00000000-0005-0000-0000-0000D70C0000}"/>
    <cellStyle name="Normal 5 2 7 2 4_Note 1 og 2" xfId="5553" xr:uid="{1F3C3999-F3FC-470F-B0E4-CA33179F28E8}"/>
    <cellStyle name="Normal 5 2 7 2 5" xfId="2228" xr:uid="{00000000-0005-0000-0000-0000D80C0000}"/>
    <cellStyle name="Normal 5 2 7 2_Note 1 og 2" xfId="5549" xr:uid="{A22028A4-EC74-4738-87B5-4A18A7CDA24F}"/>
    <cellStyle name="Normal 5 2 7 3" xfId="570" xr:uid="{00000000-0005-0000-0000-0000D90C0000}"/>
    <cellStyle name="Normal 5 2 7 3 2" xfId="1312" xr:uid="{00000000-0005-0000-0000-0000DA0C0000}"/>
    <cellStyle name="Normal 5 2 7 3 2 2" xfId="3307" xr:uid="{00000000-0005-0000-0000-0000DB0C0000}"/>
    <cellStyle name="Normal 5 2 7 3 2_Note 1 og 2" xfId="5555" xr:uid="{E4B14D0B-1136-4589-A297-F98DD9BD7D2D}"/>
    <cellStyle name="Normal 5 2 7 3 3" xfId="4000" xr:uid="{00000000-0005-0000-0000-0000DC0C0000}"/>
    <cellStyle name="Normal 5 2 7 3 4" xfId="2403" xr:uid="{00000000-0005-0000-0000-0000DD0C0000}"/>
    <cellStyle name="Normal 5 2 7 3_Note 1 og 2" xfId="5554" xr:uid="{7062C1F6-9499-4A1F-B58F-123DB32AA61F}"/>
    <cellStyle name="Normal 5 2 7 4" xfId="941" xr:uid="{00000000-0005-0000-0000-0000DE0C0000}"/>
    <cellStyle name="Normal 5 2 7 4 2" xfId="2775" xr:uid="{00000000-0005-0000-0000-0000DF0C0000}"/>
    <cellStyle name="Normal 5 2 7 4_Note 1 og 2" xfId="5556" xr:uid="{C3F479B8-525B-4656-BA8E-3E45944E00A1}"/>
    <cellStyle name="Normal 5 2 7 5" xfId="1705" xr:uid="{00000000-0005-0000-0000-0000E00C0000}"/>
    <cellStyle name="Normal 5 2 7 5 2" xfId="2960" xr:uid="{00000000-0005-0000-0000-0000E10C0000}"/>
    <cellStyle name="Normal 5 2 7 5_Note 1 og 2" xfId="5557" xr:uid="{72C87B7B-3795-40F8-B681-AB940D59A46B}"/>
    <cellStyle name="Normal 5 2 7 6" xfId="3653" xr:uid="{00000000-0005-0000-0000-0000E20C0000}"/>
    <cellStyle name="Normal 5 2 7 7" xfId="2056" xr:uid="{00000000-0005-0000-0000-0000E30C0000}"/>
    <cellStyle name="Normal 5 2 7_Note 1 og 2" xfId="5548" xr:uid="{2047A7D4-D9A4-4EF8-8B79-CFA54877226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2_Note 1 og 2" xfId="5560" xr:uid="{3FDB2C4E-51C0-4E18-9EAB-86542FB35DDB}"/>
    <cellStyle name="Normal 5 2 8 2 3" xfId="4126" xr:uid="{00000000-0005-0000-0000-0000E80C0000}"/>
    <cellStyle name="Normal 5 2 8 2 4" xfId="2529" xr:uid="{00000000-0005-0000-0000-0000E90C0000}"/>
    <cellStyle name="Normal 5 2 8 2_Note 1 og 2" xfId="5559" xr:uid="{961C50C1-2B05-4991-A2FF-385407B2BE44}"/>
    <cellStyle name="Normal 5 2 8 3" xfId="1077" xr:uid="{00000000-0005-0000-0000-0000EA0C0000}"/>
    <cellStyle name="Normal 5 2 8 3 2" xfId="3086" xr:uid="{00000000-0005-0000-0000-0000EB0C0000}"/>
    <cellStyle name="Normal 5 2 8 3_Note 1 og 2" xfId="5561" xr:uid="{341B190F-6BC7-40E9-915B-D64B97FE197B}"/>
    <cellStyle name="Normal 5 2 8 4" xfId="1832" xr:uid="{00000000-0005-0000-0000-0000EC0C0000}"/>
    <cellStyle name="Normal 5 2 8 4 2" xfId="3779" xr:uid="{00000000-0005-0000-0000-0000ED0C0000}"/>
    <cellStyle name="Normal 5 2 8 4_Note 1 og 2" xfId="5562" xr:uid="{83994B26-32D6-4F80-A7E7-723B0D8BAEA7}"/>
    <cellStyle name="Normal 5 2 8 5" xfId="2182" xr:uid="{00000000-0005-0000-0000-0000EE0C0000}"/>
    <cellStyle name="Normal 5 2 8_Note 1 og 2" xfId="5558" xr:uid="{D82FF229-328E-4407-BCBC-D26AC5A35100}"/>
    <cellStyle name="Normal 5 2 9" xfId="524" xr:uid="{00000000-0005-0000-0000-0000EF0C0000}"/>
    <cellStyle name="Normal 5 2 9 2" xfId="1266" xr:uid="{00000000-0005-0000-0000-0000F00C0000}"/>
    <cellStyle name="Normal 5 2 9 2 2" xfId="3261" xr:uid="{00000000-0005-0000-0000-0000F10C0000}"/>
    <cellStyle name="Normal 5 2 9 2_Note 1 og 2" xfId="5564" xr:uid="{2E2D27E8-168C-4A01-8411-8FDD08864B1E}"/>
    <cellStyle name="Normal 5 2 9 3" xfId="3954" xr:uid="{00000000-0005-0000-0000-0000F20C0000}"/>
    <cellStyle name="Normal 5 2 9 4" xfId="2357" xr:uid="{00000000-0005-0000-0000-0000F30C0000}"/>
    <cellStyle name="Normal 5 2 9_Note 1 og 2" xfId="5563" xr:uid="{9EAFB60B-3B87-4C68-A486-97D8B5E5E475}"/>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2_Note 1 og 2" xfId="5570" xr:uid="{DD7398A7-17E7-4533-B4EE-B1A221CA67C4}"/>
    <cellStyle name="Normal 5 3 2 2 2 2 3" xfId="4200" xr:uid="{00000000-0005-0000-0000-0000FC0C0000}"/>
    <cellStyle name="Normal 5 3 2 2 2 2 4" xfId="2604" xr:uid="{00000000-0005-0000-0000-0000FD0C0000}"/>
    <cellStyle name="Normal 5 3 2 2 2 2_Note 1 og 2" xfId="5569" xr:uid="{280F0C80-0508-470E-A036-FE786D470F6D}"/>
    <cellStyle name="Normal 5 3 2 2 2 3" xfId="1164" xr:uid="{00000000-0005-0000-0000-0000FE0C0000}"/>
    <cellStyle name="Normal 5 3 2 2 2 3 2" xfId="3160" xr:uid="{00000000-0005-0000-0000-0000FF0C0000}"/>
    <cellStyle name="Normal 5 3 2 2 2 3_Note 1 og 2" xfId="5571" xr:uid="{8C084FCB-1F6B-4130-BAC1-D9425BE1E1E0}"/>
    <cellStyle name="Normal 5 3 2 2 2 4" xfId="1906" xr:uid="{00000000-0005-0000-0000-0000000D0000}"/>
    <cellStyle name="Normal 5 3 2 2 2 4 2" xfId="3853" xr:uid="{00000000-0005-0000-0000-0000010D0000}"/>
    <cellStyle name="Normal 5 3 2 2 2 4_Note 1 og 2" xfId="5572" xr:uid="{F0223D75-05F9-4373-A74D-20E49E41ECD6}"/>
    <cellStyle name="Normal 5 3 2 2 2 5" xfId="2256" xr:uid="{00000000-0005-0000-0000-0000020D0000}"/>
    <cellStyle name="Normal 5 3 2 2 2_Note 1 og 2" xfId="5568" xr:uid="{DEF556AC-A1B7-4D5E-9691-9AE4E368D1D4}"/>
    <cellStyle name="Normal 5 3 2 2 3" xfId="598" xr:uid="{00000000-0005-0000-0000-0000030D0000}"/>
    <cellStyle name="Normal 5 3 2 2 3 2" xfId="1340" xr:uid="{00000000-0005-0000-0000-0000040D0000}"/>
    <cellStyle name="Normal 5 3 2 2 3 2 2" xfId="3335" xr:uid="{00000000-0005-0000-0000-0000050D0000}"/>
    <cellStyle name="Normal 5 3 2 2 3 2_Note 1 og 2" xfId="5574" xr:uid="{DEAAE63A-C68E-4310-B5B2-CEE1C8F9E4BF}"/>
    <cellStyle name="Normal 5 3 2 2 3 3" xfId="4028" xr:uid="{00000000-0005-0000-0000-0000060D0000}"/>
    <cellStyle name="Normal 5 3 2 2 3 4" xfId="2431" xr:uid="{00000000-0005-0000-0000-0000070D0000}"/>
    <cellStyle name="Normal 5 3 2 2 3_Note 1 og 2" xfId="5573" xr:uid="{4BE8F29B-E5CD-4C77-B21E-0FD286601B35}"/>
    <cellStyle name="Normal 5 3 2 2 4" xfId="969" xr:uid="{00000000-0005-0000-0000-0000080D0000}"/>
    <cellStyle name="Normal 5 3 2 2 4 2" xfId="2803" xr:uid="{00000000-0005-0000-0000-0000090D0000}"/>
    <cellStyle name="Normal 5 3 2 2 4_Note 1 og 2" xfId="5575" xr:uid="{BFE1956E-F80F-444F-8067-2C1EEFF1A2CB}"/>
    <cellStyle name="Normal 5 3 2 2 5" xfId="1733" xr:uid="{00000000-0005-0000-0000-00000A0D0000}"/>
    <cellStyle name="Normal 5 3 2 2 5 2" xfId="2988" xr:uid="{00000000-0005-0000-0000-00000B0D0000}"/>
    <cellStyle name="Normal 5 3 2 2 5_Note 1 og 2" xfId="5576" xr:uid="{C2E3BF54-330E-453B-8818-80787A88520E}"/>
    <cellStyle name="Normal 5 3 2 2 6" xfId="3681" xr:uid="{00000000-0005-0000-0000-00000C0D0000}"/>
    <cellStyle name="Normal 5 3 2 2 7" xfId="2084" xr:uid="{00000000-0005-0000-0000-00000D0D0000}"/>
    <cellStyle name="Normal 5 3 2 2_Note 1 og 2" xfId="5567" xr:uid="{C2564EA4-22D3-4694-A0BC-406CB2179E4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2_Note 1 og 2" xfId="5579" xr:uid="{E80C65CD-7D1C-41AD-A7E1-21BD3DAFA3C9}"/>
    <cellStyle name="Normal 5 3 2 3 2 3" xfId="4154" xr:uid="{00000000-0005-0000-0000-0000120D0000}"/>
    <cellStyle name="Normal 5 3 2 3 2 4" xfId="2558" xr:uid="{00000000-0005-0000-0000-0000130D0000}"/>
    <cellStyle name="Normal 5 3 2 3 2_Note 1 og 2" xfId="5578" xr:uid="{CFD1843C-F9C3-4F2F-92AB-75A221C6EF69}"/>
    <cellStyle name="Normal 5 3 2 3 3" xfId="1117" xr:uid="{00000000-0005-0000-0000-0000140D0000}"/>
    <cellStyle name="Normal 5 3 2 3 3 2" xfId="3114" xr:uid="{00000000-0005-0000-0000-0000150D0000}"/>
    <cellStyle name="Normal 5 3 2 3 3_Note 1 og 2" xfId="5580" xr:uid="{F4A163AC-3F41-4868-8A88-F88CE82BB943}"/>
    <cellStyle name="Normal 5 3 2 3 4" xfId="1860" xr:uid="{00000000-0005-0000-0000-0000160D0000}"/>
    <cellStyle name="Normal 5 3 2 3 4 2" xfId="3807" xr:uid="{00000000-0005-0000-0000-0000170D0000}"/>
    <cellStyle name="Normal 5 3 2 3 4_Note 1 og 2" xfId="5581" xr:uid="{5250B430-EAF6-4E02-BE3B-6BC46181F460}"/>
    <cellStyle name="Normal 5 3 2 3 5" xfId="2210" xr:uid="{00000000-0005-0000-0000-0000180D0000}"/>
    <cellStyle name="Normal 5 3 2 3_Note 1 og 2" xfId="5577" xr:uid="{3F6D9C47-F9E4-4D1A-85EB-B12C9FB28846}"/>
    <cellStyle name="Normal 5 3 2 4" xfId="552" xr:uid="{00000000-0005-0000-0000-0000190D0000}"/>
    <cellStyle name="Normal 5 3 2 4 2" xfId="1294" xr:uid="{00000000-0005-0000-0000-00001A0D0000}"/>
    <cellStyle name="Normal 5 3 2 4 2 2" xfId="3289" xr:uid="{00000000-0005-0000-0000-00001B0D0000}"/>
    <cellStyle name="Normal 5 3 2 4 2_Note 1 og 2" xfId="5583" xr:uid="{968944D2-742A-49C1-A388-BFC7F9E0A81A}"/>
    <cellStyle name="Normal 5 3 2 4 3" xfId="3982" xr:uid="{00000000-0005-0000-0000-00001C0D0000}"/>
    <cellStyle name="Normal 5 3 2 4 4" xfId="2385" xr:uid="{00000000-0005-0000-0000-00001D0D0000}"/>
    <cellStyle name="Normal 5 3 2 4_Note 1 og 2" xfId="5582" xr:uid="{DE914525-E824-4180-BA20-8E0AA15EF55D}"/>
    <cellStyle name="Normal 5 3 2 5" xfId="923" xr:uid="{00000000-0005-0000-0000-00001E0D0000}"/>
    <cellStyle name="Normal 5 3 2 5 2" xfId="2756" xr:uid="{00000000-0005-0000-0000-00001F0D0000}"/>
    <cellStyle name="Normal 5 3 2 5_Note 1 og 2" xfId="5584" xr:uid="{C61AC9A7-9E95-49B6-A72E-EA6A8FC01AA1}"/>
    <cellStyle name="Normal 5 3 2 6" xfId="1686" xr:uid="{00000000-0005-0000-0000-0000200D0000}"/>
    <cellStyle name="Normal 5 3 2 6 2" xfId="2942" xr:uid="{00000000-0005-0000-0000-0000210D0000}"/>
    <cellStyle name="Normal 5 3 2 6_Note 1 og 2" xfId="5585" xr:uid="{B76A6B5A-5146-4FA4-ABAF-90E9950DE108}"/>
    <cellStyle name="Normal 5 3 2 7" xfId="3635" xr:uid="{00000000-0005-0000-0000-0000220D0000}"/>
    <cellStyle name="Normal 5 3 2 8" xfId="2038" xr:uid="{00000000-0005-0000-0000-0000230D0000}"/>
    <cellStyle name="Normal 5 3 2_Note 1 og 2" xfId="5566" xr:uid="{FC23BB60-6C62-4E54-9DF5-B98D762F7139}"/>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2_Note 1 og 2" xfId="5589" xr:uid="{C3C441A0-0B08-4FC3-9DC1-1CB3310AF0BE}"/>
    <cellStyle name="Normal 5 3 3 2 2 3" xfId="4171" xr:uid="{00000000-0005-0000-0000-0000290D0000}"/>
    <cellStyle name="Normal 5 3 3 2 2 4" xfId="2575" xr:uid="{00000000-0005-0000-0000-00002A0D0000}"/>
    <cellStyle name="Normal 5 3 3 2 2_Note 1 og 2" xfId="5588" xr:uid="{612AD97F-8795-47C0-A212-F1015F8A4AA9}"/>
    <cellStyle name="Normal 5 3 3 2 3" xfId="1135" xr:uid="{00000000-0005-0000-0000-00002B0D0000}"/>
    <cellStyle name="Normal 5 3 3 2 3 2" xfId="3131" xr:uid="{00000000-0005-0000-0000-00002C0D0000}"/>
    <cellStyle name="Normal 5 3 3 2 3_Note 1 og 2" xfId="5590" xr:uid="{44004415-80BC-4674-A42B-87B34E183165}"/>
    <cellStyle name="Normal 5 3 3 2 4" xfId="1877" xr:uid="{00000000-0005-0000-0000-00002D0D0000}"/>
    <cellStyle name="Normal 5 3 3 2 4 2" xfId="3824" xr:uid="{00000000-0005-0000-0000-00002E0D0000}"/>
    <cellStyle name="Normal 5 3 3 2 4_Note 1 og 2" xfId="5591" xr:uid="{04F7FD2E-635A-4A40-86FC-0D7A573FE3DC}"/>
    <cellStyle name="Normal 5 3 3 2 5" xfId="2227" xr:uid="{00000000-0005-0000-0000-00002F0D0000}"/>
    <cellStyle name="Normal 5 3 3 2_Note 1 og 2" xfId="5587" xr:uid="{88B1D267-ECFD-4474-9DF8-A2C1F9F8B16E}"/>
    <cellStyle name="Normal 5 3 3 3" xfId="569" xr:uid="{00000000-0005-0000-0000-0000300D0000}"/>
    <cellStyle name="Normal 5 3 3 3 2" xfId="1311" xr:uid="{00000000-0005-0000-0000-0000310D0000}"/>
    <cellStyle name="Normal 5 3 3 3 2 2" xfId="3306" xr:uid="{00000000-0005-0000-0000-0000320D0000}"/>
    <cellStyle name="Normal 5 3 3 3 2_Note 1 og 2" xfId="5593" xr:uid="{72FD0200-313E-43ED-838A-AD4124BD51D6}"/>
    <cellStyle name="Normal 5 3 3 3 3" xfId="3999" xr:uid="{00000000-0005-0000-0000-0000330D0000}"/>
    <cellStyle name="Normal 5 3 3 3 4" xfId="2402" xr:uid="{00000000-0005-0000-0000-0000340D0000}"/>
    <cellStyle name="Normal 5 3 3 3_Note 1 og 2" xfId="5592" xr:uid="{6D402179-8D7E-40FD-A0A8-87BE95A7096C}"/>
    <cellStyle name="Normal 5 3 3 4" xfId="940" xr:uid="{00000000-0005-0000-0000-0000350D0000}"/>
    <cellStyle name="Normal 5 3 3 4 2" xfId="2774" xr:uid="{00000000-0005-0000-0000-0000360D0000}"/>
    <cellStyle name="Normal 5 3 3 4_Note 1 og 2" xfId="5594" xr:uid="{87BEC40F-30D2-4EFF-80CE-905299CD395C}"/>
    <cellStyle name="Normal 5 3 3 5" xfId="1704" xr:uid="{00000000-0005-0000-0000-0000370D0000}"/>
    <cellStyle name="Normal 5 3 3 5 2" xfId="2959" xr:uid="{00000000-0005-0000-0000-0000380D0000}"/>
    <cellStyle name="Normal 5 3 3 5_Note 1 og 2" xfId="5595" xr:uid="{2255BA1A-7A51-4992-AB11-C2D3990D9207}"/>
    <cellStyle name="Normal 5 3 3 6" xfId="3652" xr:uid="{00000000-0005-0000-0000-0000390D0000}"/>
    <cellStyle name="Normal 5 3 3 7" xfId="2055" xr:uid="{00000000-0005-0000-0000-00003A0D0000}"/>
    <cellStyle name="Normal 5 3 3_Note 1 og 2" xfId="5586" xr:uid="{64290853-153B-4560-9962-49E299F39F15}"/>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2_Note 1 og 2" xfId="5598" xr:uid="{0EF4DDA4-0F16-4320-8D1A-8BEAAF386068}"/>
    <cellStyle name="Normal 5 3 4 2 3" xfId="4125" xr:uid="{00000000-0005-0000-0000-00003F0D0000}"/>
    <cellStyle name="Normal 5 3 4 2 4" xfId="2528" xr:uid="{00000000-0005-0000-0000-0000400D0000}"/>
    <cellStyle name="Normal 5 3 4 2_Note 1 og 2" xfId="5597" xr:uid="{E0C864DD-069D-4AC7-A3F0-5AEED5B82E74}"/>
    <cellStyle name="Normal 5 3 4 3" xfId="1076" xr:uid="{00000000-0005-0000-0000-0000410D0000}"/>
    <cellStyle name="Normal 5 3 4 3 2" xfId="3085" xr:uid="{00000000-0005-0000-0000-0000420D0000}"/>
    <cellStyle name="Normal 5 3 4 3_Note 1 og 2" xfId="5599" xr:uid="{5024FD2A-31B2-46E4-90DD-98DF45F03275}"/>
    <cellStyle name="Normal 5 3 4 4" xfId="1831" xr:uid="{00000000-0005-0000-0000-0000430D0000}"/>
    <cellStyle name="Normal 5 3 4 4 2" xfId="3778" xr:uid="{00000000-0005-0000-0000-0000440D0000}"/>
    <cellStyle name="Normal 5 3 4 4_Note 1 og 2" xfId="5600" xr:uid="{591192D2-8572-4846-A8CE-737EA86D729F}"/>
    <cellStyle name="Normal 5 3 4 5" xfId="2181" xr:uid="{00000000-0005-0000-0000-0000450D0000}"/>
    <cellStyle name="Normal 5 3 4_Note 1 og 2" xfId="5596" xr:uid="{058D9C09-6D59-49F4-94AD-0F0D564E1284}"/>
    <cellStyle name="Normal 5 3 5" xfId="523" xr:uid="{00000000-0005-0000-0000-0000460D0000}"/>
    <cellStyle name="Normal 5 3 5 2" xfId="1265" xr:uid="{00000000-0005-0000-0000-0000470D0000}"/>
    <cellStyle name="Normal 5 3 5 2 2" xfId="3260" xr:uid="{00000000-0005-0000-0000-0000480D0000}"/>
    <cellStyle name="Normal 5 3 5 2_Note 1 og 2" xfId="5602" xr:uid="{417B76A0-4977-4969-9818-05C43CC9F7E4}"/>
    <cellStyle name="Normal 5 3 5 3" xfId="3953" xr:uid="{00000000-0005-0000-0000-0000490D0000}"/>
    <cellStyle name="Normal 5 3 5 4" xfId="2356" xr:uid="{00000000-0005-0000-0000-00004A0D0000}"/>
    <cellStyle name="Normal 5 3 5_Note 1 og 2" xfId="5601" xr:uid="{E3DBD138-456D-4500-98FF-0213AA619D42}"/>
    <cellStyle name="Normal 5 3 6" xfId="894" xr:uid="{00000000-0005-0000-0000-00004B0D0000}"/>
    <cellStyle name="Normal 5 3 6 2" xfId="2713" xr:uid="{00000000-0005-0000-0000-00004C0D0000}"/>
    <cellStyle name="Normal 5 3 6_Note 1 og 2" xfId="5603" xr:uid="{57FD12EF-5506-4126-9FE7-3FA2DDB1A8DB}"/>
    <cellStyle name="Normal 5 3 7" xfId="1645" xr:uid="{00000000-0005-0000-0000-00004D0D0000}"/>
    <cellStyle name="Normal 5 3 7 2" xfId="2913" xr:uid="{00000000-0005-0000-0000-00004E0D0000}"/>
    <cellStyle name="Normal 5 3 7_Note 1 og 2" xfId="5604" xr:uid="{1F27CFEC-333E-4E4D-983A-9F2FEF7232E3}"/>
    <cellStyle name="Normal 5 3 8" xfId="3606" xr:uid="{00000000-0005-0000-0000-00004F0D0000}"/>
    <cellStyle name="Normal 5 3 9" xfId="2009" xr:uid="{00000000-0005-0000-0000-0000500D0000}"/>
    <cellStyle name="Normal 5 3_Note 1 og 2" xfId="5565" xr:uid="{97E31B0B-FC96-47AE-A3B2-76BD290B602E}"/>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2_Note 1 og 2" xfId="5610" xr:uid="{AC76BC07-9D62-4C6F-8033-D5FE3E91605B}"/>
    <cellStyle name="Normal 5 4 2 2 2 2 3" xfId="4182" xr:uid="{00000000-0005-0000-0000-0000580D0000}"/>
    <cellStyle name="Normal 5 4 2 2 2 2 4" xfId="2586" xr:uid="{00000000-0005-0000-0000-0000590D0000}"/>
    <cellStyle name="Normal 5 4 2 2 2 2_Note 1 og 2" xfId="5609" xr:uid="{663F5F43-9BF4-4200-978D-3A2894B21E15}"/>
    <cellStyle name="Normal 5 4 2 2 2 3" xfId="1146" xr:uid="{00000000-0005-0000-0000-00005A0D0000}"/>
    <cellStyle name="Normal 5 4 2 2 2 3 2" xfId="3142" xr:uid="{00000000-0005-0000-0000-00005B0D0000}"/>
    <cellStyle name="Normal 5 4 2 2 2 3_Note 1 og 2" xfId="5611" xr:uid="{42729CBA-3885-4DD8-9229-77F32019EF62}"/>
    <cellStyle name="Normal 5 4 2 2 2 4" xfId="1888" xr:uid="{00000000-0005-0000-0000-00005C0D0000}"/>
    <cellStyle name="Normal 5 4 2 2 2 4 2" xfId="3835" xr:uid="{00000000-0005-0000-0000-00005D0D0000}"/>
    <cellStyle name="Normal 5 4 2 2 2 4_Note 1 og 2" xfId="5612" xr:uid="{5B3D118C-6895-4DAC-98E3-E81822CB207D}"/>
    <cellStyle name="Normal 5 4 2 2 2 5" xfId="2238" xr:uid="{00000000-0005-0000-0000-00005E0D0000}"/>
    <cellStyle name="Normal 5 4 2 2 2_Note 1 og 2" xfId="5608" xr:uid="{FAC25E14-D939-47EF-A7C6-ABB244F889EA}"/>
    <cellStyle name="Normal 5 4 2 2 3" xfId="580" xr:uid="{00000000-0005-0000-0000-00005F0D0000}"/>
    <cellStyle name="Normal 5 4 2 2 3 2" xfId="1322" xr:uid="{00000000-0005-0000-0000-0000600D0000}"/>
    <cellStyle name="Normal 5 4 2 2 3 2 2" xfId="3317" xr:uid="{00000000-0005-0000-0000-0000610D0000}"/>
    <cellStyle name="Normal 5 4 2 2 3 2_Note 1 og 2" xfId="5614" xr:uid="{0997029A-46B5-43ED-88BB-658F451694A4}"/>
    <cellStyle name="Normal 5 4 2 2 3 3" xfId="4010" xr:uid="{00000000-0005-0000-0000-0000620D0000}"/>
    <cellStyle name="Normal 5 4 2 2 3 4" xfId="2413" xr:uid="{00000000-0005-0000-0000-0000630D0000}"/>
    <cellStyle name="Normal 5 4 2 2 3_Note 1 og 2" xfId="5613" xr:uid="{F2F9B3DD-DE9A-4A69-8C32-05D41C30A995}"/>
    <cellStyle name="Normal 5 4 2 2 4" xfId="951" xr:uid="{00000000-0005-0000-0000-0000640D0000}"/>
    <cellStyle name="Normal 5 4 2 2 4 2" xfId="2785" xr:uid="{00000000-0005-0000-0000-0000650D0000}"/>
    <cellStyle name="Normal 5 4 2 2 4_Note 1 og 2" xfId="5615" xr:uid="{8309B131-575F-438A-A90F-B8D2CB053502}"/>
    <cellStyle name="Normal 5 4 2 2 5" xfId="1715" xr:uid="{00000000-0005-0000-0000-0000660D0000}"/>
    <cellStyle name="Normal 5 4 2 2 5 2" xfId="2970" xr:uid="{00000000-0005-0000-0000-0000670D0000}"/>
    <cellStyle name="Normal 5 4 2 2 5_Note 1 og 2" xfId="5616" xr:uid="{2C4E3169-2DF6-47B3-8B4B-6F855956B2EF}"/>
    <cellStyle name="Normal 5 4 2 2 6" xfId="3663" xr:uid="{00000000-0005-0000-0000-0000680D0000}"/>
    <cellStyle name="Normal 5 4 2 2 7" xfId="2066" xr:uid="{00000000-0005-0000-0000-0000690D0000}"/>
    <cellStyle name="Normal 5 4 2 2_Note 1 og 2" xfId="5607" xr:uid="{A0574CCF-075A-43F2-B1D9-15EEF97BF692}"/>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2_Note 1 og 2" xfId="5619" xr:uid="{8924DAD5-BFE7-4A9D-9490-2F0D5F98C225}"/>
    <cellStyle name="Normal 5 4 2 3 2 3" xfId="4136" xr:uid="{00000000-0005-0000-0000-00006E0D0000}"/>
    <cellStyle name="Normal 5 4 2 3 2 4" xfId="2539" xr:uid="{00000000-0005-0000-0000-00006F0D0000}"/>
    <cellStyle name="Normal 5 4 2 3 2_Note 1 og 2" xfId="5618" xr:uid="{1B8EBD73-FB84-4661-879A-C359ACF410AA}"/>
    <cellStyle name="Normal 5 4 2 3 3" xfId="1087" xr:uid="{00000000-0005-0000-0000-0000700D0000}"/>
    <cellStyle name="Normal 5 4 2 3 3 2" xfId="3096" xr:uid="{00000000-0005-0000-0000-0000710D0000}"/>
    <cellStyle name="Normal 5 4 2 3 3_Note 1 og 2" xfId="5620" xr:uid="{72C50891-2B2F-4B05-866A-A2FACD2070C5}"/>
    <cellStyle name="Normal 5 4 2 3 4" xfId="1842" xr:uid="{00000000-0005-0000-0000-0000720D0000}"/>
    <cellStyle name="Normal 5 4 2 3 4 2" xfId="3789" xr:uid="{00000000-0005-0000-0000-0000730D0000}"/>
    <cellStyle name="Normal 5 4 2 3 4_Note 1 og 2" xfId="5621" xr:uid="{865EBF23-9FF1-4F58-9F34-C30A73DEE036}"/>
    <cellStyle name="Normal 5 4 2 3 5" xfId="2192" xr:uid="{00000000-0005-0000-0000-0000740D0000}"/>
    <cellStyle name="Normal 5 4 2 3_Note 1 og 2" xfId="5617" xr:uid="{55522EED-DF3F-45C0-BD4A-DED46CC1209F}"/>
    <cellStyle name="Normal 5 4 2 4" xfId="534" xr:uid="{00000000-0005-0000-0000-0000750D0000}"/>
    <cellStyle name="Normal 5 4 2 4 2" xfId="1276" xr:uid="{00000000-0005-0000-0000-0000760D0000}"/>
    <cellStyle name="Normal 5 4 2 4 2 2" xfId="3271" xr:uid="{00000000-0005-0000-0000-0000770D0000}"/>
    <cellStyle name="Normal 5 4 2 4 2_Note 1 og 2" xfId="5623" xr:uid="{561D4A05-8ECD-4227-8E99-0A514F6FA5B0}"/>
    <cellStyle name="Normal 5 4 2 4 3" xfId="3964" xr:uid="{00000000-0005-0000-0000-0000780D0000}"/>
    <cellStyle name="Normal 5 4 2 4 4" xfId="2367" xr:uid="{00000000-0005-0000-0000-0000790D0000}"/>
    <cellStyle name="Normal 5 4 2 4_Note 1 og 2" xfId="5622" xr:uid="{3AC48112-9B22-418A-ACFF-02DB1D85B587}"/>
    <cellStyle name="Normal 5 4 2 5" xfId="905" xr:uid="{00000000-0005-0000-0000-00007A0D0000}"/>
    <cellStyle name="Normal 5 4 2 5 2" xfId="2724" xr:uid="{00000000-0005-0000-0000-00007B0D0000}"/>
    <cellStyle name="Normal 5 4 2 5_Note 1 og 2" xfId="5624" xr:uid="{20E927AF-0638-4DF5-AF87-1E2D4313F4A1}"/>
    <cellStyle name="Normal 5 4 2 6" xfId="1656" xr:uid="{00000000-0005-0000-0000-00007C0D0000}"/>
    <cellStyle name="Normal 5 4 2 6 2" xfId="2924" xr:uid="{00000000-0005-0000-0000-00007D0D0000}"/>
    <cellStyle name="Normal 5 4 2 6_Note 1 og 2" xfId="5625" xr:uid="{93EEE299-1E71-45FC-A01B-932385CD1B79}"/>
    <cellStyle name="Normal 5 4 2 7" xfId="3617" xr:uid="{00000000-0005-0000-0000-00007E0D0000}"/>
    <cellStyle name="Normal 5 4 2 8" xfId="2020" xr:uid="{00000000-0005-0000-0000-00007F0D0000}"/>
    <cellStyle name="Normal 5 4 2_Note 1 og 2" xfId="5606" xr:uid="{FBAC5DEF-2BDC-4641-AF9D-1802C44A57B7}"/>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2_Note 1 og 2" xfId="5629" xr:uid="{52DF6AC3-3F7A-4AB3-A994-9382A14DDFA0}"/>
    <cellStyle name="Normal 5 4 3 2 2 3" xfId="4175" xr:uid="{00000000-0005-0000-0000-0000850D0000}"/>
    <cellStyle name="Normal 5 4 3 2 2 4" xfId="2579" xr:uid="{00000000-0005-0000-0000-0000860D0000}"/>
    <cellStyle name="Normal 5 4 3 2 2_Note 1 og 2" xfId="5628" xr:uid="{7C0B487A-0C4B-44A2-A71F-FE08822658AB}"/>
    <cellStyle name="Normal 5 4 3 2 3" xfId="1139" xr:uid="{00000000-0005-0000-0000-0000870D0000}"/>
    <cellStyle name="Normal 5 4 3 2 3 2" xfId="3135" xr:uid="{00000000-0005-0000-0000-0000880D0000}"/>
    <cellStyle name="Normal 5 4 3 2 3_Note 1 og 2" xfId="5630" xr:uid="{248CAB63-C6CE-429E-B616-9C4EFBE60F5E}"/>
    <cellStyle name="Normal 5 4 3 2 4" xfId="1881" xr:uid="{00000000-0005-0000-0000-0000890D0000}"/>
    <cellStyle name="Normal 5 4 3 2 4 2" xfId="3828" xr:uid="{00000000-0005-0000-0000-00008A0D0000}"/>
    <cellStyle name="Normal 5 4 3 2 4_Note 1 og 2" xfId="5631" xr:uid="{D551576D-F386-41A9-B47B-6A1FF730E5A3}"/>
    <cellStyle name="Normal 5 4 3 2 5" xfId="2231" xr:uid="{00000000-0005-0000-0000-00008B0D0000}"/>
    <cellStyle name="Normal 5 4 3 2_Note 1 og 2" xfId="5627" xr:uid="{DFA694CA-851C-4E03-BD81-873C0E6AA108}"/>
    <cellStyle name="Normal 5 4 3 3" xfId="573" xr:uid="{00000000-0005-0000-0000-00008C0D0000}"/>
    <cellStyle name="Normal 5 4 3 3 2" xfId="1315" xr:uid="{00000000-0005-0000-0000-00008D0D0000}"/>
    <cellStyle name="Normal 5 4 3 3 2 2" xfId="3310" xr:uid="{00000000-0005-0000-0000-00008E0D0000}"/>
    <cellStyle name="Normal 5 4 3 3 2_Note 1 og 2" xfId="5633" xr:uid="{E3AF37E2-4243-477F-A763-89B98A2275FE}"/>
    <cellStyle name="Normal 5 4 3 3 3" xfId="4003" xr:uid="{00000000-0005-0000-0000-00008F0D0000}"/>
    <cellStyle name="Normal 5 4 3 3 4" xfId="2406" xr:uid="{00000000-0005-0000-0000-0000900D0000}"/>
    <cellStyle name="Normal 5 4 3 3_Note 1 og 2" xfId="5632" xr:uid="{02423EA8-B233-4D87-8997-DFE31F31823A}"/>
    <cellStyle name="Normal 5 4 3 4" xfId="944" xr:uid="{00000000-0005-0000-0000-0000910D0000}"/>
    <cellStyle name="Normal 5 4 3 4 2" xfId="2778" xr:uid="{00000000-0005-0000-0000-0000920D0000}"/>
    <cellStyle name="Normal 5 4 3 4_Note 1 og 2" xfId="5634" xr:uid="{FB7141E0-CA0B-4FBC-ACFB-4F5844DB1D72}"/>
    <cellStyle name="Normal 5 4 3 5" xfId="1708" xr:uid="{00000000-0005-0000-0000-0000930D0000}"/>
    <cellStyle name="Normal 5 4 3 5 2" xfId="2963" xr:uid="{00000000-0005-0000-0000-0000940D0000}"/>
    <cellStyle name="Normal 5 4 3 5_Note 1 og 2" xfId="5635" xr:uid="{C2CD7AF4-4C29-40D6-8DD4-86F24D608E7A}"/>
    <cellStyle name="Normal 5 4 3 6" xfId="3656" xr:uid="{00000000-0005-0000-0000-0000950D0000}"/>
    <cellStyle name="Normal 5 4 3 7" xfId="2059" xr:uid="{00000000-0005-0000-0000-0000960D0000}"/>
    <cellStyle name="Normal 5 4 3_Note 1 og 2" xfId="5626" xr:uid="{3067355F-E047-4FE9-ABAD-23D9396A20C2}"/>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2_Note 1 og 2" xfId="5638" xr:uid="{AD6F41DD-4531-49BA-A9DC-50423BA29F00}"/>
    <cellStyle name="Normal 5 4 4 2 3" xfId="4129" xr:uid="{00000000-0005-0000-0000-00009B0D0000}"/>
    <cellStyle name="Normal 5 4 4 2 4" xfId="2532" xr:uid="{00000000-0005-0000-0000-00009C0D0000}"/>
    <cellStyle name="Normal 5 4 4 2_Note 1 og 2" xfId="5637" xr:uid="{649F450F-8B97-43C9-9D74-B404F275DB61}"/>
    <cellStyle name="Normal 5 4 4 3" xfId="1080" xr:uid="{00000000-0005-0000-0000-00009D0D0000}"/>
    <cellStyle name="Normal 5 4 4 3 2" xfId="3089" xr:uid="{00000000-0005-0000-0000-00009E0D0000}"/>
    <cellStyle name="Normal 5 4 4 3_Note 1 og 2" xfId="5639" xr:uid="{F5BC2335-79E4-4DDF-B797-588FC88E2B43}"/>
    <cellStyle name="Normal 5 4 4 4" xfId="1835" xr:uid="{00000000-0005-0000-0000-00009F0D0000}"/>
    <cellStyle name="Normal 5 4 4 4 2" xfId="3782" xr:uid="{00000000-0005-0000-0000-0000A00D0000}"/>
    <cellStyle name="Normal 5 4 4 4_Note 1 og 2" xfId="5640" xr:uid="{40FB1A56-8DC1-49AF-B642-8BE3A0FE60C4}"/>
    <cellStyle name="Normal 5 4 4 5" xfId="2185" xr:uid="{00000000-0005-0000-0000-0000A10D0000}"/>
    <cellStyle name="Normal 5 4 4_Note 1 og 2" xfId="5636" xr:uid="{5367995B-1810-4043-A243-6D9BD75E8B02}"/>
    <cellStyle name="Normal 5 4 5" xfId="527" xr:uid="{00000000-0005-0000-0000-0000A20D0000}"/>
    <cellStyle name="Normal 5 4 5 2" xfId="1269" xr:uid="{00000000-0005-0000-0000-0000A30D0000}"/>
    <cellStyle name="Normal 5 4 5 2 2" xfId="3264" xr:uid="{00000000-0005-0000-0000-0000A40D0000}"/>
    <cellStyle name="Normal 5 4 5 2_Note 1 og 2" xfId="5642" xr:uid="{2322E22C-3E60-468A-9548-BD5379FCC466}"/>
    <cellStyle name="Normal 5 4 5 3" xfId="3957" xr:uid="{00000000-0005-0000-0000-0000A50D0000}"/>
    <cellStyle name="Normal 5 4 5 4" xfId="2360" xr:uid="{00000000-0005-0000-0000-0000A60D0000}"/>
    <cellStyle name="Normal 5 4 5_Note 1 og 2" xfId="5641" xr:uid="{B5E75366-3FA6-4769-B257-093E9D6F8C12}"/>
    <cellStyle name="Normal 5 4 6" xfId="898" xr:uid="{00000000-0005-0000-0000-0000A70D0000}"/>
    <cellStyle name="Normal 5 4 6 2" xfId="2717" xr:uid="{00000000-0005-0000-0000-0000A80D0000}"/>
    <cellStyle name="Normal 5 4 6_Note 1 og 2" xfId="5643" xr:uid="{9D439043-A653-4EE0-9E7C-0EEA34B6DF16}"/>
    <cellStyle name="Normal 5 4 7" xfId="1649" xr:uid="{00000000-0005-0000-0000-0000A90D0000}"/>
    <cellStyle name="Normal 5 4 7 2" xfId="2917" xr:uid="{00000000-0005-0000-0000-0000AA0D0000}"/>
    <cellStyle name="Normal 5 4 7_Note 1 og 2" xfId="5644" xr:uid="{24517375-3FF5-401E-B781-D8196BCA38B5}"/>
    <cellStyle name="Normal 5 4 8" xfId="3610" xr:uid="{00000000-0005-0000-0000-0000AB0D0000}"/>
    <cellStyle name="Normal 5 4 9" xfId="2013" xr:uid="{00000000-0005-0000-0000-0000AC0D0000}"/>
    <cellStyle name="Normal 5 4_Note 1 og 2" xfId="5605" xr:uid="{A0823D4F-7A01-4D54-B9AC-F341182A89F2}"/>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2_Note 1 og 2" xfId="5649" xr:uid="{2B367F4D-AA3B-49D7-96D1-25BB65B57637}"/>
    <cellStyle name="Normal 5 5 2 2 2 3" xfId="4179" xr:uid="{00000000-0005-0000-0000-0000B30D0000}"/>
    <cellStyle name="Normal 5 5 2 2 2 4" xfId="2583" xr:uid="{00000000-0005-0000-0000-0000B40D0000}"/>
    <cellStyle name="Normal 5 5 2 2 2_Note 1 og 2" xfId="5648" xr:uid="{3CB6EEA2-4B65-4DA9-B72C-CBE33B0B21BE}"/>
    <cellStyle name="Normal 5 5 2 2 3" xfId="1143" xr:uid="{00000000-0005-0000-0000-0000B50D0000}"/>
    <cellStyle name="Normal 5 5 2 2 3 2" xfId="3139" xr:uid="{00000000-0005-0000-0000-0000B60D0000}"/>
    <cellStyle name="Normal 5 5 2 2 3_Note 1 og 2" xfId="5650" xr:uid="{ACC8F799-EAEF-4856-B2E2-C4B93CE69181}"/>
    <cellStyle name="Normal 5 5 2 2 4" xfId="1885" xr:uid="{00000000-0005-0000-0000-0000B70D0000}"/>
    <cellStyle name="Normal 5 5 2 2 4 2" xfId="3832" xr:uid="{00000000-0005-0000-0000-0000B80D0000}"/>
    <cellStyle name="Normal 5 5 2 2 4_Note 1 og 2" xfId="5651" xr:uid="{5EEE15D9-9AB3-47B1-8E48-538084BC8FBF}"/>
    <cellStyle name="Normal 5 5 2 2 5" xfId="2235" xr:uid="{00000000-0005-0000-0000-0000B90D0000}"/>
    <cellStyle name="Normal 5 5 2 2_Note 1 og 2" xfId="5647" xr:uid="{EBBE08E6-8476-460A-AD4C-D959CA7EFABA}"/>
    <cellStyle name="Normal 5 5 2 3" xfId="577" xr:uid="{00000000-0005-0000-0000-0000BA0D0000}"/>
    <cellStyle name="Normal 5 5 2 3 2" xfId="1319" xr:uid="{00000000-0005-0000-0000-0000BB0D0000}"/>
    <cellStyle name="Normal 5 5 2 3 2 2" xfId="3314" xr:uid="{00000000-0005-0000-0000-0000BC0D0000}"/>
    <cellStyle name="Normal 5 5 2 3 2_Note 1 og 2" xfId="5653" xr:uid="{6BF36323-F7D0-40E1-B6CF-74AD1F3F7475}"/>
    <cellStyle name="Normal 5 5 2 3 3" xfId="4007" xr:uid="{00000000-0005-0000-0000-0000BD0D0000}"/>
    <cellStyle name="Normal 5 5 2 3 4" xfId="2410" xr:uid="{00000000-0005-0000-0000-0000BE0D0000}"/>
    <cellStyle name="Normal 5 5 2 3_Note 1 og 2" xfId="5652" xr:uid="{CF89BAAD-A7E9-4FCA-833E-18F6F6023A94}"/>
    <cellStyle name="Normal 5 5 2 4" xfId="948" xr:uid="{00000000-0005-0000-0000-0000BF0D0000}"/>
    <cellStyle name="Normal 5 5 2 4 2" xfId="2782" xr:uid="{00000000-0005-0000-0000-0000C00D0000}"/>
    <cellStyle name="Normal 5 5 2 4_Note 1 og 2" xfId="5654" xr:uid="{E0ECA788-FA35-4ADA-BFF8-6BEA5D7FFE37}"/>
    <cellStyle name="Normal 5 5 2 5" xfId="1712" xr:uid="{00000000-0005-0000-0000-0000C10D0000}"/>
    <cellStyle name="Normal 5 5 2 5 2" xfId="2967" xr:uid="{00000000-0005-0000-0000-0000C20D0000}"/>
    <cellStyle name="Normal 5 5 2 5_Note 1 og 2" xfId="5655" xr:uid="{46704140-B867-4CBC-AB8D-93B0A5ED51D8}"/>
    <cellStyle name="Normal 5 5 2 6" xfId="3660" xr:uid="{00000000-0005-0000-0000-0000C30D0000}"/>
    <cellStyle name="Normal 5 5 2 7" xfId="2063" xr:uid="{00000000-0005-0000-0000-0000C40D0000}"/>
    <cellStyle name="Normal 5 5 2_Note 1 og 2" xfId="5646" xr:uid="{2CD1DE1B-BFC9-4D1A-9030-C6017A1B4108}"/>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2_Note 1 og 2" xfId="5658" xr:uid="{E3D78DA5-8FC8-439D-815D-164C99753DFA}"/>
    <cellStyle name="Normal 5 5 3 2 3" xfId="4133" xr:uid="{00000000-0005-0000-0000-0000C90D0000}"/>
    <cellStyle name="Normal 5 5 3 2 4" xfId="2536" xr:uid="{00000000-0005-0000-0000-0000CA0D0000}"/>
    <cellStyle name="Normal 5 5 3 2_Note 1 og 2" xfId="5657" xr:uid="{FB8FE055-B334-4AA7-8B36-B6C7C852AAE9}"/>
    <cellStyle name="Normal 5 5 3 3" xfId="1084" xr:uid="{00000000-0005-0000-0000-0000CB0D0000}"/>
    <cellStyle name="Normal 5 5 3 3 2" xfId="3093" xr:uid="{00000000-0005-0000-0000-0000CC0D0000}"/>
    <cellStyle name="Normal 5 5 3 3_Note 1 og 2" xfId="5659" xr:uid="{0BA3A286-1EB3-40CA-9C9A-37562A109FBA}"/>
    <cellStyle name="Normal 5 5 3 4" xfId="1839" xr:uid="{00000000-0005-0000-0000-0000CD0D0000}"/>
    <cellStyle name="Normal 5 5 3 4 2" xfId="3786" xr:uid="{00000000-0005-0000-0000-0000CE0D0000}"/>
    <cellStyle name="Normal 5 5 3 4_Note 1 og 2" xfId="5660" xr:uid="{70F9CCE6-8142-4868-ACDD-F35D317FDC3E}"/>
    <cellStyle name="Normal 5 5 3 5" xfId="2189" xr:uid="{00000000-0005-0000-0000-0000CF0D0000}"/>
    <cellStyle name="Normal 5 5 3_Note 1 og 2" xfId="5656" xr:uid="{295EF774-4015-4D21-81B2-F4706CCE6599}"/>
    <cellStyle name="Normal 5 5 4" xfId="531" xr:uid="{00000000-0005-0000-0000-0000D00D0000}"/>
    <cellStyle name="Normal 5 5 4 2" xfId="1273" xr:uid="{00000000-0005-0000-0000-0000D10D0000}"/>
    <cellStyle name="Normal 5 5 4 2 2" xfId="3268" xr:uid="{00000000-0005-0000-0000-0000D20D0000}"/>
    <cellStyle name="Normal 5 5 4 2_Note 1 og 2" xfId="5662" xr:uid="{3C01E973-D8CE-4904-86D0-67B4FEF8621F}"/>
    <cellStyle name="Normal 5 5 4 3" xfId="3961" xr:uid="{00000000-0005-0000-0000-0000D30D0000}"/>
    <cellStyle name="Normal 5 5 4 4" xfId="2364" xr:uid="{00000000-0005-0000-0000-0000D40D0000}"/>
    <cellStyle name="Normal 5 5 4_Note 1 og 2" xfId="5661" xr:uid="{FB3757F1-615C-4384-9CAA-A494D3D3B426}"/>
    <cellStyle name="Normal 5 5 5" xfId="902" xr:uid="{00000000-0005-0000-0000-0000D50D0000}"/>
    <cellStyle name="Normal 5 5 5 2" xfId="2721" xr:uid="{00000000-0005-0000-0000-0000D60D0000}"/>
    <cellStyle name="Normal 5 5 5_Note 1 og 2" xfId="5663" xr:uid="{2383F2A5-E4E4-4550-B793-0124DD633793}"/>
    <cellStyle name="Normal 5 5 6" xfId="1653" xr:uid="{00000000-0005-0000-0000-0000D70D0000}"/>
    <cellStyle name="Normal 5 5 6 2" xfId="2921" xr:uid="{00000000-0005-0000-0000-0000D80D0000}"/>
    <cellStyle name="Normal 5 5 6_Note 1 og 2" xfId="5664" xr:uid="{0439873A-A45C-4ED3-9BC0-35AD89EDECDC}"/>
    <cellStyle name="Normal 5 5 7" xfId="3614" xr:uid="{00000000-0005-0000-0000-0000D90D0000}"/>
    <cellStyle name="Normal 5 5 8" xfId="2017" xr:uid="{00000000-0005-0000-0000-0000DA0D0000}"/>
    <cellStyle name="Normal 5 5_Note 1 og 2" xfId="5645" xr:uid="{05B7A3C0-39DA-45DC-A377-EA943FC2F762}"/>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2_Note 1 og 2" xfId="5669" xr:uid="{F7B8A092-B16A-43EC-AC6A-93ABA33FA534}"/>
    <cellStyle name="Normal 5 6 2 2 2 3" xfId="4205" xr:uid="{00000000-0005-0000-0000-0000E10D0000}"/>
    <cellStyle name="Normal 5 6 2 2 2 4" xfId="2609" xr:uid="{00000000-0005-0000-0000-0000E20D0000}"/>
    <cellStyle name="Normal 5 6 2 2 2_Note 1 og 2" xfId="5668" xr:uid="{2B33E93A-98DB-4B0F-971F-5988A78A3ED0}"/>
    <cellStyle name="Normal 5 6 2 2 3" xfId="1169" xr:uid="{00000000-0005-0000-0000-0000E30D0000}"/>
    <cellStyle name="Normal 5 6 2 2 3 2" xfId="3165" xr:uid="{00000000-0005-0000-0000-0000E40D0000}"/>
    <cellStyle name="Normal 5 6 2 2 3_Note 1 og 2" xfId="5670" xr:uid="{DFC4A41D-D4AD-4256-BB73-162002EFF885}"/>
    <cellStyle name="Normal 5 6 2 2 4" xfId="1911" xr:uid="{00000000-0005-0000-0000-0000E50D0000}"/>
    <cellStyle name="Normal 5 6 2 2 4 2" xfId="3858" xr:uid="{00000000-0005-0000-0000-0000E60D0000}"/>
    <cellStyle name="Normal 5 6 2 2 4_Note 1 og 2" xfId="5671" xr:uid="{259E094B-042F-4AB2-B393-D338F70CF49D}"/>
    <cellStyle name="Normal 5 6 2 2 5" xfId="2261" xr:uid="{00000000-0005-0000-0000-0000E70D0000}"/>
    <cellStyle name="Normal 5 6 2 2_Note 1 og 2" xfId="5667" xr:uid="{5715791E-AB5F-4204-ADB2-BC20F18FD807}"/>
    <cellStyle name="Normal 5 6 2 3" xfId="603" xr:uid="{00000000-0005-0000-0000-0000E80D0000}"/>
    <cellStyle name="Normal 5 6 2 3 2" xfId="1345" xr:uid="{00000000-0005-0000-0000-0000E90D0000}"/>
    <cellStyle name="Normal 5 6 2 3 2 2" xfId="3340" xr:uid="{00000000-0005-0000-0000-0000EA0D0000}"/>
    <cellStyle name="Normal 5 6 2 3 2_Note 1 og 2" xfId="5673" xr:uid="{6608AF74-6EA2-4584-859E-2AA96BB18642}"/>
    <cellStyle name="Normal 5 6 2 3 3" xfId="4033" xr:uid="{00000000-0005-0000-0000-0000EB0D0000}"/>
    <cellStyle name="Normal 5 6 2 3 4" xfId="2436" xr:uid="{00000000-0005-0000-0000-0000EC0D0000}"/>
    <cellStyle name="Normal 5 6 2 3_Note 1 og 2" xfId="5672" xr:uid="{3FAC2E16-B416-4164-94E3-DCA4E68DC792}"/>
    <cellStyle name="Normal 5 6 2 4" xfId="974" xr:uid="{00000000-0005-0000-0000-0000ED0D0000}"/>
    <cellStyle name="Normal 5 6 2 4 2" xfId="2808" xr:uid="{00000000-0005-0000-0000-0000EE0D0000}"/>
    <cellStyle name="Normal 5 6 2 4_Note 1 og 2" xfId="5674" xr:uid="{A14BF934-8583-40C6-8CBF-65A5E7D54A8C}"/>
    <cellStyle name="Normal 5 6 2 5" xfId="1738" xr:uid="{00000000-0005-0000-0000-0000EF0D0000}"/>
    <cellStyle name="Normal 5 6 2 5 2" xfId="2993" xr:uid="{00000000-0005-0000-0000-0000F00D0000}"/>
    <cellStyle name="Normal 5 6 2 5_Note 1 og 2" xfId="5675" xr:uid="{619BE809-8DB0-4A04-826B-FDD456FCB0E8}"/>
    <cellStyle name="Normal 5 6 2 6" xfId="3686" xr:uid="{00000000-0005-0000-0000-0000F10D0000}"/>
    <cellStyle name="Normal 5 6 2 7" xfId="2089" xr:uid="{00000000-0005-0000-0000-0000F20D0000}"/>
    <cellStyle name="Normal 5 6 2_Note 1 og 2" xfId="5666" xr:uid="{DB2EA3FE-B36B-46BB-B63B-5D8960CC95A1}"/>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2_Note 1 og 2" xfId="5678" xr:uid="{D3930F70-3BED-47BA-ABE9-0788B5FED1D4}"/>
    <cellStyle name="Normal 5 6 3 2 3" xfId="4159" xr:uid="{00000000-0005-0000-0000-0000F70D0000}"/>
    <cellStyle name="Normal 5 6 3 2 4" xfId="2563" xr:uid="{00000000-0005-0000-0000-0000F80D0000}"/>
    <cellStyle name="Normal 5 6 3 2_Note 1 og 2" xfId="5677" xr:uid="{31D36CAE-0A93-42E8-9E10-8F20F2289679}"/>
    <cellStyle name="Normal 5 6 3 3" xfId="1123" xr:uid="{00000000-0005-0000-0000-0000F90D0000}"/>
    <cellStyle name="Normal 5 6 3 3 2" xfId="3119" xr:uid="{00000000-0005-0000-0000-0000FA0D0000}"/>
    <cellStyle name="Normal 5 6 3 3_Note 1 og 2" xfId="5679" xr:uid="{3934ACE2-1D91-4E39-B76C-BBC318598235}"/>
    <cellStyle name="Normal 5 6 3 4" xfId="1865" xr:uid="{00000000-0005-0000-0000-0000FB0D0000}"/>
    <cellStyle name="Normal 5 6 3 4 2" xfId="3812" xr:uid="{00000000-0005-0000-0000-0000FC0D0000}"/>
    <cellStyle name="Normal 5 6 3 4_Note 1 og 2" xfId="5680" xr:uid="{3E7A9C91-1F5C-469B-9B91-BE86F30D0C0A}"/>
    <cellStyle name="Normal 5 6 3 5" xfId="2215" xr:uid="{00000000-0005-0000-0000-0000FD0D0000}"/>
    <cellStyle name="Normal 5 6 3_Note 1 og 2" xfId="5676" xr:uid="{09CD27FF-D9F3-4221-A2A1-964BDF88305A}"/>
    <cellStyle name="Normal 5 6 4" xfId="557" xr:uid="{00000000-0005-0000-0000-0000FE0D0000}"/>
    <cellStyle name="Normal 5 6 4 2" xfId="1299" xr:uid="{00000000-0005-0000-0000-0000FF0D0000}"/>
    <cellStyle name="Normal 5 6 4 2 2" xfId="3294" xr:uid="{00000000-0005-0000-0000-0000000E0000}"/>
    <cellStyle name="Normal 5 6 4 2_Note 1 og 2" xfId="5682" xr:uid="{46E5FB76-E25C-4878-BD5B-44FD2C0F0838}"/>
    <cellStyle name="Normal 5 6 4 3" xfId="3987" xr:uid="{00000000-0005-0000-0000-0000010E0000}"/>
    <cellStyle name="Normal 5 6 4 4" xfId="2390" xr:uid="{00000000-0005-0000-0000-0000020E0000}"/>
    <cellStyle name="Normal 5 6 4_Note 1 og 2" xfId="5681" xr:uid="{72B7DD96-7021-40BF-A6F2-660AFDC47D3F}"/>
    <cellStyle name="Normal 5 6 5" xfId="928" xr:uid="{00000000-0005-0000-0000-0000030E0000}"/>
    <cellStyle name="Normal 5 6 5 2" xfId="2762" xr:uid="{00000000-0005-0000-0000-0000040E0000}"/>
    <cellStyle name="Normal 5 6 5_Note 1 og 2" xfId="5683" xr:uid="{C9327603-F7FE-4F42-A08C-A87F103B0998}"/>
    <cellStyle name="Normal 5 6 6" xfId="1692" xr:uid="{00000000-0005-0000-0000-0000050E0000}"/>
    <cellStyle name="Normal 5 6 6 2" xfId="2947" xr:uid="{00000000-0005-0000-0000-0000060E0000}"/>
    <cellStyle name="Normal 5 6 6_Note 1 og 2" xfId="5684" xr:uid="{760FD0AC-CE27-4D20-ABB2-FA9342AF6D3F}"/>
    <cellStyle name="Normal 5 6 7" xfId="3640" xr:uid="{00000000-0005-0000-0000-0000070E0000}"/>
    <cellStyle name="Normal 5 6 8" xfId="2043" xr:uid="{00000000-0005-0000-0000-0000080E0000}"/>
    <cellStyle name="Normal 5 6_Note 1 og 2" xfId="5665" xr:uid="{2DF7CB0E-288A-497B-868A-F2D1768F484E}"/>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2_Note 1 og 2" xfId="5689" xr:uid="{0EC48D3D-F0CF-404A-80ED-8DBF32997EC2}"/>
    <cellStyle name="Normal 5 7 2 2 2 3" xfId="4209" xr:uid="{00000000-0005-0000-0000-00000F0E0000}"/>
    <cellStyle name="Normal 5 7 2 2 2 4" xfId="2613" xr:uid="{00000000-0005-0000-0000-0000100E0000}"/>
    <cellStyle name="Normal 5 7 2 2 2_Note 1 og 2" xfId="5688" xr:uid="{7032D609-A4EF-4FBB-98BE-2B842CB9D981}"/>
    <cellStyle name="Normal 5 7 2 2 3" xfId="1173" xr:uid="{00000000-0005-0000-0000-0000110E0000}"/>
    <cellStyle name="Normal 5 7 2 2 3 2" xfId="3169" xr:uid="{00000000-0005-0000-0000-0000120E0000}"/>
    <cellStyle name="Normal 5 7 2 2 3_Note 1 og 2" xfId="5690" xr:uid="{A9DC1074-6C51-42E8-ABFB-DC456FF11B97}"/>
    <cellStyle name="Normal 5 7 2 2 4" xfId="1915" xr:uid="{00000000-0005-0000-0000-0000130E0000}"/>
    <cellStyle name="Normal 5 7 2 2 4 2" xfId="3862" xr:uid="{00000000-0005-0000-0000-0000140E0000}"/>
    <cellStyle name="Normal 5 7 2 2 4_Note 1 og 2" xfId="5691" xr:uid="{F043640E-403F-464E-92FA-5063BCC1E6DF}"/>
    <cellStyle name="Normal 5 7 2 2 5" xfId="2265" xr:uid="{00000000-0005-0000-0000-0000150E0000}"/>
    <cellStyle name="Normal 5 7 2 2_Note 1 og 2" xfId="5687" xr:uid="{6E68EE34-8852-497D-A938-B2AE1CF9C6F9}"/>
    <cellStyle name="Normal 5 7 2 3" xfId="607" xr:uid="{00000000-0005-0000-0000-0000160E0000}"/>
    <cellStyle name="Normal 5 7 2 3 2" xfId="1349" xr:uid="{00000000-0005-0000-0000-0000170E0000}"/>
    <cellStyle name="Normal 5 7 2 3 2 2" xfId="3344" xr:uid="{00000000-0005-0000-0000-0000180E0000}"/>
    <cellStyle name="Normal 5 7 2 3 2_Note 1 og 2" xfId="5693" xr:uid="{C4EACD77-ADD0-4D6D-825A-3293DCE769D0}"/>
    <cellStyle name="Normal 5 7 2 3 3" xfId="4037" xr:uid="{00000000-0005-0000-0000-0000190E0000}"/>
    <cellStyle name="Normal 5 7 2 3 4" xfId="2440" xr:uid="{00000000-0005-0000-0000-00001A0E0000}"/>
    <cellStyle name="Normal 5 7 2 3_Note 1 og 2" xfId="5692" xr:uid="{015EE2B9-3734-4D86-B417-4C1EEEC12814}"/>
    <cellStyle name="Normal 5 7 2 4" xfId="978" xr:uid="{00000000-0005-0000-0000-00001B0E0000}"/>
    <cellStyle name="Normal 5 7 2 4 2" xfId="2812" xr:uid="{00000000-0005-0000-0000-00001C0E0000}"/>
    <cellStyle name="Normal 5 7 2 4_Note 1 og 2" xfId="5694" xr:uid="{36FFFF21-0F91-428A-B877-BA550446FDC6}"/>
    <cellStyle name="Normal 5 7 2 5" xfId="1742" xr:uid="{00000000-0005-0000-0000-00001D0E0000}"/>
    <cellStyle name="Normal 5 7 2 5 2" xfId="2997" xr:uid="{00000000-0005-0000-0000-00001E0E0000}"/>
    <cellStyle name="Normal 5 7 2 5_Note 1 og 2" xfId="5695" xr:uid="{C846E7A2-595C-45C8-B81A-72B4572E2C61}"/>
    <cellStyle name="Normal 5 7 2 6" xfId="3690" xr:uid="{00000000-0005-0000-0000-00001F0E0000}"/>
    <cellStyle name="Normal 5 7 2 7" xfId="2093" xr:uid="{00000000-0005-0000-0000-0000200E0000}"/>
    <cellStyle name="Normal 5 7 2_Note 1 og 2" xfId="5686" xr:uid="{24957CB1-2505-4178-8A44-2ED06F06CE92}"/>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2_Note 1 og 2" xfId="5698" xr:uid="{E71C141E-A678-4C1E-8DC3-2E25F2DC489D}"/>
    <cellStyle name="Normal 5 7 3 2 3" xfId="4163" xr:uid="{00000000-0005-0000-0000-0000250E0000}"/>
    <cellStyle name="Normal 5 7 3 2 4" xfId="2567" xr:uid="{00000000-0005-0000-0000-0000260E0000}"/>
    <cellStyle name="Normal 5 7 3 2_Note 1 og 2" xfId="5697" xr:uid="{FBDCD8F8-F34F-4E84-A444-80C632633921}"/>
    <cellStyle name="Normal 5 7 3 3" xfId="1127" xr:uid="{00000000-0005-0000-0000-0000270E0000}"/>
    <cellStyle name="Normal 5 7 3 3 2" xfId="3123" xr:uid="{00000000-0005-0000-0000-0000280E0000}"/>
    <cellStyle name="Normal 5 7 3 3_Note 1 og 2" xfId="5699" xr:uid="{65BAA91B-A86A-4DBE-A94C-01434669DD48}"/>
    <cellStyle name="Normal 5 7 3 4" xfId="1869" xr:uid="{00000000-0005-0000-0000-0000290E0000}"/>
    <cellStyle name="Normal 5 7 3 4 2" xfId="3816" xr:uid="{00000000-0005-0000-0000-00002A0E0000}"/>
    <cellStyle name="Normal 5 7 3 4_Note 1 og 2" xfId="5700" xr:uid="{AEFC3C17-AF62-4863-B7DA-269161D39405}"/>
    <cellStyle name="Normal 5 7 3 5" xfId="2219" xr:uid="{00000000-0005-0000-0000-00002B0E0000}"/>
    <cellStyle name="Normal 5 7 3_Note 1 og 2" xfId="5696" xr:uid="{46E2656F-E407-4F0F-B9A0-6541336136C5}"/>
    <cellStyle name="Normal 5 7 4" xfId="561" xr:uid="{00000000-0005-0000-0000-00002C0E0000}"/>
    <cellStyle name="Normal 5 7 4 2" xfId="1303" xr:uid="{00000000-0005-0000-0000-00002D0E0000}"/>
    <cellStyle name="Normal 5 7 4 2 2" xfId="3298" xr:uid="{00000000-0005-0000-0000-00002E0E0000}"/>
    <cellStyle name="Normal 5 7 4 2_Note 1 og 2" xfId="5702" xr:uid="{40AC08CD-86B9-43B9-9C4F-9DA488F1388B}"/>
    <cellStyle name="Normal 5 7 4 3" xfId="3991" xr:uid="{00000000-0005-0000-0000-00002F0E0000}"/>
    <cellStyle name="Normal 5 7 4 4" xfId="2394" xr:uid="{00000000-0005-0000-0000-0000300E0000}"/>
    <cellStyle name="Normal 5 7 4_Note 1 og 2" xfId="5701" xr:uid="{55D28898-47A1-490C-9BC2-9E5662C916C3}"/>
    <cellStyle name="Normal 5 7 5" xfId="932" xr:uid="{00000000-0005-0000-0000-0000310E0000}"/>
    <cellStyle name="Normal 5 7 5 2" xfId="2766" xr:uid="{00000000-0005-0000-0000-0000320E0000}"/>
    <cellStyle name="Normal 5 7 5_Note 1 og 2" xfId="5703" xr:uid="{2AA8EEC6-D91B-42BE-B696-748A327D3569}"/>
    <cellStyle name="Normal 5 7 6" xfId="1696" xr:uid="{00000000-0005-0000-0000-0000330E0000}"/>
    <cellStyle name="Normal 5 7 6 2" xfId="2951" xr:uid="{00000000-0005-0000-0000-0000340E0000}"/>
    <cellStyle name="Normal 5 7 6_Note 1 og 2" xfId="5704" xr:uid="{50229A9B-9FB3-4595-9A1F-097492023766}"/>
    <cellStyle name="Normal 5 7 7" xfId="3644" xr:uid="{00000000-0005-0000-0000-0000350E0000}"/>
    <cellStyle name="Normal 5 7 8" xfId="2047" xr:uid="{00000000-0005-0000-0000-0000360E0000}"/>
    <cellStyle name="Normal 5 7_Note 1 og 2" xfId="5685" xr:uid="{E37BB0FC-8FBD-4E7F-A11D-0D8026550D83}"/>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2_Note 1 og 2" xfId="5708" xr:uid="{B3984BA2-E401-49BA-920B-60D6800C36FC}"/>
    <cellStyle name="Normal 5 8 2 2 3" xfId="4166" xr:uid="{00000000-0005-0000-0000-00003C0E0000}"/>
    <cellStyle name="Normal 5 8 2 2 4" xfId="2570" xr:uid="{00000000-0005-0000-0000-00003D0E0000}"/>
    <cellStyle name="Normal 5 8 2 2_Note 1 og 2" xfId="5707" xr:uid="{0ED254CB-E0A8-4689-9DC4-27BBEBFFB921}"/>
    <cellStyle name="Normal 5 8 2 3" xfId="1130" xr:uid="{00000000-0005-0000-0000-00003E0E0000}"/>
    <cellStyle name="Normal 5 8 2 3 2" xfId="3126" xr:uid="{00000000-0005-0000-0000-00003F0E0000}"/>
    <cellStyle name="Normal 5 8 2 3_Note 1 og 2" xfId="5709" xr:uid="{74791FEB-BF8E-40B1-84CE-57D3CD798557}"/>
    <cellStyle name="Normal 5 8 2 4" xfId="1872" xr:uid="{00000000-0005-0000-0000-0000400E0000}"/>
    <cellStyle name="Normal 5 8 2 4 2" xfId="3819" xr:uid="{00000000-0005-0000-0000-0000410E0000}"/>
    <cellStyle name="Normal 5 8 2 4_Note 1 og 2" xfId="5710" xr:uid="{ADF6B3B0-3FA7-4541-A868-CBF20FD9EAFD}"/>
    <cellStyle name="Normal 5 8 2 5" xfId="2222" xr:uid="{00000000-0005-0000-0000-0000420E0000}"/>
    <cellStyle name="Normal 5 8 2_Note 1 og 2" xfId="5706" xr:uid="{64C31ECB-1300-43CA-B012-D181EF921809}"/>
    <cellStyle name="Normal 5 8 3" xfId="564" xr:uid="{00000000-0005-0000-0000-0000430E0000}"/>
    <cellStyle name="Normal 5 8 3 2" xfId="1306" xr:uid="{00000000-0005-0000-0000-0000440E0000}"/>
    <cellStyle name="Normal 5 8 3 2 2" xfId="3301" xr:uid="{00000000-0005-0000-0000-0000450E0000}"/>
    <cellStyle name="Normal 5 8 3 2_Note 1 og 2" xfId="5712" xr:uid="{DBECD136-A931-4F7D-822B-934BB59D0AB7}"/>
    <cellStyle name="Normal 5 8 3 3" xfId="3994" xr:uid="{00000000-0005-0000-0000-0000460E0000}"/>
    <cellStyle name="Normal 5 8 3 4" xfId="2397" xr:uid="{00000000-0005-0000-0000-0000470E0000}"/>
    <cellStyle name="Normal 5 8 3_Note 1 og 2" xfId="5711" xr:uid="{64038218-109D-4FDD-90DC-1AABB849A8CD}"/>
    <cellStyle name="Normal 5 8 4" xfId="935" xr:uid="{00000000-0005-0000-0000-0000480E0000}"/>
    <cellStyle name="Normal 5 8 4 2" xfId="2769" xr:uid="{00000000-0005-0000-0000-0000490E0000}"/>
    <cellStyle name="Normal 5 8 4_Note 1 og 2" xfId="5713" xr:uid="{FDE7E1B8-8DC9-4762-A8E4-079A378A0962}"/>
    <cellStyle name="Normal 5 8 5" xfId="1699" xr:uid="{00000000-0005-0000-0000-00004A0E0000}"/>
    <cellStyle name="Normal 5 8 5 2" xfId="2954" xr:uid="{00000000-0005-0000-0000-00004B0E0000}"/>
    <cellStyle name="Normal 5 8 5_Note 1 og 2" xfId="5714" xr:uid="{06B1491A-C346-43F9-8AB3-D5C914F699F9}"/>
    <cellStyle name="Normal 5 8 6" xfId="3647" xr:uid="{00000000-0005-0000-0000-00004C0E0000}"/>
    <cellStyle name="Normal 5 8 7" xfId="2050" xr:uid="{00000000-0005-0000-0000-00004D0E0000}"/>
    <cellStyle name="Normal 5 8_Note 1 og 2" xfId="5705" xr:uid="{5B7E9E5D-96BD-4DD8-A353-8A3B973BB3DD}"/>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2_Note 1 og 2" xfId="5718" xr:uid="{04B27D1B-BAF5-4956-BBE4-05093B3BA09F}"/>
    <cellStyle name="Normal 5 9 2 2 3" xfId="4290" xr:uid="{00000000-0005-0000-0000-0000530E0000}"/>
    <cellStyle name="Normal 5 9 2 2 4" xfId="2694" xr:uid="{00000000-0005-0000-0000-0000540E0000}"/>
    <cellStyle name="Normal 5 9 2 2_Note 1 og 2" xfId="5717" xr:uid="{659CA53B-6942-4E47-9AF8-B53027FCE187}"/>
    <cellStyle name="Normal 5 9 2 3" xfId="1254" xr:uid="{00000000-0005-0000-0000-0000550E0000}"/>
    <cellStyle name="Normal 5 9 2 3 2" xfId="3250" xr:uid="{00000000-0005-0000-0000-0000560E0000}"/>
    <cellStyle name="Normal 5 9 2 3_Note 1 og 2" xfId="5719" xr:uid="{1DAD7BF3-6B86-4F6B-B09A-5FE5FBB24127}"/>
    <cellStyle name="Normal 5 9 2 4" xfId="1996" xr:uid="{00000000-0005-0000-0000-0000570E0000}"/>
    <cellStyle name="Normal 5 9 2 4 2" xfId="3943" xr:uid="{00000000-0005-0000-0000-0000580E0000}"/>
    <cellStyle name="Normal 5 9 2 4_Note 1 og 2" xfId="5720" xr:uid="{86695015-4E75-4E59-A7B7-50E18AA74294}"/>
    <cellStyle name="Normal 5 9 2 5" xfId="2346" xr:uid="{00000000-0005-0000-0000-0000590E0000}"/>
    <cellStyle name="Normal 5 9 2_Note 1 og 2" xfId="5716" xr:uid="{01EDEBBF-3A33-4E64-9BEB-7784349EE1B5}"/>
    <cellStyle name="Normal 5 9 3" xfId="688" xr:uid="{00000000-0005-0000-0000-00005A0E0000}"/>
    <cellStyle name="Normal 5 9 3 2" xfId="1430" xr:uid="{00000000-0005-0000-0000-00005B0E0000}"/>
    <cellStyle name="Normal 5 9 3 2 2" xfId="3425" xr:uid="{00000000-0005-0000-0000-00005C0E0000}"/>
    <cellStyle name="Normal 5 9 3 2_Note 1 og 2" xfId="5722" xr:uid="{C9D4921F-25DB-4543-8312-F86D88A3B496}"/>
    <cellStyle name="Normal 5 9 3 3" xfId="4118" xr:uid="{00000000-0005-0000-0000-00005D0E0000}"/>
    <cellStyle name="Normal 5 9 3 4" xfId="2521" xr:uid="{00000000-0005-0000-0000-00005E0E0000}"/>
    <cellStyle name="Normal 5 9 3_Note 1 og 2" xfId="5721" xr:uid="{28BC29D5-4523-4661-90A9-DD4C4D128E56}"/>
    <cellStyle name="Normal 5 9 4" xfId="1059" xr:uid="{00000000-0005-0000-0000-00005F0E0000}"/>
    <cellStyle name="Normal 5 9 4 2" xfId="2894" xr:uid="{00000000-0005-0000-0000-0000600E0000}"/>
    <cellStyle name="Normal 5 9 4_Note 1 og 2" xfId="5723" xr:uid="{FDEC0321-90C4-4DE7-981C-4F740EA33CA7}"/>
    <cellStyle name="Normal 5 9 5" xfId="1823" xr:uid="{00000000-0005-0000-0000-0000610E0000}"/>
    <cellStyle name="Normal 5 9 5 2" xfId="3078" xr:uid="{00000000-0005-0000-0000-0000620E0000}"/>
    <cellStyle name="Normal 5 9 5_Note 1 og 2" xfId="5724" xr:uid="{995F6F4E-A92A-4C96-9B62-DE401ED61AB9}"/>
    <cellStyle name="Normal 5 9 6" xfId="3771" xr:uid="{00000000-0005-0000-0000-0000630E0000}"/>
    <cellStyle name="Normal 5 9 7" xfId="2174" xr:uid="{00000000-0005-0000-0000-0000640E0000}"/>
    <cellStyle name="Normal 5 9_Note 1 og 2" xfId="5715" xr:uid="{D3A17987-C22B-4CEE-8A93-2E96B325AD8A}"/>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2_Note 1 og 2" xfId="5729" xr:uid="{415B3CFC-403E-4700-B028-4936F137A86A}"/>
    <cellStyle name="Normal 6 2 2 2 2 2 3" xfId="4271" xr:uid="{00000000-0005-0000-0000-0000700E0000}"/>
    <cellStyle name="Normal 6 2 2 2 2 2 4" xfId="2675" xr:uid="{00000000-0005-0000-0000-0000710E0000}"/>
    <cellStyle name="Normal 6 2 2 2 2 2_Note 1 og 2" xfId="5728" xr:uid="{7CC7C5C5-D877-40B4-BAB4-95965487FB31}"/>
    <cellStyle name="Normal 6 2 2 2 2 3" xfId="1235" xr:uid="{00000000-0005-0000-0000-0000720E0000}"/>
    <cellStyle name="Normal 6 2 2 2 2 3 2" xfId="3231" xr:uid="{00000000-0005-0000-0000-0000730E0000}"/>
    <cellStyle name="Normal 6 2 2 2 2 3_Note 1 og 2" xfId="5730" xr:uid="{705C9B2E-A696-4D24-B46A-097F8AD6CAA9}"/>
    <cellStyle name="Normal 6 2 2 2 2 4" xfId="1977" xr:uid="{00000000-0005-0000-0000-0000740E0000}"/>
    <cellStyle name="Normal 6 2 2 2 2 4 2" xfId="3924" xr:uid="{00000000-0005-0000-0000-0000750E0000}"/>
    <cellStyle name="Normal 6 2 2 2 2 4_Note 1 og 2" xfId="5731" xr:uid="{A430B730-89F5-45C0-9756-9D8802CE2039}"/>
    <cellStyle name="Normal 6 2 2 2 2 5" xfId="2327" xr:uid="{00000000-0005-0000-0000-0000760E0000}"/>
    <cellStyle name="Normal 6 2 2 2 2_Note 1 og 2" xfId="5727" xr:uid="{557EF027-1C6C-4DF6-B65E-8DAD0282FB86}"/>
    <cellStyle name="Normal 6 2 2 2 3" xfId="669" xr:uid="{00000000-0005-0000-0000-0000770E0000}"/>
    <cellStyle name="Normal 6 2 2 2 3 2" xfId="1411" xr:uid="{00000000-0005-0000-0000-0000780E0000}"/>
    <cellStyle name="Normal 6 2 2 2 3 2 2" xfId="3406" xr:uid="{00000000-0005-0000-0000-0000790E0000}"/>
    <cellStyle name="Normal 6 2 2 2 3 2_Note 1 og 2" xfId="5733" xr:uid="{C7FE484E-DCE1-49A2-92B3-A67113C623A6}"/>
    <cellStyle name="Normal 6 2 2 2 3 3" xfId="4099" xr:uid="{00000000-0005-0000-0000-00007A0E0000}"/>
    <cellStyle name="Normal 6 2 2 2 3 4" xfId="2502" xr:uid="{00000000-0005-0000-0000-00007B0E0000}"/>
    <cellStyle name="Normal 6 2 2 2 3_Note 1 og 2" xfId="5732" xr:uid="{1E8BF73A-DE94-4B0F-9D69-6B78AC4D8A29}"/>
    <cellStyle name="Normal 6 2 2 2 4" xfId="1040" xr:uid="{00000000-0005-0000-0000-00007C0E0000}"/>
    <cellStyle name="Normal 6 2 2 2 4 2" xfId="2875" xr:uid="{00000000-0005-0000-0000-00007D0E0000}"/>
    <cellStyle name="Normal 6 2 2 2 4_Note 1 og 2" xfId="5734" xr:uid="{79C9431C-E716-4A09-9604-45F75A90A318}"/>
    <cellStyle name="Normal 6 2 2 2 5" xfId="1804" xr:uid="{00000000-0005-0000-0000-00007E0E0000}"/>
    <cellStyle name="Normal 6 2 2 2 5 2" xfId="3059" xr:uid="{00000000-0005-0000-0000-00007F0E0000}"/>
    <cellStyle name="Normal 6 2 2 2 5_Note 1 og 2" xfId="5735" xr:uid="{3E6E3BD1-633A-490D-BA8F-5929B7CDE7C5}"/>
    <cellStyle name="Normal 6 2 2 2 6" xfId="3752" xr:uid="{00000000-0005-0000-0000-0000800E0000}"/>
    <cellStyle name="Normal 6 2 2 2 7" xfId="2155" xr:uid="{00000000-0005-0000-0000-0000810E0000}"/>
    <cellStyle name="Normal 6 2 2 2_Note 1 og 2" xfId="5726" xr:uid="{B866492E-8110-45C3-8C26-9E35B5F80E91}"/>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2_Note 1 og 2" xfId="5738" xr:uid="{D64F58F4-D577-45F9-84AD-B2163C7F30E8}"/>
    <cellStyle name="Normal 6 2 2 3 2 3" xfId="4270" xr:uid="{00000000-0005-0000-0000-0000860E0000}"/>
    <cellStyle name="Normal 6 2 2 3 2 4" xfId="2674" xr:uid="{00000000-0005-0000-0000-0000870E0000}"/>
    <cellStyle name="Normal 6 2 2 3 2_Note 1 og 2" xfId="5737" xr:uid="{89BE8595-A70C-4B3C-BEA4-B7BDE038F258}"/>
    <cellStyle name="Normal 6 2 2 3 3" xfId="1234" xr:uid="{00000000-0005-0000-0000-0000880E0000}"/>
    <cellStyle name="Normal 6 2 2 3 3 2" xfId="3230" xr:uid="{00000000-0005-0000-0000-0000890E0000}"/>
    <cellStyle name="Normal 6 2 2 3 3_Note 1 og 2" xfId="5739" xr:uid="{59F19EDE-E7BA-41B4-97ED-92DBA660CF5C}"/>
    <cellStyle name="Normal 6 2 2 3 4" xfId="1976" xr:uid="{00000000-0005-0000-0000-00008A0E0000}"/>
    <cellStyle name="Normal 6 2 2 3 4 2" xfId="3923" xr:uid="{00000000-0005-0000-0000-00008B0E0000}"/>
    <cellStyle name="Normal 6 2 2 3 4_Note 1 og 2" xfId="5740" xr:uid="{5BE0DEF6-B574-4D63-91AD-B0FFCC7E713E}"/>
    <cellStyle name="Normal 6 2 2 3 5" xfId="2326" xr:uid="{00000000-0005-0000-0000-00008C0E0000}"/>
    <cellStyle name="Normal 6 2 2 3_Note 1 og 2" xfId="5736" xr:uid="{6ABC3D89-6AE6-455E-B80A-F58774B20CF8}"/>
    <cellStyle name="Normal 6 2 2 4" xfId="668" xr:uid="{00000000-0005-0000-0000-00008D0E0000}"/>
    <cellStyle name="Normal 6 2 2 4 2" xfId="1410" xr:uid="{00000000-0005-0000-0000-00008E0E0000}"/>
    <cellStyle name="Normal 6 2 2 4 2 2" xfId="3405" xr:uid="{00000000-0005-0000-0000-00008F0E0000}"/>
    <cellStyle name="Normal 6 2 2 4 2_Note 1 og 2" xfId="5742" xr:uid="{B6343A5D-DFB2-482C-89E4-C55C62FBEAFE}"/>
    <cellStyle name="Normal 6 2 2 4 3" xfId="4098" xr:uid="{00000000-0005-0000-0000-0000900E0000}"/>
    <cellStyle name="Normal 6 2 2 4 4" xfId="2501" xr:uid="{00000000-0005-0000-0000-0000910E0000}"/>
    <cellStyle name="Normal 6 2 2 4_Note 1 og 2" xfId="5741" xr:uid="{C185A4DB-DBCC-4C7A-87AA-365954A19F09}"/>
    <cellStyle name="Normal 6 2 2 5" xfId="1039" xr:uid="{00000000-0005-0000-0000-0000920E0000}"/>
    <cellStyle name="Normal 6 2 2 5 2" xfId="2874" xr:uid="{00000000-0005-0000-0000-0000930E0000}"/>
    <cellStyle name="Normal 6 2 2 5_Note 1 og 2" xfId="5743" xr:uid="{9811F8EF-013D-437B-934B-AF4BBCC5E4F5}"/>
    <cellStyle name="Normal 6 2 2 6" xfId="1803" xr:uid="{00000000-0005-0000-0000-0000940E0000}"/>
    <cellStyle name="Normal 6 2 2 6 2" xfId="3058" xr:uid="{00000000-0005-0000-0000-0000950E0000}"/>
    <cellStyle name="Normal 6 2 2 6_Note 1 og 2" xfId="5744" xr:uid="{8E8900CF-08D9-4394-B672-15A50E7EF3A4}"/>
    <cellStyle name="Normal 6 2 2 7" xfId="3751" xr:uid="{00000000-0005-0000-0000-0000960E0000}"/>
    <cellStyle name="Normal 6 2 2 8" xfId="2154" xr:uid="{00000000-0005-0000-0000-0000970E0000}"/>
    <cellStyle name="Normal 6 2 2_Note 1 og 2" xfId="5725" xr:uid="{A7A0AD4B-29AB-49D4-A5C7-EDD1E6B91D15}"/>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2_Note 1 og 2" xfId="5748" xr:uid="{140960B9-F027-433A-96F3-1E6848D6A744}"/>
    <cellStyle name="Normal 6 2 3 2 2 3" xfId="4272" xr:uid="{00000000-0005-0000-0000-00009D0E0000}"/>
    <cellStyle name="Normal 6 2 3 2 2 4" xfId="2676" xr:uid="{00000000-0005-0000-0000-00009E0E0000}"/>
    <cellStyle name="Normal 6 2 3 2 2_Note 1 og 2" xfId="5747" xr:uid="{847593CD-E78F-4877-970F-D02A096B15CA}"/>
    <cellStyle name="Normal 6 2 3 2 3" xfId="1236" xr:uid="{00000000-0005-0000-0000-00009F0E0000}"/>
    <cellStyle name="Normal 6 2 3 2 3 2" xfId="3232" xr:uid="{00000000-0005-0000-0000-0000A00E0000}"/>
    <cellStyle name="Normal 6 2 3 2 3_Note 1 og 2" xfId="5749" xr:uid="{E58C26CB-8A78-44A1-8D83-7C3763ED3659}"/>
    <cellStyle name="Normal 6 2 3 2 4" xfId="1978" xr:uid="{00000000-0005-0000-0000-0000A10E0000}"/>
    <cellStyle name="Normal 6 2 3 2 4 2" xfId="3925" xr:uid="{00000000-0005-0000-0000-0000A20E0000}"/>
    <cellStyle name="Normal 6 2 3 2 4_Note 1 og 2" xfId="5750" xr:uid="{91D3BC6E-C0B4-4961-9350-D013ED6C1473}"/>
    <cellStyle name="Normal 6 2 3 2 5" xfId="2328" xr:uid="{00000000-0005-0000-0000-0000A30E0000}"/>
    <cellStyle name="Normal 6 2 3 2_Note 1 og 2" xfId="5746" xr:uid="{31D85B3C-A6F9-4701-A927-34F27FA6D965}"/>
    <cellStyle name="Normal 6 2 3 3" xfId="670" xr:uid="{00000000-0005-0000-0000-0000A40E0000}"/>
    <cellStyle name="Normal 6 2 3 3 2" xfId="1412" xr:uid="{00000000-0005-0000-0000-0000A50E0000}"/>
    <cellStyle name="Normal 6 2 3 3 2 2" xfId="3407" xr:uid="{00000000-0005-0000-0000-0000A60E0000}"/>
    <cellStyle name="Normal 6 2 3 3 2_Note 1 og 2" xfId="5752" xr:uid="{6D9AE277-F3B8-4323-8B01-A6F47E10CF5D}"/>
    <cellStyle name="Normal 6 2 3 3 3" xfId="4100" xr:uid="{00000000-0005-0000-0000-0000A70E0000}"/>
    <cellStyle name="Normal 6 2 3 3 4" xfId="2503" xr:uid="{00000000-0005-0000-0000-0000A80E0000}"/>
    <cellStyle name="Normal 6 2 3 3_Note 1 og 2" xfId="5751" xr:uid="{D7A4FEE6-AAC3-4256-BAD9-FF7690598492}"/>
    <cellStyle name="Normal 6 2 3 4" xfId="1041" xr:uid="{00000000-0005-0000-0000-0000A90E0000}"/>
    <cellStyle name="Normal 6 2 3 4 2" xfId="2876" xr:uid="{00000000-0005-0000-0000-0000AA0E0000}"/>
    <cellStyle name="Normal 6 2 3 4_Note 1 og 2" xfId="5753" xr:uid="{DEB06F13-F631-4630-A943-916319EE2588}"/>
    <cellStyle name="Normal 6 2 3 5" xfId="1805" xr:uid="{00000000-0005-0000-0000-0000AB0E0000}"/>
    <cellStyle name="Normal 6 2 3 5 2" xfId="3060" xr:uid="{00000000-0005-0000-0000-0000AC0E0000}"/>
    <cellStyle name="Normal 6 2 3 5_Note 1 og 2" xfId="5754" xr:uid="{95C3F5E0-8483-4BF5-BBE2-E197C882E883}"/>
    <cellStyle name="Normal 6 2 3 6" xfId="3753" xr:uid="{00000000-0005-0000-0000-0000AD0E0000}"/>
    <cellStyle name="Normal 6 2 3 7" xfId="2156" xr:uid="{00000000-0005-0000-0000-0000AE0E0000}"/>
    <cellStyle name="Normal 6 2 3_Note 1 og 2" xfId="5745" xr:uid="{3477CDB4-CE0B-483F-B9B7-65919C6FB20B}"/>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2_Note 1 og 2" xfId="5759" xr:uid="{178B909A-B44A-4130-A425-D8514BC1E948}"/>
    <cellStyle name="Normal 6 3 2 2 2 3" xfId="4273" xr:uid="{00000000-0005-0000-0000-0000B50E0000}"/>
    <cellStyle name="Normal 6 3 2 2 2 4" xfId="2677" xr:uid="{00000000-0005-0000-0000-0000B60E0000}"/>
    <cellStyle name="Normal 6 3 2 2 2_Note 1 og 2" xfId="5758" xr:uid="{EDE8071B-3B9F-496C-B30A-4347DE10F5B7}"/>
    <cellStyle name="Normal 6 3 2 2 3" xfId="1237" xr:uid="{00000000-0005-0000-0000-0000B70E0000}"/>
    <cellStyle name="Normal 6 3 2 2 3 2" xfId="3233" xr:uid="{00000000-0005-0000-0000-0000B80E0000}"/>
    <cellStyle name="Normal 6 3 2 2 3_Note 1 og 2" xfId="5760" xr:uid="{11DF2C61-0247-4FF0-B85E-6C2585DA7413}"/>
    <cellStyle name="Normal 6 3 2 2 4" xfId="1979" xr:uid="{00000000-0005-0000-0000-0000B90E0000}"/>
    <cellStyle name="Normal 6 3 2 2 4 2" xfId="3926" xr:uid="{00000000-0005-0000-0000-0000BA0E0000}"/>
    <cellStyle name="Normal 6 3 2 2 4_Note 1 og 2" xfId="5761" xr:uid="{7577A85D-EF48-4FC8-A5AA-E34124634E87}"/>
    <cellStyle name="Normal 6 3 2 2 5" xfId="2329" xr:uid="{00000000-0005-0000-0000-0000BB0E0000}"/>
    <cellStyle name="Normal 6 3 2 2_Note 1 og 2" xfId="5757" xr:uid="{BD9703AC-C586-41BF-B42D-BBE558E785B9}"/>
    <cellStyle name="Normal 6 3 2 3" xfId="671" xr:uid="{00000000-0005-0000-0000-0000BC0E0000}"/>
    <cellStyle name="Normal 6 3 2 3 2" xfId="1413" xr:uid="{00000000-0005-0000-0000-0000BD0E0000}"/>
    <cellStyle name="Normal 6 3 2 3 2 2" xfId="3408" xr:uid="{00000000-0005-0000-0000-0000BE0E0000}"/>
    <cellStyle name="Normal 6 3 2 3 2_Note 1 og 2" xfId="5763" xr:uid="{FE4EADF1-4874-4BEB-B0F6-1D6F040DDAFA}"/>
    <cellStyle name="Normal 6 3 2 3 3" xfId="4101" xr:uid="{00000000-0005-0000-0000-0000BF0E0000}"/>
    <cellStyle name="Normal 6 3 2 3 4" xfId="2504" xr:uid="{00000000-0005-0000-0000-0000C00E0000}"/>
    <cellStyle name="Normal 6 3 2 3_Note 1 og 2" xfId="5762" xr:uid="{7D1CEFD0-3C51-4D5D-87CA-D357AD931FD6}"/>
    <cellStyle name="Normal 6 3 2 4" xfId="1042" xr:uid="{00000000-0005-0000-0000-0000C10E0000}"/>
    <cellStyle name="Normal 6 3 2 4 2" xfId="2877" xr:uid="{00000000-0005-0000-0000-0000C20E0000}"/>
    <cellStyle name="Normal 6 3 2 4_Note 1 og 2" xfId="5764" xr:uid="{C2E81D6E-B04C-40B2-8918-29869B5153E6}"/>
    <cellStyle name="Normal 6 3 2 5" xfId="1806" xr:uid="{00000000-0005-0000-0000-0000C30E0000}"/>
    <cellStyle name="Normal 6 3 2 5 2" xfId="3061" xr:uid="{00000000-0005-0000-0000-0000C40E0000}"/>
    <cellStyle name="Normal 6 3 2 5_Note 1 og 2" xfId="5765" xr:uid="{071C40F9-030B-4B3F-97D4-14302EB80D93}"/>
    <cellStyle name="Normal 6 3 2 6" xfId="3754" xr:uid="{00000000-0005-0000-0000-0000C50E0000}"/>
    <cellStyle name="Normal 6 3 2 7" xfId="2157" xr:uid="{00000000-0005-0000-0000-0000C60E0000}"/>
    <cellStyle name="Normal 6 3 2_Note 1 og 2" xfId="5756" xr:uid="{1AFB43EC-0A82-49A9-9757-F6E0931DC5F6}"/>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2_Note 1 og 2" xfId="5768" xr:uid="{660447B7-8BBC-4928-AC44-3A79008F4D88}"/>
    <cellStyle name="Normal 6 3 3 2 3" xfId="4183" xr:uid="{00000000-0005-0000-0000-0000CB0E0000}"/>
    <cellStyle name="Normal 6 3 3 2 4" xfId="2587" xr:uid="{00000000-0005-0000-0000-0000CC0E0000}"/>
    <cellStyle name="Normal 6 3 3 2_Note 1 og 2" xfId="5767" xr:uid="{4DBA08A7-CDEE-485B-9F7E-3EBA58B9B368}"/>
    <cellStyle name="Normal 6 3 3 3" xfId="1147" xr:uid="{00000000-0005-0000-0000-0000CD0E0000}"/>
    <cellStyle name="Normal 6 3 3 3 2" xfId="3143" xr:uid="{00000000-0005-0000-0000-0000CE0E0000}"/>
    <cellStyle name="Normal 6 3 3 3_Note 1 og 2" xfId="5769" xr:uid="{47B4996F-0281-4F26-9335-4374CADAD445}"/>
    <cellStyle name="Normal 6 3 3 4" xfId="1889" xr:uid="{00000000-0005-0000-0000-0000CF0E0000}"/>
    <cellStyle name="Normal 6 3 3 4 2" xfId="3836" xr:uid="{00000000-0005-0000-0000-0000D00E0000}"/>
    <cellStyle name="Normal 6 3 3 4_Note 1 og 2" xfId="5770" xr:uid="{D429483F-BF6A-4BDE-920F-31A224614E65}"/>
    <cellStyle name="Normal 6 3 3 5" xfId="2239" xr:uid="{00000000-0005-0000-0000-0000D10E0000}"/>
    <cellStyle name="Normal 6 3 3_Note 1 og 2" xfId="5766" xr:uid="{7E34AE50-19B4-4BC1-ACAE-D5A6CDB65186}"/>
    <cellStyle name="Normal 6 3 4" xfId="581" xr:uid="{00000000-0005-0000-0000-0000D20E0000}"/>
    <cellStyle name="Normal 6 3 4 2" xfId="1323" xr:uid="{00000000-0005-0000-0000-0000D30E0000}"/>
    <cellStyle name="Normal 6 3 4 2 2" xfId="3318" xr:uid="{00000000-0005-0000-0000-0000D40E0000}"/>
    <cellStyle name="Normal 6 3 4 2_Note 1 og 2" xfId="5772" xr:uid="{7476B09A-0B67-4DF1-9E35-A3CB19B206AE}"/>
    <cellStyle name="Normal 6 3 4 3" xfId="4011" xr:uid="{00000000-0005-0000-0000-0000D50E0000}"/>
    <cellStyle name="Normal 6 3 4 4" xfId="2414" xr:uid="{00000000-0005-0000-0000-0000D60E0000}"/>
    <cellStyle name="Normal 6 3 4_Note 1 og 2" xfId="5771" xr:uid="{906C9B98-7413-4837-A802-2F9953A17441}"/>
    <cellStyle name="Normal 6 3 5" xfId="952" xr:uid="{00000000-0005-0000-0000-0000D70E0000}"/>
    <cellStyle name="Normal 6 3 5 2" xfId="2786" xr:uid="{00000000-0005-0000-0000-0000D80E0000}"/>
    <cellStyle name="Normal 6 3 5_Note 1 og 2" xfId="5773" xr:uid="{980DBD5F-25D5-4C5C-BBBE-145BED22786F}"/>
    <cellStyle name="Normal 6 3 6" xfId="1716" xr:uid="{00000000-0005-0000-0000-0000D90E0000}"/>
    <cellStyle name="Normal 6 3 6 2" xfId="2971" xr:uid="{00000000-0005-0000-0000-0000DA0E0000}"/>
    <cellStyle name="Normal 6 3 6_Note 1 og 2" xfId="5774" xr:uid="{30A39694-03F9-48DC-9B3A-8AF2ECAEC6A8}"/>
    <cellStyle name="Normal 6 3 7" xfId="3664" xr:uid="{00000000-0005-0000-0000-0000DB0E0000}"/>
    <cellStyle name="Normal 6 3 8" xfId="2067" xr:uid="{00000000-0005-0000-0000-0000DC0E0000}"/>
    <cellStyle name="Normal 6 3_Note 1 og 2" xfId="5755" xr:uid="{4233FE4B-4A51-438C-A3A7-51785E771BEB}"/>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2_Note 1 og 2" xfId="5778" xr:uid="{B539677C-45B3-4474-9467-CFB11F1C46B7}"/>
    <cellStyle name="Normal 6 4 2 2 3" xfId="4274" xr:uid="{00000000-0005-0000-0000-0000E20E0000}"/>
    <cellStyle name="Normal 6 4 2 2 4" xfId="2678" xr:uid="{00000000-0005-0000-0000-0000E30E0000}"/>
    <cellStyle name="Normal 6 4 2 2_Note 1 og 2" xfId="5777" xr:uid="{45EFED5B-EA7A-4E98-8366-24804BF45B28}"/>
    <cellStyle name="Normal 6 4 2 3" xfId="1238" xr:uid="{00000000-0005-0000-0000-0000E40E0000}"/>
    <cellStyle name="Normal 6 4 2 3 2" xfId="3234" xr:uid="{00000000-0005-0000-0000-0000E50E0000}"/>
    <cellStyle name="Normal 6 4 2 3_Note 1 og 2" xfId="5779" xr:uid="{E6AF9F31-9472-4D9E-83F4-18A423A5C4BE}"/>
    <cellStyle name="Normal 6 4 2 4" xfId="1980" xr:uid="{00000000-0005-0000-0000-0000E60E0000}"/>
    <cellStyle name="Normal 6 4 2 4 2" xfId="3927" xr:uid="{00000000-0005-0000-0000-0000E70E0000}"/>
    <cellStyle name="Normal 6 4 2 4_Note 1 og 2" xfId="5780" xr:uid="{C7A2807B-E8E8-4D8C-B651-DF0594B50292}"/>
    <cellStyle name="Normal 6 4 2 5" xfId="2330" xr:uid="{00000000-0005-0000-0000-0000E80E0000}"/>
    <cellStyle name="Normal 6 4 2_Note 1 og 2" xfId="5776" xr:uid="{DA401D32-F5FE-40DB-84A7-E1CFDFD12937}"/>
    <cellStyle name="Normal 6 4 3" xfId="672" xr:uid="{00000000-0005-0000-0000-0000E90E0000}"/>
    <cellStyle name="Normal 6 4 3 2" xfId="1414" xr:uid="{00000000-0005-0000-0000-0000EA0E0000}"/>
    <cellStyle name="Normal 6 4 3 2 2" xfId="3409" xr:uid="{00000000-0005-0000-0000-0000EB0E0000}"/>
    <cellStyle name="Normal 6 4 3 2_Note 1 og 2" xfId="5782" xr:uid="{BA393C90-D97A-44E9-A79D-99F79EB3FFC2}"/>
    <cellStyle name="Normal 6 4 3 3" xfId="4102" xr:uid="{00000000-0005-0000-0000-0000EC0E0000}"/>
    <cellStyle name="Normal 6 4 3 4" xfId="2505" xr:uid="{00000000-0005-0000-0000-0000ED0E0000}"/>
    <cellStyle name="Normal 6 4 3_Note 1 og 2" xfId="5781" xr:uid="{6FA44955-6D9F-44EE-B9AA-143C153B2A7F}"/>
    <cellStyle name="Normal 6 4 4" xfId="1043" xr:uid="{00000000-0005-0000-0000-0000EE0E0000}"/>
    <cellStyle name="Normal 6 4 4 2" xfId="2878" xr:uid="{00000000-0005-0000-0000-0000EF0E0000}"/>
    <cellStyle name="Normal 6 4 4_Note 1 og 2" xfId="5783" xr:uid="{A3435BCB-8380-46EE-9996-345CC20A3720}"/>
    <cellStyle name="Normal 6 4 5" xfId="1807" xr:uid="{00000000-0005-0000-0000-0000F00E0000}"/>
    <cellStyle name="Normal 6 4 5 2" xfId="3062" xr:uid="{00000000-0005-0000-0000-0000F10E0000}"/>
    <cellStyle name="Normal 6 4 5_Note 1 og 2" xfId="5784" xr:uid="{BC5664AA-D5D2-4C68-8FE7-39321F13580F}"/>
    <cellStyle name="Normal 6 4 6" xfId="3755" xr:uid="{00000000-0005-0000-0000-0000F20E0000}"/>
    <cellStyle name="Normal 6 4 7" xfId="2158" xr:uid="{00000000-0005-0000-0000-0000F30E0000}"/>
    <cellStyle name="Normal 6 4_Note 1 og 2" xfId="5775" xr:uid="{2252E804-B628-421F-9264-15D82617E6E8}"/>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2_Note 1 og 2" xfId="5787" xr:uid="{72407B36-A5B4-404D-A3AC-5E81C7A5F31B}"/>
    <cellStyle name="Normal 6 5 2 3" xfId="4137" xr:uid="{00000000-0005-0000-0000-0000F80E0000}"/>
    <cellStyle name="Normal 6 5 2 4" xfId="2540" xr:uid="{00000000-0005-0000-0000-0000F90E0000}"/>
    <cellStyle name="Normal 6 5 2_Note 1 og 2" xfId="5786" xr:uid="{A0169FE9-6DC1-456D-BF76-7DC1B91150FA}"/>
    <cellStyle name="Normal 6 5 3" xfId="1090" xr:uid="{00000000-0005-0000-0000-0000FA0E0000}"/>
    <cellStyle name="Normal 6 5 3 2" xfId="3097" xr:uid="{00000000-0005-0000-0000-0000FB0E0000}"/>
    <cellStyle name="Normal 6 5 3_Note 1 og 2" xfId="5788" xr:uid="{6E7A412A-E376-4D72-813D-8380BAC30D19}"/>
    <cellStyle name="Normal 6 5 4" xfId="1843" xr:uid="{00000000-0005-0000-0000-0000FC0E0000}"/>
    <cellStyle name="Normal 6 5 4 2" xfId="3790" xr:uid="{00000000-0005-0000-0000-0000FD0E0000}"/>
    <cellStyle name="Normal 6 5 4_Note 1 og 2" xfId="5789" xr:uid="{3E031D4F-2C0E-42D6-84B9-5ED0465C6AE7}"/>
    <cellStyle name="Normal 6 5 5" xfId="2193" xr:uid="{00000000-0005-0000-0000-0000FE0E0000}"/>
    <cellStyle name="Normal 6 5_Note 1 og 2" xfId="5785" xr:uid="{9B61FCFD-2FA1-458E-9552-DF4E6A6E7ABA}"/>
    <cellStyle name="Normal 6 6" xfId="535" xr:uid="{00000000-0005-0000-0000-0000FF0E0000}"/>
    <cellStyle name="Normal 6 6 2" xfId="1277" xr:uid="{00000000-0005-0000-0000-0000000F0000}"/>
    <cellStyle name="Normal 6 6 2 2" xfId="3272" xr:uid="{00000000-0005-0000-0000-0000010F0000}"/>
    <cellStyle name="Normal 6 6 2_Note 1 og 2" xfId="5791" xr:uid="{80200F48-A3D3-4305-A942-D73FEF15C5F6}"/>
    <cellStyle name="Normal 6 6 3" xfId="3965" xr:uid="{00000000-0005-0000-0000-0000020F0000}"/>
    <cellStyle name="Normal 6 6 4" xfId="2368" xr:uid="{00000000-0005-0000-0000-0000030F0000}"/>
    <cellStyle name="Normal 6 6_Note 1 og 2" xfId="5790" xr:uid="{9EE7152A-50BE-4CC4-B301-7CE2F5EF0032}"/>
    <cellStyle name="Normal 6 7" xfId="906" xr:uid="{00000000-0005-0000-0000-0000040F0000}"/>
    <cellStyle name="Normal 6 7 2" xfId="2727" xr:uid="{00000000-0005-0000-0000-0000050F0000}"/>
    <cellStyle name="Normal 6 7_Note 1 og 2" xfId="5792" xr:uid="{EBD593BE-C33F-489F-B1BF-CE5CA6E2B544}"/>
    <cellStyle name="Normal 6 8" xfId="1659" xr:uid="{00000000-0005-0000-0000-0000060F0000}"/>
    <cellStyle name="Normal 6 8 2" xfId="2925" xr:uid="{00000000-0005-0000-0000-0000070F0000}"/>
    <cellStyle name="Normal 6 8_Note 1 og 2" xfId="5793" xr:uid="{161A9575-E4B7-4661-9185-0DD365CB2EDE}"/>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2_Note 1 og 2" xfId="5800" xr:uid="{717FB770-10C8-4FAD-AAF5-9A4A1EE09304}"/>
    <cellStyle name="Normal 7 2 2 2 2 2 3" xfId="4278" xr:uid="{00000000-0005-0000-0000-0000140F0000}"/>
    <cellStyle name="Normal 7 2 2 2 2 2 4" xfId="2682" xr:uid="{00000000-0005-0000-0000-0000150F0000}"/>
    <cellStyle name="Normal 7 2 2 2 2 2_Note 1 og 2" xfId="5799" xr:uid="{071A3657-26EA-42B3-9671-21CCDAF2D71D}"/>
    <cellStyle name="Normal 7 2 2 2 2 3" xfId="1242" xr:uid="{00000000-0005-0000-0000-0000160F0000}"/>
    <cellStyle name="Normal 7 2 2 2 2 3 2" xfId="3238" xr:uid="{00000000-0005-0000-0000-0000170F0000}"/>
    <cellStyle name="Normal 7 2 2 2 2 3_Note 1 og 2" xfId="5801" xr:uid="{BD62FD6F-4C5B-400D-AF08-BF4F8A7FD486}"/>
    <cellStyle name="Normal 7 2 2 2 2 4" xfId="1984" xr:uid="{00000000-0005-0000-0000-0000180F0000}"/>
    <cellStyle name="Normal 7 2 2 2 2 4 2" xfId="3931" xr:uid="{00000000-0005-0000-0000-0000190F0000}"/>
    <cellStyle name="Normal 7 2 2 2 2 4_Note 1 og 2" xfId="5802" xr:uid="{51083082-246E-4DF0-8787-8054BB4A6962}"/>
    <cellStyle name="Normal 7 2 2 2 2 5" xfId="2334" xr:uid="{00000000-0005-0000-0000-00001A0F0000}"/>
    <cellStyle name="Normal 7 2 2 2 2_Note 1 og 2" xfId="5798" xr:uid="{EA0F2A54-37E7-4404-B0D3-38AAC3E5D0AB}"/>
    <cellStyle name="Normal 7 2 2 2 3" xfId="676" xr:uid="{00000000-0005-0000-0000-00001B0F0000}"/>
    <cellStyle name="Normal 7 2 2 2 3 2" xfId="1418" xr:uid="{00000000-0005-0000-0000-00001C0F0000}"/>
    <cellStyle name="Normal 7 2 2 2 3 2 2" xfId="3413" xr:uid="{00000000-0005-0000-0000-00001D0F0000}"/>
    <cellStyle name="Normal 7 2 2 2 3 2_Note 1 og 2" xfId="5804" xr:uid="{CBBD872C-7C45-4A56-A622-631CCF36860E}"/>
    <cellStyle name="Normal 7 2 2 2 3 3" xfId="4106" xr:uid="{00000000-0005-0000-0000-00001E0F0000}"/>
    <cellStyle name="Normal 7 2 2 2 3 4" xfId="2509" xr:uid="{00000000-0005-0000-0000-00001F0F0000}"/>
    <cellStyle name="Normal 7 2 2 2 3_Note 1 og 2" xfId="5803" xr:uid="{FC7A0739-172E-46B1-9625-780F850DA284}"/>
    <cellStyle name="Normal 7 2 2 2 4" xfId="1047" xr:uid="{00000000-0005-0000-0000-0000200F0000}"/>
    <cellStyle name="Normal 7 2 2 2 4 2" xfId="2882" xr:uid="{00000000-0005-0000-0000-0000210F0000}"/>
    <cellStyle name="Normal 7 2 2 2 4_Note 1 og 2" xfId="5805" xr:uid="{C957AD7E-921D-4A24-9943-4F435E39D2F9}"/>
    <cellStyle name="Normal 7 2 2 2 5" xfId="1811" xr:uid="{00000000-0005-0000-0000-0000220F0000}"/>
    <cellStyle name="Normal 7 2 2 2 5 2" xfId="3066" xr:uid="{00000000-0005-0000-0000-0000230F0000}"/>
    <cellStyle name="Normal 7 2 2 2 5_Note 1 og 2" xfId="5806" xr:uid="{8C69C6E0-7883-4246-8F7D-2271C17C1B30}"/>
    <cellStyle name="Normal 7 2 2 2 6" xfId="3759" xr:uid="{00000000-0005-0000-0000-0000240F0000}"/>
    <cellStyle name="Normal 7 2 2 2 7" xfId="2162" xr:uid="{00000000-0005-0000-0000-0000250F0000}"/>
    <cellStyle name="Normal 7 2 2 2_Note 1 og 2" xfId="5797" xr:uid="{CB26B91E-7CC7-4DDB-B070-3E72F3EF69BD}"/>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2_Note 1 og 2" xfId="5809" xr:uid="{326DAAFB-115E-4337-8F32-622F88A1D680}"/>
    <cellStyle name="Normal 7 2 2 3 2 3" xfId="4277" xr:uid="{00000000-0005-0000-0000-00002A0F0000}"/>
    <cellStyle name="Normal 7 2 2 3 2 4" xfId="2681" xr:uid="{00000000-0005-0000-0000-00002B0F0000}"/>
    <cellStyle name="Normal 7 2 2 3 2_Note 1 og 2" xfId="5808" xr:uid="{4A2B07AD-9596-4031-A4C0-AB91442297AB}"/>
    <cellStyle name="Normal 7 2 2 3 3" xfId="1241" xr:uid="{00000000-0005-0000-0000-00002C0F0000}"/>
    <cellStyle name="Normal 7 2 2 3 3 2" xfId="3237" xr:uid="{00000000-0005-0000-0000-00002D0F0000}"/>
    <cellStyle name="Normal 7 2 2 3 3_Note 1 og 2" xfId="5810" xr:uid="{B2B989F0-4514-41E9-8FAB-850C8F88F94D}"/>
    <cellStyle name="Normal 7 2 2 3 4" xfId="1983" xr:uid="{00000000-0005-0000-0000-00002E0F0000}"/>
    <cellStyle name="Normal 7 2 2 3 4 2" xfId="3930" xr:uid="{00000000-0005-0000-0000-00002F0F0000}"/>
    <cellStyle name="Normal 7 2 2 3 4_Note 1 og 2" xfId="5811" xr:uid="{4DABACF5-660F-4605-84FC-83C07AD073C4}"/>
    <cellStyle name="Normal 7 2 2 3 5" xfId="2333" xr:uid="{00000000-0005-0000-0000-0000300F0000}"/>
    <cellStyle name="Normal 7 2 2 3_Note 1 og 2" xfId="5807" xr:uid="{BB63053B-FA81-4A1D-945F-EA7580881109}"/>
    <cellStyle name="Normal 7 2 2 4" xfId="675" xr:uid="{00000000-0005-0000-0000-0000310F0000}"/>
    <cellStyle name="Normal 7 2 2 4 2" xfId="1417" xr:uid="{00000000-0005-0000-0000-0000320F0000}"/>
    <cellStyle name="Normal 7 2 2 4 2 2" xfId="3412" xr:uid="{00000000-0005-0000-0000-0000330F0000}"/>
    <cellStyle name="Normal 7 2 2 4 2_Note 1 og 2" xfId="5813" xr:uid="{A9F34249-E574-4E19-B0AA-A51402C6AEF9}"/>
    <cellStyle name="Normal 7 2 2 4 3" xfId="4105" xr:uid="{00000000-0005-0000-0000-0000340F0000}"/>
    <cellStyle name="Normal 7 2 2 4 4" xfId="2508" xr:uid="{00000000-0005-0000-0000-0000350F0000}"/>
    <cellStyle name="Normal 7 2 2 4_Note 1 og 2" xfId="5812" xr:uid="{2F3558B2-F0EF-4D7D-9FFE-C2ED7D7BB2B4}"/>
    <cellStyle name="Normal 7 2 2 5" xfId="1046" xr:uid="{00000000-0005-0000-0000-0000360F0000}"/>
    <cellStyle name="Normal 7 2 2 5 2" xfId="2881" xr:uid="{00000000-0005-0000-0000-0000370F0000}"/>
    <cellStyle name="Normal 7 2 2 5_Note 1 og 2" xfId="5814" xr:uid="{8E50FF9E-C48B-404E-AB2A-4093710F75F1}"/>
    <cellStyle name="Normal 7 2 2 6" xfId="1810" xr:uid="{00000000-0005-0000-0000-0000380F0000}"/>
    <cellStyle name="Normal 7 2 2 6 2" xfId="3065" xr:uid="{00000000-0005-0000-0000-0000390F0000}"/>
    <cellStyle name="Normal 7 2 2 6_Note 1 og 2" xfId="5815" xr:uid="{B6883E6D-6856-4D37-8561-B85087827AD5}"/>
    <cellStyle name="Normal 7 2 2 7" xfId="3758" xr:uid="{00000000-0005-0000-0000-00003A0F0000}"/>
    <cellStyle name="Normal 7 2 2 8" xfId="2161" xr:uid="{00000000-0005-0000-0000-00003B0F0000}"/>
    <cellStyle name="Normal 7 2 2_Note 1 og 2" xfId="5796" xr:uid="{734D69E8-F028-4B1F-83AE-F1634F9B3E06}"/>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2_Note 1 og 2" xfId="5819" xr:uid="{83AAC89F-70F1-4B36-9E4E-DCAF569D0283}"/>
    <cellStyle name="Normal 7 2 3 2 2 3" xfId="4279" xr:uid="{00000000-0005-0000-0000-0000410F0000}"/>
    <cellStyle name="Normal 7 2 3 2 2 4" xfId="2683" xr:uid="{00000000-0005-0000-0000-0000420F0000}"/>
    <cellStyle name="Normal 7 2 3 2 2_Note 1 og 2" xfId="5818" xr:uid="{0747E220-6344-4BA8-8093-AFB534D4FCB4}"/>
    <cellStyle name="Normal 7 2 3 2 3" xfId="1243" xr:uid="{00000000-0005-0000-0000-0000430F0000}"/>
    <cellStyle name="Normal 7 2 3 2 3 2" xfId="3239" xr:uid="{00000000-0005-0000-0000-0000440F0000}"/>
    <cellStyle name="Normal 7 2 3 2 3_Note 1 og 2" xfId="5820" xr:uid="{F921789A-E086-43ED-82FB-A495B62D184E}"/>
    <cellStyle name="Normal 7 2 3 2 4" xfId="1985" xr:uid="{00000000-0005-0000-0000-0000450F0000}"/>
    <cellStyle name="Normal 7 2 3 2 4 2" xfId="3932" xr:uid="{00000000-0005-0000-0000-0000460F0000}"/>
    <cellStyle name="Normal 7 2 3 2 4_Note 1 og 2" xfId="5821" xr:uid="{B4EF4089-73C7-4A12-ACFE-246EA2CCA2BA}"/>
    <cellStyle name="Normal 7 2 3 2 5" xfId="2335" xr:uid="{00000000-0005-0000-0000-0000470F0000}"/>
    <cellStyle name="Normal 7 2 3 2_Note 1 og 2" xfId="5817" xr:uid="{4CC5A11E-6BC0-4279-965A-1B7733D8CC5A}"/>
    <cellStyle name="Normal 7 2 3 3" xfId="677" xr:uid="{00000000-0005-0000-0000-0000480F0000}"/>
    <cellStyle name="Normal 7 2 3 3 2" xfId="1419" xr:uid="{00000000-0005-0000-0000-0000490F0000}"/>
    <cellStyle name="Normal 7 2 3 3 2 2" xfId="3414" xr:uid="{00000000-0005-0000-0000-00004A0F0000}"/>
    <cellStyle name="Normal 7 2 3 3 2_Note 1 og 2" xfId="5823" xr:uid="{B9C25E62-972D-441E-8CF2-AC70057A293A}"/>
    <cellStyle name="Normal 7 2 3 3 3" xfId="4107" xr:uid="{00000000-0005-0000-0000-00004B0F0000}"/>
    <cellStyle name="Normal 7 2 3 3 4" xfId="2510" xr:uid="{00000000-0005-0000-0000-00004C0F0000}"/>
    <cellStyle name="Normal 7 2 3 3_Note 1 og 2" xfId="5822" xr:uid="{572DE7B0-9C2C-4E96-8191-B6B3286036DF}"/>
    <cellStyle name="Normal 7 2 3 4" xfId="1048" xr:uid="{00000000-0005-0000-0000-00004D0F0000}"/>
    <cellStyle name="Normal 7 2 3 4 2" xfId="2883" xr:uid="{00000000-0005-0000-0000-00004E0F0000}"/>
    <cellStyle name="Normal 7 2 3 4_Note 1 og 2" xfId="5824" xr:uid="{6CD9869A-3A4F-4482-809F-B4E794D5FA95}"/>
    <cellStyle name="Normal 7 2 3 5" xfId="1812" xr:uid="{00000000-0005-0000-0000-00004F0F0000}"/>
    <cellStyle name="Normal 7 2 3 5 2" xfId="3067" xr:uid="{00000000-0005-0000-0000-0000500F0000}"/>
    <cellStyle name="Normal 7 2 3 5_Note 1 og 2" xfId="5825" xr:uid="{B9425F3D-D96D-4C21-B280-1B0787296180}"/>
    <cellStyle name="Normal 7 2 3 6" xfId="3760" xr:uid="{00000000-0005-0000-0000-0000510F0000}"/>
    <cellStyle name="Normal 7 2 3 7" xfId="2163" xr:uid="{00000000-0005-0000-0000-0000520F0000}"/>
    <cellStyle name="Normal 7 2 3_Note 1 og 2" xfId="5816" xr:uid="{8A92DC65-E240-4FD6-B1B7-738F93FD86F7}"/>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2_Note 1 og 2" xfId="5828" xr:uid="{FD86D453-89CA-4599-9A6B-2D727FD38F03}"/>
    <cellStyle name="Normal 7 2 4 2 3" xfId="4276" xr:uid="{00000000-0005-0000-0000-0000570F0000}"/>
    <cellStyle name="Normal 7 2 4 2 4" xfId="2680" xr:uid="{00000000-0005-0000-0000-0000580F0000}"/>
    <cellStyle name="Normal 7 2 4 2_Note 1 og 2" xfId="5827" xr:uid="{47111012-AC1F-486E-BAAB-78C26DAE3754}"/>
    <cellStyle name="Normal 7 2 4 3" xfId="1240" xr:uid="{00000000-0005-0000-0000-0000590F0000}"/>
    <cellStyle name="Normal 7 2 4 3 2" xfId="3236" xr:uid="{00000000-0005-0000-0000-00005A0F0000}"/>
    <cellStyle name="Normal 7 2 4 3_Note 1 og 2" xfId="5829" xr:uid="{BCE3AC18-9A3D-4EF9-8AE0-6A97D93D4C3D}"/>
    <cellStyle name="Normal 7 2 4 4" xfId="1982" xr:uid="{00000000-0005-0000-0000-00005B0F0000}"/>
    <cellStyle name="Normal 7 2 4 4 2" xfId="3929" xr:uid="{00000000-0005-0000-0000-00005C0F0000}"/>
    <cellStyle name="Normal 7 2 4 4_Note 1 og 2" xfId="5830" xr:uid="{E54F895E-C4E7-4829-82AF-ED8333D432B2}"/>
    <cellStyle name="Normal 7 2 4 5" xfId="2332" xr:uid="{00000000-0005-0000-0000-00005D0F0000}"/>
    <cellStyle name="Normal 7 2 4_Note 1 og 2" xfId="5826" xr:uid="{A34AFF49-293D-4B13-883B-754E1B5F529E}"/>
    <cellStyle name="Normal 7 2 5" xfId="674" xr:uid="{00000000-0005-0000-0000-00005E0F0000}"/>
    <cellStyle name="Normal 7 2 5 2" xfId="1416" xr:uid="{00000000-0005-0000-0000-00005F0F0000}"/>
    <cellStyle name="Normal 7 2 5 2 2" xfId="3411" xr:uid="{00000000-0005-0000-0000-0000600F0000}"/>
    <cellStyle name="Normal 7 2 5 2_Note 1 og 2" xfId="5832" xr:uid="{3506F7D6-E5DA-4FE7-8258-3C7FAE9DA803}"/>
    <cellStyle name="Normal 7 2 5 3" xfId="4104" xr:uid="{00000000-0005-0000-0000-0000610F0000}"/>
    <cellStyle name="Normal 7 2 5 4" xfId="2507" xr:uid="{00000000-0005-0000-0000-0000620F0000}"/>
    <cellStyle name="Normal 7 2 5_Note 1 og 2" xfId="5831" xr:uid="{E0AAB0D1-AE0C-4BC3-A878-9E07F439FE94}"/>
    <cellStyle name="Normal 7 2 6" xfId="1045" xr:uid="{00000000-0005-0000-0000-0000630F0000}"/>
    <cellStyle name="Normal 7 2 6 2" xfId="2880" xr:uid="{00000000-0005-0000-0000-0000640F0000}"/>
    <cellStyle name="Normal 7 2 6_Note 1 og 2" xfId="5833" xr:uid="{FCA2B0EB-003D-4840-AFDC-154D082DE97C}"/>
    <cellStyle name="Normal 7 2 7" xfId="1809" xr:uid="{00000000-0005-0000-0000-0000650F0000}"/>
    <cellStyle name="Normal 7 2 7 2" xfId="3064" xr:uid="{00000000-0005-0000-0000-0000660F0000}"/>
    <cellStyle name="Normal 7 2 7_Note 1 og 2" xfId="5834" xr:uid="{C7E83F1D-5144-4AD6-A863-77FD9A5FBCBF}"/>
    <cellStyle name="Normal 7 2 8" xfId="3757" xr:uid="{00000000-0005-0000-0000-0000670F0000}"/>
    <cellStyle name="Normal 7 2 9" xfId="2160" xr:uid="{00000000-0005-0000-0000-0000680F0000}"/>
    <cellStyle name="Normal 7 2_Note 1 og 2" xfId="5795" xr:uid="{9FA30821-0055-4478-AB9E-582C7CFD7642}"/>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2_Note 1 og 2" xfId="5839" xr:uid="{BCB6523E-8140-44AE-A88D-C5D168D101BE}"/>
    <cellStyle name="Normal 7 3 2 2 2 3" xfId="4281" xr:uid="{00000000-0005-0000-0000-00006F0F0000}"/>
    <cellStyle name="Normal 7 3 2 2 2 4" xfId="2685" xr:uid="{00000000-0005-0000-0000-0000700F0000}"/>
    <cellStyle name="Normal 7 3 2 2 2_Note 1 og 2" xfId="5838" xr:uid="{D43165C9-EDD0-4D3F-AEA8-268DD8770D48}"/>
    <cellStyle name="Normal 7 3 2 2 3" xfId="1245" xr:uid="{00000000-0005-0000-0000-0000710F0000}"/>
    <cellStyle name="Normal 7 3 2 2 3 2" xfId="3241" xr:uid="{00000000-0005-0000-0000-0000720F0000}"/>
    <cellStyle name="Normal 7 3 2 2 3_Note 1 og 2" xfId="5840" xr:uid="{999FDA1B-D14B-46C2-855F-F4B9B53B593E}"/>
    <cellStyle name="Normal 7 3 2 2 4" xfId="1987" xr:uid="{00000000-0005-0000-0000-0000730F0000}"/>
    <cellStyle name="Normal 7 3 2 2 4 2" xfId="3934" xr:uid="{00000000-0005-0000-0000-0000740F0000}"/>
    <cellStyle name="Normal 7 3 2 2 4_Note 1 og 2" xfId="5841" xr:uid="{04B46DAE-6C85-4917-B57A-B789D26D36CD}"/>
    <cellStyle name="Normal 7 3 2 2 5" xfId="2337" xr:uid="{00000000-0005-0000-0000-0000750F0000}"/>
    <cellStyle name="Normal 7 3 2 2_Note 1 og 2" xfId="5837" xr:uid="{F1212CEC-3BC5-4988-B142-89F292FD86E7}"/>
    <cellStyle name="Normal 7 3 2 3" xfId="679" xr:uid="{00000000-0005-0000-0000-0000760F0000}"/>
    <cellStyle name="Normal 7 3 2 3 2" xfId="1421" xr:uid="{00000000-0005-0000-0000-0000770F0000}"/>
    <cellStyle name="Normal 7 3 2 3 2 2" xfId="3416" xr:uid="{00000000-0005-0000-0000-0000780F0000}"/>
    <cellStyle name="Normal 7 3 2 3 2_Note 1 og 2" xfId="5843" xr:uid="{096D2A01-E203-4DEB-A3C6-96DFAA13037E}"/>
    <cellStyle name="Normal 7 3 2 3 3" xfId="4109" xr:uid="{00000000-0005-0000-0000-0000790F0000}"/>
    <cellStyle name="Normal 7 3 2 3 4" xfId="2512" xr:uid="{00000000-0005-0000-0000-00007A0F0000}"/>
    <cellStyle name="Normal 7 3 2 3_Note 1 og 2" xfId="5842" xr:uid="{84055617-9EEA-41AE-8B58-F0FD0BE7125D}"/>
    <cellStyle name="Normal 7 3 2 4" xfId="1050" xr:uid="{00000000-0005-0000-0000-00007B0F0000}"/>
    <cellStyle name="Normal 7 3 2 4 2" xfId="2885" xr:uid="{00000000-0005-0000-0000-00007C0F0000}"/>
    <cellStyle name="Normal 7 3 2 4_Note 1 og 2" xfId="5844" xr:uid="{19552EF3-9B1F-4A0C-B653-25326CFAF5E1}"/>
    <cellStyle name="Normal 7 3 2 5" xfId="1814" xr:uid="{00000000-0005-0000-0000-00007D0F0000}"/>
    <cellStyle name="Normal 7 3 2 5 2" xfId="3069" xr:uid="{00000000-0005-0000-0000-00007E0F0000}"/>
    <cellStyle name="Normal 7 3 2 5_Note 1 og 2" xfId="5845" xr:uid="{6A9E5241-2AD3-4C20-8172-77281E601B2F}"/>
    <cellStyle name="Normal 7 3 2 6" xfId="3762" xr:uid="{00000000-0005-0000-0000-00007F0F0000}"/>
    <cellStyle name="Normal 7 3 2 7" xfId="2165" xr:uid="{00000000-0005-0000-0000-0000800F0000}"/>
    <cellStyle name="Normal 7 3 2_Note 1 og 2" xfId="5836" xr:uid="{13DEF245-8034-4B5B-8BEE-7A22E745C885}"/>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2_Note 1 og 2" xfId="5848" xr:uid="{2A369E4A-0C54-4D97-AF97-27742C5C7050}"/>
    <cellStyle name="Normal 7 3 3 2 3" xfId="4280" xr:uid="{00000000-0005-0000-0000-0000850F0000}"/>
    <cellStyle name="Normal 7 3 3 2 4" xfId="2684" xr:uid="{00000000-0005-0000-0000-0000860F0000}"/>
    <cellStyle name="Normal 7 3 3 2_Note 1 og 2" xfId="5847" xr:uid="{655B5C8B-FE7C-4C73-A322-2535D6B43593}"/>
    <cellStyle name="Normal 7 3 3 3" xfId="1244" xr:uid="{00000000-0005-0000-0000-0000870F0000}"/>
    <cellStyle name="Normal 7 3 3 3 2" xfId="3240" xr:uid="{00000000-0005-0000-0000-0000880F0000}"/>
    <cellStyle name="Normal 7 3 3 3_Note 1 og 2" xfId="5849" xr:uid="{58BB3586-AE9E-4ED5-A220-3DA926F9A8A6}"/>
    <cellStyle name="Normal 7 3 3 4" xfId="1986" xr:uid="{00000000-0005-0000-0000-0000890F0000}"/>
    <cellStyle name="Normal 7 3 3 4 2" xfId="3933" xr:uid="{00000000-0005-0000-0000-00008A0F0000}"/>
    <cellStyle name="Normal 7 3 3 4_Note 1 og 2" xfId="5850" xr:uid="{A1F3786D-03B8-4485-B4C6-632396ED6DA5}"/>
    <cellStyle name="Normal 7 3 3 5" xfId="2336" xr:uid="{00000000-0005-0000-0000-00008B0F0000}"/>
    <cellStyle name="Normal 7 3 3_Note 1 og 2" xfId="5846" xr:uid="{FF313539-0905-40EB-9384-F8551771E109}"/>
    <cellStyle name="Normal 7 3 4" xfId="678" xr:uid="{00000000-0005-0000-0000-00008C0F0000}"/>
    <cellStyle name="Normal 7 3 4 2" xfId="1420" xr:uid="{00000000-0005-0000-0000-00008D0F0000}"/>
    <cellStyle name="Normal 7 3 4 2 2" xfId="3415" xr:uid="{00000000-0005-0000-0000-00008E0F0000}"/>
    <cellStyle name="Normal 7 3 4 2_Note 1 og 2" xfId="5852" xr:uid="{E2CBAC7F-075A-46E4-94D1-C58549503254}"/>
    <cellStyle name="Normal 7 3 4 3" xfId="4108" xr:uid="{00000000-0005-0000-0000-00008F0F0000}"/>
    <cellStyle name="Normal 7 3 4 4" xfId="2511" xr:uid="{00000000-0005-0000-0000-0000900F0000}"/>
    <cellStyle name="Normal 7 3 4_Note 1 og 2" xfId="5851" xr:uid="{B3F42D46-94F2-4491-8B37-0C698E37BD51}"/>
    <cellStyle name="Normal 7 3 5" xfId="1049" xr:uid="{00000000-0005-0000-0000-0000910F0000}"/>
    <cellStyle name="Normal 7 3 5 2" xfId="2884" xr:uid="{00000000-0005-0000-0000-0000920F0000}"/>
    <cellStyle name="Normal 7 3 5_Note 1 og 2" xfId="5853" xr:uid="{35133F2C-95D5-4BD6-9AB7-66B4A1B3DF43}"/>
    <cellStyle name="Normal 7 3 6" xfId="1813" xr:uid="{00000000-0005-0000-0000-0000930F0000}"/>
    <cellStyle name="Normal 7 3 6 2" xfId="3068" xr:uid="{00000000-0005-0000-0000-0000940F0000}"/>
    <cellStyle name="Normal 7 3 6_Note 1 og 2" xfId="5854" xr:uid="{E699C673-3F62-4AEE-93C2-DE602FD3BDD6}"/>
    <cellStyle name="Normal 7 3 7" xfId="3761" xr:uid="{00000000-0005-0000-0000-0000950F0000}"/>
    <cellStyle name="Normal 7 3 8" xfId="2164" xr:uid="{00000000-0005-0000-0000-0000960F0000}"/>
    <cellStyle name="Normal 7 3_Note 1 og 2" xfId="5835" xr:uid="{174A3DBD-B115-4505-A262-F32DAD41E45A}"/>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2_Note 1 og 2" xfId="5858" xr:uid="{E162060D-F4D9-46CF-BD05-7A7AE4665D94}"/>
    <cellStyle name="Normal 7 4 2 2 3" xfId="4282" xr:uid="{00000000-0005-0000-0000-00009C0F0000}"/>
    <cellStyle name="Normal 7 4 2 2 4" xfId="2686" xr:uid="{00000000-0005-0000-0000-00009D0F0000}"/>
    <cellStyle name="Normal 7 4 2 2_Note 1 og 2" xfId="5857" xr:uid="{39984C60-B43B-4FD5-B31C-54AF91D28C79}"/>
    <cellStyle name="Normal 7 4 2 3" xfId="1246" xr:uid="{00000000-0005-0000-0000-00009E0F0000}"/>
    <cellStyle name="Normal 7 4 2 3 2" xfId="3242" xr:uid="{00000000-0005-0000-0000-00009F0F0000}"/>
    <cellStyle name="Normal 7 4 2 3_Note 1 og 2" xfId="5859" xr:uid="{F56B3274-F939-4AD5-9C0B-7F2376268713}"/>
    <cellStyle name="Normal 7 4 2 4" xfId="1988" xr:uid="{00000000-0005-0000-0000-0000A00F0000}"/>
    <cellStyle name="Normal 7 4 2 4 2" xfId="3935" xr:uid="{00000000-0005-0000-0000-0000A10F0000}"/>
    <cellStyle name="Normal 7 4 2 4_Note 1 og 2" xfId="5860" xr:uid="{57E88D11-E348-42A5-ABBD-E79525720322}"/>
    <cellStyle name="Normal 7 4 2 5" xfId="2338" xr:uid="{00000000-0005-0000-0000-0000A20F0000}"/>
    <cellStyle name="Normal 7 4 2_Note 1 og 2" xfId="5856" xr:uid="{1A6DEC67-1968-4954-880E-D478D3B7E9FE}"/>
    <cellStyle name="Normal 7 4 3" xfId="680" xr:uid="{00000000-0005-0000-0000-0000A30F0000}"/>
    <cellStyle name="Normal 7 4 3 2" xfId="1422" xr:uid="{00000000-0005-0000-0000-0000A40F0000}"/>
    <cellStyle name="Normal 7 4 3 2 2" xfId="3417" xr:uid="{00000000-0005-0000-0000-0000A50F0000}"/>
    <cellStyle name="Normal 7 4 3 2_Note 1 og 2" xfId="5862" xr:uid="{D007BAFC-C37B-44B7-B924-61093D8B0D72}"/>
    <cellStyle name="Normal 7 4 3 3" xfId="4110" xr:uid="{00000000-0005-0000-0000-0000A60F0000}"/>
    <cellStyle name="Normal 7 4 3 4" xfId="2513" xr:uid="{00000000-0005-0000-0000-0000A70F0000}"/>
    <cellStyle name="Normal 7 4 3_Note 1 og 2" xfId="5861" xr:uid="{0F6779CB-4289-4559-9338-B24263A0E34D}"/>
    <cellStyle name="Normal 7 4 4" xfId="1051" xr:uid="{00000000-0005-0000-0000-0000A80F0000}"/>
    <cellStyle name="Normal 7 4 4 2" xfId="2886" xr:uid="{00000000-0005-0000-0000-0000A90F0000}"/>
    <cellStyle name="Normal 7 4 4_Note 1 og 2" xfId="5863" xr:uid="{B76FB9D6-55D4-4F10-AF79-E540DADAE4BC}"/>
    <cellStyle name="Normal 7 4 5" xfId="1815" xr:uid="{00000000-0005-0000-0000-0000AA0F0000}"/>
    <cellStyle name="Normal 7 4 5 2" xfId="3070" xr:uid="{00000000-0005-0000-0000-0000AB0F0000}"/>
    <cellStyle name="Normal 7 4 5_Note 1 og 2" xfId="5864" xr:uid="{375ECE16-C1B9-4095-B215-3EA150F9E6A3}"/>
    <cellStyle name="Normal 7 4 6" xfId="3763" xr:uid="{00000000-0005-0000-0000-0000AC0F0000}"/>
    <cellStyle name="Normal 7 4 7" xfId="2166" xr:uid="{00000000-0005-0000-0000-0000AD0F0000}"/>
    <cellStyle name="Normal 7 4_Note 1 og 2" xfId="5855" xr:uid="{610AB612-50B2-495D-A042-094499DEB087}"/>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2_Note 1 og 2" xfId="5867" xr:uid="{7888621B-7731-4505-823E-8F7F164FAA61}"/>
    <cellStyle name="Normal 7 5 2 3" xfId="4275" xr:uid="{00000000-0005-0000-0000-0000B20F0000}"/>
    <cellStyle name="Normal 7 5 2 4" xfId="2679" xr:uid="{00000000-0005-0000-0000-0000B30F0000}"/>
    <cellStyle name="Normal 7 5 2_Note 1 og 2" xfId="5866" xr:uid="{969A71E7-3422-48F3-9C32-FB5FE3C2B082}"/>
    <cellStyle name="Normal 7 5 3" xfId="1239" xr:uid="{00000000-0005-0000-0000-0000B40F0000}"/>
    <cellStyle name="Normal 7 5 3 2" xfId="3235" xr:uid="{00000000-0005-0000-0000-0000B50F0000}"/>
    <cellStyle name="Normal 7 5 3_Note 1 og 2" xfId="5868" xr:uid="{8F8A0D3A-FD2E-42BD-A0C8-03905B415FDB}"/>
    <cellStyle name="Normal 7 5 4" xfId="1981" xr:uid="{00000000-0005-0000-0000-0000B60F0000}"/>
    <cellStyle name="Normal 7 5 4 2" xfId="3928" xr:uid="{00000000-0005-0000-0000-0000B70F0000}"/>
    <cellStyle name="Normal 7 5 4_Note 1 og 2" xfId="5869" xr:uid="{7BAB0CB4-CF00-4C33-BABD-1F83845971C5}"/>
    <cellStyle name="Normal 7 5 5" xfId="2331" xr:uid="{00000000-0005-0000-0000-0000B80F0000}"/>
    <cellStyle name="Normal 7 5_Note 1 og 2" xfId="5865" xr:uid="{1BA2C2C3-4F62-48E0-9C6F-C3F1776ED0A3}"/>
    <cellStyle name="Normal 7 6" xfId="673" xr:uid="{00000000-0005-0000-0000-0000B90F0000}"/>
    <cellStyle name="Normal 7 6 2" xfId="1415" xr:uid="{00000000-0005-0000-0000-0000BA0F0000}"/>
    <cellStyle name="Normal 7 6 2 2" xfId="3410" xr:uid="{00000000-0005-0000-0000-0000BB0F0000}"/>
    <cellStyle name="Normal 7 6 2_Note 1 og 2" xfId="5871" xr:uid="{DF0F0D46-A08C-4CD6-AC6F-FE2F7E27ABBC}"/>
    <cellStyle name="Normal 7 6 3" xfId="4103" xr:uid="{00000000-0005-0000-0000-0000BC0F0000}"/>
    <cellStyle name="Normal 7 6 4" xfId="2506" xr:uid="{00000000-0005-0000-0000-0000BD0F0000}"/>
    <cellStyle name="Normal 7 6_Note 1 og 2" xfId="5870" xr:uid="{C3170DEB-184D-49BE-BAC2-ABAFD941AD13}"/>
    <cellStyle name="Normal 7 7" xfId="1044" xr:uid="{00000000-0005-0000-0000-0000BE0F0000}"/>
    <cellStyle name="Normal 7 7 2" xfId="2879" xr:uid="{00000000-0005-0000-0000-0000BF0F0000}"/>
    <cellStyle name="Normal 7 7_Note 1 og 2" xfId="5872" xr:uid="{9C17D66A-3DB6-40DA-A439-80715EFB4DCD}"/>
    <cellStyle name="Normal 7 8" xfId="1808" xr:uid="{00000000-0005-0000-0000-0000C00F0000}"/>
    <cellStyle name="Normal 7 8 2" xfId="3063" xr:uid="{00000000-0005-0000-0000-0000C10F0000}"/>
    <cellStyle name="Normal 7 8_Note 1 og 2" xfId="5873" xr:uid="{62C90B46-FD7A-49EC-B303-EE21B0342E0D}"/>
    <cellStyle name="Normal 7 9" xfId="3756" xr:uid="{00000000-0005-0000-0000-0000C20F0000}"/>
    <cellStyle name="Normal 7_Note 1 og 2" xfId="5794" xr:uid="{FE7A72FF-AD14-458D-B92C-E4804F0778E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2_Note 1 og 2" xfId="5879" xr:uid="{B7D24384-5119-4946-8753-2EE00DBAB824}"/>
    <cellStyle name="Normal 9 2 2 2 2 3" xfId="4285" xr:uid="{00000000-0005-0000-0000-0000CC0F0000}"/>
    <cellStyle name="Normal 9 2 2 2 2 4" xfId="2689" xr:uid="{00000000-0005-0000-0000-0000CD0F0000}"/>
    <cellStyle name="Normal 9 2 2 2 2_Note 1 og 2" xfId="5878" xr:uid="{4FCB3D45-067D-497D-82CB-93FB8254F0C3}"/>
    <cellStyle name="Normal 9 2 2 2 3" xfId="1249" xr:uid="{00000000-0005-0000-0000-0000CE0F0000}"/>
    <cellStyle name="Normal 9 2 2 2 3 2" xfId="3245" xr:uid="{00000000-0005-0000-0000-0000CF0F0000}"/>
    <cellStyle name="Normal 9 2 2 2 3_Note 1 og 2" xfId="5880" xr:uid="{DC6E545E-4939-4671-9B7B-A4A6C0927FB9}"/>
    <cellStyle name="Normal 9 2 2 2 4" xfId="1991" xr:uid="{00000000-0005-0000-0000-0000D00F0000}"/>
    <cellStyle name="Normal 9 2 2 2 4 2" xfId="3938" xr:uid="{00000000-0005-0000-0000-0000D10F0000}"/>
    <cellStyle name="Normal 9 2 2 2 4_Note 1 og 2" xfId="5881" xr:uid="{250AFE07-731B-43D7-8B81-3B5C1901E0D9}"/>
    <cellStyle name="Normal 9 2 2 2 5" xfId="2341" xr:uid="{00000000-0005-0000-0000-0000D20F0000}"/>
    <cellStyle name="Normal 9 2 2 2_Note 1 og 2" xfId="5877" xr:uid="{C1CCB9D4-F852-4681-AEEC-312483524B7B}"/>
    <cellStyle name="Normal 9 2 2 3" xfId="683" xr:uid="{00000000-0005-0000-0000-0000D30F0000}"/>
    <cellStyle name="Normal 9 2 2 3 2" xfId="1425" xr:uid="{00000000-0005-0000-0000-0000D40F0000}"/>
    <cellStyle name="Normal 9 2 2 3 2 2" xfId="3420" xr:uid="{00000000-0005-0000-0000-0000D50F0000}"/>
    <cellStyle name="Normal 9 2 2 3 2_Note 1 og 2" xfId="5883" xr:uid="{384151B4-B193-46D2-80CB-70C789AA7460}"/>
    <cellStyle name="Normal 9 2 2 3 3" xfId="4113" xr:uid="{00000000-0005-0000-0000-0000D60F0000}"/>
    <cellStyle name="Normal 9 2 2 3 4" xfId="2516" xr:uid="{00000000-0005-0000-0000-0000D70F0000}"/>
    <cellStyle name="Normal 9 2 2 3_Note 1 og 2" xfId="5882" xr:uid="{B56B444D-4A98-45CA-9520-7F35C6D93B6E}"/>
    <cellStyle name="Normal 9 2 2 4" xfId="1054" xr:uid="{00000000-0005-0000-0000-0000D80F0000}"/>
    <cellStyle name="Normal 9 2 2 4 2" xfId="2889" xr:uid="{00000000-0005-0000-0000-0000D90F0000}"/>
    <cellStyle name="Normal 9 2 2 4_Note 1 og 2" xfId="5884" xr:uid="{5BE3B64A-04D5-4672-A107-E42C5E336157}"/>
    <cellStyle name="Normal 9 2 2 5" xfId="1818" xr:uid="{00000000-0005-0000-0000-0000DA0F0000}"/>
    <cellStyle name="Normal 9 2 2 5 2" xfId="3073" xr:uid="{00000000-0005-0000-0000-0000DB0F0000}"/>
    <cellStyle name="Normal 9 2 2 5_Note 1 og 2" xfId="5885" xr:uid="{C56CE790-CA82-40A5-BAB0-268EF5A5ED1B}"/>
    <cellStyle name="Normal 9 2 2 6" xfId="3766" xr:uid="{00000000-0005-0000-0000-0000DC0F0000}"/>
    <cellStyle name="Normal 9 2 2 7" xfId="2169" xr:uid="{00000000-0005-0000-0000-0000DD0F0000}"/>
    <cellStyle name="Normal 9 2 2_Note 1 og 2" xfId="5876" xr:uid="{0A046597-DFE4-4AA8-9AC5-17DB4770AD8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2_Note 1 og 2" xfId="5890" xr:uid="{4AA6ADA9-C6D2-4ABC-ABB4-8786682D15F2}"/>
    <cellStyle name="Normal 9 2 3 2 2 2 3" xfId="4289" xr:uid="{00000000-0005-0000-0000-0000E40F0000}"/>
    <cellStyle name="Normal 9 2 3 2 2 2 4" xfId="2693" xr:uid="{00000000-0005-0000-0000-0000E50F0000}"/>
    <cellStyle name="Normal 9 2 3 2 2 2_Note 1 og 2" xfId="5889" xr:uid="{55C4EE4B-2EBE-4E0C-99B7-3AA3C2C6004D}"/>
    <cellStyle name="Normal 9 2 3 2 2 3" xfId="1253" xr:uid="{00000000-0005-0000-0000-0000E60F0000}"/>
    <cellStyle name="Normal 9 2 3 2 2 3 2" xfId="3249" xr:uid="{00000000-0005-0000-0000-0000E70F0000}"/>
    <cellStyle name="Normal 9 2 3 2 2 3_Note 1 og 2" xfId="5891" xr:uid="{A14927C0-F33B-4706-BB27-C8736B5FAE92}"/>
    <cellStyle name="Normal 9 2 3 2 2 4" xfId="1995" xr:uid="{00000000-0005-0000-0000-0000E80F0000}"/>
    <cellStyle name="Normal 9 2 3 2 2 4 2" xfId="3942" xr:uid="{00000000-0005-0000-0000-0000E90F0000}"/>
    <cellStyle name="Normal 9 2 3 2 2 4_Note 1 og 2" xfId="5892" xr:uid="{808278D9-C11B-4B1C-93DD-8A603994CF06}"/>
    <cellStyle name="Normal 9 2 3 2 2 5" xfId="2345" xr:uid="{00000000-0005-0000-0000-0000EA0F0000}"/>
    <cellStyle name="Normal 9 2 3 2 2_Note 1 og 2" xfId="5888" xr:uid="{B2221FF2-0BFC-4A52-B02A-480E80F254D1}"/>
    <cellStyle name="Normal 9 2 3 2 3" xfId="687" xr:uid="{00000000-0005-0000-0000-0000EB0F0000}"/>
    <cellStyle name="Normal 9 2 3 2 3 2" xfId="1429" xr:uid="{00000000-0005-0000-0000-0000EC0F0000}"/>
    <cellStyle name="Normal 9 2 3 2 3 2 2" xfId="3424" xr:uid="{00000000-0005-0000-0000-0000ED0F0000}"/>
    <cellStyle name="Normal 9 2 3 2 3 2_Note 1 og 2" xfId="5894" xr:uid="{337A1B56-0272-4449-A15C-373F6584928A}"/>
    <cellStyle name="Normal 9 2 3 2 3 3" xfId="4117" xr:uid="{00000000-0005-0000-0000-0000EE0F0000}"/>
    <cellStyle name="Normal 9 2 3 2 3 4" xfId="2520" xr:uid="{00000000-0005-0000-0000-0000EF0F0000}"/>
    <cellStyle name="Normal 9 2 3 2 3_Note 1 og 2" xfId="5893" xr:uid="{67F13990-C48B-4619-B040-EB22C0E51689}"/>
    <cellStyle name="Normal 9 2 3 2 4" xfId="1058" xr:uid="{00000000-0005-0000-0000-0000F00F0000}"/>
    <cellStyle name="Normal 9 2 3 2 4 2" xfId="2893" xr:uid="{00000000-0005-0000-0000-0000F10F0000}"/>
    <cellStyle name="Normal 9 2 3 2 4_Note 1 og 2" xfId="5895" xr:uid="{92A2D7A4-FD4B-4C0B-AAA2-69B317C020AA}"/>
    <cellStyle name="Normal 9 2 3 2 5" xfId="1822" xr:uid="{00000000-0005-0000-0000-0000F20F0000}"/>
    <cellStyle name="Normal 9 2 3 2 5 2" xfId="3077" xr:uid="{00000000-0005-0000-0000-0000F30F0000}"/>
    <cellStyle name="Normal 9 2 3 2 5_Note 1 og 2" xfId="5896" xr:uid="{10CB7301-C103-4634-B3A4-3520FA21A613}"/>
    <cellStyle name="Normal 9 2 3 2 6" xfId="3770" xr:uid="{00000000-0005-0000-0000-0000F40F0000}"/>
    <cellStyle name="Normal 9 2 3 2 7" xfId="2173" xr:uid="{00000000-0005-0000-0000-0000F50F0000}"/>
    <cellStyle name="Normal 9 2 3 2_Note 1 og 2" xfId="5887" xr:uid="{EF173A05-FE81-476D-AE7D-B9FA289EC22F}"/>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2_Note 1 og 2" xfId="5899" xr:uid="{A7B24C1F-2A5D-4A4D-9AFF-FC69199720C7}"/>
    <cellStyle name="Normal 9 2 3 3 2 3" xfId="4286" xr:uid="{00000000-0005-0000-0000-0000FA0F0000}"/>
    <cellStyle name="Normal 9 2 3 3 2 4" xfId="2690" xr:uid="{00000000-0005-0000-0000-0000FB0F0000}"/>
    <cellStyle name="Normal 9 2 3 3 2_Note 1 og 2" xfId="5898" xr:uid="{F6EEA0A8-88EE-497D-8B90-6FA4107819E1}"/>
    <cellStyle name="Normal 9 2 3 3 3" xfId="1250" xr:uid="{00000000-0005-0000-0000-0000FC0F0000}"/>
    <cellStyle name="Normal 9 2 3 3 3 2" xfId="3246" xr:uid="{00000000-0005-0000-0000-0000FD0F0000}"/>
    <cellStyle name="Normal 9 2 3 3 3_Note 1 og 2" xfId="5900" xr:uid="{5BF7FB4D-E13A-488D-BB68-1E83C6DB5FE8}"/>
    <cellStyle name="Normal 9 2 3 3 4" xfId="1992" xr:uid="{00000000-0005-0000-0000-0000FE0F0000}"/>
    <cellStyle name="Normal 9 2 3 3 4 2" xfId="3939" xr:uid="{00000000-0005-0000-0000-0000FF0F0000}"/>
    <cellStyle name="Normal 9 2 3 3 4_Note 1 og 2" xfId="5901" xr:uid="{B1D64739-3816-4FB8-8ABA-906A2B93A74A}"/>
    <cellStyle name="Normal 9 2 3 3 5" xfId="2342" xr:uid="{00000000-0005-0000-0000-000000100000}"/>
    <cellStyle name="Normal 9 2 3 3_Note 1 og 2" xfId="5897" xr:uid="{E81F132C-15FC-460F-B682-3F33D45AB9A0}"/>
    <cellStyle name="Normal 9 2 3 4" xfId="684" xr:uid="{00000000-0005-0000-0000-000001100000}"/>
    <cellStyle name="Normal 9 2 3 4 2" xfId="1426" xr:uid="{00000000-0005-0000-0000-000002100000}"/>
    <cellStyle name="Normal 9 2 3 4 2 2" xfId="3421" xr:uid="{00000000-0005-0000-0000-000003100000}"/>
    <cellStyle name="Normal 9 2 3 4 2_Note 1 og 2" xfId="5903" xr:uid="{3CFA52C8-B28A-44C4-AD7E-8B0B08FC5779}"/>
    <cellStyle name="Normal 9 2 3 4 3" xfId="4114" xr:uid="{00000000-0005-0000-0000-000004100000}"/>
    <cellStyle name="Normal 9 2 3 4 4" xfId="2517" xr:uid="{00000000-0005-0000-0000-000005100000}"/>
    <cellStyle name="Normal 9 2 3 4_Note 1 og 2" xfId="5902" xr:uid="{E800356E-0158-4BF7-AAD7-A1E4A7817FD2}"/>
    <cellStyle name="Normal 9 2 3 5" xfId="1055" xr:uid="{00000000-0005-0000-0000-000006100000}"/>
    <cellStyle name="Normal 9 2 3 5 2" xfId="2890" xr:uid="{00000000-0005-0000-0000-000007100000}"/>
    <cellStyle name="Normal 9 2 3 5_Note 1 og 2" xfId="5904" xr:uid="{24DBF6C0-1B33-4098-95CD-42618737CBA4}"/>
    <cellStyle name="Normal 9 2 3 6" xfId="1819" xr:uid="{00000000-0005-0000-0000-000008100000}"/>
    <cellStyle name="Normal 9 2 3 6 2" xfId="3074" xr:uid="{00000000-0005-0000-0000-000009100000}"/>
    <cellStyle name="Normal 9 2 3 6_Note 1 og 2" xfId="5905" xr:uid="{42800C92-55FC-4F42-AFCB-A241E97EFDD2}"/>
    <cellStyle name="Normal 9 2 3 7" xfId="3767" xr:uid="{00000000-0005-0000-0000-00000A100000}"/>
    <cellStyle name="Normal 9 2 3 8" xfId="2170" xr:uid="{00000000-0005-0000-0000-00000B100000}"/>
    <cellStyle name="Normal 9 2 3_Note 1 og 2" xfId="5886" xr:uid="{1C7CCE3C-65DE-486E-AE43-1C3AEB6434E3}"/>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2_Note 1 og 2" xfId="5908" xr:uid="{2D627DEF-AB49-4B44-9D32-37A52FD8E16F}"/>
    <cellStyle name="Normal 9 2 4 2 3" xfId="4284" xr:uid="{00000000-0005-0000-0000-000010100000}"/>
    <cellStyle name="Normal 9 2 4 2 4" xfId="2688" xr:uid="{00000000-0005-0000-0000-000011100000}"/>
    <cellStyle name="Normal 9 2 4 2_Note 1 og 2" xfId="5907" xr:uid="{B4C8A060-BB7B-41A7-8BA0-B6E43E703D43}"/>
    <cellStyle name="Normal 9 2 4 3" xfId="1248" xr:uid="{00000000-0005-0000-0000-000012100000}"/>
    <cellStyle name="Normal 9 2 4 3 2" xfId="3244" xr:uid="{00000000-0005-0000-0000-000013100000}"/>
    <cellStyle name="Normal 9 2 4 3_Note 1 og 2" xfId="5909" xr:uid="{9366A57B-4718-437F-9C1E-16B5C439B780}"/>
    <cellStyle name="Normal 9 2 4 4" xfId="1990" xr:uid="{00000000-0005-0000-0000-000014100000}"/>
    <cellStyle name="Normal 9 2 4 4 2" xfId="3937" xr:uid="{00000000-0005-0000-0000-000015100000}"/>
    <cellStyle name="Normal 9 2 4 4_Note 1 og 2" xfId="5910" xr:uid="{A7B2DC83-1932-4C4E-8E05-C15749054413}"/>
    <cellStyle name="Normal 9 2 4 5" xfId="2340" xr:uid="{00000000-0005-0000-0000-000016100000}"/>
    <cellStyle name="Normal 9 2 4_Note 1 og 2" xfId="5906" xr:uid="{4BD60322-452A-4706-80F3-1D9F1124533F}"/>
    <cellStyle name="Normal 9 2 5" xfId="682" xr:uid="{00000000-0005-0000-0000-000017100000}"/>
    <cellStyle name="Normal 9 2 5 2" xfId="1424" xr:uid="{00000000-0005-0000-0000-000018100000}"/>
    <cellStyle name="Normal 9 2 5 2 2" xfId="3419" xr:uid="{00000000-0005-0000-0000-000019100000}"/>
    <cellStyle name="Normal 9 2 5 2_Note 1 og 2" xfId="5912" xr:uid="{3ACC73F1-B701-4928-B376-F9A9A251F0B1}"/>
    <cellStyle name="Normal 9 2 5 3" xfId="4112" xr:uid="{00000000-0005-0000-0000-00001A100000}"/>
    <cellStyle name="Normal 9 2 5 4" xfId="2515" xr:uid="{00000000-0005-0000-0000-00001B100000}"/>
    <cellStyle name="Normal 9 2 5_Note 1 og 2" xfId="5911" xr:uid="{932A9E16-A1E1-47C0-89AE-54DF885A326A}"/>
    <cellStyle name="Normal 9 2 6" xfId="1053" xr:uid="{00000000-0005-0000-0000-00001C100000}"/>
    <cellStyle name="Normal 9 2 6 2" xfId="2888" xr:uid="{00000000-0005-0000-0000-00001D100000}"/>
    <cellStyle name="Normal 9 2 6_Note 1 og 2" xfId="5913" xr:uid="{4283E6A9-C490-4F58-8BED-9E0666FAF971}"/>
    <cellStyle name="Normal 9 2 7" xfId="1817" xr:uid="{00000000-0005-0000-0000-00001E100000}"/>
    <cellStyle name="Normal 9 2 7 2" xfId="3072" xr:uid="{00000000-0005-0000-0000-00001F100000}"/>
    <cellStyle name="Normal 9 2 7_Note 1 og 2" xfId="5914" xr:uid="{6FFB8688-EBF1-46B1-9A66-8A6C81CD40BB}"/>
    <cellStyle name="Normal 9 2 8" xfId="3765" xr:uid="{00000000-0005-0000-0000-000020100000}"/>
    <cellStyle name="Normal 9 2 9" xfId="2168" xr:uid="{00000000-0005-0000-0000-000021100000}"/>
    <cellStyle name="Normal 9 2_Note 1 og 2" xfId="5875" xr:uid="{02E52EC1-1C7F-47AE-AC38-3B0555178DE5}"/>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2_Note 1 og 2" xfId="5918" xr:uid="{1EC9EB08-CA75-4744-A4EB-BEA438192A9E}"/>
    <cellStyle name="Normal 9 3 2 2 3" xfId="4287" xr:uid="{00000000-0005-0000-0000-000027100000}"/>
    <cellStyle name="Normal 9 3 2 2 4" xfId="2691" xr:uid="{00000000-0005-0000-0000-000028100000}"/>
    <cellStyle name="Normal 9 3 2 2_Note 1 og 2" xfId="5917" xr:uid="{424B9FE9-99C3-4FF7-A8BF-CEF1DC37F85D}"/>
    <cellStyle name="Normal 9 3 2 3" xfId="1251" xr:uid="{00000000-0005-0000-0000-000029100000}"/>
    <cellStyle name="Normal 9 3 2 3 2" xfId="3247" xr:uid="{00000000-0005-0000-0000-00002A100000}"/>
    <cellStyle name="Normal 9 3 2 3_Note 1 og 2" xfId="5919" xr:uid="{79722677-0C46-4056-BA7A-FC04A90E86B3}"/>
    <cellStyle name="Normal 9 3 2 4" xfId="1993" xr:uid="{00000000-0005-0000-0000-00002B100000}"/>
    <cellStyle name="Normal 9 3 2 4 2" xfId="3940" xr:uid="{00000000-0005-0000-0000-00002C100000}"/>
    <cellStyle name="Normal 9 3 2 4_Note 1 og 2" xfId="5920" xr:uid="{8D32D542-0FC3-4C36-A752-86D3D50C61BE}"/>
    <cellStyle name="Normal 9 3 2 5" xfId="2343" xr:uid="{00000000-0005-0000-0000-00002D100000}"/>
    <cellStyle name="Normal 9 3 2_Note 1 og 2" xfId="5916" xr:uid="{13E3AD30-1DD7-4556-983F-2855C610D1CF}"/>
    <cellStyle name="Normal 9 3 3" xfId="685" xr:uid="{00000000-0005-0000-0000-00002E100000}"/>
    <cellStyle name="Normal 9 3 3 2" xfId="1427" xr:uid="{00000000-0005-0000-0000-00002F100000}"/>
    <cellStyle name="Normal 9 3 3 2 2" xfId="3422" xr:uid="{00000000-0005-0000-0000-000030100000}"/>
    <cellStyle name="Normal 9 3 3 2_Note 1 og 2" xfId="5922" xr:uid="{A679BC99-DB30-4F71-B271-3E4F359FDD5C}"/>
    <cellStyle name="Normal 9 3 3 3" xfId="4115" xr:uid="{00000000-0005-0000-0000-000031100000}"/>
    <cellStyle name="Normal 9 3 3 4" xfId="2518" xr:uid="{00000000-0005-0000-0000-000032100000}"/>
    <cellStyle name="Normal 9 3 3_Note 1 og 2" xfId="5921" xr:uid="{20F16695-AB74-4F61-900E-78DFD4C33806}"/>
    <cellStyle name="Normal 9 3 4" xfId="1056" xr:uid="{00000000-0005-0000-0000-000033100000}"/>
    <cellStyle name="Normal 9 3 4 2" xfId="2891" xr:uid="{00000000-0005-0000-0000-000034100000}"/>
    <cellStyle name="Normal 9 3 4_Note 1 og 2" xfId="5923" xr:uid="{6155D5E7-EF4B-48E9-A280-95E3F555294B}"/>
    <cellStyle name="Normal 9 3 5" xfId="1820" xr:uid="{00000000-0005-0000-0000-000035100000}"/>
    <cellStyle name="Normal 9 3 5 2" xfId="3075" xr:uid="{00000000-0005-0000-0000-000036100000}"/>
    <cellStyle name="Normal 9 3 5_Note 1 og 2" xfId="5924" xr:uid="{78ECD145-FA80-4567-8A79-81A101F6627B}"/>
    <cellStyle name="Normal 9 3 6" xfId="3768" xr:uid="{00000000-0005-0000-0000-000037100000}"/>
    <cellStyle name="Normal 9 3 7" xfId="2171" xr:uid="{00000000-0005-0000-0000-000038100000}"/>
    <cellStyle name="Normal 9 3_Note 1 og 2" xfId="5915" xr:uid="{E2821E9B-4968-46E4-89AA-6182B1E92BE5}"/>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2_Note 1 og 2" xfId="5928" xr:uid="{6181A49C-CF47-4E61-8E59-5BAFF7025C8E}"/>
    <cellStyle name="Normal 9 4 2 2 3" xfId="4288" xr:uid="{00000000-0005-0000-0000-00003E100000}"/>
    <cellStyle name="Normal 9 4 2 2 4" xfId="2692" xr:uid="{00000000-0005-0000-0000-00003F100000}"/>
    <cellStyle name="Normal 9 4 2 2_Note 1 og 2" xfId="5927" xr:uid="{1C351911-A957-4781-A421-954ED96174D2}"/>
    <cellStyle name="Normal 9 4 2 3" xfId="1252" xr:uid="{00000000-0005-0000-0000-000040100000}"/>
    <cellStyle name="Normal 9 4 2 3 2" xfId="3248" xr:uid="{00000000-0005-0000-0000-000041100000}"/>
    <cellStyle name="Normal 9 4 2 3_Note 1 og 2" xfId="5929" xr:uid="{47840666-E3C1-4F52-959C-FCA23CB9503E}"/>
    <cellStyle name="Normal 9 4 2 4" xfId="1994" xr:uid="{00000000-0005-0000-0000-000042100000}"/>
    <cellStyle name="Normal 9 4 2 4 2" xfId="3941" xr:uid="{00000000-0005-0000-0000-000043100000}"/>
    <cellStyle name="Normal 9 4 2 4_Note 1 og 2" xfId="5930" xr:uid="{095F84C2-AC39-4FB1-83DD-A726FFFD8E5F}"/>
    <cellStyle name="Normal 9 4 2 5" xfId="2344" xr:uid="{00000000-0005-0000-0000-000044100000}"/>
    <cellStyle name="Normal 9 4 2_Note 1 og 2" xfId="5926" xr:uid="{39D0C2E0-5A5A-401B-B66E-FE271F36337D}"/>
    <cellStyle name="Normal 9 4 3" xfId="686" xr:uid="{00000000-0005-0000-0000-000045100000}"/>
    <cellStyle name="Normal 9 4 3 2" xfId="1428" xr:uid="{00000000-0005-0000-0000-000046100000}"/>
    <cellStyle name="Normal 9 4 3 2 2" xfId="3423" xr:uid="{00000000-0005-0000-0000-000047100000}"/>
    <cellStyle name="Normal 9 4 3 2_Note 1 og 2" xfId="5932" xr:uid="{383F0C2F-0FE3-424D-9E67-224F307A16D8}"/>
    <cellStyle name="Normal 9 4 3 3" xfId="4116" xr:uid="{00000000-0005-0000-0000-000048100000}"/>
    <cellStyle name="Normal 9 4 3 4" xfId="2519" xr:uid="{00000000-0005-0000-0000-000049100000}"/>
    <cellStyle name="Normal 9 4 3_Note 1 og 2" xfId="5931" xr:uid="{CDBDE453-503E-450A-B2BD-C77B8F1125A9}"/>
    <cellStyle name="Normal 9 4 4" xfId="1057" xr:uid="{00000000-0005-0000-0000-00004A100000}"/>
    <cellStyle name="Normal 9 4 4 2" xfId="2892" xr:uid="{00000000-0005-0000-0000-00004B100000}"/>
    <cellStyle name="Normal 9 4 4_Note 1 og 2" xfId="5933" xr:uid="{41AE9083-ACAB-43FB-BDAA-92A0B903954C}"/>
    <cellStyle name="Normal 9 4 5" xfId="1821" xr:uid="{00000000-0005-0000-0000-00004C100000}"/>
    <cellStyle name="Normal 9 4 5 2" xfId="3076" xr:uid="{00000000-0005-0000-0000-00004D100000}"/>
    <cellStyle name="Normal 9 4 5_Note 1 og 2" xfId="5934" xr:uid="{A084DD04-68FB-40AD-879D-BDCBBCC4FA0F}"/>
    <cellStyle name="Normal 9 4 6" xfId="3769" xr:uid="{00000000-0005-0000-0000-00004E100000}"/>
    <cellStyle name="Normal 9 4 7" xfId="2172" xr:uid="{00000000-0005-0000-0000-00004F100000}"/>
    <cellStyle name="Normal 9 4_Note 1 og 2" xfId="5925" xr:uid="{BD56D0C7-4B06-4459-89B3-4C3EC7986E16}"/>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2_Note 1 og 2" xfId="5937" xr:uid="{D886DA77-A217-4357-9E79-68A1D497C798}"/>
    <cellStyle name="Normal 9 5 2 3" xfId="4283" xr:uid="{00000000-0005-0000-0000-000054100000}"/>
    <cellStyle name="Normal 9 5 2 4" xfId="2687" xr:uid="{00000000-0005-0000-0000-000055100000}"/>
    <cellStyle name="Normal 9 5 2_Note 1 og 2" xfId="5936" xr:uid="{54F5C912-216F-444C-A114-0A7FD2BFFBCF}"/>
    <cellStyle name="Normal 9 5 3" xfId="1247" xr:uid="{00000000-0005-0000-0000-000056100000}"/>
    <cellStyle name="Normal 9 5 3 2" xfId="3243" xr:uid="{00000000-0005-0000-0000-000057100000}"/>
    <cellStyle name="Normal 9 5 3_Note 1 og 2" xfId="5938" xr:uid="{4FDDE0EA-7508-44A4-A259-B129D7ECF0AF}"/>
    <cellStyle name="Normal 9 5 4" xfId="1989" xr:uid="{00000000-0005-0000-0000-000058100000}"/>
    <cellStyle name="Normal 9 5 4 2" xfId="3936" xr:uid="{00000000-0005-0000-0000-000059100000}"/>
    <cellStyle name="Normal 9 5 4_Note 1 og 2" xfId="5939" xr:uid="{8071C48E-DBF7-4299-B201-D8BDE1B62DFB}"/>
    <cellStyle name="Normal 9 5 5" xfId="2339" xr:uid="{00000000-0005-0000-0000-00005A100000}"/>
    <cellStyle name="Normal 9 5_Note 1 og 2" xfId="5935" xr:uid="{71DF761B-7619-4B85-B5B2-DD45429E433E}"/>
    <cellStyle name="Normal 9 6" xfId="681" xr:uid="{00000000-0005-0000-0000-00005B100000}"/>
    <cellStyle name="Normal 9 6 2" xfId="1423" xr:uid="{00000000-0005-0000-0000-00005C100000}"/>
    <cellStyle name="Normal 9 6 2 2" xfId="3418" xr:uid="{00000000-0005-0000-0000-00005D100000}"/>
    <cellStyle name="Normal 9 6 2_Note 1 og 2" xfId="5941" xr:uid="{5224EE93-3A59-4BEC-9C83-71077C380F75}"/>
    <cellStyle name="Normal 9 6 3" xfId="4111" xr:uid="{00000000-0005-0000-0000-00005E100000}"/>
    <cellStyle name="Normal 9 6 4" xfId="2514" xr:uid="{00000000-0005-0000-0000-00005F100000}"/>
    <cellStyle name="Normal 9 6_Note 1 og 2" xfId="5940" xr:uid="{4B04C264-0917-4A62-96B1-FF0CED8BEE77}"/>
    <cellStyle name="Normal 9 7" xfId="1052" xr:uid="{00000000-0005-0000-0000-000060100000}"/>
    <cellStyle name="Normal 9 7 2" xfId="2887" xr:uid="{00000000-0005-0000-0000-000061100000}"/>
    <cellStyle name="Normal 9 7_Note 1 og 2" xfId="5942" xr:uid="{832199D2-8DB3-4619-9474-EF9D2AD8A5FD}"/>
    <cellStyle name="Normal 9 8" xfId="1816" xr:uid="{00000000-0005-0000-0000-000062100000}"/>
    <cellStyle name="Normal 9 8 2" xfId="3071" xr:uid="{00000000-0005-0000-0000-000063100000}"/>
    <cellStyle name="Normal 9 8_Note 1 og 2" xfId="5943" xr:uid="{03B70605-AC7E-4335-9E4A-434E0DCBF013}"/>
    <cellStyle name="Normal 9 9" xfId="3764" xr:uid="{00000000-0005-0000-0000-000064100000}"/>
    <cellStyle name="Normal 9_Note 1 og 2" xfId="5874" xr:uid="{27FEFD26-1F17-4519-93F1-9DD8376D3D9D}"/>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2_Note 1 og 2" xfId="5948" xr:uid="{51C3EFE7-F681-4CE3-928F-885B909C0936}"/>
    <cellStyle name="Note 2 2 2 3" xfId="4196" xr:uid="{00000000-0005-0000-0000-00006B100000}"/>
    <cellStyle name="Note 2 2 2 4" xfId="2600" xr:uid="{00000000-0005-0000-0000-00006C100000}"/>
    <cellStyle name="Note 2 2 2_Note 1 og 2" xfId="5947" xr:uid="{11A6F95C-1999-42FB-9EDA-C7FE03049C1C}"/>
    <cellStyle name="Note 2 2 3" xfId="1160" xr:uid="{00000000-0005-0000-0000-00006D100000}"/>
    <cellStyle name="Note 2 2 3 2" xfId="3156" xr:uid="{00000000-0005-0000-0000-00006E100000}"/>
    <cellStyle name="Note 2 2 3_Note 1 og 2" xfId="5949" xr:uid="{A320F719-EC18-43D0-8403-7CF28DA29067}"/>
    <cellStyle name="Note 2 2 4" xfId="1902" xr:uid="{00000000-0005-0000-0000-00006F100000}"/>
    <cellStyle name="Note 2 2 4 2" xfId="3849" xr:uid="{00000000-0005-0000-0000-000070100000}"/>
    <cellStyle name="Note 2 2 4_Note 1 og 2" xfId="5950" xr:uid="{3750D0AB-3C71-43F3-BBEE-CCC948601712}"/>
    <cellStyle name="Note 2 2 5" xfId="2252" xr:uid="{00000000-0005-0000-0000-000071100000}"/>
    <cellStyle name="Note 2 2_Note 1 og 2" xfId="5946" xr:uid="{3F907E6D-267E-447D-B92E-1A21D8B8DA4D}"/>
    <cellStyle name="Note 2 3" xfId="594" xr:uid="{00000000-0005-0000-0000-000072100000}"/>
    <cellStyle name="Note 2 3 2" xfId="1336" xr:uid="{00000000-0005-0000-0000-000073100000}"/>
    <cellStyle name="Note 2 3 2 2" xfId="3331" xr:uid="{00000000-0005-0000-0000-000074100000}"/>
    <cellStyle name="Note 2 3 2_Note 1 og 2" xfId="5952" xr:uid="{F81CACD8-F5DA-4BB5-AD4F-DBF465ACAAE4}"/>
    <cellStyle name="Note 2 3 3" xfId="4024" xr:uid="{00000000-0005-0000-0000-000075100000}"/>
    <cellStyle name="Note 2 3 4" xfId="2427" xr:uid="{00000000-0005-0000-0000-000076100000}"/>
    <cellStyle name="Note 2 3_Note 1 og 2" xfId="5951" xr:uid="{43CE8524-BDCD-4AEE-A559-4095377AF59B}"/>
    <cellStyle name="Note 2 4" xfId="965" xr:uid="{00000000-0005-0000-0000-000077100000}"/>
    <cellStyle name="Note 2 4 2" xfId="2799" xr:uid="{00000000-0005-0000-0000-000078100000}"/>
    <cellStyle name="Note 2 4_Note 1 og 2" xfId="5953" xr:uid="{672689EA-B773-4C4F-AA13-F1919E045B84}"/>
    <cellStyle name="Note 2 5" xfId="1729" xr:uid="{00000000-0005-0000-0000-000079100000}"/>
    <cellStyle name="Note 2 5 2" xfId="2984" xr:uid="{00000000-0005-0000-0000-00007A100000}"/>
    <cellStyle name="Note 2 5_Note 1 og 2" xfId="5954" xr:uid="{132C18FC-D96B-4615-AC7F-85D3C741F7CA}"/>
    <cellStyle name="Note 2 6" xfId="3677" xr:uid="{00000000-0005-0000-0000-00007B100000}"/>
    <cellStyle name="Note 2 7" xfId="2080" xr:uid="{00000000-0005-0000-0000-00007C100000}"/>
    <cellStyle name="Note 2_Note 1 og 2" xfId="5945" xr:uid="{437C7AFD-8783-4BEF-9344-45C7FB9FB097}"/>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2_Note 1 og 2" xfId="5957" xr:uid="{7DA8B7FA-3481-4721-9F00-FF74CE2D749F}"/>
    <cellStyle name="Note 3 2 3" xfId="4150" xr:uid="{00000000-0005-0000-0000-000081100000}"/>
    <cellStyle name="Note 3 2 4" xfId="2554" xr:uid="{00000000-0005-0000-0000-000082100000}"/>
    <cellStyle name="Note 3 2_Note 1 og 2" xfId="5956" xr:uid="{AEA168C6-7D42-40BD-A7A6-10A33A55E8E3}"/>
    <cellStyle name="Note 3 3" xfId="1105" xr:uid="{00000000-0005-0000-0000-000083100000}"/>
    <cellStyle name="Note 3 3 2" xfId="3110" xr:uid="{00000000-0005-0000-0000-000084100000}"/>
    <cellStyle name="Note 3 3_Note 1 og 2" xfId="5958" xr:uid="{EF0F2C94-F8CE-4D0E-9DE6-1E33A2680D55}"/>
    <cellStyle name="Note 3 4" xfId="1856" xr:uid="{00000000-0005-0000-0000-000085100000}"/>
    <cellStyle name="Note 3 4 2" xfId="3803" xr:uid="{00000000-0005-0000-0000-000086100000}"/>
    <cellStyle name="Note 3 4_Note 1 og 2" xfId="5959" xr:uid="{60BB179F-9AD5-4FF2-8F4A-43EDCD48C015}"/>
    <cellStyle name="Note 3 5" xfId="2206" xr:uid="{00000000-0005-0000-0000-000087100000}"/>
    <cellStyle name="Note 3_Note 1 og 2" xfId="5955" xr:uid="{A35DE388-EE7A-469E-B769-FD7AE6486976}"/>
    <cellStyle name="Note 4" xfId="548" xr:uid="{00000000-0005-0000-0000-000088100000}"/>
    <cellStyle name="Note 4 2" xfId="1290" xr:uid="{00000000-0005-0000-0000-000089100000}"/>
    <cellStyle name="Note 4 2 2" xfId="3285" xr:uid="{00000000-0005-0000-0000-00008A100000}"/>
    <cellStyle name="Note 4 2_Note 1 og 2" xfId="5961" xr:uid="{CDE3EBD9-A812-4283-9BBF-54F72309FCA2}"/>
    <cellStyle name="Note 4 3" xfId="3978" xr:uid="{00000000-0005-0000-0000-00008B100000}"/>
    <cellStyle name="Note 4 4" xfId="2381" xr:uid="{00000000-0005-0000-0000-00008C100000}"/>
    <cellStyle name="Note 4_Note 1 og 2" xfId="5960" xr:uid="{966291A8-482C-400F-BC7F-BFB6B840B7E5}"/>
    <cellStyle name="Note 5" xfId="919" xr:uid="{00000000-0005-0000-0000-00008D100000}"/>
    <cellStyle name="Note 5 2" xfId="2743" xr:uid="{00000000-0005-0000-0000-00008E100000}"/>
    <cellStyle name="Note 5_Note 1 og 2" xfId="5962" xr:uid="{7CF0EF6B-054F-4385-B62F-962AE18943F5}"/>
    <cellStyle name="Note 6" xfId="1674" xr:uid="{00000000-0005-0000-0000-00008F100000}"/>
    <cellStyle name="Note 6 2" xfId="2938" xr:uid="{00000000-0005-0000-0000-000090100000}"/>
    <cellStyle name="Note 6_Note 1 og 2" xfId="5963" xr:uid="{0075158E-BD69-4C2B-9156-D896FB66DDC3}"/>
    <cellStyle name="Note 7" xfId="3631" xr:uid="{00000000-0005-0000-0000-000091100000}"/>
    <cellStyle name="Note 8" xfId="2034" xr:uid="{00000000-0005-0000-0000-000092100000}"/>
    <cellStyle name="Note_Note 1 og 2" xfId="5944" xr:uid="{5718CF89-988C-40DC-A25B-C7FB78DBBA77}"/>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2_Note 1 og 2" xfId="5964" xr:uid="{45C939F2-45B3-4ABB-8085-BED1841AFC57}"/>
    <cellStyle name="Prosent 3" xfId="25" xr:uid="{00000000-0005-0000-0000-00009D100000}"/>
    <cellStyle name="Prosent 3 2" xfId="124" xr:uid="{00000000-0005-0000-0000-00009E100000}"/>
    <cellStyle name="Prosent 3_Note 1 og 2" xfId="5965" xr:uid="{969FF7B1-8A75-4712-A7D6-BDD1F64AFBD8}"/>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2_Note 1 og 2" xfId="5967" xr:uid="{F97D4073-6145-4D18-AAFE-CED749EFE6CB}"/>
    <cellStyle name="Totalt 2 3" xfId="2752" xr:uid="{00000000-0005-0000-0000-0000A5100000}"/>
    <cellStyle name="Totalt 2 3 2" xfId="2553" xr:uid="{00000000-0005-0000-0000-0000A6100000}"/>
    <cellStyle name="Totalt 2 3_Note 1 og 2" xfId="5968" xr:uid="{A6B1AAF0-2EB2-41F2-A459-4002D00D70F1}"/>
    <cellStyle name="Totalt 2 4" xfId="4307" xr:uid="{00000000-0005-0000-0000-0000A7100000}"/>
    <cellStyle name="Totalt 2_Note 1 og 2" xfId="5966" xr:uid="{A8A6C365-EED8-4CA0-B160-6758C7CC9A7B}"/>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2_Note 1 og 2" xfId="5972" xr:uid="{9512FA24-CD9B-4A46-BCBA-94DB41C7AF62}"/>
    <cellStyle name="Tusenskille 2 2 2 3" xfId="1118" xr:uid="{00000000-0005-0000-0000-0000AD100000}"/>
    <cellStyle name="Tusenskille 2 2 2_Note 1 og 2" xfId="5971" xr:uid="{C01822E0-BF2F-43AD-9C1C-0129ABEC7F83}"/>
    <cellStyle name="Tusenskille 2 2 3" xfId="1687" xr:uid="{00000000-0005-0000-0000-0000AE100000}"/>
    <cellStyle name="Tusenskille 2 2 3 2" xfId="2757" xr:uid="{00000000-0005-0000-0000-0000AF100000}"/>
    <cellStyle name="Tusenskille 2 2 3_Note 1 og 2" xfId="5973" xr:uid="{598E931D-7EAC-481E-8097-1A070B9D7237}"/>
    <cellStyle name="Tusenskille 2 2 4" xfId="125" xr:uid="{00000000-0005-0000-0000-0000B0100000}"/>
    <cellStyle name="Tusenskille 2 2_Note 1 og 2" xfId="5970" xr:uid="{DE6288E9-6818-4060-B092-4A87CF4782A6}"/>
    <cellStyle name="Tusenskille 2 3" xfId="339" xr:uid="{00000000-0005-0000-0000-0000B1100000}"/>
    <cellStyle name="Tusenskille 2 3 2" xfId="720" xr:uid="{00000000-0005-0000-0000-0000B2100000}"/>
    <cellStyle name="Tusenskille 2 3 2 2" xfId="1462" xr:uid="{00000000-0005-0000-0000-0000B3100000}"/>
    <cellStyle name="Tusenskille 2 3 2_Note 1 og 2" xfId="5975" xr:uid="{548A9725-0A57-4DAA-A06F-6688EF843E58}"/>
    <cellStyle name="Tusenskille 2 3 3" xfId="1091" xr:uid="{00000000-0005-0000-0000-0000B4100000}"/>
    <cellStyle name="Tusenskille 2 3_Note 1 og 2" xfId="5974" xr:uid="{613F249D-889D-4073-9B82-F6CCCE86C774}"/>
    <cellStyle name="Tusenskille 2 4" xfId="1660" xr:uid="{00000000-0005-0000-0000-0000B5100000}"/>
    <cellStyle name="Tusenskille 2 4 2" xfId="2728" xr:uid="{00000000-0005-0000-0000-0000B6100000}"/>
    <cellStyle name="Tusenskille 2 4_Note 1 og 2" xfId="5976" xr:uid="{7EBC74F3-B6B9-4DCB-A0AA-656E25FCDA4F}"/>
    <cellStyle name="Tusenskille 2 5" xfId="50" xr:uid="{00000000-0005-0000-0000-0000B7100000}"/>
    <cellStyle name="Tusenskille 2_Note 1 og 2" xfId="5969" xr:uid="{4E36D0B7-EF05-4D61-A0CA-79588AFCA86C}"/>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2_Note 1 og 2" xfId="5979" xr:uid="{2C13E637-5208-41A9-A0C7-C47582781526}"/>
    <cellStyle name="Tusenskille 3 2 3" xfId="1088" xr:uid="{00000000-0005-0000-0000-0000BC100000}"/>
    <cellStyle name="Tusenskille 3 2_Note 1 og 2" xfId="5978" xr:uid="{5D81B496-FC5A-4FDC-A6EA-091884D8C9F7}"/>
    <cellStyle name="Tusenskille 3 3" xfId="1657" xr:uid="{00000000-0005-0000-0000-0000BD100000}"/>
    <cellStyle name="Tusenskille 3 3 2" xfId="2725" xr:uid="{00000000-0005-0000-0000-0000BE100000}"/>
    <cellStyle name="Tusenskille 3 3_Note 1 og 2" xfId="5980" xr:uid="{D4E1460B-FA77-40DC-8132-D3C5D61EB42A}"/>
    <cellStyle name="Tusenskille 3_Note 1 og 2" xfId="5977" xr:uid="{164A9403-7269-467D-BA3D-266044B00138}"/>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2_Note 1 og 2" xfId="5983" xr:uid="{DD11CFCB-676A-421F-BD10-279ABD92B3F9}"/>
    <cellStyle name="Tusenskille 4 2 3" xfId="1089" xr:uid="{00000000-0005-0000-0000-0000C3100000}"/>
    <cellStyle name="Tusenskille 4 2_Note 1 og 2" xfId="5982" xr:uid="{B0769808-86D6-491D-BCEB-DC8A8F861697}"/>
    <cellStyle name="Tusenskille 4 3" xfId="1658" xr:uid="{00000000-0005-0000-0000-0000C4100000}"/>
    <cellStyle name="Tusenskille 4 3 2" xfId="2726" xr:uid="{00000000-0005-0000-0000-0000C5100000}"/>
    <cellStyle name="Tusenskille 4 3_Note 1 og 2" xfId="5984" xr:uid="{919DD87B-49F0-4B5A-B6D2-3BBEE8385B13}"/>
    <cellStyle name="Tusenskille 4_Note 1 og 2" xfId="5981" xr:uid="{C209BE84-D3E8-423C-81E6-FD9B35371B70}"/>
    <cellStyle name="Utdata 2" xfId="297" xr:uid="{00000000-0005-0000-0000-0000C6100000}"/>
    <cellStyle name="Utdata 2 2" xfId="510" xr:uid="{00000000-0005-0000-0000-0000C7100000}"/>
    <cellStyle name="Utdata 2 2 2" xfId="4294" xr:uid="{00000000-0005-0000-0000-0000C8100000}"/>
    <cellStyle name="Utdata 2 2_Note 1 og 2" xfId="5986" xr:uid="{92D8A455-FEE9-4E89-9DAA-862A0E82437A}"/>
    <cellStyle name="Utdata 2 3" xfId="2903" xr:uid="{00000000-0005-0000-0000-0000C9100000}"/>
    <cellStyle name="Utdata 2 3 2" xfId="4299" xr:uid="{00000000-0005-0000-0000-0000CA100000}"/>
    <cellStyle name="Utdata 2 3_Note 1 og 2" xfId="5987" xr:uid="{6173DDFC-D7FD-4426-BC42-973151A80BD3}"/>
    <cellStyle name="Utdata 2 4" xfId="4303" xr:uid="{00000000-0005-0000-0000-0000CB100000}"/>
    <cellStyle name="Utdata 2_Note 1 og 2" xfId="5985" xr:uid="{0AB8BD0C-8ADC-4EBB-ACB4-7AC7DF2DE506}"/>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62" t="s">
        <v>2</v>
      </c>
      <c r="B5" s="460"/>
      <c r="C5" s="460"/>
    </row>
    <row r="6" spans="1:3" x14ac:dyDescent="0.25">
      <c r="A6" s="460"/>
      <c r="B6" s="460"/>
      <c r="C6" s="460"/>
    </row>
    <row r="7" spans="1:3" x14ac:dyDescent="0.25">
      <c r="A7" s="18"/>
      <c r="B7" s="18"/>
      <c r="C7" s="18"/>
    </row>
    <row r="8" spans="1:3" x14ac:dyDescent="0.25">
      <c r="A8" s="17" t="s">
        <v>3</v>
      </c>
      <c r="B8" s="19"/>
      <c r="C8" s="19"/>
    </row>
    <row r="9" spans="1:3" x14ac:dyDescent="0.25">
      <c r="A9" s="20" t="s">
        <v>4</v>
      </c>
      <c r="B9" s="19"/>
      <c r="C9" s="12"/>
    </row>
    <row r="10" spans="1:3" x14ac:dyDescent="0.25">
      <c r="A10" s="463" t="s">
        <v>5</v>
      </c>
      <c r="B10" s="464"/>
      <c r="C10" s="464"/>
    </row>
    <row r="11" spans="1:3" x14ac:dyDescent="0.25">
      <c r="A11" s="464"/>
      <c r="B11" s="464"/>
      <c r="C11" s="464"/>
    </row>
    <row r="12" spans="1:3" ht="16.5" customHeight="1" x14ac:dyDescent="0.25">
      <c r="A12" s="464"/>
      <c r="B12" s="464"/>
      <c r="C12" s="464"/>
    </row>
    <row r="13" spans="1:3" x14ac:dyDescent="0.25">
      <c r="A13" s="21"/>
      <c r="B13" s="21"/>
      <c r="C13" s="21"/>
    </row>
    <row r="14" spans="1:3" x14ac:dyDescent="0.25">
      <c r="A14" s="20" t="s">
        <v>6</v>
      </c>
      <c r="B14" s="19"/>
      <c r="C14" s="12"/>
    </row>
    <row r="15" spans="1:3" x14ac:dyDescent="0.25">
      <c r="A15" s="463" t="s">
        <v>7</v>
      </c>
      <c r="B15" s="464"/>
      <c r="C15" s="464"/>
    </row>
    <row r="16" spans="1:3" x14ac:dyDescent="0.25">
      <c r="A16" s="464"/>
      <c r="B16" s="464"/>
      <c r="C16" s="464"/>
    </row>
    <row r="17" spans="1:3" x14ac:dyDescent="0.25">
      <c r="A17" s="464"/>
      <c r="B17" s="464"/>
      <c r="C17" s="464"/>
    </row>
    <row r="18" spans="1:3" x14ac:dyDescent="0.25">
      <c r="A18" s="464"/>
      <c r="B18" s="464"/>
      <c r="C18" s="464"/>
    </row>
    <row r="19" spans="1:3" x14ac:dyDescent="0.25">
      <c r="A19" s="22"/>
      <c r="B19" s="19"/>
      <c r="C19" s="12"/>
    </row>
    <row r="20" spans="1:3" x14ac:dyDescent="0.25">
      <c r="A20" s="20" t="s">
        <v>8</v>
      </c>
      <c r="B20" s="19"/>
      <c r="C20" s="12"/>
    </row>
    <row r="21" spans="1:3" x14ac:dyDescent="0.25">
      <c r="A21" s="463" t="s">
        <v>9</v>
      </c>
      <c r="B21" s="464"/>
      <c r="C21" s="464"/>
    </row>
    <row r="22" spans="1:3" x14ac:dyDescent="0.25">
      <c r="A22" s="464"/>
      <c r="B22" s="464"/>
      <c r="C22" s="464"/>
    </row>
    <row r="23" spans="1:3" x14ac:dyDescent="0.25">
      <c r="A23" s="464"/>
      <c r="B23" s="464"/>
      <c r="C23" s="464"/>
    </row>
    <row r="24" spans="1:3" x14ac:dyDescent="0.25">
      <c r="A24" s="464"/>
      <c r="B24" s="464"/>
      <c r="C24" s="464"/>
    </row>
    <row r="25" spans="1:3" x14ac:dyDescent="0.25">
      <c r="A25" s="464"/>
      <c r="B25" s="464"/>
      <c r="C25" s="464"/>
    </row>
    <row r="26" spans="1:3" x14ac:dyDescent="0.25">
      <c r="A26" s="20" t="s">
        <v>10</v>
      </c>
      <c r="B26" s="19"/>
      <c r="C26" s="12"/>
    </row>
    <row r="27" spans="1:3" x14ac:dyDescent="0.25">
      <c r="A27" s="463" t="s">
        <v>11</v>
      </c>
      <c r="B27" s="460"/>
      <c r="C27" s="460"/>
    </row>
    <row r="28" spans="1:3" x14ac:dyDescent="0.25">
      <c r="A28" s="460"/>
      <c r="B28" s="460"/>
      <c r="C28" s="460"/>
    </row>
    <row r="29" spans="1:3" x14ac:dyDescent="0.25">
      <c r="A29" s="460"/>
      <c r="B29" s="460"/>
      <c r="C29" s="460"/>
    </row>
    <row r="30" spans="1:3" x14ac:dyDescent="0.25">
      <c r="A30" s="460"/>
      <c r="B30" s="460"/>
      <c r="C30" s="460"/>
    </row>
    <row r="31" spans="1:3" x14ac:dyDescent="0.25">
      <c r="A31" s="460"/>
      <c r="B31" s="460"/>
      <c r="C31" s="460"/>
    </row>
    <row r="32" spans="1:3" x14ac:dyDescent="0.25">
      <c r="A32" s="460"/>
      <c r="B32" s="460"/>
      <c r="C32" s="460"/>
    </row>
    <row r="33" spans="1:3" x14ac:dyDescent="0.25">
      <c r="A33" s="22"/>
      <c r="B33" s="19"/>
      <c r="C33" s="12"/>
    </row>
    <row r="34" spans="1:3" x14ac:dyDescent="0.25">
      <c r="A34" s="20" t="s">
        <v>12</v>
      </c>
      <c r="B34" s="19"/>
      <c r="C34" s="12"/>
    </row>
    <row r="35" spans="1:3" x14ac:dyDescent="0.25">
      <c r="A35" s="459" t="s">
        <v>13</v>
      </c>
      <c r="B35" s="460"/>
      <c r="C35" s="460"/>
    </row>
    <row r="36" spans="1:3" x14ac:dyDescent="0.25">
      <c r="A36" s="460"/>
      <c r="B36" s="460"/>
      <c r="C36" s="460"/>
    </row>
    <row r="37" spans="1:3" x14ac:dyDescent="0.25">
      <c r="A37" s="460"/>
      <c r="B37" s="460"/>
      <c r="C37" s="460"/>
    </row>
    <row r="38" spans="1:3" x14ac:dyDescent="0.25">
      <c r="A38" s="22"/>
      <c r="B38" s="19"/>
      <c r="C38" s="12"/>
    </row>
    <row r="39" spans="1:3" x14ac:dyDescent="0.25">
      <c r="A39" s="20" t="s">
        <v>14</v>
      </c>
      <c r="B39" s="19"/>
      <c r="C39" s="12"/>
    </row>
    <row r="40" spans="1:3" x14ac:dyDescent="0.25">
      <c r="A40" s="463" t="s">
        <v>15</v>
      </c>
      <c r="B40" s="460"/>
      <c r="C40" s="460"/>
    </row>
    <row r="41" spans="1:3" x14ac:dyDescent="0.25">
      <c r="A41" s="460"/>
      <c r="B41" s="460"/>
      <c r="C41" s="460"/>
    </row>
    <row r="42" spans="1:3" x14ac:dyDescent="0.25">
      <c r="A42" s="20" t="s">
        <v>16</v>
      </c>
      <c r="B42" s="19"/>
      <c r="C42" s="12"/>
    </row>
    <row r="43" spans="1:3" x14ac:dyDescent="0.25">
      <c r="A43" s="463" t="s">
        <v>17</v>
      </c>
      <c r="B43" s="460"/>
      <c r="C43" s="460"/>
    </row>
    <row r="44" spans="1:3" x14ac:dyDescent="0.25">
      <c r="A44" s="460"/>
      <c r="B44" s="460"/>
      <c r="C44" s="460"/>
    </row>
    <row r="45" spans="1:3" x14ac:dyDescent="0.25">
      <c r="A45" s="460"/>
      <c r="B45" s="460"/>
      <c r="C45" s="460"/>
    </row>
    <row r="46" spans="1:3" x14ac:dyDescent="0.25">
      <c r="A46" s="20" t="s">
        <v>18</v>
      </c>
      <c r="B46" s="19"/>
      <c r="C46" s="12"/>
    </row>
    <row r="47" spans="1:3" x14ac:dyDescent="0.25">
      <c r="A47" s="463" t="s">
        <v>19</v>
      </c>
      <c r="B47" s="460"/>
      <c r="C47" s="460"/>
    </row>
    <row r="48" spans="1:3" x14ac:dyDescent="0.25">
      <c r="A48" s="460"/>
      <c r="B48" s="460"/>
      <c r="C48" s="460"/>
    </row>
    <row r="49" spans="1:3" x14ac:dyDescent="0.25">
      <c r="A49" s="460"/>
      <c r="B49" s="460"/>
      <c r="C49" s="460"/>
    </row>
    <row r="50" spans="1:3" x14ac:dyDescent="0.25">
      <c r="A50" s="22"/>
      <c r="B50" s="19"/>
      <c r="C50" s="12"/>
    </row>
    <row r="51" spans="1:3" x14ac:dyDescent="0.25">
      <c r="A51" s="20" t="s">
        <v>20</v>
      </c>
      <c r="B51" s="19"/>
      <c r="C51" s="12"/>
    </row>
    <row r="52" spans="1:3" x14ac:dyDescent="0.25">
      <c r="A52" s="463" t="s">
        <v>21</v>
      </c>
      <c r="B52" s="465"/>
      <c r="C52" s="465"/>
    </row>
    <row r="53" spans="1:3" x14ac:dyDescent="0.25">
      <c r="A53" s="465"/>
      <c r="B53" s="465"/>
      <c r="C53" s="465"/>
    </row>
    <row r="54" spans="1:3" x14ac:dyDescent="0.25">
      <c r="A54" s="465"/>
      <c r="B54" s="465"/>
      <c r="C54" s="465"/>
    </row>
    <row r="55" spans="1:3" x14ac:dyDescent="0.25">
      <c r="A55" s="23"/>
      <c r="B55" s="23"/>
      <c r="C55" s="23"/>
    </row>
    <row r="56" spans="1:3" x14ac:dyDescent="0.25">
      <c r="A56" s="20" t="s">
        <v>22</v>
      </c>
      <c r="B56" s="19"/>
      <c r="C56" s="12"/>
    </row>
    <row r="57" spans="1:3" ht="30" customHeight="1" x14ac:dyDescent="0.25">
      <c r="A57" s="463" t="s">
        <v>23</v>
      </c>
      <c r="B57" s="464"/>
      <c r="C57" s="464"/>
    </row>
    <row r="58" spans="1:3" x14ac:dyDescent="0.25">
      <c r="A58" s="22" t="s">
        <v>24</v>
      </c>
      <c r="B58" s="19"/>
      <c r="C58" s="12"/>
    </row>
    <row r="59" spans="1:3" ht="14.25" customHeight="1" x14ac:dyDescent="0.25">
      <c r="A59" s="461" t="s">
        <v>25</v>
      </c>
      <c r="B59" s="461"/>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59" t="s">
        <v>30</v>
      </c>
      <c r="B66" s="460"/>
      <c r="C66" s="460"/>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tabSelected="1" workbookViewId="0">
      <selection activeCell="G19" sqref="G18:G19"/>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7" t="str">
        <f>Resultatregnskap!A1</f>
        <v>Norsk Fotofagskole AS</v>
      </c>
    </row>
    <row r="4" spans="1:11" x14ac:dyDescent="0.2">
      <c r="A4" s="307" t="s">
        <v>525</v>
      </c>
      <c r="B4" s="307"/>
      <c r="C4" s="307"/>
      <c r="D4" s="307"/>
      <c r="E4" s="307"/>
      <c r="F4" s="307"/>
      <c r="G4" s="307"/>
      <c r="H4" s="307"/>
      <c r="I4" s="307"/>
      <c r="J4" s="307"/>
    </row>
    <row r="5" spans="1:11" x14ac:dyDescent="0.2">
      <c r="A5" s="354" t="s">
        <v>32</v>
      </c>
      <c r="B5" s="354"/>
    </row>
    <row r="6" spans="1:11" ht="25.5" x14ac:dyDescent="0.2">
      <c r="A6" s="355"/>
      <c r="B6" s="355" t="s">
        <v>96</v>
      </c>
      <c r="C6" s="356" t="s">
        <v>526</v>
      </c>
      <c r="D6" s="356" t="s">
        <v>527</v>
      </c>
      <c r="E6" s="356" t="s">
        <v>104</v>
      </c>
      <c r="F6" s="356" t="s">
        <v>528</v>
      </c>
      <c r="G6" s="356" t="s">
        <v>529</v>
      </c>
      <c r="H6" s="356" t="s">
        <v>530</v>
      </c>
      <c r="I6" s="355" t="s">
        <v>531</v>
      </c>
      <c r="J6" s="357" t="s">
        <v>532</v>
      </c>
    </row>
    <row r="7" spans="1:11" ht="15" customHeight="1" x14ac:dyDescent="0.2">
      <c r="A7" s="456" t="str">
        <f>'Note 7'!A6</f>
        <v>Anskaffelseskost 31.12.2023</v>
      </c>
      <c r="B7" s="457"/>
      <c r="C7" s="457"/>
      <c r="D7" s="457"/>
      <c r="E7" s="457"/>
      <c r="F7" s="457"/>
      <c r="G7" s="457">
        <v>7791.6639999999998</v>
      </c>
      <c r="H7" s="457"/>
      <c r="I7" s="456">
        <f t="shared" ref="I7:I17" si="0">SUM(B7:H7)</f>
        <v>7791.6639999999998</v>
      </c>
      <c r="J7" s="358" t="s">
        <v>533</v>
      </c>
      <c r="K7" s="359"/>
    </row>
    <row r="8" spans="1:11" ht="15" customHeight="1" x14ac:dyDescent="0.2">
      <c r="A8" s="456" t="str">
        <f>'Note 7'!A7</f>
        <v xml:space="preserve"> + tilgang pr. 31.12.2024 (+)</v>
      </c>
      <c r="B8" s="457"/>
      <c r="C8" s="457"/>
      <c r="D8" s="457"/>
      <c r="E8" s="457"/>
      <c r="F8" s="457"/>
      <c r="G8" s="457">
        <v>319.30500000000001</v>
      </c>
      <c r="H8" s="457"/>
      <c r="I8" s="456">
        <f t="shared" si="0"/>
        <v>319.30500000000001</v>
      </c>
      <c r="J8" s="358" t="s">
        <v>534</v>
      </c>
    </row>
    <row r="9" spans="1:11" ht="15" customHeight="1" x14ac:dyDescent="0.2">
      <c r="A9" s="456" t="str">
        <f>'Note 7'!A8</f>
        <v xml:space="preserve"> - avgang pr. 31.12.2024 (-)</v>
      </c>
      <c r="B9" s="457"/>
      <c r="C9" s="457"/>
      <c r="D9" s="457"/>
      <c r="E9" s="457"/>
      <c r="F9" s="457"/>
      <c r="G9" s="457"/>
      <c r="H9" s="457"/>
      <c r="I9" s="456">
        <f t="shared" si="0"/>
        <v>0</v>
      </c>
      <c r="J9" s="358" t="s">
        <v>535</v>
      </c>
    </row>
    <row r="10" spans="1:11" ht="15" customHeight="1" x14ac:dyDescent="0.2">
      <c r="A10" s="456" t="str">
        <f>'Note 7'!A9</f>
        <v xml:space="preserve"> +/- fra eiendel under utførelse til annen gruppe (+/-)</v>
      </c>
      <c r="B10" s="457"/>
      <c r="C10" s="457"/>
      <c r="D10" s="457"/>
      <c r="E10" s="457"/>
      <c r="F10" s="457"/>
      <c r="G10" s="457"/>
      <c r="H10" s="457"/>
      <c r="I10" s="456">
        <f t="shared" si="0"/>
        <v>0</v>
      </c>
      <c r="J10" s="358" t="s">
        <v>536</v>
      </c>
    </row>
    <row r="11" spans="1:11" ht="15" customHeight="1" x14ac:dyDescent="0.2">
      <c r="A11" s="458" t="str">
        <f>'Note 7'!A10</f>
        <v>Anskaffelseskost 31.12.2024</v>
      </c>
      <c r="B11" s="458">
        <f>SUBTOTAL(9,B7:B10)</f>
        <v>0</v>
      </c>
      <c r="C11" s="458">
        <f t="shared" ref="C11:H11" si="1">SUBTOTAL(9,C7:C10)</f>
        <v>0</v>
      </c>
      <c r="D11" s="458">
        <f t="shared" si="1"/>
        <v>0</v>
      </c>
      <c r="E11" s="458">
        <f t="shared" si="1"/>
        <v>0</v>
      </c>
      <c r="F11" s="458">
        <f>SUBTOTAL(9,F7:F10)</f>
        <v>0</v>
      </c>
      <c r="G11" s="458">
        <f t="shared" si="1"/>
        <v>8110.9690000000001</v>
      </c>
      <c r="H11" s="458">
        <f t="shared" si="1"/>
        <v>0</v>
      </c>
      <c r="I11" s="458">
        <f t="shared" si="0"/>
        <v>8110.9690000000001</v>
      </c>
      <c r="J11" s="361" t="s">
        <v>537</v>
      </c>
    </row>
    <row r="12" spans="1:11" ht="15" customHeight="1" x14ac:dyDescent="0.2">
      <c r="A12" s="456" t="str">
        <f>'Note 7'!A11</f>
        <v xml:space="preserve"> - akkumulerte nedskrivninger pr. 31.12.2023 (-)</v>
      </c>
      <c r="B12" s="456"/>
      <c r="C12" s="456"/>
      <c r="D12" s="456"/>
      <c r="E12" s="456"/>
      <c r="F12" s="456"/>
      <c r="H12" s="456"/>
      <c r="I12" s="456">
        <f t="shared" si="0"/>
        <v>0</v>
      </c>
      <c r="J12" s="358" t="s">
        <v>538</v>
      </c>
    </row>
    <row r="13" spans="1:11" ht="15" customHeight="1" x14ac:dyDescent="0.2">
      <c r="A13" s="456" t="str">
        <f>'Note 7'!A12</f>
        <v xml:space="preserve"> - nedskrivninger pr. 31.12.2024 (-)</v>
      </c>
      <c r="B13" s="456"/>
      <c r="C13" s="456"/>
      <c r="D13" s="456"/>
      <c r="E13" s="456"/>
      <c r="F13" s="456"/>
      <c r="G13" s="456"/>
      <c r="H13" s="456"/>
      <c r="I13" s="456">
        <f t="shared" si="0"/>
        <v>0</v>
      </c>
      <c r="J13" s="358" t="s">
        <v>539</v>
      </c>
    </row>
    <row r="14" spans="1:11" ht="15" customHeight="1" x14ac:dyDescent="0.2">
      <c r="A14" s="456" t="str">
        <f>'Note 7'!A13</f>
        <v xml:space="preserve"> - akkumulerte avskrivninger pr. 31.12.2023 (-)</v>
      </c>
      <c r="B14" s="456"/>
      <c r="C14" s="456"/>
      <c r="D14" s="456"/>
      <c r="E14" s="456"/>
      <c r="F14" s="456"/>
      <c r="G14" s="456">
        <f>-7087.055+349.901</f>
        <v>-6737.1540000000005</v>
      </c>
      <c r="H14" s="456"/>
      <c r="I14" s="456">
        <f t="shared" si="0"/>
        <v>-6737.1540000000005</v>
      </c>
      <c r="J14" s="358" t="s">
        <v>540</v>
      </c>
    </row>
    <row r="15" spans="1:11" ht="15" customHeight="1" x14ac:dyDescent="0.2">
      <c r="A15" s="456" t="str">
        <f>'Note 7'!A14</f>
        <v xml:space="preserve"> - ordinære avskrivninger pr. 31.12.2024 (-)</v>
      </c>
      <c r="B15" s="456"/>
      <c r="C15" s="456"/>
      <c r="D15" s="456"/>
      <c r="E15" s="456"/>
      <c r="F15" s="456"/>
      <c r="G15" s="456">
        <v>-349.90100000000001</v>
      </c>
      <c r="H15" s="456"/>
      <c r="I15" s="456">
        <f t="shared" si="0"/>
        <v>-349.90100000000001</v>
      </c>
      <c r="J15" s="358" t="s">
        <v>541</v>
      </c>
    </row>
    <row r="16" spans="1:11" ht="15" customHeight="1" x14ac:dyDescent="0.2">
      <c r="A16" s="456" t="str">
        <f>'Note 7'!A15</f>
        <v xml:space="preserve"> + akkumulert avskrivning avgang pr. 31.12.2024 (+)</v>
      </c>
      <c r="B16" s="456"/>
      <c r="C16" s="456"/>
      <c r="D16" s="456"/>
      <c r="E16" s="456"/>
      <c r="F16" s="456"/>
      <c r="G16" s="456"/>
      <c r="H16" s="456"/>
      <c r="I16" s="456">
        <f t="shared" si="0"/>
        <v>0</v>
      </c>
      <c r="J16" s="358" t="s">
        <v>542</v>
      </c>
    </row>
    <row r="17" spans="1:10" ht="15" customHeight="1" x14ac:dyDescent="0.2">
      <c r="A17" s="458" t="str">
        <f>'Note 7'!A16</f>
        <v>Balanseført verdi 31.12.2024</v>
      </c>
      <c r="B17" s="458">
        <f t="shared" ref="B17:E17" si="2">SUBTOTAL(9,B7:B16)</f>
        <v>0</v>
      </c>
      <c r="C17" s="458">
        <f t="shared" si="2"/>
        <v>0</v>
      </c>
      <c r="D17" s="458">
        <f t="shared" si="2"/>
        <v>0</v>
      </c>
      <c r="E17" s="458">
        <f t="shared" si="2"/>
        <v>0</v>
      </c>
      <c r="F17" s="458">
        <f>SUBTOTAL(9,F7:F16)</f>
        <v>0</v>
      </c>
      <c r="G17" s="458">
        <f>SUBTOTAL(9,G7:G16)</f>
        <v>1023.9139999999995</v>
      </c>
      <c r="H17" s="458">
        <f>SUBTOTAL(9,H7:H16)</f>
        <v>0</v>
      </c>
      <c r="I17" s="458">
        <f t="shared" si="0"/>
        <v>1023.9139999999995</v>
      </c>
      <c r="J17" s="361" t="s">
        <v>543</v>
      </c>
    </row>
    <row r="19" spans="1:10" x14ac:dyDescent="0.2">
      <c r="A19" s="486" t="s">
        <v>524</v>
      </c>
      <c r="B19" s="486"/>
      <c r="C19" s="486"/>
      <c r="D19" s="486"/>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7" sqref="B17"/>
    </sheetView>
  </sheetViews>
  <sheetFormatPr baseColWidth="10" defaultColWidth="17.42578125" defaultRowHeight="15.75" customHeight="1" x14ac:dyDescent="0.2"/>
  <cols>
    <col min="1" max="1" width="43.42578125" style="61" customWidth="1"/>
    <col min="2" max="3" width="15.5703125" style="335" customWidth="1"/>
    <col min="4" max="4" width="13.5703125" style="386" customWidth="1"/>
    <col min="5" max="6" width="10.5703125" style="61" customWidth="1"/>
    <col min="7" max="16384" width="17.42578125" style="61"/>
  </cols>
  <sheetData>
    <row r="1" spans="1:7" ht="12.75" x14ac:dyDescent="0.2">
      <c r="A1" s="307" t="str">
        <f>Resultatregnskap!A1</f>
        <v>Norsk Fotofagskole AS</v>
      </c>
      <c r="B1" s="304"/>
      <c r="C1" s="304"/>
      <c r="D1" s="362"/>
      <c r="E1" s="310"/>
      <c r="F1" s="310"/>
    </row>
    <row r="2" spans="1:7" ht="12" customHeight="1" x14ac:dyDescent="0.2">
      <c r="A2" s="310"/>
      <c r="B2" s="304"/>
      <c r="C2" s="305"/>
      <c r="D2" s="362"/>
      <c r="E2" s="310"/>
      <c r="F2" s="310"/>
    </row>
    <row r="3" spans="1:7" ht="15" customHeight="1" x14ac:dyDescent="0.2">
      <c r="A3" s="363" t="s">
        <v>544</v>
      </c>
      <c r="B3" s="364"/>
      <c r="C3" s="276"/>
      <c r="D3" s="276"/>
      <c r="E3" s="275"/>
      <c r="F3" s="275"/>
    </row>
    <row r="4" spans="1:7" ht="15" customHeight="1" x14ac:dyDescent="0.2">
      <c r="A4" s="365" t="s">
        <v>32</v>
      </c>
      <c r="B4" s="364"/>
      <c r="C4" s="276"/>
      <c r="D4" s="279"/>
      <c r="E4" s="275"/>
      <c r="F4" s="275"/>
    </row>
    <row r="5" spans="1:7" ht="15.75" customHeight="1" x14ac:dyDescent="0.2">
      <c r="A5" s="366" t="s">
        <v>134</v>
      </c>
      <c r="B5" s="367">
        <f>Resultatregnskap!C6</f>
        <v>45657</v>
      </c>
      <c r="C5" s="368">
        <f>Resultatregnskap!D6</f>
        <v>45291</v>
      </c>
      <c r="D5" s="283" t="s">
        <v>34</v>
      </c>
      <c r="E5" s="369"/>
      <c r="F5" s="275"/>
    </row>
    <row r="6" spans="1:7" ht="15.75" customHeight="1" x14ac:dyDescent="0.2">
      <c r="A6" s="370" t="s">
        <v>545</v>
      </c>
      <c r="B6" s="323">
        <v>815.92499999999995</v>
      </c>
      <c r="C6" s="323">
        <v>766</v>
      </c>
      <c r="D6" s="291" t="s">
        <v>546</v>
      </c>
      <c r="E6" s="275"/>
      <c r="F6" s="275"/>
    </row>
    <row r="7" spans="1:7" ht="15.75" customHeight="1" x14ac:dyDescent="0.2">
      <c r="A7" s="370" t="s">
        <v>547</v>
      </c>
      <c r="B7" s="320">
        <v>-437.24099999999999</v>
      </c>
      <c r="C7" s="320">
        <v>-330</v>
      </c>
      <c r="D7" s="291" t="s">
        <v>548</v>
      </c>
      <c r="E7" s="275"/>
      <c r="F7" s="275"/>
    </row>
    <row r="8" spans="1:7" ht="15.75" customHeight="1" x14ac:dyDescent="0.2">
      <c r="A8" s="371" t="s">
        <v>549</v>
      </c>
      <c r="B8" s="372">
        <f>SUM(B6:B7)</f>
        <v>378.68399999999997</v>
      </c>
      <c r="C8" s="373">
        <f>SUM(C6:C7)</f>
        <v>436</v>
      </c>
      <c r="D8" s="291" t="s">
        <v>550</v>
      </c>
      <c r="E8" s="275"/>
      <c r="F8" s="275"/>
    </row>
    <row r="9" spans="1:7" ht="15.75" customHeight="1" x14ac:dyDescent="0.2">
      <c r="A9" s="374"/>
      <c r="B9" s="324"/>
      <c r="C9" s="324"/>
      <c r="D9" s="274"/>
      <c r="E9" s="275"/>
      <c r="F9" s="275"/>
    </row>
    <row r="10" spans="1:7" ht="15.75" customHeight="1" x14ac:dyDescent="0.2">
      <c r="A10" s="366" t="s">
        <v>136</v>
      </c>
      <c r="B10" s="367">
        <f>Resultatregnskap!C6</f>
        <v>45657</v>
      </c>
      <c r="C10" s="368">
        <f>Resultatregnskap!D6</f>
        <v>45291</v>
      </c>
      <c r="D10" s="375" t="s">
        <v>34</v>
      </c>
      <c r="E10" s="275"/>
      <c r="F10" s="275"/>
    </row>
    <row r="11" spans="1:7" ht="15.75" customHeight="1" x14ac:dyDescent="0.2">
      <c r="A11" s="376" t="s">
        <v>551</v>
      </c>
      <c r="B11" s="323">
        <v>61.100999999999999</v>
      </c>
      <c r="C11" s="323">
        <v>141</v>
      </c>
      <c r="D11" s="377" t="s">
        <v>552</v>
      </c>
      <c r="E11" s="275"/>
      <c r="F11" s="275"/>
      <c r="G11" s="79"/>
    </row>
    <row r="12" spans="1:7" ht="15.75" customHeight="1" x14ac:dyDescent="0.2">
      <c r="A12" s="378" t="s">
        <v>547</v>
      </c>
      <c r="B12" s="379"/>
      <c r="C12" s="379"/>
      <c r="D12" s="380" t="s">
        <v>553</v>
      </c>
      <c r="E12" s="275"/>
      <c r="F12" s="275"/>
    </row>
    <row r="13" spans="1:7" ht="15.75" customHeight="1" x14ac:dyDescent="0.2">
      <c r="A13" s="381" t="s">
        <v>554</v>
      </c>
      <c r="B13" s="322">
        <f>SUM(B11:B12)</f>
        <v>61.100999999999999</v>
      </c>
      <c r="C13" s="323">
        <f>SUM(C11:C12)</f>
        <v>141</v>
      </c>
      <c r="D13" s="377" t="s">
        <v>555</v>
      </c>
      <c r="E13" s="275"/>
      <c r="F13" s="275"/>
    </row>
    <row r="14" spans="1:7" ht="15.75" customHeight="1" x14ac:dyDescent="0.2">
      <c r="A14" s="275"/>
      <c r="B14" s="276"/>
      <c r="C14" s="276"/>
      <c r="D14" s="303"/>
      <c r="E14" s="275"/>
      <c r="F14" s="275"/>
    </row>
    <row r="15" spans="1:7" ht="15.75" customHeight="1" x14ac:dyDescent="0.2">
      <c r="A15" s="29" t="s">
        <v>556</v>
      </c>
      <c r="B15" s="29"/>
      <c r="C15" s="29"/>
      <c r="D15" s="29"/>
      <c r="E15" s="275"/>
      <c r="F15" s="275"/>
    </row>
    <row r="16" spans="1:7" ht="15.75" customHeight="1" x14ac:dyDescent="0.2">
      <c r="A16" s="365" t="s">
        <v>32</v>
      </c>
      <c r="B16" s="62"/>
      <c r="C16" s="62"/>
      <c r="D16" s="62"/>
      <c r="E16" s="275"/>
      <c r="F16" s="275"/>
    </row>
    <row r="17" spans="1:6" ht="15.75" customHeight="1" x14ac:dyDescent="0.2">
      <c r="A17" s="105"/>
      <c r="B17" s="367">
        <f>Resultatregnskap!C6</f>
        <v>45657</v>
      </c>
      <c r="C17" s="368">
        <f>Resultatregnskap!D6</f>
        <v>45291</v>
      </c>
      <c r="D17" s="382" t="s">
        <v>34</v>
      </c>
      <c r="E17" s="275"/>
      <c r="F17" s="275"/>
    </row>
    <row r="18" spans="1:6" ht="15.75" customHeight="1" x14ac:dyDescent="0.2">
      <c r="A18" s="376" t="s">
        <v>557</v>
      </c>
      <c r="B18" s="105"/>
      <c r="C18" s="105"/>
      <c r="D18" s="383" t="s">
        <v>558</v>
      </c>
      <c r="E18" s="384"/>
      <c r="F18" s="275"/>
    </row>
    <row r="19" spans="1:6" ht="15.75" customHeight="1" x14ac:dyDescent="0.2">
      <c r="A19" s="376" t="s">
        <v>559</v>
      </c>
      <c r="B19" s="105"/>
      <c r="C19" s="105"/>
      <c r="D19" s="383" t="s">
        <v>560</v>
      </c>
      <c r="E19" s="384"/>
      <c r="F19" s="275"/>
    </row>
    <row r="20" spans="1:6" ht="15.75" customHeight="1" x14ac:dyDescent="0.2">
      <c r="A20" s="385" t="s">
        <v>561</v>
      </c>
      <c r="B20" s="105"/>
      <c r="C20" s="105"/>
      <c r="D20" s="383" t="s">
        <v>562</v>
      </c>
      <c r="E20" s="275"/>
      <c r="F20" s="275"/>
    </row>
    <row r="21" spans="1:6" ht="15.75" customHeight="1" x14ac:dyDescent="0.2">
      <c r="A21" s="385" t="s">
        <v>317</v>
      </c>
      <c r="B21" s="322">
        <f>SUM(B18:B20)</f>
        <v>0</v>
      </c>
      <c r="C21" s="323">
        <f>SUM(C18:C20)</f>
        <v>0</v>
      </c>
      <c r="D21" s="377" t="s">
        <v>563</v>
      </c>
      <c r="E21" s="275"/>
      <c r="F21" s="275"/>
    </row>
    <row r="22" spans="1:6" ht="15.75" customHeight="1" x14ac:dyDescent="0.2">
      <c r="A22" s="62"/>
      <c r="B22" s="62"/>
      <c r="C22" s="62"/>
      <c r="D22" s="62"/>
      <c r="E22" s="129"/>
      <c r="F22" s="129"/>
    </row>
    <row r="23" spans="1:6" ht="55.5" customHeight="1" x14ac:dyDescent="0.2">
      <c r="A23" s="487" t="s">
        <v>564</v>
      </c>
      <c r="B23" s="488"/>
      <c r="C23" s="488"/>
      <c r="D23" s="488"/>
      <c r="E23" s="129"/>
      <c r="F23" s="129"/>
    </row>
    <row r="24" spans="1:6" ht="15.75" customHeight="1" x14ac:dyDescent="0.2">
      <c r="A24" s="489"/>
      <c r="B24" s="489"/>
      <c r="C24" s="489"/>
      <c r="D24" s="489"/>
      <c r="E24" s="129"/>
      <c r="F24" s="129"/>
    </row>
    <row r="25" spans="1:6" ht="15.75" customHeight="1" x14ac:dyDescent="0.2">
      <c r="A25" s="57"/>
      <c r="B25" s="94"/>
      <c r="C25" s="94"/>
      <c r="D25" s="303"/>
      <c r="E25" s="129"/>
      <c r="F25" s="129"/>
    </row>
    <row r="26" spans="1:6" ht="15.75" customHeight="1" x14ac:dyDescent="0.2">
      <c r="A26" s="129"/>
      <c r="B26" s="94"/>
      <c r="C26" s="94"/>
      <c r="D26" s="303"/>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87" t="str">
        <f>'Note 9 og 10'!A1</f>
        <v>Norsk Fotofagskole AS</v>
      </c>
      <c r="B2" s="387"/>
      <c r="C2" s="387"/>
      <c r="D2" s="387"/>
      <c r="E2" s="46"/>
      <c r="F2" s="46"/>
      <c r="G2" s="46"/>
    </row>
    <row r="4" spans="1:7" x14ac:dyDescent="0.2">
      <c r="A4" s="307" t="s">
        <v>565</v>
      </c>
      <c r="B4" s="307"/>
      <c r="C4" s="307"/>
      <c r="D4" s="307"/>
    </row>
    <row r="5" spans="1:7" ht="15" x14ac:dyDescent="0.25">
      <c r="A5" s="388" t="s">
        <v>32</v>
      </c>
      <c r="B5" s="307"/>
      <c r="C5" s="307"/>
      <c r="D5" s="307"/>
    </row>
    <row r="6" spans="1:7" ht="15" x14ac:dyDescent="0.25">
      <c r="A6" s="389"/>
      <c r="B6" s="390">
        <f>Resultatregnskap!C6</f>
        <v>45657</v>
      </c>
      <c r="C6" s="391">
        <f>Resultatregnskap!D6</f>
        <v>45291</v>
      </c>
      <c r="D6" s="392" t="s">
        <v>34</v>
      </c>
      <c r="E6" s="393"/>
    </row>
    <row r="7" spans="1:7" ht="15" x14ac:dyDescent="0.25">
      <c r="A7" s="394" t="s">
        <v>566</v>
      </c>
      <c r="B7" s="443">
        <v>358.47199999999998</v>
      </c>
      <c r="C7" s="389">
        <v>338</v>
      </c>
      <c r="D7" s="395" t="s">
        <v>567</v>
      </c>
    </row>
    <row r="8" spans="1:7" ht="15" x14ac:dyDescent="0.25">
      <c r="A8" s="394" t="s">
        <v>568</v>
      </c>
      <c r="B8" s="443"/>
      <c r="C8" s="389"/>
      <c r="D8" s="395" t="s">
        <v>569</v>
      </c>
    </row>
    <row r="9" spans="1:7" ht="15" x14ac:dyDescent="0.25">
      <c r="A9" s="394" t="s">
        <v>570</v>
      </c>
      <c r="B9" s="443">
        <v>24.481000000000002</v>
      </c>
      <c r="C9" s="389">
        <v>1</v>
      </c>
      <c r="D9" s="395" t="s">
        <v>571</v>
      </c>
    </row>
    <row r="10" spans="1:7" ht="15" x14ac:dyDescent="0.25">
      <c r="A10" s="394" t="s">
        <v>572</v>
      </c>
      <c r="B10" s="443">
        <v>43.683999999999997</v>
      </c>
      <c r="C10" s="389">
        <v>1</v>
      </c>
      <c r="D10" s="395" t="s">
        <v>573</v>
      </c>
    </row>
    <row r="11" spans="1:7" ht="17.25" x14ac:dyDescent="0.25">
      <c r="A11" s="396" t="s">
        <v>574</v>
      </c>
      <c r="B11" s="443">
        <v>1234.5999999999999</v>
      </c>
      <c r="C11" s="389">
        <v>865</v>
      </c>
      <c r="D11" s="395" t="s">
        <v>575</v>
      </c>
    </row>
    <row r="12" spans="1:7" ht="15" x14ac:dyDescent="0.25">
      <c r="A12" s="394" t="s">
        <v>576</v>
      </c>
      <c r="B12" s="443"/>
      <c r="C12" s="389"/>
      <c r="D12" s="395" t="s">
        <v>577</v>
      </c>
    </row>
    <row r="13" spans="1:7" ht="15" x14ac:dyDescent="0.25">
      <c r="A13" s="397" t="s">
        <v>578</v>
      </c>
      <c r="B13" s="443">
        <f>SUBTOTAL(9,B7:B12)</f>
        <v>1661.2369999999999</v>
      </c>
      <c r="C13" s="389">
        <f>SUBTOTAL(9,C7:C12)</f>
        <v>1205</v>
      </c>
      <c r="D13" s="398" t="s">
        <v>579</v>
      </c>
    </row>
    <row r="14" spans="1:7" ht="15" x14ac:dyDescent="0.25">
      <c r="A14" s="46"/>
      <c r="B14" s="46"/>
      <c r="C14" s="46"/>
    </row>
    <row r="15" spans="1:7" s="78" customFormat="1" ht="49.5" customHeight="1" x14ac:dyDescent="0.25">
      <c r="A15" s="490" t="s">
        <v>580</v>
      </c>
      <c r="B15" s="491"/>
      <c r="C15" s="491"/>
      <c r="D15" s="491"/>
    </row>
    <row r="18" spans="1:1" x14ac:dyDescent="0.2">
      <c r="A18" s="399"/>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4" sqref="D14"/>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98" t="s">
        <v>581</v>
      </c>
      <c r="B2" s="498"/>
      <c r="C2" s="498"/>
      <c r="D2" s="498"/>
      <c r="E2" s="498"/>
      <c r="F2" s="498"/>
      <c r="G2" s="498"/>
      <c r="H2" s="498"/>
    </row>
    <row r="4" spans="1:10" x14ac:dyDescent="0.2">
      <c r="A4" s="307" t="s">
        <v>582</v>
      </c>
      <c r="B4" s="307"/>
      <c r="C4" s="307"/>
      <c r="D4" s="307"/>
      <c r="E4" s="307"/>
      <c r="F4" s="307"/>
      <c r="G4" s="307"/>
      <c r="H4" s="307"/>
    </row>
    <row r="5" spans="1:10" x14ac:dyDescent="0.2">
      <c r="A5" s="354" t="s">
        <v>32</v>
      </c>
      <c r="B5" s="307"/>
      <c r="C5" s="307"/>
      <c r="D5" s="307"/>
      <c r="E5" s="307"/>
      <c r="F5" s="307"/>
      <c r="G5" s="307"/>
      <c r="H5" s="307"/>
    </row>
    <row r="7" spans="1:10" x14ac:dyDescent="0.2">
      <c r="A7" s="400"/>
      <c r="B7" s="499" t="s">
        <v>583</v>
      </c>
      <c r="C7" s="500"/>
      <c r="D7" s="499" t="s">
        <v>584</v>
      </c>
      <c r="E7" s="500"/>
      <c r="F7" s="492" t="s">
        <v>585</v>
      </c>
      <c r="G7" s="493"/>
      <c r="H7" s="494"/>
      <c r="I7" s="401"/>
    </row>
    <row r="8" spans="1:10" x14ac:dyDescent="0.2">
      <c r="B8" s="501"/>
      <c r="C8" s="502"/>
      <c r="D8" s="501"/>
      <c r="E8" s="502"/>
      <c r="F8" s="495"/>
      <c r="G8" s="496"/>
      <c r="H8" s="497"/>
      <c r="I8" s="358"/>
    </row>
    <row r="9" spans="1:10" ht="26.25" customHeight="1" x14ac:dyDescent="0.2">
      <c r="B9" s="316" t="s">
        <v>586</v>
      </c>
      <c r="C9" s="316" t="s">
        <v>587</v>
      </c>
      <c r="D9" s="316" t="s">
        <v>586</v>
      </c>
      <c r="E9" s="316" t="s">
        <v>587</v>
      </c>
      <c r="F9" s="316" t="s">
        <v>586</v>
      </c>
      <c r="G9" s="316" t="s">
        <v>587</v>
      </c>
      <c r="H9" s="402" t="s">
        <v>588</v>
      </c>
      <c r="I9" s="360" t="s">
        <v>34</v>
      </c>
      <c r="J9" s="369"/>
    </row>
    <row r="10" spans="1:10" x14ac:dyDescent="0.2">
      <c r="A10" s="45" t="s">
        <v>163</v>
      </c>
      <c r="B10" s="403">
        <v>400</v>
      </c>
      <c r="C10" s="404"/>
      <c r="D10" s="403"/>
      <c r="E10" s="404"/>
      <c r="F10" s="403">
        <f t="shared" ref="F10:G14" si="0">B10+D10</f>
        <v>400</v>
      </c>
      <c r="G10" s="404">
        <f t="shared" si="0"/>
        <v>0</v>
      </c>
      <c r="H10" s="358">
        <f>SUBTOTAL(9,F10:G10)</f>
        <v>400</v>
      </c>
      <c r="I10" s="358" t="s">
        <v>589</v>
      </c>
    </row>
    <row r="11" spans="1:10" x14ac:dyDescent="0.2">
      <c r="A11" s="45" t="s">
        <v>165</v>
      </c>
      <c r="B11" s="403"/>
      <c r="C11" s="404"/>
      <c r="D11" s="403"/>
      <c r="E11" s="404"/>
      <c r="F11" s="403">
        <f t="shared" si="0"/>
        <v>0</v>
      </c>
      <c r="G11" s="404">
        <f t="shared" si="0"/>
        <v>0</v>
      </c>
      <c r="H11" s="358">
        <f>SUBTOTAL(9,F11:G11)</f>
        <v>0</v>
      </c>
      <c r="I11" s="358" t="s">
        <v>590</v>
      </c>
    </row>
    <row r="12" spans="1:10" x14ac:dyDescent="0.2">
      <c r="A12" s="45" t="s">
        <v>167</v>
      </c>
      <c r="B12" s="403"/>
      <c r="C12" s="404"/>
      <c r="D12" s="403"/>
      <c r="E12" s="404"/>
      <c r="F12" s="403">
        <f t="shared" si="0"/>
        <v>0</v>
      </c>
      <c r="G12" s="404">
        <f t="shared" si="0"/>
        <v>0</v>
      </c>
      <c r="H12" s="358">
        <f>SUBTOTAL(9,F12:G12)</f>
        <v>0</v>
      </c>
      <c r="I12" s="358" t="s">
        <v>591</v>
      </c>
    </row>
    <row r="13" spans="1:10" x14ac:dyDescent="0.2">
      <c r="A13" s="45" t="s">
        <v>592</v>
      </c>
      <c r="B13" s="403"/>
      <c r="C13" s="404"/>
      <c r="D13" s="403"/>
      <c r="E13" s="404"/>
      <c r="F13" s="403">
        <f t="shared" si="0"/>
        <v>0</v>
      </c>
      <c r="G13" s="404">
        <f t="shared" si="0"/>
        <v>0</v>
      </c>
      <c r="H13" s="358">
        <f>SUBTOTAL(9,F13:G13)</f>
        <v>0</v>
      </c>
      <c r="I13" s="358" t="s">
        <v>593</v>
      </c>
    </row>
    <row r="14" spans="1:10" x14ac:dyDescent="0.2">
      <c r="A14" s="45" t="s">
        <v>175</v>
      </c>
      <c r="B14" s="403"/>
      <c r="C14" s="404"/>
      <c r="D14" s="444">
        <v>342.91</v>
      </c>
      <c r="E14" s="445">
        <v>101.119</v>
      </c>
      <c r="F14" s="444">
        <f t="shared" si="0"/>
        <v>342.91</v>
      </c>
      <c r="G14" s="446">
        <f t="shared" si="0"/>
        <v>101.119</v>
      </c>
      <c r="H14" s="447">
        <f>SUBTOTAL(9,F14:G14)</f>
        <v>444.029</v>
      </c>
      <c r="I14" s="405" t="s">
        <v>594</v>
      </c>
    </row>
    <row r="15" spans="1:10" s="454" customFormat="1" x14ac:dyDescent="0.2">
      <c r="A15" s="448" t="s">
        <v>531</v>
      </c>
      <c r="B15" s="449">
        <f>SUBTOTAL(9,B10:B14)</f>
        <v>400</v>
      </c>
      <c r="C15" s="450">
        <f>SUBTOTAL(9,C10:C14)</f>
        <v>0</v>
      </c>
      <c r="D15" s="449">
        <f>SUBTOTAL(9,D10:D14)</f>
        <v>342.91</v>
      </c>
      <c r="E15" s="450">
        <f>SUBTOTAL(9,E10:E14)</f>
        <v>101.119</v>
      </c>
      <c r="F15" s="449">
        <f>SUBTOTAL(9,F10:F14)</f>
        <v>742.91000000000008</v>
      </c>
      <c r="G15" s="451">
        <f>C15+E15</f>
        <v>101.119</v>
      </c>
      <c r="H15" s="452">
        <f>SUM(H10:H14)</f>
        <v>844.029</v>
      </c>
      <c r="I15" s="453" t="s">
        <v>595</v>
      </c>
    </row>
    <row r="17" spans="1:9" x14ac:dyDescent="0.2">
      <c r="A17" s="399"/>
    </row>
    <row r="18" spans="1:9" ht="108.6" customHeight="1" x14ac:dyDescent="0.2">
      <c r="A18" s="503" t="s">
        <v>596</v>
      </c>
      <c r="B18" s="503"/>
      <c r="C18" s="503"/>
      <c r="D18" s="503"/>
      <c r="E18" s="503"/>
      <c r="F18" s="503"/>
      <c r="G18" s="503"/>
      <c r="H18" s="503"/>
      <c r="I18" s="503"/>
    </row>
    <row r="19" spans="1:9" x14ac:dyDescent="0.2">
      <c r="D19" s="399"/>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10" sqref="B10"/>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Norsk Fotofagskole AS</v>
      </c>
      <c r="B1" s="29"/>
      <c r="C1" s="29"/>
      <c r="D1" s="29"/>
      <c r="E1" s="29"/>
    </row>
    <row r="2" spans="1:6" ht="15" customHeight="1" x14ac:dyDescent="0.25">
      <c r="A2" s="28"/>
      <c r="B2" s="28"/>
      <c r="C2" s="28"/>
      <c r="D2" s="28"/>
      <c r="E2" s="28"/>
    </row>
    <row r="3" spans="1:6" ht="15" customHeight="1" x14ac:dyDescent="0.25">
      <c r="A3" s="505" t="s">
        <v>597</v>
      </c>
      <c r="B3" s="505"/>
      <c r="C3" s="505"/>
      <c r="D3" s="505"/>
      <c r="E3" s="44"/>
    </row>
    <row r="4" spans="1:6" x14ac:dyDescent="0.25">
      <c r="A4" s="198" t="s">
        <v>32</v>
      </c>
      <c r="B4" s="28"/>
      <c r="C4" s="28"/>
      <c r="D4" s="28"/>
      <c r="E4" s="28"/>
    </row>
    <row r="5" spans="1:6" ht="25.5" x14ac:dyDescent="0.25">
      <c r="A5" s="84"/>
      <c r="B5" s="85" t="s">
        <v>586</v>
      </c>
      <c r="C5" s="86" t="s">
        <v>598</v>
      </c>
      <c r="D5" s="86" t="s">
        <v>599</v>
      </c>
      <c r="E5" s="83" t="s">
        <v>34</v>
      </c>
    </row>
    <row r="6" spans="1:6" x14ac:dyDescent="0.25">
      <c r="A6" s="30" t="s">
        <v>35</v>
      </c>
      <c r="B6" s="38"/>
      <c r="C6" s="39"/>
      <c r="D6" s="40"/>
      <c r="E6" s="40"/>
    </row>
    <row r="7" spans="1:6" x14ac:dyDescent="0.25">
      <c r="A7" s="31" t="s">
        <v>38</v>
      </c>
      <c r="B7" s="418">
        <f>+Resultatregnskap!C9</f>
        <v>1356.8</v>
      </c>
      <c r="C7" s="419"/>
      <c r="D7" s="420"/>
      <c r="E7" s="43" t="s">
        <v>600</v>
      </c>
      <c r="F7" s="51"/>
    </row>
    <row r="8" spans="1:6" x14ac:dyDescent="0.25">
      <c r="A8" s="31" t="s">
        <v>36</v>
      </c>
      <c r="B8" s="418">
        <f>+Resultatregnskap!C8-101</f>
        <v>8965.476999999999</v>
      </c>
      <c r="C8" s="421"/>
      <c r="D8" s="422">
        <v>101.119</v>
      </c>
      <c r="E8" s="43" t="s">
        <v>601</v>
      </c>
    </row>
    <row r="9" spans="1:6" x14ac:dyDescent="0.25">
      <c r="A9" s="406" t="s">
        <v>42</v>
      </c>
      <c r="B9" s="418">
        <f>+Resultatregnskap!C11+23</f>
        <v>23.105</v>
      </c>
      <c r="C9" s="421"/>
      <c r="D9" s="422"/>
      <c r="E9" s="43" t="s">
        <v>602</v>
      </c>
    </row>
    <row r="10" spans="1:6" x14ac:dyDescent="0.25">
      <c r="A10" s="407" t="s">
        <v>44</v>
      </c>
      <c r="B10" s="423">
        <f>SUM(B7:B9)</f>
        <v>10345.381999999998</v>
      </c>
      <c r="C10" s="424">
        <f>SUM(C8:C9)</f>
        <v>0</v>
      </c>
      <c r="D10" s="425">
        <f>SUM(D8:D9)</f>
        <v>101.119</v>
      </c>
      <c r="E10" s="408" t="s">
        <v>603</v>
      </c>
    </row>
    <row r="11" spans="1:6" x14ac:dyDescent="0.25">
      <c r="A11" s="409"/>
      <c r="B11" s="41"/>
      <c r="C11" s="42"/>
      <c r="D11" s="43"/>
      <c r="E11" s="43"/>
    </row>
    <row r="12" spans="1:6" x14ac:dyDescent="0.25">
      <c r="A12" s="410" t="s">
        <v>46</v>
      </c>
      <c r="B12" s="41"/>
      <c r="C12" s="42"/>
      <c r="D12" s="43"/>
      <c r="E12" s="43"/>
    </row>
    <row r="13" spans="1:6" x14ac:dyDescent="0.25">
      <c r="A13" s="411" t="s">
        <v>47</v>
      </c>
      <c r="B13" s="418">
        <f>+Resultatregnskap!C15</f>
        <v>1235.346</v>
      </c>
      <c r="C13" s="421"/>
      <c r="D13" s="422"/>
      <c r="E13" s="43" t="s">
        <v>604</v>
      </c>
    </row>
    <row r="14" spans="1:6" x14ac:dyDescent="0.25">
      <c r="A14" s="411" t="s">
        <v>49</v>
      </c>
      <c r="B14" s="418">
        <f>+Resultatregnskap!C16</f>
        <v>4632.5140000000001</v>
      </c>
      <c r="C14" s="421"/>
      <c r="D14" s="422"/>
      <c r="E14" s="43" t="s">
        <v>605</v>
      </c>
    </row>
    <row r="15" spans="1:6" x14ac:dyDescent="0.25">
      <c r="A15" s="411" t="s">
        <v>51</v>
      </c>
      <c r="B15" s="418">
        <f>+Resultatregnskap!C17</f>
        <v>349.90100000000001</v>
      </c>
      <c r="C15" s="421"/>
      <c r="D15" s="422"/>
      <c r="E15" s="43" t="s">
        <v>606</v>
      </c>
    </row>
    <row r="16" spans="1:6" x14ac:dyDescent="0.25">
      <c r="A16" s="411" t="s">
        <v>53</v>
      </c>
      <c r="B16" s="418">
        <f>+Resultatregnskap!C18</f>
        <v>0</v>
      </c>
      <c r="C16" s="421"/>
      <c r="D16" s="422"/>
      <c r="E16" s="43" t="s">
        <v>607</v>
      </c>
    </row>
    <row r="17" spans="1:5" x14ac:dyDescent="0.25">
      <c r="A17" s="406" t="s">
        <v>55</v>
      </c>
      <c r="B17" s="418">
        <f>+Resultatregnskap!C19</f>
        <v>3651.308</v>
      </c>
      <c r="C17" s="421"/>
      <c r="D17" s="422"/>
      <c r="E17" s="43" t="s">
        <v>608</v>
      </c>
    </row>
    <row r="18" spans="1:5" x14ac:dyDescent="0.25">
      <c r="A18" s="407" t="s">
        <v>57</v>
      </c>
      <c r="B18" s="423">
        <f>SUM(B13:B17)</f>
        <v>9869.0689999999995</v>
      </c>
      <c r="C18" s="424">
        <f>SUM(C13:C17)</f>
        <v>0</v>
      </c>
      <c r="D18" s="425">
        <f>SUM(D13:D17)</f>
        <v>0</v>
      </c>
      <c r="E18" s="408" t="s">
        <v>609</v>
      </c>
    </row>
    <row r="19" spans="1:5" x14ac:dyDescent="0.25">
      <c r="A19" s="409"/>
      <c r="B19" s="41"/>
      <c r="C19" s="42"/>
      <c r="D19" s="43"/>
      <c r="E19" s="43"/>
    </row>
    <row r="20" spans="1:5" x14ac:dyDescent="0.25">
      <c r="A20" s="407" t="s">
        <v>59</v>
      </c>
      <c r="B20" s="426">
        <f>B10-B18</f>
        <v>476.31299999999828</v>
      </c>
      <c r="C20" s="427">
        <f>C10-C18</f>
        <v>0</v>
      </c>
      <c r="D20" s="428">
        <f>D10-D18</f>
        <v>101.119</v>
      </c>
      <c r="E20" s="412" t="s">
        <v>610</v>
      </c>
    </row>
    <row r="21" spans="1:5" x14ac:dyDescent="0.25">
      <c r="A21" s="409"/>
      <c r="B21" s="41"/>
      <c r="C21" s="42"/>
      <c r="D21" s="43"/>
      <c r="E21" s="43"/>
    </row>
    <row r="22" spans="1:5" x14ac:dyDescent="0.25">
      <c r="A22" s="30" t="s">
        <v>61</v>
      </c>
      <c r="B22" s="41"/>
      <c r="C22" s="42"/>
      <c r="D22" s="43"/>
      <c r="E22" s="43"/>
    </row>
    <row r="23" spans="1:5" x14ac:dyDescent="0.25">
      <c r="A23" s="411" t="s">
        <v>62</v>
      </c>
      <c r="B23" s="418">
        <f>+Resultatregnskap!C25</f>
        <v>15.279</v>
      </c>
      <c r="C23" s="421"/>
      <c r="D23" s="422"/>
      <c r="E23" s="43" t="s">
        <v>611</v>
      </c>
    </row>
    <row r="24" spans="1:5" x14ac:dyDescent="0.25">
      <c r="A24" s="406" t="s">
        <v>64</v>
      </c>
      <c r="B24" s="418">
        <f>+Resultatregnskap!C26</f>
        <v>4.83</v>
      </c>
      <c r="C24" s="421"/>
      <c r="D24" s="422"/>
      <c r="E24" s="43" t="s">
        <v>612</v>
      </c>
    </row>
    <row r="25" spans="1:5" x14ac:dyDescent="0.25">
      <c r="A25" s="413" t="s">
        <v>66</v>
      </c>
      <c r="B25" s="423">
        <f>B23-B24</f>
        <v>10.449</v>
      </c>
      <c r="C25" s="424">
        <f>C23-C24</f>
        <v>0</v>
      </c>
      <c r="D25" s="425">
        <f>D23-D24</f>
        <v>0</v>
      </c>
      <c r="E25" s="408" t="s">
        <v>613</v>
      </c>
    </row>
    <row r="26" spans="1:5" x14ac:dyDescent="0.25">
      <c r="A26" s="414"/>
      <c r="B26" s="41"/>
      <c r="C26" s="42"/>
      <c r="D26" s="43"/>
      <c r="E26" s="43"/>
    </row>
    <row r="27" spans="1:5" x14ac:dyDescent="0.25">
      <c r="A27" s="413" t="s">
        <v>68</v>
      </c>
      <c r="B27" s="423">
        <f>B20+B25</f>
        <v>486.7619999999983</v>
      </c>
      <c r="C27" s="424">
        <f>C20+C25</f>
        <v>0</v>
      </c>
      <c r="D27" s="425">
        <f>D20+D25</f>
        <v>101.119</v>
      </c>
      <c r="E27" s="408" t="s">
        <v>614</v>
      </c>
    </row>
    <row r="28" spans="1:5" x14ac:dyDescent="0.25">
      <c r="A28" s="409"/>
      <c r="B28" s="41"/>
      <c r="C28" s="42"/>
      <c r="D28" s="43"/>
      <c r="E28" s="43"/>
    </row>
    <row r="29" spans="1:5" x14ac:dyDescent="0.25">
      <c r="A29" s="411" t="s">
        <v>70</v>
      </c>
      <c r="B29" s="418">
        <f>+Resultatregnskap!C31</f>
        <v>143.53200000000001</v>
      </c>
      <c r="C29" s="421"/>
      <c r="D29" s="422"/>
      <c r="E29" s="43" t="s">
        <v>615</v>
      </c>
    </row>
    <row r="30" spans="1:5" x14ac:dyDescent="0.25">
      <c r="A30" s="415"/>
      <c r="B30" s="41"/>
      <c r="C30" s="42"/>
      <c r="D30" s="43"/>
      <c r="E30" s="43"/>
    </row>
    <row r="31" spans="1:5" x14ac:dyDescent="0.25">
      <c r="A31" s="413" t="s">
        <v>72</v>
      </c>
      <c r="B31" s="423">
        <f>B27-B29</f>
        <v>343.22999999999831</v>
      </c>
      <c r="C31" s="424">
        <f>C27-C29</f>
        <v>0</v>
      </c>
      <c r="D31" s="425">
        <f>D27-D29</f>
        <v>101.119</v>
      </c>
      <c r="E31" s="408" t="s">
        <v>616</v>
      </c>
    </row>
    <row r="32" spans="1:5" x14ac:dyDescent="0.25">
      <c r="A32" s="409"/>
      <c r="B32" s="41"/>
      <c r="C32" s="42"/>
      <c r="D32" s="43"/>
      <c r="E32" s="43"/>
    </row>
    <row r="33" spans="1:8" x14ac:dyDescent="0.25">
      <c r="A33" s="30" t="s">
        <v>617</v>
      </c>
      <c r="B33" s="41"/>
      <c r="C33" s="42"/>
      <c r="D33" s="43"/>
      <c r="E33" s="43"/>
    </row>
    <row r="34" spans="1:8" x14ac:dyDescent="0.25">
      <c r="A34" s="411" t="s">
        <v>75</v>
      </c>
      <c r="B34" s="418">
        <v>343</v>
      </c>
      <c r="C34" s="421"/>
      <c r="D34" s="422">
        <v>101.119</v>
      </c>
      <c r="E34" s="43" t="s">
        <v>618</v>
      </c>
    </row>
    <row r="35" spans="1:8" x14ac:dyDescent="0.25">
      <c r="A35" s="411" t="s">
        <v>77</v>
      </c>
      <c r="B35" s="418">
        <f>+Resultatregnskap!C37</f>
        <v>0</v>
      </c>
      <c r="C35" s="421"/>
      <c r="D35" s="422"/>
      <c r="E35" s="43" t="s">
        <v>619</v>
      </c>
    </row>
    <row r="36" spans="1:8" x14ac:dyDescent="0.25">
      <c r="A36" s="406" t="s">
        <v>79</v>
      </c>
      <c r="B36" s="418">
        <f>+Resultatregnskap!C38</f>
        <v>0</v>
      </c>
      <c r="C36" s="421"/>
      <c r="D36" s="422"/>
      <c r="E36" s="43" t="s">
        <v>620</v>
      </c>
    </row>
    <row r="37" spans="1:8" x14ac:dyDescent="0.25">
      <c r="A37" s="407" t="s">
        <v>81</v>
      </c>
      <c r="B37" s="423">
        <f>SUM(B34:B36)</f>
        <v>343</v>
      </c>
      <c r="C37" s="423">
        <f t="shared" ref="C37:D37" si="0">SUM(C34:C36)</f>
        <v>0</v>
      </c>
      <c r="D37" s="423">
        <f t="shared" si="0"/>
        <v>101.119</v>
      </c>
      <c r="E37" s="408" t="s">
        <v>621</v>
      </c>
    </row>
    <row r="38" spans="1:8" x14ac:dyDescent="0.25">
      <c r="A38" s="87"/>
      <c r="B38" s="29"/>
      <c r="C38" s="29"/>
      <c r="D38" s="29"/>
      <c r="E38" s="29"/>
    </row>
    <row r="39" spans="1:8" ht="47.45" customHeight="1" x14ac:dyDescent="0.25">
      <c r="A39" s="88" t="s">
        <v>622</v>
      </c>
      <c r="B39" s="506"/>
      <c r="C39" s="507"/>
      <c r="D39" s="507"/>
      <c r="E39" s="508"/>
      <c r="G39" s="89"/>
    </row>
    <row r="40" spans="1:8" ht="42.6" customHeight="1" x14ac:dyDescent="0.25">
      <c r="A40" s="88" t="s">
        <v>623</v>
      </c>
      <c r="B40" s="509" t="s">
        <v>651</v>
      </c>
      <c r="C40" s="510"/>
      <c r="D40" s="510"/>
      <c r="E40" s="511"/>
      <c r="G40" s="89"/>
    </row>
    <row r="41" spans="1:8" x14ac:dyDescent="0.25">
      <c r="A41" s="87"/>
      <c r="B41" s="29"/>
      <c r="C41" s="29"/>
      <c r="D41" s="29"/>
      <c r="E41" s="29"/>
    </row>
    <row r="42" spans="1:8" ht="187.5" customHeight="1" x14ac:dyDescent="0.25">
      <c r="A42" s="504" t="s">
        <v>624</v>
      </c>
      <c r="B42" s="504"/>
      <c r="C42" s="504"/>
      <c r="D42" s="504"/>
      <c r="E42" s="504"/>
      <c r="F42" s="504"/>
      <c r="G42" s="504"/>
      <c r="H42" s="504"/>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Norsk Fotofagskole AS</v>
      </c>
    </row>
    <row r="3" spans="1:6" x14ac:dyDescent="0.25">
      <c r="A3" s="63" t="s">
        <v>625</v>
      </c>
      <c r="B3" s="6"/>
    </row>
    <row r="4" spans="1:6" x14ac:dyDescent="0.25">
      <c r="A4" s="64"/>
      <c r="B4" s="6"/>
    </row>
    <row r="5" spans="1:6" x14ac:dyDescent="0.25">
      <c r="A5" s="50" t="s">
        <v>626</v>
      </c>
      <c r="B5" s="32"/>
    </row>
    <row r="6" spans="1:6" x14ac:dyDescent="0.25">
      <c r="A6" s="50" t="s">
        <v>627</v>
      </c>
      <c r="B6" s="32"/>
      <c r="E6" s="5"/>
      <c r="F6" s="49"/>
    </row>
    <row r="7" spans="1:6" ht="15" customHeight="1" x14ac:dyDescent="0.25">
      <c r="A7" s="65"/>
      <c r="B7" s="512" t="s">
        <v>628</v>
      </c>
      <c r="C7" s="513"/>
    </row>
    <row r="8" spans="1:6" ht="15" customHeight="1" x14ac:dyDescent="0.25">
      <c r="A8" s="66" t="s">
        <v>629</v>
      </c>
      <c r="B8" s="67">
        <f>Resultatregnskap!C6</f>
        <v>45657</v>
      </c>
      <c r="C8" s="68">
        <f>Resultatregnskap!D6</f>
        <v>45291</v>
      </c>
      <c r="D8" s="69"/>
    </row>
    <row r="9" spans="1:6" x14ac:dyDescent="0.25">
      <c r="A9" s="1" t="s">
        <v>35</v>
      </c>
      <c r="B9" s="70">
        <f>Resultatregnskap!C12</f>
        <v>10446.181999999997</v>
      </c>
      <c r="C9" s="71">
        <f>Resultatregnskap!D12</f>
        <v>9118.1290000000008</v>
      </c>
    </row>
    <row r="10" spans="1:6" x14ac:dyDescent="0.25">
      <c r="A10" s="72" t="s">
        <v>630</v>
      </c>
      <c r="B10" s="70">
        <f>Resultatregnskap!C9</f>
        <v>1356.8</v>
      </c>
      <c r="C10" s="71">
        <f>Resultatregnskap!D9</f>
        <v>0</v>
      </c>
    </row>
    <row r="11" spans="1:6" x14ac:dyDescent="0.25">
      <c r="A11" s="72" t="s">
        <v>631</v>
      </c>
      <c r="B11" s="70">
        <f>'Note 1 og 2'!B29</f>
        <v>8850.9120000000003</v>
      </c>
      <c r="C11" s="70">
        <f>'Note 1 og 2'!C29</f>
        <v>8828.2839999999997</v>
      </c>
      <c r="D11" s="69"/>
    </row>
    <row r="12" spans="1:6" x14ac:dyDescent="0.25">
      <c r="A12" s="1" t="s">
        <v>49</v>
      </c>
      <c r="B12" s="70">
        <f>Resultatregnskap!C16</f>
        <v>4632.5140000000001</v>
      </c>
      <c r="C12" s="71">
        <f>Resultatregnskap!D16</f>
        <v>3878.373</v>
      </c>
      <c r="D12" s="69"/>
    </row>
    <row r="13" spans="1:6" x14ac:dyDescent="0.25">
      <c r="A13" s="1" t="s">
        <v>632</v>
      </c>
      <c r="B13" s="70">
        <f>Resultatregnskap!C20-Resultatregnskap!C16</f>
        <v>5236.5549999999994</v>
      </c>
      <c r="C13" s="71">
        <f>Resultatregnskap!D20-Resultatregnskap!D16</f>
        <v>4260.7039999999997</v>
      </c>
    </row>
    <row r="14" spans="1:6" x14ac:dyDescent="0.25">
      <c r="A14" s="1" t="s">
        <v>57</v>
      </c>
      <c r="B14" s="70">
        <f>Resultatregnskap!C20</f>
        <v>9869.0689999999995</v>
      </c>
      <c r="C14" s="71">
        <f>Resultatregnskap!D20</f>
        <v>8139.0769999999993</v>
      </c>
    </row>
    <row r="15" spans="1:6" x14ac:dyDescent="0.25">
      <c r="A15" s="1" t="s">
        <v>59</v>
      </c>
      <c r="B15" s="70">
        <f>Resultatregnskap!C22</f>
        <v>577.11299999999756</v>
      </c>
      <c r="C15" s="71">
        <f>Resultatregnskap!D22</f>
        <v>979.0520000000015</v>
      </c>
    </row>
    <row r="16" spans="1:6" x14ac:dyDescent="0.25">
      <c r="A16" s="1" t="s">
        <v>633</v>
      </c>
      <c r="B16" s="70">
        <f>Resultatregnskap!C33</f>
        <v>444.02999999999747</v>
      </c>
      <c r="C16" s="71">
        <f>Resultatregnskap!D33</f>
        <v>769.61100000000147</v>
      </c>
    </row>
    <row r="17" spans="1:3" x14ac:dyDescent="0.25">
      <c r="A17" s="73"/>
      <c r="B17" s="74"/>
      <c r="C17" s="75"/>
    </row>
    <row r="18" spans="1:3" x14ac:dyDescent="0.25">
      <c r="A18" s="2" t="s">
        <v>634</v>
      </c>
      <c r="B18" s="74"/>
      <c r="C18" s="75"/>
    </row>
    <row r="19" spans="1:3" x14ac:dyDescent="0.25">
      <c r="A19" s="1" t="s">
        <v>635</v>
      </c>
      <c r="B19" s="33">
        <f>('Balanse - eiendeler'!C11)+('Balanse - eiendeler'!C19)+('Balanse - eiendeler'!C29)</f>
        <v>1187.57</v>
      </c>
      <c r="C19" s="7">
        <f>('Balanse - eiendeler'!D11)+('Balanse - eiendeler'!D19)+('Balanse - eiendeler'!D29)</f>
        <v>1180.972</v>
      </c>
    </row>
    <row r="20" spans="1:3" x14ac:dyDescent="0.25">
      <c r="A20" s="1" t="s">
        <v>636</v>
      </c>
      <c r="B20" s="33">
        <f>('Balanse - eiendeler'!C35)+('Balanse - eiendeler'!C40)+('Balanse - eiendeler'!C46)+('Balanse - eiendeler'!C51)</f>
        <v>2222.6350000000002</v>
      </c>
      <c r="C20" s="7">
        <f>('Balanse - eiendeler'!D35)+('Balanse - eiendeler'!D40)+('Balanse - eiendeler'!D46)+('Balanse - eiendeler'!D51)</f>
        <v>3449.239</v>
      </c>
    </row>
    <row r="21" spans="1:3" x14ac:dyDescent="0.25">
      <c r="A21" s="1" t="s">
        <v>637</v>
      </c>
      <c r="B21" s="33">
        <f>'Balanse - eiendeler'!C53</f>
        <v>3410.2049999999999</v>
      </c>
      <c r="C21" s="7">
        <f>'Balanse - eiendeler'!D53</f>
        <v>4630.2109999999993</v>
      </c>
    </row>
    <row r="22" spans="1:3" x14ac:dyDescent="0.25">
      <c r="A22" s="1" t="s">
        <v>638</v>
      </c>
      <c r="B22" s="33">
        <f>'Balanse - egenkapital og gjeld'!C20</f>
        <v>844</v>
      </c>
      <c r="C22" s="7">
        <f>'Balanse - egenkapital og gjeld'!D20</f>
        <v>400</v>
      </c>
    </row>
    <row r="23" spans="1:3" x14ac:dyDescent="0.25">
      <c r="A23" s="1" t="s">
        <v>639</v>
      </c>
      <c r="B23" s="33">
        <f>('Balanse - egenkapital og gjeld'!C38)+('Balanse - egenkapital og gjeld'!C30)</f>
        <v>0</v>
      </c>
      <c r="C23" s="7">
        <f>('Balanse - egenkapital og gjeld'!D38)+('Balanse - egenkapital og gjeld'!D30)</f>
        <v>1</v>
      </c>
    </row>
    <row r="24" spans="1:3" x14ac:dyDescent="0.25">
      <c r="A24" s="1" t="s">
        <v>640</v>
      </c>
      <c r="B24" s="33">
        <f>'Balanse - egenkapital og gjeld'!C47</f>
        <v>2566.1770000000001</v>
      </c>
      <c r="C24" s="7">
        <f>'Balanse - egenkapital og gjeld'!D47</f>
        <v>4229.491</v>
      </c>
    </row>
    <row r="25" spans="1:3" x14ac:dyDescent="0.25">
      <c r="A25" s="1" t="s">
        <v>641</v>
      </c>
      <c r="B25" s="33">
        <f>'Balanse - egenkapital og gjeld'!C51</f>
        <v>3410.1770000000001</v>
      </c>
      <c r="C25" s="7">
        <f>'Balanse - egenkapital og gjeld'!D51</f>
        <v>4630.491</v>
      </c>
    </row>
    <row r="26" spans="1:3" x14ac:dyDescent="0.25">
      <c r="A26" s="3"/>
      <c r="B26" s="35"/>
      <c r="C26" s="6"/>
    </row>
    <row r="27" spans="1:3" x14ac:dyDescent="0.25">
      <c r="A27" s="3"/>
      <c r="B27" s="36"/>
      <c r="C27" s="9"/>
    </row>
    <row r="28" spans="1:3" x14ac:dyDescent="0.25">
      <c r="A28" s="2" t="s">
        <v>642</v>
      </c>
      <c r="B28" s="34"/>
      <c r="C28" s="8"/>
    </row>
    <row r="29" spans="1:3" x14ac:dyDescent="0.25">
      <c r="A29" s="1" t="s">
        <v>643</v>
      </c>
      <c r="B29" s="37">
        <f>B12/B14</f>
        <v>0.46939726533475451</v>
      </c>
      <c r="C29" s="11">
        <f>C12/C14</f>
        <v>0.47651263159200979</v>
      </c>
    </row>
    <row r="30" spans="1:3" x14ac:dyDescent="0.25">
      <c r="A30" s="1" t="s">
        <v>644</v>
      </c>
      <c r="B30" s="37">
        <f>B15/B9</f>
        <v>5.5246309129976648E-2</v>
      </c>
      <c r="C30" s="11">
        <f>C15/C9</f>
        <v>0.10737422118068317</v>
      </c>
    </row>
    <row r="31" spans="1:3" x14ac:dyDescent="0.25">
      <c r="A31" s="1" t="s">
        <v>645</v>
      </c>
      <c r="B31" s="37">
        <f>B20/B24</f>
        <v>0.8661269273319806</v>
      </c>
      <c r="C31" s="11">
        <f>C20/C24</f>
        <v>0.81552106388215506</v>
      </c>
    </row>
    <row r="32" spans="1:3" x14ac:dyDescent="0.25">
      <c r="A32" s="1" t="s">
        <v>646</v>
      </c>
      <c r="B32" s="33">
        <f>B20-B24</f>
        <v>-343.54199999999992</v>
      </c>
      <c r="C32" s="7">
        <f>C20-C24</f>
        <v>-780.25199999999995</v>
      </c>
    </row>
    <row r="33" spans="1:4" x14ac:dyDescent="0.25">
      <c r="A33" s="1" t="s">
        <v>647</v>
      </c>
      <c r="B33" s="37">
        <f>B22/B25</f>
        <v>0.24749448489037371</v>
      </c>
      <c r="C33" s="11">
        <f>C22/C25</f>
        <v>8.6383927751938192E-2</v>
      </c>
    </row>
    <row r="34" spans="1:4" x14ac:dyDescent="0.25">
      <c r="A34" s="1" t="s">
        <v>648</v>
      </c>
      <c r="B34" s="37">
        <f>B24/B22</f>
        <v>3.0404940758293839</v>
      </c>
      <c r="C34" s="11">
        <f>C24/C22</f>
        <v>10.5737275</v>
      </c>
    </row>
    <row r="35" spans="1:4" x14ac:dyDescent="0.25">
      <c r="A35" s="1" t="s">
        <v>649</v>
      </c>
      <c r="B35" s="37">
        <f>B10/B9</f>
        <v>0.12988477512645294</v>
      </c>
      <c r="C35" s="11">
        <f>C10/C9</f>
        <v>0</v>
      </c>
    </row>
    <row r="36" spans="1:4" x14ac:dyDescent="0.25">
      <c r="A36" s="1" t="s">
        <v>650</v>
      </c>
      <c r="B36" s="76">
        <f>B11/B9</f>
        <v>0.84728678860850815</v>
      </c>
      <c r="C36" s="77">
        <f>C11/C9</f>
        <v>0.96821222862716672</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6" sqref="C36"/>
    </sheetView>
  </sheetViews>
  <sheetFormatPr baseColWidth="10" defaultColWidth="11.42578125" defaultRowHeight="12.75" x14ac:dyDescent="0.2"/>
  <cols>
    <col min="1" max="1" width="36.85546875" style="55"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660</v>
      </c>
      <c r="B1" s="92"/>
      <c r="C1" s="93"/>
      <c r="D1" s="94"/>
    </row>
    <row r="2" spans="1:6" x14ac:dyDescent="0.2">
      <c r="A2" s="455" t="s">
        <v>661</v>
      </c>
      <c r="B2" s="92"/>
      <c r="C2" s="93"/>
      <c r="D2" s="94"/>
    </row>
    <row r="3" spans="1:6" x14ac:dyDescent="0.2">
      <c r="A3" s="95" t="s">
        <v>31</v>
      </c>
      <c r="B3" s="92"/>
      <c r="C3" s="93"/>
      <c r="D3" s="94"/>
    </row>
    <row r="4" spans="1:6" x14ac:dyDescent="0.2">
      <c r="A4" s="96" t="s">
        <v>32</v>
      </c>
      <c r="B4" s="97"/>
      <c r="C4" s="466"/>
      <c r="D4" s="466"/>
    </row>
    <row r="5" spans="1:6" x14ac:dyDescent="0.2">
      <c r="A5" s="96"/>
      <c r="B5" s="98"/>
      <c r="C5" s="99"/>
      <c r="D5" s="99"/>
      <c r="E5" s="100"/>
    </row>
    <row r="6" spans="1:6" x14ac:dyDescent="0.2">
      <c r="A6" s="101"/>
      <c r="B6" s="102" t="s">
        <v>33</v>
      </c>
      <c r="C6" s="103">
        <v>45657</v>
      </c>
      <c r="D6" s="104">
        <v>45291</v>
      </c>
      <c r="E6" s="105" t="s">
        <v>34</v>
      </c>
    </row>
    <row r="7" spans="1:6" x14ac:dyDescent="0.2">
      <c r="A7" s="106" t="s">
        <v>35</v>
      </c>
      <c r="B7" s="107"/>
      <c r="C7" s="108"/>
      <c r="D7" s="109"/>
      <c r="E7" s="110"/>
    </row>
    <row r="8" spans="1:6" x14ac:dyDescent="0.2">
      <c r="A8" s="111" t="s">
        <v>36</v>
      </c>
      <c r="B8" s="107">
        <v>1</v>
      </c>
      <c r="C8" s="82">
        <f>54.712+71.81+6.51+82.533+4321.877+3339.6+105+117.45+101.185+865.8</f>
        <v>9066.476999999999</v>
      </c>
      <c r="D8" s="82">
        <v>9088.1290000000008</v>
      </c>
      <c r="E8" s="112" t="s">
        <v>37</v>
      </c>
      <c r="F8" s="56"/>
    </row>
    <row r="9" spans="1:6" x14ac:dyDescent="0.2">
      <c r="A9" s="111" t="s">
        <v>38</v>
      </c>
      <c r="B9" s="107">
        <v>1</v>
      </c>
      <c r="C9" s="113">
        <v>1356.8</v>
      </c>
      <c r="D9" s="113"/>
      <c r="E9" s="112" t="s">
        <v>39</v>
      </c>
      <c r="F9" s="57"/>
    </row>
    <row r="10" spans="1:6" x14ac:dyDescent="0.2">
      <c r="A10" s="111" t="s">
        <v>40</v>
      </c>
      <c r="B10" s="107"/>
      <c r="C10" s="113">
        <v>22.8</v>
      </c>
      <c r="D10" s="113">
        <v>30</v>
      </c>
      <c r="E10" s="112" t="s">
        <v>41</v>
      </c>
      <c r="F10" s="58"/>
    </row>
    <row r="11" spans="1:6" x14ac:dyDescent="0.2">
      <c r="A11" s="111" t="s">
        <v>42</v>
      </c>
      <c r="B11" s="107"/>
      <c r="C11" s="113">
        <v>0.105</v>
      </c>
      <c r="D11" s="113"/>
      <c r="E11" s="112" t="s">
        <v>43</v>
      </c>
      <c r="F11" s="58"/>
    </row>
    <row r="12" spans="1:6" x14ac:dyDescent="0.2">
      <c r="A12" s="114" t="s">
        <v>44</v>
      </c>
      <c r="B12" s="115"/>
      <c r="C12" s="116">
        <f>SUBTOTAL(9,C8:C11)</f>
        <v>10446.181999999997</v>
      </c>
      <c r="D12" s="117">
        <f>SUBTOTAL(9,D8:D11)</f>
        <v>9118.1290000000008</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v>1235.346</v>
      </c>
      <c r="D15" s="82">
        <v>1073.7180000000001</v>
      </c>
      <c r="E15" s="112" t="s">
        <v>48</v>
      </c>
    </row>
    <row r="16" spans="1:6" x14ac:dyDescent="0.2">
      <c r="A16" s="111" t="s">
        <v>49</v>
      </c>
      <c r="B16" s="120">
        <v>2</v>
      </c>
      <c r="C16" s="82">
        <v>4632.5140000000001</v>
      </c>
      <c r="D16" s="82">
        <v>3878.373</v>
      </c>
      <c r="E16" s="112" t="s">
        <v>50</v>
      </c>
    </row>
    <row r="17" spans="1:10" x14ac:dyDescent="0.2">
      <c r="A17" s="111" t="s">
        <v>51</v>
      </c>
      <c r="B17" s="107"/>
      <c r="C17" s="82">
        <v>349.90100000000001</v>
      </c>
      <c r="D17" s="82">
        <v>341.99799999999999</v>
      </c>
      <c r="E17" s="112" t="s">
        <v>52</v>
      </c>
    </row>
    <row r="18" spans="1:10" x14ac:dyDescent="0.2">
      <c r="A18" s="111" t="s">
        <v>53</v>
      </c>
      <c r="B18" s="107"/>
      <c r="C18" s="82"/>
      <c r="D18" s="82"/>
      <c r="E18" s="112" t="s">
        <v>54</v>
      </c>
      <c r="J18" s="57"/>
    </row>
    <row r="19" spans="1:10" x14ac:dyDescent="0.2">
      <c r="A19" s="111" t="s">
        <v>55</v>
      </c>
      <c r="B19" s="107">
        <v>3</v>
      </c>
      <c r="C19" s="82">
        <v>3651.308</v>
      </c>
      <c r="D19" s="82">
        <v>2844.9879999999998</v>
      </c>
      <c r="E19" s="112" t="s">
        <v>56</v>
      </c>
      <c r="J19" s="57"/>
    </row>
    <row r="20" spans="1:10" x14ac:dyDescent="0.2">
      <c r="A20" s="121" t="s">
        <v>57</v>
      </c>
      <c r="B20" s="115"/>
      <c r="C20" s="116">
        <f>SUBTOTAL(9,C15:C19)</f>
        <v>9869.0689999999995</v>
      </c>
      <c r="D20" s="117">
        <f>SUBTOTAL(9,D15:D19)</f>
        <v>8139.0769999999993</v>
      </c>
      <c r="E20" s="105" t="s">
        <v>58</v>
      </c>
    </row>
    <row r="21" spans="1:10" x14ac:dyDescent="0.2">
      <c r="A21" s="118"/>
      <c r="B21" s="107"/>
      <c r="C21" s="108"/>
      <c r="D21" s="109"/>
      <c r="E21" s="110"/>
    </row>
    <row r="22" spans="1:10" x14ac:dyDescent="0.2">
      <c r="A22" s="121" t="s">
        <v>59</v>
      </c>
      <c r="B22" s="115"/>
      <c r="C22" s="122">
        <f>C12-C20</f>
        <v>577.11299999999756</v>
      </c>
      <c r="D22" s="123">
        <f>D12-D20</f>
        <v>979.0520000000015</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v>15.279</v>
      </c>
      <c r="D25" s="124">
        <v>23.782</v>
      </c>
      <c r="E25" s="112" t="s">
        <v>63</v>
      </c>
    </row>
    <row r="26" spans="1:10" x14ac:dyDescent="0.2">
      <c r="A26" s="111" t="s">
        <v>64</v>
      </c>
      <c r="B26" s="107"/>
      <c r="C26" s="108">
        <v>4.83</v>
      </c>
      <c r="D26" s="125">
        <v>4.7160000000000002</v>
      </c>
      <c r="E26" s="112" t="s">
        <v>65</v>
      </c>
    </row>
    <row r="27" spans="1:10" x14ac:dyDescent="0.2">
      <c r="A27" s="121" t="s">
        <v>66</v>
      </c>
      <c r="B27" s="115"/>
      <c r="C27" s="122">
        <f>C25-C26</f>
        <v>10.449</v>
      </c>
      <c r="D27" s="123">
        <f>D25-D26</f>
        <v>19.065999999999999</v>
      </c>
      <c r="E27" s="105" t="s">
        <v>67</v>
      </c>
    </row>
    <row r="28" spans="1:10" x14ac:dyDescent="0.2">
      <c r="A28" s="118"/>
      <c r="B28" s="107"/>
      <c r="C28" s="108"/>
      <c r="D28" s="109"/>
      <c r="E28" s="110"/>
    </row>
    <row r="29" spans="1:10" x14ac:dyDescent="0.2">
      <c r="A29" s="121" t="s">
        <v>68</v>
      </c>
      <c r="B29" s="115"/>
      <c r="C29" s="122">
        <f>C22+C27</f>
        <v>587.56199999999751</v>
      </c>
      <c r="D29" s="123">
        <f>D22+D27</f>
        <v>998.11800000000153</v>
      </c>
      <c r="E29" s="105" t="s">
        <v>69</v>
      </c>
    </row>
    <row r="30" spans="1:10" x14ac:dyDescent="0.2">
      <c r="A30" s="118"/>
      <c r="B30" s="107"/>
      <c r="C30" s="108"/>
      <c r="D30" s="109"/>
      <c r="E30" s="110"/>
    </row>
    <row r="31" spans="1:10" x14ac:dyDescent="0.2">
      <c r="A31" s="111" t="s">
        <v>70</v>
      </c>
      <c r="B31" s="107"/>
      <c r="C31" s="126">
        <v>143.53200000000001</v>
      </c>
      <c r="D31" s="124">
        <v>228.50700000000001</v>
      </c>
      <c r="E31" s="112" t="s">
        <v>71</v>
      </c>
    </row>
    <row r="32" spans="1:10" x14ac:dyDescent="0.2">
      <c r="A32" s="118"/>
      <c r="B32" s="107"/>
      <c r="C32" s="127"/>
      <c r="D32" s="128"/>
      <c r="E32" s="110"/>
    </row>
    <row r="33" spans="1:5" x14ac:dyDescent="0.2">
      <c r="A33" s="121" t="s">
        <v>72</v>
      </c>
      <c r="B33" s="115"/>
      <c r="C33" s="122">
        <f>C29-C31</f>
        <v>444.02999999999747</v>
      </c>
      <c r="D33" s="123">
        <f>D29-D31</f>
        <v>769.61100000000147</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444</v>
      </c>
      <c r="D36" s="124">
        <v>-1897.7560000000001</v>
      </c>
      <c r="E36" s="112" t="s">
        <v>76</v>
      </c>
    </row>
    <row r="37" spans="1:5" x14ac:dyDescent="0.2">
      <c r="A37" s="111" t="s">
        <v>77</v>
      </c>
      <c r="B37" s="107"/>
      <c r="C37" s="108"/>
      <c r="D37" s="82"/>
      <c r="E37" s="112" t="s">
        <v>78</v>
      </c>
    </row>
    <row r="38" spans="1:5" x14ac:dyDescent="0.2">
      <c r="A38" s="111" t="s">
        <v>79</v>
      </c>
      <c r="B38" s="107"/>
      <c r="C38" s="82"/>
      <c r="D38" s="82">
        <v>2667.366</v>
      </c>
      <c r="E38" s="112" t="s">
        <v>80</v>
      </c>
    </row>
    <row r="39" spans="1:5" x14ac:dyDescent="0.2">
      <c r="A39" s="121" t="s">
        <v>81</v>
      </c>
      <c r="B39" s="115"/>
      <c r="C39" s="122">
        <f>SUBTOTAL(9,C36:C38)</f>
        <v>444</v>
      </c>
      <c r="D39" s="123">
        <f>SUBTOTAL(9,D36:D38)</f>
        <v>769.6099999999999</v>
      </c>
      <c r="E39" s="105" t="s">
        <v>82</v>
      </c>
    </row>
    <row r="41" spans="1:5" s="81" customFormat="1" ht="93.75" customHeight="1" x14ac:dyDescent="0.2">
      <c r="A41" s="467" t="s">
        <v>83</v>
      </c>
      <c r="B41" s="467"/>
      <c r="C41" s="467"/>
      <c r="D41" s="467"/>
      <c r="E41" s="467"/>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8" zoomScaleNormal="100" workbookViewId="0">
      <selection activeCell="C49" sqref="C49"/>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Norsk Fotofagskole AS</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v>163.65799999999999</v>
      </c>
      <c r="D9" s="59">
        <v>126.46299999999999</v>
      </c>
      <c r="E9" s="140" t="s">
        <v>90</v>
      </c>
    </row>
    <row r="10" spans="1:5" x14ac:dyDescent="0.2">
      <c r="A10" s="139" t="s">
        <v>91</v>
      </c>
      <c r="B10" s="137"/>
      <c r="C10" s="59"/>
      <c r="D10" s="59"/>
      <c r="E10" s="140" t="s">
        <v>92</v>
      </c>
    </row>
    <row r="11" spans="1:5" x14ac:dyDescent="0.2">
      <c r="A11" s="141" t="s">
        <v>93</v>
      </c>
      <c r="B11" s="142"/>
      <c r="C11" s="143">
        <f>SUBTOTAL(9,C8:C10)</f>
        <v>163.65799999999999</v>
      </c>
      <c r="D11" s="144">
        <f>SUBTOTAL(9,D8:D10)</f>
        <v>126.46299999999999</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c r="D15" s="59"/>
      <c r="E15" s="140" t="s">
        <v>99</v>
      </c>
    </row>
    <row r="16" spans="1:5" x14ac:dyDescent="0.2">
      <c r="A16" s="139" t="s">
        <v>100</v>
      </c>
      <c r="B16" s="137"/>
      <c r="C16" s="60">
        <v>1023.912</v>
      </c>
      <c r="D16" s="60">
        <v>1054.509</v>
      </c>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1023.912</v>
      </c>
      <c r="D19" s="144">
        <f>SUBTOTAL(9,D14:D18)</f>
        <v>1054.509</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c r="D28" s="59"/>
      <c r="E28" s="140" t="s">
        <v>122</v>
      </c>
      <c r="F28" s="57"/>
    </row>
    <row r="29" spans="1:6" x14ac:dyDescent="0.2">
      <c r="A29" s="141" t="s">
        <v>123</v>
      </c>
      <c r="B29" s="142"/>
      <c r="C29" s="143">
        <f>SUBTOTAL(9,C22:C28)</f>
        <v>0</v>
      </c>
      <c r="D29" s="144">
        <f>SUBTOTAL(9,D22:D28)</f>
        <v>0</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v>28.053000000000001</v>
      </c>
      <c r="D33" s="82">
        <v>28.879000000000001</v>
      </c>
      <c r="E33" s="112" t="s">
        <v>127</v>
      </c>
    </row>
    <row r="34" spans="1:11" x14ac:dyDescent="0.2">
      <c r="A34" s="111" t="s">
        <v>128</v>
      </c>
      <c r="B34" s="107"/>
      <c r="C34" s="82"/>
      <c r="D34" s="82"/>
      <c r="E34" s="112" t="s">
        <v>129</v>
      </c>
    </row>
    <row r="35" spans="1:11" x14ac:dyDescent="0.2">
      <c r="A35" s="121" t="s">
        <v>130</v>
      </c>
      <c r="B35" s="115"/>
      <c r="C35" s="116">
        <f>SUBTOTAL(9,C33:C34)</f>
        <v>28.053000000000001</v>
      </c>
      <c r="D35" s="117">
        <f>SUBTOTAL(9,D33:D34)</f>
        <v>28.879000000000001</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378.68400000000003</v>
      </c>
      <c r="D38" s="113">
        <v>436.01299999999998</v>
      </c>
      <c r="E38" s="112" t="s">
        <v>135</v>
      </c>
      <c r="F38" s="57"/>
    </row>
    <row r="39" spans="1:11" x14ac:dyDescent="0.2">
      <c r="A39" s="111" t="s">
        <v>136</v>
      </c>
      <c r="B39" s="107" t="s">
        <v>137</v>
      </c>
      <c r="C39" s="149">
        <v>61.100999999999999</v>
      </c>
      <c r="D39" s="150">
        <v>140.77600000000001</v>
      </c>
      <c r="E39" s="112" t="s">
        <v>138</v>
      </c>
      <c r="F39" s="57"/>
    </row>
    <row r="40" spans="1:11" x14ac:dyDescent="0.2">
      <c r="A40" s="121" t="s">
        <v>139</v>
      </c>
      <c r="B40" s="115"/>
      <c r="C40" s="116">
        <f>SUBTOTAL(9,C38:C39)</f>
        <v>439.78500000000003</v>
      </c>
      <c r="D40" s="117">
        <f>SUBTOTAL(9,D38:D39)</f>
        <v>576.78899999999999</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c r="D44" s="147"/>
      <c r="E44" s="112" t="s">
        <v>145</v>
      </c>
    </row>
    <row r="45" spans="1:11" x14ac:dyDescent="0.2">
      <c r="A45" s="111" t="s">
        <v>146</v>
      </c>
      <c r="B45" s="107"/>
      <c r="C45" s="147"/>
      <c r="D45" s="147"/>
      <c r="E45" s="112" t="s">
        <v>147</v>
      </c>
    </row>
    <row r="46" spans="1:11" x14ac:dyDescent="0.2">
      <c r="A46" s="121" t="s">
        <v>148</v>
      </c>
      <c r="B46" s="115"/>
      <c r="C46" s="116">
        <f>SUBTOTAL(9,C43:C45)</f>
        <v>0</v>
      </c>
      <c r="D46" s="117">
        <f>SUBTOTAL(9,D43:D45)</f>
        <v>0</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f>1754.797</f>
        <v>1754.797</v>
      </c>
      <c r="D49" s="82">
        <v>2843.5709999999999</v>
      </c>
      <c r="E49" s="112" t="s">
        <v>152</v>
      </c>
    </row>
    <row r="50" spans="1:5" x14ac:dyDescent="0.2">
      <c r="A50" s="111" t="s">
        <v>153</v>
      </c>
      <c r="B50" s="107"/>
      <c r="C50" s="82"/>
      <c r="D50" s="82"/>
      <c r="E50" s="112" t="s">
        <v>154</v>
      </c>
    </row>
    <row r="51" spans="1:5" x14ac:dyDescent="0.2">
      <c r="A51" s="121" t="s">
        <v>155</v>
      </c>
      <c r="B51" s="115"/>
      <c r="C51" s="116">
        <f>SUBTOTAL(9,C49:C50)</f>
        <v>1754.797</v>
      </c>
      <c r="D51" s="117">
        <f>SUBTOTAL(9,D49:D50)</f>
        <v>2843.5709999999999</v>
      </c>
      <c r="E51" s="105" t="s">
        <v>156</v>
      </c>
    </row>
    <row r="52" spans="1:5" x14ac:dyDescent="0.2">
      <c r="A52" s="118"/>
      <c r="B52" s="107"/>
      <c r="C52" s="151"/>
      <c r="D52" s="151"/>
      <c r="E52" s="110"/>
    </row>
    <row r="53" spans="1:5" x14ac:dyDescent="0.2">
      <c r="A53" s="121" t="s">
        <v>157</v>
      </c>
      <c r="B53" s="115"/>
      <c r="C53" s="116">
        <f>SUBTOTAL(9,C8:C52)</f>
        <v>3410.2049999999999</v>
      </c>
      <c r="D53" s="117">
        <f>SUBTOTAL(9,D7:D52)</f>
        <v>4630.2109999999993</v>
      </c>
      <c r="E53" s="105" t="s">
        <v>158</v>
      </c>
    </row>
    <row r="55" spans="1:5" ht="83.25" customHeight="1" x14ac:dyDescent="0.2">
      <c r="A55" s="468" t="s">
        <v>159</v>
      </c>
      <c r="B55" s="468"/>
      <c r="C55" s="468"/>
      <c r="D55" s="468"/>
      <c r="E55" s="468"/>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6" zoomScaleNormal="100" workbookViewId="0">
      <selection activeCell="C18" sqref="C18"/>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Norsk Fotofagskole AS</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30">
        <f>Resultatregnskap!C6</f>
        <v>45657</v>
      </c>
      <c r="D6" s="429">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400</v>
      </c>
      <c r="D10" s="82">
        <v>400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400</v>
      </c>
      <c r="D13" s="116">
        <f>SUBTOTAL(9,D10:D12)</f>
        <v>400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c r="D16" s="82"/>
      <c r="E16" s="112" t="s">
        <v>174</v>
      </c>
      <c r="G16" s="57"/>
    </row>
    <row r="17" spans="1:6" x14ac:dyDescent="0.2">
      <c r="A17" s="111" t="s">
        <v>175</v>
      </c>
      <c r="B17" s="110">
        <v>12</v>
      </c>
      <c r="C17" s="82">
        <v>444</v>
      </c>
      <c r="D17" s="82">
        <v>0</v>
      </c>
      <c r="E17" s="112" t="s">
        <v>176</v>
      </c>
      <c r="F17" s="54"/>
    </row>
    <row r="18" spans="1:6" x14ac:dyDescent="0.2">
      <c r="A18" s="121" t="s">
        <v>177</v>
      </c>
      <c r="B18" s="161"/>
      <c r="C18" s="116">
        <f>SUBTOTAL(9,C16:C17)</f>
        <v>444</v>
      </c>
      <c r="D18" s="117">
        <f>SUBTOTAL(9,D16:D17)</f>
        <v>0</v>
      </c>
      <c r="E18" s="105" t="s">
        <v>178</v>
      </c>
    </row>
    <row r="19" spans="1:6" x14ac:dyDescent="0.2">
      <c r="A19" s="148"/>
      <c r="B19" s="110"/>
      <c r="C19" s="147"/>
      <c r="D19" s="147"/>
      <c r="E19" s="112" t="s">
        <v>171</v>
      </c>
    </row>
    <row r="20" spans="1:6" x14ac:dyDescent="0.2">
      <c r="A20" s="121" t="s">
        <v>179</v>
      </c>
      <c r="B20" s="161"/>
      <c r="C20" s="116">
        <f>SUBTOTAL(9,C10:C19)</f>
        <v>844</v>
      </c>
      <c r="D20" s="117">
        <f>SUBTOTAL(9,D10:D19)</f>
        <v>400</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v>0</v>
      </c>
      <c r="D37" s="82">
        <v>1</v>
      </c>
      <c r="E37" s="112" t="s">
        <v>206</v>
      </c>
    </row>
    <row r="38" spans="1:6" x14ac:dyDescent="0.2">
      <c r="A38" s="121" t="s">
        <v>207</v>
      </c>
      <c r="B38" s="161"/>
      <c r="C38" s="116">
        <f>SUBTOTAL(9,C33:C37)</f>
        <v>0</v>
      </c>
      <c r="D38" s="117">
        <f>SUBTOTAL(9,D33:D37)</f>
        <v>1</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228.64400000000001</v>
      </c>
      <c r="D43" s="82">
        <v>420.78199999999998</v>
      </c>
      <c r="E43" s="112" t="s">
        <v>213</v>
      </c>
      <c r="F43" s="54"/>
    </row>
    <row r="44" spans="1:6" x14ac:dyDescent="0.2">
      <c r="A44" s="111" t="s">
        <v>214</v>
      </c>
      <c r="B44" s="110"/>
      <c r="C44" s="82">
        <v>180.72800000000001</v>
      </c>
      <c r="D44" s="82">
        <v>38.527000000000001</v>
      </c>
      <c r="E44" s="112" t="s">
        <v>215</v>
      </c>
    </row>
    <row r="45" spans="1:6" x14ac:dyDescent="0.2">
      <c r="A45" s="111" t="s">
        <v>216</v>
      </c>
      <c r="B45" s="110"/>
      <c r="C45" s="82">
        <v>495.56799999999998</v>
      </c>
      <c r="D45" s="82">
        <v>297.322</v>
      </c>
      <c r="E45" s="112" t="s">
        <v>217</v>
      </c>
    </row>
    <row r="46" spans="1:6" x14ac:dyDescent="0.2">
      <c r="A46" s="111" t="s">
        <v>218</v>
      </c>
      <c r="B46" s="162" t="s">
        <v>219</v>
      </c>
      <c r="C46" s="82">
        <v>1661.2370000000001</v>
      </c>
      <c r="D46" s="82">
        <f>1205.494+2267.366</f>
        <v>3472.8599999999997</v>
      </c>
      <c r="E46" s="112" t="s">
        <v>220</v>
      </c>
    </row>
    <row r="47" spans="1:6" x14ac:dyDescent="0.2">
      <c r="A47" s="121" t="s">
        <v>221</v>
      </c>
      <c r="B47" s="161"/>
      <c r="C47" s="116">
        <f>SUBTOTAL(9,C41:C46)</f>
        <v>2566.1770000000001</v>
      </c>
      <c r="D47" s="117">
        <f>SUBTOTAL(9,D41:D46)</f>
        <v>4229.491</v>
      </c>
      <c r="E47" s="105" t="s">
        <v>222</v>
      </c>
    </row>
    <row r="48" spans="1:6" x14ac:dyDescent="0.2">
      <c r="A48" s="118"/>
      <c r="B48" s="110"/>
      <c r="C48" s="151"/>
      <c r="D48" s="151"/>
      <c r="E48" s="112" t="s">
        <v>171</v>
      </c>
    </row>
    <row r="49" spans="1:6" x14ac:dyDescent="0.2">
      <c r="A49" s="121" t="s">
        <v>223</v>
      </c>
      <c r="B49" s="161"/>
      <c r="C49" s="116">
        <f>SUBTOTAL(9,C25:C47)</f>
        <v>2566.1770000000001</v>
      </c>
      <c r="D49" s="117">
        <f>SUBTOTAL(9,D25:D47)</f>
        <v>4230.491</v>
      </c>
      <c r="E49" s="105" t="s">
        <v>224</v>
      </c>
      <c r="F49" s="58"/>
    </row>
    <row r="50" spans="1:6" x14ac:dyDescent="0.2">
      <c r="A50" s="118"/>
      <c r="B50" s="110"/>
      <c r="C50" s="151"/>
      <c r="D50" s="151"/>
      <c r="E50" s="112" t="s">
        <v>171</v>
      </c>
    </row>
    <row r="51" spans="1:6" x14ac:dyDescent="0.2">
      <c r="A51" s="121" t="s">
        <v>225</v>
      </c>
      <c r="B51" s="161"/>
      <c r="C51" s="116">
        <f>SUBTOTAL(9,C10:C50)</f>
        <v>3410.1770000000001</v>
      </c>
      <c r="D51" s="117">
        <f>SUBTOTAL(9,D10:D50)</f>
        <v>4630.491</v>
      </c>
      <c r="E51" s="105" t="s">
        <v>226</v>
      </c>
    </row>
    <row r="53" spans="1:6" ht="79.5" customHeight="1" x14ac:dyDescent="0.2">
      <c r="A53" s="469" t="s">
        <v>159</v>
      </c>
      <c r="B53" s="469"/>
      <c r="C53" s="469"/>
      <c r="D53" s="469"/>
      <c r="E53" s="469"/>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6" zoomScaleNormal="100" workbookViewId="0">
      <selection activeCell="C9" sqref="C9"/>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Norsk Fotofagskole AS</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f>587.561</f>
        <v>587.56100000000004</v>
      </c>
      <c r="D8" s="177">
        <v>998.11699999999996</v>
      </c>
      <c r="E8" s="180" t="s">
        <v>229</v>
      </c>
      <c r="G8" s="47"/>
    </row>
    <row r="9" spans="1:10" x14ac:dyDescent="0.25">
      <c r="A9" s="179" t="s">
        <v>230</v>
      </c>
      <c r="B9" s="175"/>
      <c r="C9" s="176">
        <v>38.527000000000001</v>
      </c>
      <c r="D9" s="177">
        <v>0</v>
      </c>
      <c r="E9" s="180" t="s">
        <v>231</v>
      </c>
      <c r="G9" s="47"/>
    </row>
    <row r="10" spans="1:10" x14ac:dyDescent="0.25">
      <c r="A10" s="179" t="s">
        <v>232</v>
      </c>
      <c r="B10" s="175"/>
      <c r="C10" s="176"/>
      <c r="D10" s="177"/>
      <c r="E10" s="180" t="s">
        <v>233</v>
      </c>
      <c r="G10" s="470"/>
      <c r="H10" s="470"/>
      <c r="I10" s="470"/>
      <c r="J10" s="470"/>
    </row>
    <row r="11" spans="1:10" x14ac:dyDescent="0.25">
      <c r="A11" s="179" t="s">
        <v>234</v>
      </c>
      <c r="B11" s="175"/>
      <c r="C11" s="176">
        <v>349.90100000000001</v>
      </c>
      <c r="D11" s="177">
        <v>341.99799999999999</v>
      </c>
      <c r="E11" s="180" t="s">
        <v>235</v>
      </c>
    </row>
    <row r="12" spans="1:10" x14ac:dyDescent="0.25">
      <c r="A12" s="179" t="s">
        <v>236</v>
      </c>
      <c r="B12" s="175"/>
      <c r="C12" s="176"/>
      <c r="E12" s="180" t="s">
        <v>237</v>
      </c>
    </row>
    <row r="13" spans="1:10" x14ac:dyDescent="0.25">
      <c r="A13" s="179" t="s">
        <v>238</v>
      </c>
      <c r="B13" s="175"/>
      <c r="C13" s="176"/>
      <c r="D13" s="177"/>
      <c r="E13" s="180" t="s">
        <v>239</v>
      </c>
    </row>
    <row r="14" spans="1:10" x14ac:dyDescent="0.25">
      <c r="A14" s="179" t="s">
        <v>240</v>
      </c>
      <c r="B14" s="175"/>
      <c r="C14" s="176">
        <f>28.053-28.879</f>
        <v>-0.82600000000000051</v>
      </c>
      <c r="D14" s="177">
        <v>33.829000000000001</v>
      </c>
      <c r="E14" s="180" t="s">
        <v>241</v>
      </c>
    </row>
    <row r="15" spans="1:10" x14ac:dyDescent="0.25">
      <c r="A15" s="179" t="s">
        <v>242</v>
      </c>
      <c r="B15" s="175"/>
      <c r="C15" s="176">
        <f>378.684-436.013</f>
        <v>-57.328999999999951</v>
      </c>
      <c r="D15" s="177">
        <v>-280.24099999999999</v>
      </c>
      <c r="E15" s="180" t="s">
        <v>243</v>
      </c>
    </row>
    <row r="16" spans="1:10" x14ac:dyDescent="0.25">
      <c r="A16" s="179" t="s">
        <v>244</v>
      </c>
      <c r="B16" s="175"/>
      <c r="C16" s="176">
        <f>228.644-420.782</f>
        <v>-192.13799999999998</v>
      </c>
      <c r="D16" s="177">
        <v>221.035</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v>133.797</v>
      </c>
      <c r="D19" s="177">
        <v>-321</v>
      </c>
      <c r="E19" s="180" t="s">
        <v>251</v>
      </c>
    </row>
    <row r="20" spans="1:5" x14ac:dyDescent="0.25">
      <c r="A20" s="183" t="s">
        <v>252</v>
      </c>
      <c r="B20" s="184"/>
      <c r="C20" s="185">
        <f>SUBTOTAL(9,C8:C19)</f>
        <v>859.49300000000017</v>
      </c>
      <c r="D20" s="186">
        <f>SUBTOTAL(9,D8:D19)</f>
        <v>993.73800000000006</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f>280.609+38.695</f>
        <v>319.30399999999997</v>
      </c>
      <c r="D24" s="177">
        <v>-178.86779999999999</v>
      </c>
      <c r="E24" s="180" t="s">
        <v>258</v>
      </c>
    </row>
    <row r="25" spans="1:5" x14ac:dyDescent="0.25">
      <c r="A25" s="179" t="s">
        <v>259</v>
      </c>
      <c r="B25" s="175"/>
      <c r="C25" s="176"/>
      <c r="D25" s="177"/>
      <c r="E25" s="180" t="s">
        <v>260</v>
      </c>
    </row>
    <row r="26" spans="1:5" x14ac:dyDescent="0.25">
      <c r="A26" s="179" t="s">
        <v>261</v>
      </c>
      <c r="B26" s="175"/>
      <c r="C26" s="176"/>
      <c r="D26" s="177"/>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319.30399999999997</v>
      </c>
      <c r="D29" s="186">
        <f>SUBTOTAL(9,D23:D28)</f>
        <v>-178.86779999999999</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v>-2267.366</v>
      </c>
      <c r="D41" s="177">
        <v>-400</v>
      </c>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-2267.366</v>
      </c>
      <c r="D47" s="186">
        <f>SUBTOTAL(9,D32:D46)</f>
        <v>-400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-1088.569</v>
      </c>
      <c r="D50" s="186">
        <f>SUBTOTAL(9,D8:D49)</f>
        <v>414.87020000000007</v>
      </c>
      <c r="E50" s="192" t="s">
        <v>305</v>
      </c>
    </row>
    <row r="51" spans="1:5" x14ac:dyDescent="0.25">
      <c r="A51" s="191" t="s">
        <v>306</v>
      </c>
      <c r="B51" s="184"/>
      <c r="C51" s="193">
        <v>2843</v>
      </c>
      <c r="D51" s="194">
        <v>2428</v>
      </c>
      <c r="E51" s="192" t="s">
        <v>307</v>
      </c>
    </row>
    <row r="52" spans="1:5" x14ac:dyDescent="0.25">
      <c r="A52" s="195" t="s">
        <v>308</v>
      </c>
      <c r="B52" s="182"/>
      <c r="C52" s="185">
        <f>SUBTOTAL(9,C8:C51)</f>
        <v>1754.431</v>
      </c>
      <c r="D52" s="186">
        <f>SUBTOTAL(9,D8:D51)</f>
        <v>2842.8702000000003</v>
      </c>
      <c r="E52" s="196" t="s">
        <v>309</v>
      </c>
    </row>
    <row r="54" spans="1:5" ht="144" customHeight="1" x14ac:dyDescent="0.25">
      <c r="A54" s="471" t="s">
        <v>310</v>
      </c>
      <c r="B54" s="471"/>
      <c r="C54" s="471"/>
      <c r="D54" s="471"/>
      <c r="E54" s="471"/>
    </row>
    <row r="55" spans="1:5" x14ac:dyDescent="0.25">
      <c r="A55" s="470"/>
      <c r="B55" s="470"/>
      <c r="C55" s="470"/>
      <c r="D55" s="470"/>
      <c r="E55" s="470"/>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5" zoomScaleNormal="100" workbookViewId="0">
      <selection activeCell="A56" sqref="A56"/>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Norsk Fotofagskole AS</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652</v>
      </c>
      <c r="B7" s="203" t="s">
        <v>314</v>
      </c>
      <c r="C7" s="203" t="s">
        <v>315</v>
      </c>
      <c r="D7" s="204" t="s">
        <v>316</v>
      </c>
      <c r="E7" s="205" t="s">
        <v>317</v>
      </c>
      <c r="F7" s="206" t="s">
        <v>34</v>
      </c>
    </row>
    <row r="8" spans="1:7" x14ac:dyDescent="0.2">
      <c r="A8" s="207" t="s">
        <v>318</v>
      </c>
      <c r="B8" s="207"/>
      <c r="C8" s="207"/>
      <c r="D8" s="208"/>
      <c r="E8" s="209">
        <f>B8+C8+D8</f>
        <v>0</v>
      </c>
      <c r="F8" s="207" t="s">
        <v>319</v>
      </c>
    </row>
    <row r="9" spans="1:7" x14ac:dyDescent="0.2">
      <c r="A9" s="210" t="s">
        <v>320</v>
      </c>
      <c r="B9" s="210"/>
      <c r="C9" s="210"/>
      <c r="D9" s="211"/>
      <c r="E9" s="209">
        <f>B9+C9+D9</f>
        <v>0</v>
      </c>
      <c r="F9" s="210" t="s">
        <v>321</v>
      </c>
    </row>
    <row r="10" spans="1:7" x14ac:dyDescent="0.2">
      <c r="A10" s="212" t="s">
        <v>322</v>
      </c>
      <c r="B10" s="91">
        <v>1356.8</v>
      </c>
      <c r="C10" s="91"/>
      <c r="D10" s="211"/>
      <c r="E10" s="209">
        <f>B10+C10+D10</f>
        <v>1356.8</v>
      </c>
      <c r="F10" s="210" t="s">
        <v>323</v>
      </c>
    </row>
    <row r="11" spans="1:7" x14ac:dyDescent="0.2">
      <c r="A11" s="210" t="s">
        <v>324</v>
      </c>
      <c r="B11" s="213"/>
      <c r="C11" s="213"/>
      <c r="D11" s="213"/>
      <c r="E11" s="214">
        <f>B11+C11+D11</f>
        <v>0</v>
      </c>
      <c r="F11" s="210" t="s">
        <v>325</v>
      </c>
    </row>
    <row r="12" spans="1:7" x14ac:dyDescent="0.2">
      <c r="A12" s="215" t="s">
        <v>326</v>
      </c>
      <c r="B12" s="216">
        <f>SUM(B8:B11)</f>
        <v>1356.8</v>
      </c>
      <c r="C12" s="216">
        <f>SUM(C8:C11)</f>
        <v>0</v>
      </c>
      <c r="D12" s="216">
        <f>SUM(D8:D11)</f>
        <v>0</v>
      </c>
      <c r="E12" s="216">
        <f>B12+C12+D12</f>
        <v>1356.8</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313</v>
      </c>
      <c r="B15" s="218" t="s">
        <v>328</v>
      </c>
      <c r="C15" s="218" t="s">
        <v>329</v>
      </c>
      <c r="D15" s="218" t="s">
        <v>330</v>
      </c>
      <c r="E15" s="205" t="s">
        <v>317</v>
      </c>
      <c r="F15" s="206" t="s">
        <v>34</v>
      </c>
      <c r="G15" s="219"/>
    </row>
    <row r="16" spans="1:7" x14ac:dyDescent="0.2">
      <c r="A16" s="207" t="s">
        <v>318</v>
      </c>
      <c r="B16" s="208"/>
      <c r="C16" s="208"/>
      <c r="D16" s="208"/>
      <c r="E16" s="211">
        <f>+B16+C16+D16</f>
        <v>0</v>
      </c>
      <c r="F16" s="416" t="s">
        <v>331</v>
      </c>
      <c r="G16" s="219"/>
    </row>
    <row r="17" spans="1:7" x14ac:dyDescent="0.2">
      <c r="A17" s="210" t="s">
        <v>320</v>
      </c>
      <c r="B17" s="211"/>
      <c r="C17" s="211"/>
      <c r="D17" s="211"/>
      <c r="E17" s="211">
        <f>+B17+C17+D17</f>
        <v>0</v>
      </c>
      <c r="F17" s="140" t="s">
        <v>332</v>
      </c>
      <c r="G17" s="219"/>
    </row>
    <row r="18" spans="1:7" x14ac:dyDescent="0.2">
      <c r="A18" s="212" t="s">
        <v>322</v>
      </c>
      <c r="B18" s="211"/>
      <c r="C18" s="211"/>
      <c r="D18" s="211"/>
      <c r="E18" s="211">
        <f>+B18+C18+D18</f>
        <v>0</v>
      </c>
      <c r="F18" s="140" t="s">
        <v>333</v>
      </c>
      <c r="G18" s="219"/>
    </row>
    <row r="19" spans="1:7" x14ac:dyDescent="0.2">
      <c r="A19" s="210" t="s">
        <v>324</v>
      </c>
      <c r="B19" s="213"/>
      <c r="C19" s="213"/>
      <c r="D19" s="213"/>
      <c r="E19" s="213">
        <f>+B19+C19+D19</f>
        <v>0</v>
      </c>
      <c r="F19" s="140" t="s">
        <v>334</v>
      </c>
      <c r="G19" s="219"/>
    </row>
    <row r="20" spans="1:7" x14ac:dyDescent="0.2">
      <c r="A20" s="215" t="s">
        <v>326</v>
      </c>
      <c r="B20" s="220">
        <f>SUM(B16:B19)</f>
        <v>0</v>
      </c>
      <c r="C20" s="220">
        <f>SUM(C16:C19)</f>
        <v>0</v>
      </c>
      <c r="D20" s="220">
        <f>SUM(D16:D19)</f>
        <v>0</v>
      </c>
      <c r="E20" s="220">
        <f>+B20+C20+D20</f>
        <v>0</v>
      </c>
      <c r="F20" s="145" t="s">
        <v>335</v>
      </c>
      <c r="G20" s="221"/>
    </row>
    <row r="21" spans="1:7" x14ac:dyDescent="0.2">
      <c r="A21" s="197"/>
      <c r="B21" s="217"/>
      <c r="C21" s="217"/>
      <c r="D21" s="217"/>
      <c r="E21" s="217"/>
      <c r="F21" s="94"/>
    </row>
    <row r="22" spans="1:7" x14ac:dyDescent="0.2">
      <c r="A22" s="215" t="s">
        <v>336</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337</v>
      </c>
      <c r="B27" s="52"/>
      <c r="C27" s="53"/>
      <c r="D27" s="94"/>
      <c r="E27" s="94"/>
      <c r="F27" s="94"/>
    </row>
    <row r="28" spans="1:7" x14ac:dyDescent="0.2">
      <c r="A28" s="227" t="s">
        <v>338</v>
      </c>
      <c r="B28" s="205">
        <f>Resultatregnskap!C6</f>
        <v>45657</v>
      </c>
      <c r="C28" s="228">
        <f>Resultatregnskap!D6</f>
        <v>45291</v>
      </c>
      <c r="D28" s="206" t="s">
        <v>34</v>
      </c>
      <c r="E28" s="200"/>
      <c r="F28" s="94"/>
    </row>
    <row r="29" spans="1:7" x14ac:dyDescent="0.2">
      <c r="A29" s="212" t="s">
        <v>339</v>
      </c>
      <c r="B29" s="211">
        <v>8850.9120000000003</v>
      </c>
      <c r="C29" s="229">
        <v>8828.2839999999997</v>
      </c>
      <c r="D29" s="140" t="s">
        <v>340</v>
      </c>
      <c r="E29" s="200"/>
      <c r="F29" s="221"/>
    </row>
    <row r="30" spans="1:7" x14ac:dyDescent="0.2">
      <c r="A30" s="230" t="s">
        <v>341</v>
      </c>
      <c r="B30" s="211"/>
      <c r="C30" s="229"/>
      <c r="D30" s="140" t="s">
        <v>342</v>
      </c>
      <c r="E30" s="200"/>
      <c r="F30" s="221"/>
    </row>
    <row r="31" spans="1:7" x14ac:dyDescent="0.2">
      <c r="A31" s="230" t="s">
        <v>343</v>
      </c>
      <c r="B31" s="213">
        <v>1595.27</v>
      </c>
      <c r="C31" s="231">
        <v>289.5</v>
      </c>
      <c r="D31" s="417" t="s">
        <v>344</v>
      </c>
      <c r="E31" s="200"/>
      <c r="F31" s="221"/>
    </row>
    <row r="32" spans="1:7" x14ac:dyDescent="0.2">
      <c r="A32" s="215" t="s">
        <v>345</v>
      </c>
      <c r="B32" s="232">
        <f>SUM(B29:B31)</f>
        <v>10446.182000000001</v>
      </c>
      <c r="C32" s="220">
        <f>SUM(C29:C31)</f>
        <v>9117.7839999999997</v>
      </c>
      <c r="D32" s="417" t="s">
        <v>346</v>
      </c>
      <c r="E32" s="200"/>
      <c r="F32" s="221"/>
    </row>
    <row r="33" spans="1:6" x14ac:dyDescent="0.2">
      <c r="A33" s="197"/>
      <c r="B33" s="217"/>
      <c r="C33" s="219"/>
      <c r="D33" s="200"/>
      <c r="E33" s="200"/>
      <c r="F33" s="94"/>
    </row>
    <row r="34" spans="1:6" x14ac:dyDescent="0.2">
      <c r="A34" s="45" t="s">
        <v>347</v>
      </c>
      <c r="B34" s="217"/>
      <c r="C34" s="219"/>
      <c r="D34" s="200"/>
      <c r="E34" s="200"/>
    </row>
    <row r="35" spans="1:6" x14ac:dyDescent="0.2">
      <c r="A35" s="45"/>
      <c r="B35" s="217"/>
      <c r="C35" s="219"/>
      <c r="D35" s="200"/>
      <c r="E35" s="200"/>
    </row>
    <row r="36" spans="1:6" x14ac:dyDescent="0.2">
      <c r="A36" s="197" t="s">
        <v>348</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349</v>
      </c>
      <c r="B41" s="237">
        <f>3463.359+4.785</f>
        <v>3468.1439999999998</v>
      </c>
      <c r="C41" s="240">
        <v>3220.27</v>
      </c>
      <c r="D41" s="238" t="s">
        <v>350</v>
      </c>
      <c r="E41" s="239"/>
    </row>
    <row r="42" spans="1:6" x14ac:dyDescent="0.2">
      <c r="A42" s="210" t="s">
        <v>351</v>
      </c>
      <c r="B42" s="240">
        <v>358.47199999999998</v>
      </c>
      <c r="C42" s="240">
        <v>327.06</v>
      </c>
      <c r="D42" s="241" t="s">
        <v>352</v>
      </c>
      <c r="E42" s="239"/>
    </row>
    <row r="43" spans="1:6" x14ac:dyDescent="0.2">
      <c r="A43" s="210" t="s">
        <v>353</v>
      </c>
      <c r="B43" s="240">
        <f>520.003+50.545</f>
        <v>570.548</v>
      </c>
      <c r="C43" s="240">
        <v>472.41</v>
      </c>
      <c r="D43" s="241" t="s">
        <v>354</v>
      </c>
      <c r="E43" s="239"/>
    </row>
    <row r="44" spans="1:6" x14ac:dyDescent="0.2">
      <c r="A44" s="210" t="s">
        <v>355</v>
      </c>
      <c r="B44" s="240">
        <v>179.96299999999999</v>
      </c>
      <c r="C44" s="240">
        <v>167.81700000000001</v>
      </c>
      <c r="D44" s="241" t="s">
        <v>356</v>
      </c>
      <c r="E44" s="239"/>
    </row>
    <row r="45" spans="1:6" x14ac:dyDescent="0.2">
      <c r="A45" s="210" t="s">
        <v>357</v>
      </c>
      <c r="B45" s="240">
        <v>-83.480999999999995</v>
      </c>
      <c r="C45" s="240">
        <v>-478.286</v>
      </c>
      <c r="D45" s="241" t="s">
        <v>358</v>
      </c>
      <c r="E45" s="239"/>
    </row>
    <row r="46" spans="1:6" x14ac:dyDescent="0.2">
      <c r="A46" s="210" t="s">
        <v>359</v>
      </c>
      <c r="B46" s="240">
        <f>11.438+91.843+4.465+31.121</f>
        <v>138.86700000000002</v>
      </c>
      <c r="C46" s="240">
        <v>169.102</v>
      </c>
      <c r="D46" s="241" t="s">
        <v>360</v>
      </c>
      <c r="E46" s="239"/>
      <c r="F46" s="225"/>
    </row>
    <row r="47" spans="1:6" x14ac:dyDescent="0.2">
      <c r="A47" s="215" t="s">
        <v>361</v>
      </c>
      <c r="B47" s="216">
        <f>SUM(B41:B46)</f>
        <v>4632.5129999999999</v>
      </c>
      <c r="C47" s="242">
        <f>SUM(C41:C46)</f>
        <v>3878.3729999999996</v>
      </c>
      <c r="D47" s="243" t="s">
        <v>362</v>
      </c>
      <c r="E47" s="239"/>
    </row>
    <row r="48" spans="1:6" x14ac:dyDescent="0.2">
      <c r="A48" s="94"/>
      <c r="B48" s="244"/>
      <c r="C48" s="245"/>
      <c r="D48" s="246"/>
    </row>
    <row r="49" spans="1:6" x14ac:dyDescent="0.2">
      <c r="A49" s="215" t="s">
        <v>363</v>
      </c>
      <c r="B49" s="247">
        <v>5</v>
      </c>
      <c r="C49" s="248">
        <v>5</v>
      </c>
      <c r="D49" s="243" t="s">
        <v>364</v>
      </c>
      <c r="E49" s="239"/>
    </row>
    <row r="50" spans="1:6" x14ac:dyDescent="0.2">
      <c r="A50" s="197"/>
      <c r="B50" s="245"/>
      <c r="C50" s="245"/>
      <c r="D50" s="245"/>
      <c r="E50" s="245"/>
    </row>
    <row r="51" spans="1:6" x14ac:dyDescent="0.2">
      <c r="A51" s="92" t="s">
        <v>337</v>
      </c>
      <c r="B51" s="94"/>
      <c r="C51" s="94"/>
      <c r="D51" s="94"/>
      <c r="E51" s="94"/>
    </row>
    <row r="52" spans="1:6" x14ac:dyDescent="0.2">
      <c r="A52" s="249" t="s">
        <v>365</v>
      </c>
      <c r="B52" s="94"/>
      <c r="C52" s="94"/>
      <c r="D52" s="94"/>
      <c r="E52" s="94"/>
    </row>
    <row r="53" spans="1:6" ht="26.25" x14ac:dyDescent="0.25">
      <c r="A53" s="250" t="s">
        <v>366</v>
      </c>
      <c r="B53" s="434" t="s">
        <v>367</v>
      </c>
      <c r="C53" s="435" t="s">
        <v>368</v>
      </c>
      <c r="D53" s="252" t="s">
        <v>34</v>
      </c>
      <c r="E53" s="253"/>
    </row>
    <row r="54" spans="1:6" ht="15" x14ac:dyDescent="0.25">
      <c r="A54" s="432" t="s">
        <v>653</v>
      </c>
      <c r="B54" s="255">
        <v>964.96799999999996</v>
      </c>
      <c r="C54" s="256">
        <v>11.221</v>
      </c>
      <c r="D54" s="433" t="s">
        <v>369</v>
      </c>
      <c r="E54" s="258"/>
    </row>
    <row r="55" spans="1:6" ht="15" x14ac:dyDescent="0.25">
      <c r="A55" s="146" t="s">
        <v>370</v>
      </c>
      <c r="B55" s="259"/>
      <c r="C55" s="260"/>
      <c r="D55" s="431" t="s">
        <v>371</v>
      </c>
      <c r="E55" s="258"/>
    </row>
    <row r="56" spans="1:6" ht="15" x14ac:dyDescent="0.25">
      <c r="A56" s="146" t="s">
        <v>372</v>
      </c>
      <c r="B56" s="259"/>
      <c r="C56" s="260"/>
      <c r="D56" s="431" t="s">
        <v>373</v>
      </c>
      <c r="E56" s="258"/>
    </row>
    <row r="57" spans="1:6" ht="15" x14ac:dyDescent="0.25">
      <c r="A57" s="146" t="s">
        <v>374</v>
      </c>
      <c r="B57" s="259"/>
      <c r="C57" s="260"/>
      <c r="D57" s="431" t="s">
        <v>375</v>
      </c>
      <c r="E57" s="258"/>
      <c r="F57" s="225"/>
    </row>
    <row r="58" spans="1:6" ht="15" x14ac:dyDescent="0.25">
      <c r="A58" s="436" t="s">
        <v>376</v>
      </c>
      <c r="B58" s="263"/>
      <c r="C58" s="264"/>
      <c r="D58" s="437" t="s">
        <v>377</v>
      </c>
      <c r="E58" s="258"/>
    </row>
    <row r="59" spans="1:6" x14ac:dyDescent="0.2">
      <c r="A59" s="266"/>
      <c r="B59" s="267"/>
      <c r="C59" s="268"/>
      <c r="D59" s="268"/>
      <c r="E59" s="94"/>
    </row>
    <row r="60" spans="1:6" ht="26.25" x14ac:dyDescent="0.25">
      <c r="A60" s="250" t="s">
        <v>378</v>
      </c>
      <c r="B60" s="251" t="s">
        <v>379</v>
      </c>
      <c r="C60" s="251" t="s">
        <v>380</v>
      </c>
      <c r="D60" s="252" t="s">
        <v>34</v>
      </c>
      <c r="E60" s="253"/>
    </row>
    <row r="61" spans="1:6" ht="15" x14ac:dyDescent="0.25">
      <c r="A61" s="254" t="s">
        <v>381</v>
      </c>
      <c r="B61" s="256"/>
      <c r="C61" s="256"/>
      <c r="D61" s="257" t="s">
        <v>382</v>
      </c>
      <c r="E61" s="258"/>
    </row>
    <row r="62" spans="1:6" ht="15" x14ac:dyDescent="0.25">
      <c r="A62" s="138" t="s">
        <v>383</v>
      </c>
      <c r="B62" s="260"/>
      <c r="C62" s="260"/>
      <c r="D62" s="261" t="s">
        <v>384</v>
      </c>
      <c r="E62" s="258"/>
    </row>
    <row r="63" spans="1:6" ht="15" x14ac:dyDescent="0.25">
      <c r="A63" s="138" t="s">
        <v>385</v>
      </c>
      <c r="B63" s="260"/>
      <c r="C63" s="260"/>
      <c r="D63" s="261" t="s">
        <v>386</v>
      </c>
      <c r="E63" s="258"/>
    </row>
    <row r="64" spans="1:6" ht="15" x14ac:dyDescent="0.25">
      <c r="A64" s="138" t="s">
        <v>387</v>
      </c>
      <c r="B64" s="260"/>
      <c r="C64" s="260"/>
      <c r="D64" s="261" t="s">
        <v>388</v>
      </c>
      <c r="E64" s="258"/>
    </row>
    <row r="65" spans="1:5" ht="15" x14ac:dyDescent="0.25">
      <c r="A65" s="138" t="s">
        <v>389</v>
      </c>
      <c r="B65" s="260"/>
      <c r="C65" s="260"/>
      <c r="D65" s="261" t="s">
        <v>390</v>
      </c>
      <c r="E65" s="258"/>
    </row>
    <row r="66" spans="1:5" ht="15" x14ac:dyDescent="0.25">
      <c r="A66" s="138" t="s">
        <v>391</v>
      </c>
      <c r="B66" s="260"/>
      <c r="C66" s="260"/>
      <c r="D66" s="261" t="s">
        <v>392</v>
      </c>
      <c r="E66" s="258"/>
    </row>
    <row r="67" spans="1:5" ht="15" x14ac:dyDescent="0.25">
      <c r="A67" s="262" t="s">
        <v>393</v>
      </c>
      <c r="B67" s="264"/>
      <c r="C67" s="269"/>
      <c r="D67" s="265" t="s">
        <v>394</v>
      </c>
      <c r="E67" s="258"/>
    </row>
    <row r="68" spans="1:5" x14ac:dyDescent="0.2">
      <c r="A68" s="129"/>
      <c r="B68" s="94"/>
      <c r="C68" s="94"/>
      <c r="D68" s="94"/>
      <c r="E68" s="94"/>
    </row>
    <row r="69" spans="1:5" x14ac:dyDescent="0.2">
      <c r="A69" s="472" t="s">
        <v>395</v>
      </c>
      <c r="B69" s="472"/>
      <c r="C69" s="472"/>
      <c r="D69" s="270"/>
      <c r="E69" s="270"/>
    </row>
    <row r="70" spans="1:5" x14ac:dyDescent="0.2">
      <c r="A70" s="472"/>
      <c r="B70" s="472"/>
      <c r="C70" s="472"/>
      <c r="D70" s="270"/>
      <c r="E70" s="270"/>
    </row>
    <row r="71" spans="1:5" ht="92.45" customHeight="1" x14ac:dyDescent="0.2">
      <c r="A71" s="472"/>
      <c r="B71" s="472"/>
      <c r="C71" s="472"/>
      <c r="D71" s="270"/>
      <c r="E71" s="270"/>
    </row>
    <row r="72" spans="1:5" x14ac:dyDescent="0.2">
      <c r="A72" s="129"/>
      <c r="B72" s="94"/>
      <c r="C72" s="94"/>
      <c r="D72" s="94"/>
      <c r="E72" s="94"/>
    </row>
    <row r="73" spans="1:5" ht="14.25" x14ac:dyDescent="0.2">
      <c r="A73" s="271"/>
      <c r="B73" s="272"/>
      <c r="C73" s="272"/>
    </row>
    <row r="74" spans="1:5" ht="14.25" x14ac:dyDescent="0.2">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17" sqref="B17"/>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3" t="str">
        <f>Resultatregnskap!A1</f>
        <v>Norsk Fotofagskole AS</v>
      </c>
      <c r="B1" s="245"/>
      <c r="C1" s="245"/>
      <c r="D1" s="274"/>
    </row>
    <row r="2" spans="1:4" x14ac:dyDescent="0.2">
      <c r="A2" s="275"/>
      <c r="B2" s="276"/>
      <c r="C2" s="276"/>
      <c r="D2" s="274"/>
    </row>
    <row r="3" spans="1:4" x14ac:dyDescent="0.2">
      <c r="A3" s="277" t="s">
        <v>396</v>
      </c>
      <c r="B3" s="278"/>
      <c r="C3" s="278"/>
      <c r="D3" s="279"/>
    </row>
    <row r="4" spans="1:4" x14ac:dyDescent="0.2">
      <c r="A4" s="280" t="s">
        <v>32</v>
      </c>
      <c r="B4" s="278"/>
      <c r="C4" s="278"/>
      <c r="D4" s="279"/>
    </row>
    <row r="5" spans="1:4" x14ac:dyDescent="0.2">
      <c r="A5" s="281"/>
      <c r="B5" s="282">
        <f>Resultatregnskap!C6</f>
        <v>45657</v>
      </c>
      <c r="C5" s="441">
        <f>Resultatregnskap!D6</f>
        <v>45291</v>
      </c>
      <c r="D5" s="283" t="s">
        <v>34</v>
      </c>
    </row>
    <row r="6" spans="1:4" x14ac:dyDescent="0.2">
      <c r="A6" s="284" t="s">
        <v>397</v>
      </c>
      <c r="B6" s="438">
        <f>1182.996-192.51</f>
        <v>990.4860000000001</v>
      </c>
      <c r="C6" s="285">
        <v>931.303</v>
      </c>
      <c r="D6" s="440" t="s">
        <v>398</v>
      </c>
    </row>
    <row r="7" spans="1:4" x14ac:dyDescent="0.2">
      <c r="A7" s="284" t="s">
        <v>399</v>
      </c>
      <c r="B7" s="328">
        <f>11.51+238.322+221+32.934</f>
        <v>503.76599999999996</v>
      </c>
      <c r="C7" s="286">
        <v>514.62199999999996</v>
      </c>
      <c r="D7" s="440" t="s">
        <v>400</v>
      </c>
    </row>
    <row r="8" spans="1:4" x14ac:dyDescent="0.2">
      <c r="A8" s="284" t="s">
        <v>401</v>
      </c>
      <c r="B8" s="328">
        <v>192.51</v>
      </c>
      <c r="C8" s="286">
        <v>192.51</v>
      </c>
      <c r="D8" s="440" t="s">
        <v>402</v>
      </c>
    </row>
    <row r="9" spans="1:4" x14ac:dyDescent="0.2">
      <c r="A9" s="284" t="s">
        <v>403</v>
      </c>
      <c r="B9" s="328">
        <f>46.112+3.674+27.207+6.25+82.926</f>
        <v>166.16899999999998</v>
      </c>
      <c r="C9" s="286">
        <v>192.928</v>
      </c>
      <c r="D9" s="440" t="s">
        <v>404</v>
      </c>
    </row>
    <row r="10" spans="1:4" x14ac:dyDescent="0.2">
      <c r="A10" s="284" t="s">
        <v>405</v>
      </c>
      <c r="B10" s="328">
        <v>40.969000000000001</v>
      </c>
      <c r="C10" s="286">
        <v>32.881999999999998</v>
      </c>
      <c r="D10" s="440" t="s">
        <v>406</v>
      </c>
    </row>
    <row r="11" spans="1:4" x14ac:dyDescent="0.2">
      <c r="A11" s="284" t="s">
        <v>407</v>
      </c>
      <c r="B11" s="328"/>
      <c r="C11" s="286"/>
      <c r="D11" s="440" t="s">
        <v>408</v>
      </c>
    </row>
    <row r="12" spans="1:4" x14ac:dyDescent="0.2">
      <c r="A12" s="284" t="s">
        <v>409</v>
      </c>
      <c r="B12" s="328">
        <v>14.907999999999999</v>
      </c>
      <c r="C12" s="286">
        <v>17.478000000000002</v>
      </c>
      <c r="D12" s="440" t="s">
        <v>410</v>
      </c>
    </row>
    <row r="13" spans="1:4" x14ac:dyDescent="0.2">
      <c r="A13" s="284" t="s">
        <v>411</v>
      </c>
      <c r="B13" s="328">
        <v>364.911</v>
      </c>
      <c r="C13" s="286">
        <v>299.666</v>
      </c>
      <c r="D13" s="440" t="s">
        <v>412</v>
      </c>
    </row>
    <row r="14" spans="1:4" x14ac:dyDescent="0.2">
      <c r="A14" s="284" t="s">
        <v>413</v>
      </c>
      <c r="B14" s="328">
        <v>32.567</v>
      </c>
      <c r="C14" s="286">
        <v>45.862000000000002</v>
      </c>
      <c r="D14" s="440" t="s">
        <v>414</v>
      </c>
    </row>
    <row r="15" spans="1:4" x14ac:dyDescent="0.2">
      <c r="A15" s="284" t="s">
        <v>415</v>
      </c>
      <c r="B15" s="328">
        <f>2.24+131.206+12.617+26.223+59.71</f>
        <v>231.99600000000001</v>
      </c>
      <c r="C15" s="286">
        <v>81.049000000000007</v>
      </c>
      <c r="D15" s="440" t="s">
        <v>416</v>
      </c>
    </row>
    <row r="16" spans="1:4" x14ac:dyDescent="0.2">
      <c r="A16" s="287" t="s">
        <v>417</v>
      </c>
      <c r="B16" s="439">
        <v>1113</v>
      </c>
      <c r="C16" s="288">
        <v>536</v>
      </c>
      <c r="D16" s="440" t="s">
        <v>418</v>
      </c>
    </row>
    <row r="17" spans="1:5" ht="15.75" customHeight="1" x14ac:dyDescent="0.2">
      <c r="A17" s="289" t="s">
        <v>419</v>
      </c>
      <c r="B17" s="290">
        <f>SUM(B6:B16)</f>
        <v>3651.2820000000002</v>
      </c>
      <c r="C17" s="442">
        <f>SUM(C6:C16)</f>
        <v>2844.3</v>
      </c>
      <c r="D17" s="291" t="s">
        <v>420</v>
      </c>
    </row>
    <row r="18" spans="1:5" x14ac:dyDescent="0.2">
      <c r="A18" s="292"/>
      <c r="B18" s="293"/>
      <c r="C18" s="294"/>
      <c r="D18" s="295"/>
    </row>
    <row r="19" spans="1:5" x14ac:dyDescent="0.2">
      <c r="A19" s="296" t="s">
        <v>421</v>
      </c>
      <c r="B19" s="297">
        <f>B5</f>
        <v>45657</v>
      </c>
      <c r="C19" s="298">
        <f>C5</f>
        <v>45291</v>
      </c>
      <c r="D19" s="299"/>
    </row>
    <row r="20" spans="1:5" x14ac:dyDescent="0.2">
      <c r="A20" s="138" t="s">
        <v>422</v>
      </c>
      <c r="B20" s="286">
        <v>40.969000000000001</v>
      </c>
      <c r="C20" s="286">
        <v>32.883000000000003</v>
      </c>
      <c r="D20" s="300" t="s">
        <v>423</v>
      </c>
    </row>
    <row r="21" spans="1:5" x14ac:dyDescent="0.2">
      <c r="A21" s="138" t="s">
        <v>424</v>
      </c>
      <c r="B21" s="260"/>
      <c r="C21" s="260"/>
      <c r="D21" s="300" t="s">
        <v>425</v>
      </c>
      <c r="E21" s="301"/>
    </row>
    <row r="22" spans="1:5" x14ac:dyDescent="0.2">
      <c r="A22" s="138" t="s">
        <v>426</v>
      </c>
      <c r="B22" s="260"/>
      <c r="C22" s="260"/>
      <c r="D22" s="300" t="s">
        <v>427</v>
      </c>
    </row>
    <row r="23" spans="1:5" x14ac:dyDescent="0.2">
      <c r="A23" s="296" t="s">
        <v>317</v>
      </c>
      <c r="B23" s="227">
        <f>SUBTOTAL(9,B20:B22)</f>
        <v>40.969000000000001</v>
      </c>
      <c r="C23" s="302">
        <f>SUBTOTAL(9,C20:C22)</f>
        <v>32.883000000000003</v>
      </c>
      <c r="D23" s="299" t="s">
        <v>428</v>
      </c>
    </row>
    <row r="24" spans="1:5" x14ac:dyDescent="0.2">
      <c r="A24" s="129"/>
      <c r="B24" s="94"/>
      <c r="C24" s="94"/>
      <c r="D24" s="303"/>
    </row>
    <row r="25" spans="1:5" ht="42" customHeight="1" x14ac:dyDescent="0.2">
      <c r="A25" s="472" t="s">
        <v>429</v>
      </c>
      <c r="B25" s="473"/>
      <c r="C25" s="473"/>
      <c r="D25" s="473"/>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9" zoomScale="80" zoomScaleNormal="80" workbookViewId="0">
      <selection activeCell="E57" sqref="E57"/>
    </sheetView>
  </sheetViews>
  <sheetFormatPr baseColWidth="10" defaultColWidth="17.42578125" defaultRowHeight="15.75" customHeight="1" x14ac:dyDescent="0.2"/>
  <cols>
    <col min="1" max="1" width="44.85546875" style="335" customWidth="1"/>
    <col min="2" max="2" width="24.7109375" style="335" customWidth="1"/>
    <col min="3" max="3" width="21.42578125" style="335" customWidth="1"/>
    <col min="4" max="4" width="24.140625" style="306" customWidth="1"/>
    <col min="5" max="5" width="23.140625" style="61" customWidth="1"/>
    <col min="6" max="6" width="14.85546875" style="61" customWidth="1"/>
    <col min="7" max="16384" width="17.42578125" style="61"/>
  </cols>
  <sheetData>
    <row r="1" spans="1:6" ht="12.75" customHeight="1" x14ac:dyDescent="0.2">
      <c r="A1" s="304"/>
      <c r="B1" s="305"/>
      <c r="C1" s="305"/>
    </row>
    <row r="2" spans="1:6" ht="12.75" x14ac:dyDescent="0.2">
      <c r="A2" s="307" t="str">
        <f>Resultatregnskap!A1</f>
        <v>Norsk Fotofagskole AS</v>
      </c>
      <c r="B2" s="308"/>
      <c r="C2" s="308"/>
      <c r="D2" s="309"/>
      <c r="E2" s="310"/>
      <c r="F2" s="310"/>
    </row>
    <row r="3" spans="1:6" ht="12.75" x14ac:dyDescent="0.2">
      <c r="A3" s="305"/>
      <c r="B3" s="305"/>
      <c r="C3" s="305"/>
    </row>
    <row r="4" spans="1:6" ht="14.25" customHeight="1" x14ac:dyDescent="0.2">
      <c r="A4" s="311" t="s">
        <v>430</v>
      </c>
      <c r="B4" s="276"/>
      <c r="C4" s="276"/>
      <c r="D4" s="276"/>
      <c r="E4" s="276"/>
      <c r="F4" s="276"/>
    </row>
    <row r="5" spans="1:6" ht="14.25" customHeight="1" x14ac:dyDescent="0.2">
      <c r="A5" s="312" t="s">
        <v>32</v>
      </c>
      <c r="B5" s="276"/>
      <c r="C5" s="276"/>
      <c r="D5" s="276"/>
      <c r="E5" s="276"/>
      <c r="F5" s="313"/>
    </row>
    <row r="6" spans="1:6" ht="12.75" customHeight="1" x14ac:dyDescent="0.2">
      <c r="A6" s="276"/>
      <c r="B6" s="276"/>
      <c r="C6" s="276"/>
      <c r="D6" s="276"/>
      <c r="E6" s="276"/>
      <c r="F6" s="314"/>
    </row>
    <row r="7" spans="1:6" ht="25.5" x14ac:dyDescent="0.2">
      <c r="A7" s="315" t="s">
        <v>431</v>
      </c>
      <c r="B7" s="316" t="s">
        <v>432</v>
      </c>
      <c r="C7" s="317" t="s">
        <v>433</v>
      </c>
      <c r="D7" s="316" t="s">
        <v>434</v>
      </c>
      <c r="E7" s="316" t="s">
        <v>435</v>
      </c>
      <c r="F7" s="318" t="s">
        <v>34</v>
      </c>
    </row>
    <row r="8" spans="1:6" ht="15" customHeight="1" x14ac:dyDescent="0.2">
      <c r="A8" s="276" t="s">
        <v>436</v>
      </c>
      <c r="B8" s="319"/>
      <c r="C8" s="319"/>
      <c r="D8" s="319"/>
      <c r="E8" s="90"/>
      <c r="F8" s="300" t="s">
        <v>437</v>
      </c>
    </row>
    <row r="9" spans="1:6" ht="15" customHeight="1" x14ac:dyDescent="0.2">
      <c r="A9" s="276" t="s">
        <v>438</v>
      </c>
      <c r="B9" s="90"/>
      <c r="C9" s="90"/>
      <c r="D9" s="90"/>
      <c r="E9" s="90"/>
      <c r="F9" s="300" t="s">
        <v>439</v>
      </c>
    </row>
    <row r="10" spans="1:6" ht="15" customHeight="1" x14ac:dyDescent="0.2">
      <c r="A10" s="276" t="s">
        <v>440</v>
      </c>
      <c r="B10" s="320"/>
      <c r="C10" s="320"/>
      <c r="D10" s="320"/>
      <c r="E10" s="90"/>
      <c r="F10" s="300" t="s">
        <v>441</v>
      </c>
    </row>
    <row r="11" spans="1:6" ht="15" customHeight="1" x14ac:dyDescent="0.2">
      <c r="A11" s="321" t="s">
        <v>442</v>
      </c>
      <c r="B11" s="322">
        <f>SUM(B8:B10)</f>
        <v>0</v>
      </c>
      <c r="C11" s="322">
        <f>SUM(C8:C10)</f>
        <v>0</v>
      </c>
      <c r="D11" s="323">
        <f>SUM(D8:D10)</f>
        <v>0</v>
      </c>
      <c r="E11" s="323">
        <f>SUM(E8:E10)</f>
        <v>0</v>
      </c>
      <c r="F11" s="299" t="s">
        <v>443</v>
      </c>
    </row>
    <row r="12" spans="1:6" ht="15" customHeight="1" x14ac:dyDescent="0.2">
      <c r="A12" s="276"/>
      <c r="B12" s="324"/>
      <c r="C12" s="324"/>
      <c r="D12" s="324"/>
      <c r="E12" s="324"/>
      <c r="F12" s="303"/>
    </row>
    <row r="13" spans="1:6" ht="20.100000000000001" customHeight="1" x14ac:dyDescent="0.2">
      <c r="A13" s="276"/>
      <c r="B13" s="276"/>
      <c r="C13" s="276"/>
      <c r="D13" s="276"/>
      <c r="E13" s="276"/>
      <c r="F13" s="129"/>
    </row>
    <row r="14" spans="1:6" ht="25.5" x14ac:dyDescent="0.2">
      <c r="A14" s="315" t="s">
        <v>444</v>
      </c>
      <c r="B14" s="316" t="str">
        <f>B7</f>
        <v>Fagskolevirksomhet 31.12.2024</v>
      </c>
      <c r="C14" s="316" t="str">
        <f t="shared" ref="C14:D14" si="0">C7</f>
        <v>Annen virksomhet 31.12.2024</v>
      </c>
      <c r="D14" s="316" t="str">
        <f t="shared" si="0"/>
        <v>Fagskolevirksomhet 31.12.2023</v>
      </c>
      <c r="E14" s="316" t="str">
        <f>E7</f>
        <v>Annen virksomhet 31.12.2023</v>
      </c>
      <c r="F14" s="318" t="s">
        <v>34</v>
      </c>
    </row>
    <row r="15" spans="1:6" ht="15" customHeight="1" x14ac:dyDescent="0.2">
      <c r="A15" s="276" t="s">
        <v>445</v>
      </c>
      <c r="B15" s="319"/>
      <c r="C15" s="319"/>
      <c r="D15" s="319"/>
      <c r="E15" s="90"/>
      <c r="F15" s="300" t="s">
        <v>446</v>
      </c>
    </row>
    <row r="16" spans="1:6" ht="15" customHeight="1" x14ac:dyDescent="0.2">
      <c r="A16" s="276" t="s">
        <v>447</v>
      </c>
      <c r="B16" s="90"/>
      <c r="C16" s="90"/>
      <c r="D16" s="90"/>
      <c r="E16" s="90"/>
      <c r="F16" s="300" t="s">
        <v>448</v>
      </c>
    </row>
    <row r="17" spans="1:7" ht="15" customHeight="1" x14ac:dyDescent="0.2">
      <c r="A17" s="276" t="s">
        <v>449</v>
      </c>
      <c r="B17" s="320"/>
      <c r="C17" s="320"/>
      <c r="D17" s="320"/>
      <c r="E17" s="90"/>
      <c r="F17" s="300" t="s">
        <v>450</v>
      </c>
    </row>
    <row r="18" spans="1:7" ht="15" customHeight="1" x14ac:dyDescent="0.2">
      <c r="A18" s="321" t="s">
        <v>451</v>
      </c>
      <c r="B18" s="322">
        <f>SUM(B15:B17)</f>
        <v>0</v>
      </c>
      <c r="C18" s="322">
        <f>SUM(C15:C17)</f>
        <v>0</v>
      </c>
      <c r="D18" s="323">
        <f>SUM(D15:D17)</f>
        <v>0</v>
      </c>
      <c r="E18" s="323">
        <f>SUM(E15:E17)</f>
        <v>0</v>
      </c>
      <c r="F18" s="299" t="s">
        <v>452</v>
      </c>
    </row>
    <row r="19" spans="1:7" ht="15.75" customHeight="1" x14ac:dyDescent="0.2">
      <c r="A19" s="276"/>
      <c r="B19" s="276"/>
      <c r="C19" s="276"/>
      <c r="D19" s="276"/>
      <c r="E19" s="276"/>
      <c r="F19" s="314"/>
    </row>
    <row r="20" spans="1:7" ht="15.75" customHeight="1" x14ac:dyDescent="0.2">
      <c r="A20" s="477" t="s">
        <v>453</v>
      </c>
      <c r="B20" s="477"/>
      <c r="C20" s="477"/>
      <c r="D20" s="477"/>
      <c r="E20" s="477"/>
      <c r="F20" s="477"/>
    </row>
    <row r="21" spans="1:7" ht="15.75" customHeight="1" x14ac:dyDescent="0.2">
      <c r="A21" s="321" t="s">
        <v>454</v>
      </c>
      <c r="B21" s="478" t="s">
        <v>455</v>
      </c>
      <c r="C21" s="479"/>
      <c r="D21" s="326" t="str">
        <f>"Beløp "&amp;TEXT('Balanse - eiendeler'!C5,"DD.MM.ÅÅÅÅ")</f>
        <v>Beløp 31.12.2024</v>
      </c>
      <c r="E21" s="326" t="str">
        <f>"Beløp "&amp;TEXT('Balanse - eiendeler'!D5,"DD.MM.ÅÅÅÅ")</f>
        <v>Beløp 31.12.2023</v>
      </c>
      <c r="F21" s="318" t="s">
        <v>34</v>
      </c>
    </row>
    <row r="22" spans="1:7" ht="15.75" customHeight="1" x14ac:dyDescent="0.2">
      <c r="A22" s="276"/>
      <c r="B22" s="480"/>
      <c r="C22" s="481"/>
      <c r="D22" s="319"/>
      <c r="E22" s="90"/>
      <c r="F22" s="300" t="s">
        <v>456</v>
      </c>
    </row>
    <row r="23" spans="1:7" ht="15.75" customHeight="1" x14ac:dyDescent="0.2">
      <c r="A23" s="276"/>
      <c r="B23" s="474"/>
      <c r="C23" s="475"/>
      <c r="D23" s="90"/>
      <c r="E23" s="90"/>
      <c r="F23" s="300" t="s">
        <v>456</v>
      </c>
    </row>
    <row r="24" spans="1:7" ht="15.75" customHeight="1" x14ac:dyDescent="0.2">
      <c r="A24" s="276"/>
      <c r="B24" s="474"/>
      <c r="C24" s="475"/>
      <c r="D24" s="90"/>
      <c r="E24" s="90"/>
      <c r="F24" s="300" t="s">
        <v>456</v>
      </c>
    </row>
    <row r="25" spans="1:7" ht="15.75" customHeight="1" x14ac:dyDescent="0.2">
      <c r="A25" s="276"/>
      <c r="B25" s="474"/>
      <c r="C25" s="475"/>
      <c r="D25" s="90"/>
      <c r="E25" s="90"/>
      <c r="F25" s="300" t="s">
        <v>456</v>
      </c>
    </row>
    <row r="26" spans="1:7" ht="15.75" customHeight="1" x14ac:dyDescent="0.2">
      <c r="A26" s="276"/>
      <c r="B26" s="483"/>
      <c r="C26" s="484"/>
      <c r="D26" s="320"/>
      <c r="E26" s="90"/>
      <c r="F26" s="300" t="s">
        <v>456</v>
      </c>
    </row>
    <row r="27" spans="1:7" ht="15.75" customHeight="1" x14ac:dyDescent="0.2">
      <c r="A27" s="321" t="s">
        <v>457</v>
      </c>
      <c r="B27" s="483"/>
      <c r="C27" s="484"/>
      <c r="D27" s="322">
        <f>SUM(D22:D26)</f>
        <v>0</v>
      </c>
      <c r="E27" s="323">
        <f>SUM(E22:E26)</f>
        <v>0</v>
      </c>
      <c r="F27" s="299" t="s">
        <v>458</v>
      </c>
    </row>
    <row r="28" spans="1:7" ht="15.75" customHeight="1" x14ac:dyDescent="0.2">
      <c r="A28" s="325"/>
      <c r="B28" s="325"/>
      <c r="C28" s="325"/>
      <c r="D28" s="325"/>
      <c r="E28" s="325"/>
      <c r="F28" s="325"/>
    </row>
    <row r="29" spans="1:7" ht="15.75" customHeight="1" x14ac:dyDescent="0.2">
      <c r="A29" s="311" t="s">
        <v>459</v>
      </c>
      <c r="B29" s="311"/>
      <c r="C29" s="311"/>
      <c r="D29" s="311"/>
      <c r="E29" s="311"/>
      <c r="F29" s="311"/>
      <c r="G29" s="327"/>
    </row>
    <row r="30" spans="1:7" ht="15.75" customHeight="1" x14ac:dyDescent="0.2">
      <c r="A30" s="312" t="s">
        <v>32</v>
      </c>
      <c r="B30" s="276"/>
      <c r="C30" s="276"/>
      <c r="D30" s="276"/>
      <c r="E30" s="276"/>
      <c r="F30" s="276"/>
    </row>
    <row r="31" spans="1:7" ht="15.75" customHeight="1" x14ac:dyDescent="0.2">
      <c r="A31" s="94"/>
      <c r="B31" s="94"/>
      <c r="C31" s="94"/>
      <c r="D31" s="94"/>
      <c r="E31" s="94"/>
      <c r="F31" s="276"/>
    </row>
    <row r="32" spans="1:7" ht="25.5" x14ac:dyDescent="0.2">
      <c r="A32" s="321" t="s">
        <v>460</v>
      </c>
      <c r="B32" s="316" t="str">
        <f>B7</f>
        <v>Fagskolevirksomhet 31.12.2024</v>
      </c>
      <c r="C32" s="316" t="str">
        <f t="shared" ref="C32:E32" si="1">C7</f>
        <v>Annen virksomhet 31.12.2024</v>
      </c>
      <c r="D32" s="316" t="str">
        <f t="shared" si="1"/>
        <v>Fagskolevirksomhet 31.12.2023</v>
      </c>
      <c r="E32" s="316" t="str">
        <f t="shared" si="1"/>
        <v>Annen virksomhet 31.12.2023</v>
      </c>
      <c r="F32" s="318" t="s">
        <v>34</v>
      </c>
    </row>
    <row r="33" spans="1:6" ht="15.75" customHeight="1" x14ac:dyDescent="0.2">
      <c r="A33" s="328" t="s">
        <v>461</v>
      </c>
      <c r="B33" s="319"/>
      <c r="C33" s="319"/>
      <c r="D33" s="319"/>
      <c r="E33" s="90"/>
      <c r="F33" s="260" t="s">
        <v>462</v>
      </c>
    </row>
    <row r="34" spans="1:6" ht="15.75" customHeight="1" x14ac:dyDescent="0.2">
      <c r="A34" s="328" t="s">
        <v>463</v>
      </c>
      <c r="B34" s="320">
        <v>0.27500000000000002</v>
      </c>
      <c r="D34" s="90">
        <v>0.17499999999999999</v>
      </c>
      <c r="F34" s="260" t="s">
        <v>464</v>
      </c>
    </row>
    <row r="35" spans="1:6" ht="15.75" customHeight="1" x14ac:dyDescent="0.2">
      <c r="A35" s="321" t="s">
        <v>465</v>
      </c>
      <c r="B35" s="322">
        <f>SUM(B33:B34)</f>
        <v>0.27500000000000002</v>
      </c>
      <c r="C35" s="322">
        <f>SUM(C33:C34)</f>
        <v>0</v>
      </c>
      <c r="D35" s="323">
        <f>SUM(D33:D34)</f>
        <v>0.17499999999999999</v>
      </c>
      <c r="E35" s="323">
        <f>SUM(E33:E34)</f>
        <v>0</v>
      </c>
      <c r="F35" s="302" t="s">
        <v>466</v>
      </c>
    </row>
    <row r="36" spans="1:6" ht="15.75" customHeight="1" x14ac:dyDescent="0.2">
      <c r="A36" s="328"/>
      <c r="B36" s="324"/>
      <c r="C36" s="324"/>
      <c r="D36" s="324"/>
      <c r="E36" s="324"/>
      <c r="F36" s="94"/>
    </row>
    <row r="37" spans="1:6" ht="25.5" x14ac:dyDescent="0.2">
      <c r="A37" s="321" t="s">
        <v>467</v>
      </c>
      <c r="B37" s="316" t="str">
        <f>B7</f>
        <v>Fagskolevirksomhet 31.12.2024</v>
      </c>
      <c r="C37" s="316" t="str">
        <f t="shared" ref="C37:E37" si="2">C7</f>
        <v>Annen virksomhet 31.12.2024</v>
      </c>
      <c r="D37" s="316" t="str">
        <f t="shared" si="2"/>
        <v>Fagskolevirksomhet 31.12.2023</v>
      </c>
      <c r="E37" s="316" t="str">
        <f t="shared" si="2"/>
        <v>Annen virksomhet 31.12.2023</v>
      </c>
      <c r="F37" s="318" t="s">
        <v>34</v>
      </c>
    </row>
    <row r="38" spans="1:6" ht="15.75" customHeight="1" x14ac:dyDescent="0.2">
      <c r="A38" s="328" t="s">
        <v>468</v>
      </c>
      <c r="B38" s="319"/>
      <c r="C38" s="319"/>
      <c r="D38" s="319"/>
      <c r="E38" s="90"/>
      <c r="F38" s="260" t="s">
        <v>469</v>
      </c>
    </row>
    <row r="39" spans="1:6" ht="15.75" customHeight="1" x14ac:dyDescent="0.2">
      <c r="A39" s="328" t="s">
        <v>470</v>
      </c>
      <c r="B39" s="320"/>
      <c r="C39" s="320"/>
      <c r="D39" s="320"/>
      <c r="E39" s="90"/>
      <c r="F39" s="260" t="s">
        <v>471</v>
      </c>
    </row>
    <row r="40" spans="1:6" ht="15.75" customHeight="1" x14ac:dyDescent="0.2">
      <c r="A40" s="321" t="s">
        <v>472</v>
      </c>
      <c r="B40" s="322">
        <f>SUM(B38:B39)</f>
        <v>0</v>
      </c>
      <c r="C40" s="322">
        <f>SUM(C38:C39)</f>
        <v>0</v>
      </c>
      <c r="D40" s="323">
        <f>SUM(D38:D39)</f>
        <v>0</v>
      </c>
      <c r="E40" s="323">
        <f>SUM(E38:E39)</f>
        <v>0</v>
      </c>
      <c r="F40" s="302" t="s">
        <v>473</v>
      </c>
    </row>
    <row r="41" spans="1:6" ht="15.75" customHeight="1" x14ac:dyDescent="0.2">
      <c r="A41" s="328"/>
      <c r="B41" s="324"/>
      <c r="C41" s="324"/>
      <c r="D41" s="324"/>
      <c r="E41" s="324"/>
      <c r="F41" s="94"/>
    </row>
    <row r="42" spans="1:6" ht="25.5" x14ac:dyDescent="0.2">
      <c r="A42" s="321" t="s">
        <v>474</v>
      </c>
      <c r="B42" s="316" t="str">
        <f>B7</f>
        <v>Fagskolevirksomhet 31.12.2024</v>
      </c>
      <c r="C42" s="316" t="str">
        <f t="shared" ref="C42:E42" si="3">C7</f>
        <v>Annen virksomhet 31.12.2024</v>
      </c>
      <c r="D42" s="316" t="str">
        <f t="shared" si="3"/>
        <v>Fagskolevirksomhet 31.12.2023</v>
      </c>
      <c r="E42" s="316" t="str">
        <f t="shared" si="3"/>
        <v>Annen virksomhet 31.12.2023</v>
      </c>
      <c r="F42" s="318" t="s">
        <v>34</v>
      </c>
    </row>
    <row r="43" spans="1:6" ht="15.75" customHeight="1" x14ac:dyDescent="0.2">
      <c r="A43" s="328" t="s">
        <v>475</v>
      </c>
      <c r="B43" s="319"/>
      <c r="C43" s="319"/>
      <c r="D43" s="319"/>
      <c r="E43" s="90"/>
      <c r="F43" s="260" t="s">
        <v>476</v>
      </c>
    </row>
    <row r="44" spans="1:6" ht="15.75" customHeight="1" x14ac:dyDescent="0.2">
      <c r="A44" s="328" t="s">
        <v>477</v>
      </c>
      <c r="B44" s="320">
        <f>22.689+0.3</f>
        <v>22.989000000000001</v>
      </c>
      <c r="C44" s="320"/>
      <c r="D44" s="320">
        <v>0.15</v>
      </c>
      <c r="E44" s="90"/>
      <c r="F44" s="260" t="s">
        <v>478</v>
      </c>
    </row>
    <row r="45" spans="1:6" ht="15.75" customHeight="1" x14ac:dyDescent="0.2">
      <c r="A45" s="321" t="s">
        <v>479</v>
      </c>
      <c r="B45" s="322">
        <f>SUM(B43:B44)</f>
        <v>22.989000000000001</v>
      </c>
      <c r="C45" s="322">
        <f>SUM(C43:C44)</f>
        <v>0</v>
      </c>
      <c r="D45" s="323">
        <f>SUM(D43:D44)</f>
        <v>0.15</v>
      </c>
      <c r="E45" s="323">
        <f>SUM(E43:E44)</f>
        <v>0</v>
      </c>
      <c r="F45" s="302" t="s">
        <v>480</v>
      </c>
    </row>
    <row r="46" spans="1:6" ht="15.75" customHeight="1" x14ac:dyDescent="0.2">
      <c r="A46" s="329"/>
      <c r="B46" s="330"/>
      <c r="C46" s="330"/>
      <c r="D46" s="330"/>
      <c r="E46" s="330"/>
      <c r="F46" s="94"/>
    </row>
    <row r="47" spans="1:6" ht="25.5" x14ac:dyDescent="0.2">
      <c r="A47" s="321" t="s">
        <v>481</v>
      </c>
      <c r="B47" s="316" t="str">
        <f>B7</f>
        <v>Fagskolevirksomhet 31.12.2024</v>
      </c>
      <c r="C47" s="316" t="str">
        <f t="shared" ref="C47:E47" si="4">C7</f>
        <v>Annen virksomhet 31.12.2024</v>
      </c>
      <c r="D47" s="316" t="str">
        <f t="shared" si="4"/>
        <v>Fagskolevirksomhet 31.12.2023</v>
      </c>
      <c r="E47" s="316" t="str">
        <f t="shared" si="4"/>
        <v>Annen virksomhet 31.12.2023</v>
      </c>
      <c r="F47" s="318" t="s">
        <v>34</v>
      </c>
    </row>
    <row r="48" spans="1:6" ht="15.75" customHeight="1" x14ac:dyDescent="0.2">
      <c r="A48" s="328" t="s">
        <v>482</v>
      </c>
      <c r="B48" s="319"/>
      <c r="C48" s="319"/>
      <c r="D48" s="319"/>
      <c r="E48" s="90"/>
      <c r="F48" s="260" t="s">
        <v>483</v>
      </c>
    </row>
    <row r="49" spans="1:7" ht="15.75" customHeight="1" x14ac:dyDescent="0.2">
      <c r="A49" s="328" t="s">
        <v>484</v>
      </c>
      <c r="B49" s="320"/>
      <c r="C49" s="320"/>
      <c r="D49" s="320"/>
      <c r="E49" s="90"/>
      <c r="F49" s="260" t="s">
        <v>485</v>
      </c>
    </row>
    <row r="50" spans="1:7" ht="15.75" customHeight="1" x14ac:dyDescent="0.2">
      <c r="A50" s="321" t="s">
        <v>486</v>
      </c>
      <c r="B50" s="322">
        <f>SUM(B48:B49)</f>
        <v>0</v>
      </c>
      <c r="C50" s="322">
        <f>SUM(C48:C49)</f>
        <v>0</v>
      </c>
      <c r="D50" s="323">
        <f>SUM(D48:D49)</f>
        <v>0</v>
      </c>
      <c r="E50" s="323">
        <f>SUM(E48:E49)</f>
        <v>0</v>
      </c>
      <c r="F50" s="302" t="s">
        <v>487</v>
      </c>
      <c r="G50" s="331"/>
    </row>
    <row r="51" spans="1:7" ht="15.75" customHeight="1" x14ac:dyDescent="0.2">
      <c r="A51" s="332"/>
      <c r="B51" s="333"/>
      <c r="C51" s="333"/>
      <c r="D51" s="324"/>
      <c r="E51" s="324"/>
      <c r="F51" s="94"/>
      <c r="G51" s="331"/>
    </row>
    <row r="52" spans="1:7" ht="15.75" customHeight="1" x14ac:dyDescent="0.2">
      <c r="A52" s="477" t="s">
        <v>453</v>
      </c>
      <c r="B52" s="477"/>
      <c r="C52" s="477"/>
      <c r="D52" s="477"/>
      <c r="E52" s="477"/>
      <c r="F52" s="477"/>
      <c r="G52" s="331"/>
    </row>
    <row r="53" spans="1:7" ht="15.75" customHeight="1" x14ac:dyDescent="0.2">
      <c r="A53" s="321" t="s">
        <v>488</v>
      </c>
      <c r="B53" s="478" t="s">
        <v>489</v>
      </c>
      <c r="C53" s="479"/>
      <c r="D53" s="326" t="str">
        <f>"Beløp "&amp;TEXT('Balanse - eiendeler'!C5,"DD.MM.ÅÅÅÅ")</f>
        <v>Beløp 31.12.2024</v>
      </c>
      <c r="E53" s="326" t="str">
        <f>"Beløp "&amp;TEXT('Balanse - eiendeler'!D5,"DD.MM.ÅÅÅÅ")</f>
        <v>Beløp 31.12.2023</v>
      </c>
      <c r="F53" s="318" t="s">
        <v>34</v>
      </c>
      <c r="G53" s="331"/>
    </row>
    <row r="54" spans="1:7" ht="15.75" customHeight="1" x14ac:dyDescent="0.2">
      <c r="A54" s="276"/>
      <c r="B54" s="480"/>
      <c r="C54" s="481"/>
      <c r="D54" s="319"/>
      <c r="E54" s="90"/>
      <c r="F54" s="300" t="s">
        <v>490</v>
      </c>
      <c r="G54" s="331"/>
    </row>
    <row r="55" spans="1:7" ht="15.75" customHeight="1" x14ac:dyDescent="0.2">
      <c r="A55" s="276" t="s">
        <v>654</v>
      </c>
      <c r="B55" s="474" t="s">
        <v>655</v>
      </c>
      <c r="C55" s="475"/>
      <c r="D55" s="90">
        <v>22.689</v>
      </c>
      <c r="E55" s="90"/>
      <c r="F55" s="300" t="s">
        <v>490</v>
      </c>
      <c r="G55" s="331"/>
    </row>
    <row r="56" spans="1:7" ht="15.75" customHeight="1" x14ac:dyDescent="0.2">
      <c r="A56" s="276" t="s">
        <v>656</v>
      </c>
      <c r="B56" s="474" t="s">
        <v>657</v>
      </c>
      <c r="C56" s="475"/>
      <c r="D56" s="90">
        <v>0.3</v>
      </c>
      <c r="E56" s="90">
        <v>0.15</v>
      </c>
      <c r="F56" s="300" t="s">
        <v>490</v>
      </c>
      <c r="G56" s="331"/>
    </row>
    <row r="57" spans="1:7" ht="15.75" customHeight="1" x14ac:dyDescent="0.2">
      <c r="A57" s="276" t="s">
        <v>658</v>
      </c>
      <c r="B57" s="474" t="s">
        <v>659</v>
      </c>
      <c r="C57" s="475"/>
      <c r="D57" s="90">
        <v>0.27500000000000002</v>
      </c>
      <c r="E57" s="90">
        <v>1</v>
      </c>
      <c r="F57" s="300" t="s">
        <v>490</v>
      </c>
      <c r="G57" s="331"/>
    </row>
    <row r="58" spans="1:7" ht="15.75" customHeight="1" x14ac:dyDescent="0.2">
      <c r="A58" s="276"/>
      <c r="B58" s="483"/>
      <c r="C58" s="484"/>
      <c r="D58" s="320"/>
      <c r="E58" s="90"/>
      <c r="F58" s="300" t="s">
        <v>490</v>
      </c>
      <c r="G58" s="331"/>
    </row>
    <row r="59" spans="1:7" ht="25.5" x14ac:dyDescent="0.2">
      <c r="A59" s="334" t="s">
        <v>491</v>
      </c>
      <c r="B59" s="483"/>
      <c r="C59" s="484"/>
      <c r="D59" s="322">
        <f>SUM(D54:D58)</f>
        <v>23.263999999999999</v>
      </c>
      <c r="E59" s="323">
        <f>SUM(E54:E58)</f>
        <v>1.1499999999999999</v>
      </c>
      <c r="F59" s="299" t="s">
        <v>492</v>
      </c>
    </row>
    <row r="60" spans="1:7" ht="15.75" customHeight="1" x14ac:dyDescent="0.2">
      <c r="A60" s="94"/>
      <c r="B60" s="94"/>
      <c r="C60" s="94"/>
      <c r="D60" s="94"/>
      <c r="E60" s="94"/>
      <c r="F60" s="94"/>
    </row>
    <row r="61" spans="1:7" ht="142.15" customHeight="1" x14ac:dyDescent="0.2">
      <c r="A61" s="482" t="s">
        <v>493</v>
      </c>
      <c r="B61" s="482"/>
      <c r="C61" s="482"/>
      <c r="D61" s="482"/>
      <c r="E61" s="482"/>
      <c r="F61" s="482"/>
    </row>
    <row r="62" spans="1:7" ht="15.75" customHeight="1" x14ac:dyDescent="0.2">
      <c r="A62" s="476" t="s">
        <v>494</v>
      </c>
      <c r="B62" s="476"/>
      <c r="C62" s="476"/>
      <c r="D62" s="476"/>
      <c r="E62" s="476"/>
      <c r="F62" s="476"/>
    </row>
    <row r="63" spans="1:7" ht="15.75" customHeight="1" x14ac:dyDescent="0.2">
      <c r="A63" s="476" t="s">
        <v>495</v>
      </c>
      <c r="B63" s="476"/>
      <c r="C63" s="476"/>
      <c r="D63" s="476"/>
      <c r="E63" s="476"/>
      <c r="F63" s="476"/>
    </row>
    <row r="65" ht="15" customHeight="1" x14ac:dyDescent="0.2"/>
    <row r="66" ht="15.75" hidden="1" customHeight="1" x14ac:dyDescent="0.2"/>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07" t="str">
        <f>Resultatregnskap!A1</f>
        <v>Norsk Fotofagskole AS</v>
      </c>
      <c r="B1" s="225"/>
      <c r="C1" s="336"/>
      <c r="D1" s="10"/>
      <c r="E1" s="10"/>
      <c r="F1" s="10"/>
    </row>
    <row r="2" spans="1:6" x14ac:dyDescent="0.25">
      <c r="A2" s="10"/>
      <c r="B2" s="337"/>
      <c r="C2" s="338"/>
      <c r="D2" s="10"/>
      <c r="E2" s="10"/>
      <c r="F2" s="10"/>
    </row>
    <row r="3" spans="1:6" x14ac:dyDescent="0.25">
      <c r="A3" s="64" t="s">
        <v>496</v>
      </c>
      <c r="B3" s="339"/>
      <c r="C3" s="339"/>
      <c r="D3" s="339"/>
      <c r="E3" s="10"/>
      <c r="F3" s="10"/>
    </row>
    <row r="4" spans="1:6" x14ac:dyDescent="0.25">
      <c r="A4" s="340" t="s">
        <v>32</v>
      </c>
      <c r="B4" s="337"/>
      <c r="C4" s="337"/>
      <c r="D4" s="32"/>
      <c r="E4" s="10"/>
      <c r="F4" s="341"/>
    </row>
    <row r="5" spans="1:6" ht="38.25" x14ac:dyDescent="0.25">
      <c r="A5" s="342"/>
      <c r="B5" s="80" t="s">
        <v>497</v>
      </c>
      <c r="C5" s="80" t="s">
        <v>498</v>
      </c>
      <c r="D5" s="343" t="s">
        <v>499</v>
      </c>
      <c r="E5" s="343" t="s">
        <v>500</v>
      </c>
      <c r="F5" s="344" t="s">
        <v>501</v>
      </c>
    </row>
    <row r="6" spans="1:6" x14ac:dyDescent="0.25">
      <c r="A6" s="342" t="s">
        <v>502</v>
      </c>
      <c r="B6" s="345"/>
      <c r="C6" s="345"/>
      <c r="D6" s="345"/>
      <c r="E6" s="345">
        <f>SUM(B6:D6)</f>
        <v>0</v>
      </c>
      <c r="F6" s="341" t="s">
        <v>503</v>
      </c>
    </row>
    <row r="7" spans="1:6" x14ac:dyDescent="0.25">
      <c r="A7" s="346" t="s">
        <v>504</v>
      </c>
      <c r="B7" s="345"/>
      <c r="C7" s="345"/>
      <c r="D7" s="345"/>
      <c r="E7" s="345">
        <f>SUM(B7:D7)</f>
        <v>0</v>
      </c>
      <c r="F7" s="341" t="s">
        <v>505</v>
      </c>
    </row>
    <row r="8" spans="1:6" x14ac:dyDescent="0.25">
      <c r="A8" s="346" t="s">
        <v>506</v>
      </c>
      <c r="B8" s="347"/>
      <c r="C8" s="347"/>
      <c r="D8" s="347"/>
      <c r="E8" s="345">
        <f>SUM(B8:D8)</f>
        <v>0</v>
      </c>
      <c r="F8" s="341" t="s">
        <v>507</v>
      </c>
    </row>
    <row r="9" spans="1:6" x14ac:dyDescent="0.25">
      <c r="A9" s="348" t="s">
        <v>508</v>
      </c>
      <c r="B9" s="349"/>
      <c r="C9" s="349"/>
      <c r="D9" s="349"/>
      <c r="E9" s="345">
        <f>SUM(B9:D9)</f>
        <v>0</v>
      </c>
      <c r="F9" s="341" t="s">
        <v>509</v>
      </c>
    </row>
    <row r="10" spans="1:6" x14ac:dyDescent="0.25">
      <c r="A10" s="350" t="s">
        <v>510</v>
      </c>
      <c r="B10" s="351">
        <f>SUBTOTAL(9,B6:B9)</f>
        <v>0</v>
      </c>
      <c r="C10" s="351">
        <f>SUBTOTAL(9,C6:C9)</f>
        <v>0</v>
      </c>
      <c r="D10" s="351">
        <f>SUBTOTAL(9,D6:D9)</f>
        <v>0</v>
      </c>
      <c r="E10" s="351">
        <f>SUBTOTAL(9,E6:E9)</f>
        <v>0</v>
      </c>
      <c r="F10" s="352" t="s">
        <v>511</v>
      </c>
    </row>
    <row r="11" spans="1:6" x14ac:dyDescent="0.25">
      <c r="A11" s="346" t="s">
        <v>512</v>
      </c>
      <c r="B11" s="347"/>
      <c r="C11" s="347"/>
      <c r="D11" s="347"/>
      <c r="E11" s="345">
        <f>SUM(B11:D11)</f>
        <v>0</v>
      </c>
      <c r="F11" s="341" t="s">
        <v>513</v>
      </c>
    </row>
    <row r="12" spans="1:6" x14ac:dyDescent="0.25">
      <c r="A12" s="346" t="s">
        <v>514</v>
      </c>
      <c r="B12" s="347"/>
      <c r="C12" s="347"/>
      <c r="D12" s="347"/>
      <c r="E12" s="345">
        <f>SUM(B12:D12)</f>
        <v>0</v>
      </c>
      <c r="F12" s="341" t="s">
        <v>515</v>
      </c>
    </row>
    <row r="13" spans="1:6" x14ac:dyDescent="0.25">
      <c r="A13" s="346" t="s">
        <v>516</v>
      </c>
      <c r="B13" s="347"/>
      <c r="C13" s="347"/>
      <c r="D13" s="347"/>
      <c r="E13" s="345">
        <f>SUM(B13:D13)</f>
        <v>0</v>
      </c>
      <c r="F13" s="341" t="s">
        <v>517</v>
      </c>
    </row>
    <row r="14" spans="1:6" x14ac:dyDescent="0.25">
      <c r="A14" s="346" t="s">
        <v>518</v>
      </c>
      <c r="B14" s="347"/>
      <c r="C14" s="347"/>
      <c r="D14" s="347"/>
      <c r="E14" s="345">
        <f>SUM(B14:D14)</f>
        <v>0</v>
      </c>
      <c r="F14" s="341" t="s">
        <v>519</v>
      </c>
    </row>
    <row r="15" spans="1:6" x14ac:dyDescent="0.25">
      <c r="A15" s="346" t="s">
        <v>520</v>
      </c>
      <c r="B15" s="347"/>
      <c r="C15" s="347"/>
      <c r="D15" s="347"/>
      <c r="E15" s="345">
        <f>SUM(B15:D15)</f>
        <v>0</v>
      </c>
      <c r="F15" s="341" t="s">
        <v>521</v>
      </c>
    </row>
    <row r="16" spans="1:6" x14ac:dyDescent="0.25">
      <c r="A16" s="350" t="s">
        <v>522</v>
      </c>
      <c r="B16" s="351">
        <f>SUBTOTAL(9,B6:B15)</f>
        <v>0</v>
      </c>
      <c r="C16" s="353">
        <f>SUBTOTAL(9,C6:C15)</f>
        <v>0</v>
      </c>
      <c r="D16" s="353">
        <f>SUBTOTAL(9,D6:D15)</f>
        <v>0</v>
      </c>
      <c r="E16" s="353">
        <f>SUBTOTAL(9,E6:E15)</f>
        <v>0</v>
      </c>
      <c r="F16" s="352" t="s">
        <v>523</v>
      </c>
    </row>
    <row r="17" spans="1:6" x14ac:dyDescent="0.25">
      <c r="A17" s="342"/>
      <c r="B17" s="32"/>
      <c r="C17" s="32"/>
      <c r="D17" s="32"/>
      <c r="E17" s="129"/>
      <c r="F17" s="341"/>
    </row>
    <row r="18" spans="1:6" x14ac:dyDescent="0.25">
      <c r="A18" s="485" t="s">
        <v>524</v>
      </c>
      <c r="B18" s="485"/>
      <c r="C18" s="485"/>
      <c r="D18" s="485"/>
      <c r="E18" s="485"/>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Kine Engvik Helmersen</cp:lastModifiedBy>
  <cp:revision/>
  <dcterms:created xsi:type="dcterms:W3CDTF">2010-03-24T14:06:30Z</dcterms:created>
  <dcterms:modified xsi:type="dcterms:W3CDTF">2025-08-04T07:36:10Z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SIP_Label_f72e1550-8259-4cf3-a1ec-0faec9abf3e8_Enabled">
    <vt:lpwstr>true</vt:lpwstr>
  </property>
  <property fmtid="{D5CDD505-2E9C-101B-9397-08002B2CF9AE}" pid="18" name="MSIP_Label_f72e1550-8259-4cf3-a1ec-0faec9abf3e8_SetDate">
    <vt:lpwstr>2025-08-01T09:39:47Z</vt:lpwstr>
  </property>
  <property fmtid="{D5CDD505-2E9C-101B-9397-08002B2CF9AE}" pid="19" name="MSIP_Label_f72e1550-8259-4cf3-a1ec-0faec9abf3e8_Method">
    <vt:lpwstr>Privileged</vt:lpwstr>
  </property>
  <property fmtid="{D5CDD505-2E9C-101B-9397-08002B2CF9AE}" pid="20" name="MSIP_Label_f72e1550-8259-4cf3-a1ec-0faec9abf3e8_Name">
    <vt:lpwstr>f72e1550-8259-4cf3-a1ec-0faec9abf3e8</vt:lpwstr>
  </property>
  <property fmtid="{D5CDD505-2E9C-101B-9397-08002B2CF9AE}" pid="21" name="MSIP_Label_f72e1550-8259-4cf3-a1ec-0faec9abf3e8_SiteId">
    <vt:lpwstr>156b047c-a56e-40a2-9f11-b69d58cf5508</vt:lpwstr>
  </property>
  <property fmtid="{D5CDD505-2E9C-101B-9397-08002B2CF9AE}" pid="22" name="MSIP_Label_f72e1550-8259-4cf3-a1ec-0faec9abf3e8_ActionId">
    <vt:lpwstr>1b3b7df2-2c56-46fe-9611-632eb26e45c0</vt:lpwstr>
  </property>
  <property fmtid="{D5CDD505-2E9C-101B-9397-08002B2CF9AE}" pid="23" name="MSIP_Label_f72e1550-8259-4cf3-a1ec-0faec9abf3e8_ContentBits">
    <vt:lpwstr>0</vt:lpwstr>
  </property>
  <property fmtid="{D5CDD505-2E9C-101B-9397-08002B2CF9AE}" pid="24" name="MSIP_Label_f72e1550-8259-4cf3-a1ec-0faec9abf3e8_Tag">
    <vt:lpwstr>10, 0, 1, 1</vt:lpwstr>
  </property>
</Properties>
</file>