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defaultThemeVersion="124226"/>
  <mc:AlternateContent xmlns:mc="http://schemas.openxmlformats.org/markup-compatibility/2006">
    <mc:Choice Requires="x15">
      <x15ac:absPath xmlns:x15ac="http://schemas.microsoft.com/office/spreadsheetml/2010/11/ac" url="https://hlb.sharepoint.com/sites/Ledelse/Delte dokumenter/General/Administrasjon/Plikta rapportering/Rapportering DBH/Rapporteringskrav for 2024-data/"/>
    </mc:Choice>
  </mc:AlternateContent>
  <xr:revisionPtr revIDLastSave="63" documentId="13_ncr:1_{273F3E69-19CF-4782-8E58-ACAE031B5D6F}" xr6:coauthVersionLast="47" xr6:coauthVersionMax="47" xr10:uidLastSave="{D804A7BA-3EEA-4259-983C-795D2734044E}"/>
  <bookViews>
    <workbookView xWindow="-90" yWindow="0" windowWidth="19380" windowHeight="20970" firstSheet="3" activeTab="3" xr2:uid="{00000000-000D-0000-FFFF-FFFF00000000}"/>
  </bookViews>
  <sheets>
    <sheet name="Prinsippnote" sheetId="2" r:id="rId1"/>
    <sheet name="Resultatregnskap" sheetId="3" r:id="rId2"/>
    <sheet name="Balanse - eiendeler" sheetId="4" r:id="rId3"/>
    <sheet name="Balanse - gjeld og egenkapital" sheetId="5" r:id="rId4"/>
    <sheet name=" Kontantstrøm IND" sheetId="6" r:id="rId5"/>
    <sheet name="Kontantstrøm DIR" sheetId="27" r:id="rId6"/>
    <sheet name="Note 1" sheetId="7" r:id="rId7"/>
    <sheet name="Note 2" sheetId="8" r:id="rId8"/>
    <sheet name="Note  3 og 4" sheetId="9" r:id="rId9"/>
    <sheet name="Note 5 og 6" sheetId="12" r:id="rId10"/>
    <sheet name="Note 7" sheetId="23" r:id="rId11"/>
    <sheet name="Note 8" sheetId="24" r:id="rId12"/>
    <sheet name="Note 9 og 10" sheetId="13" r:id="rId13"/>
    <sheet name="Note 11" sheetId="25" r:id="rId14"/>
    <sheet name="Note 12" sheetId="31" r:id="rId15"/>
    <sheet name="Note 20" sheetId="26" r:id="rId16"/>
    <sheet name="Note 21" sheetId="19" r:id="rId17"/>
    <sheet name="Note 25" sheetId="17" r:id="rId18"/>
    <sheet name="Note 30" sheetId="34" r:id="rId19"/>
    <sheet name="Note 32" sheetId="18"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2" l="1"/>
  <c r="A5" i="12"/>
  <c r="B7" i="12"/>
  <c r="D7" i="12"/>
  <c r="D15" i="12" s="1"/>
  <c r="E23" i="12" s="1"/>
  <c r="B12" i="12"/>
  <c r="C12" i="12"/>
  <c r="D12" i="12"/>
  <c r="E12" i="12"/>
  <c r="B15" i="12"/>
  <c r="B33" i="12" s="1"/>
  <c r="B20" i="12"/>
  <c r="C20" i="12"/>
  <c r="D20" i="12"/>
  <c r="E20" i="12"/>
  <c r="D28" i="12"/>
  <c r="E28" i="12"/>
  <c r="D33" i="12"/>
  <c r="D45" i="12" s="1"/>
  <c r="B37" i="12"/>
  <c r="C37" i="12"/>
  <c r="D37" i="12"/>
  <c r="E37" i="12"/>
  <c r="D39" i="12"/>
  <c r="B43" i="12"/>
  <c r="C43" i="12"/>
  <c r="D43" i="12"/>
  <c r="E43" i="12"/>
  <c r="B49" i="12"/>
  <c r="C49" i="12"/>
  <c r="D49" i="12"/>
  <c r="E49" i="12"/>
  <c r="D51" i="12"/>
  <c r="B55" i="12"/>
  <c r="C55" i="12"/>
  <c r="D55" i="12"/>
  <c r="E55" i="12"/>
  <c r="D63" i="12"/>
  <c r="E63" i="12"/>
  <c r="D31" i="19"/>
  <c r="C31" i="19"/>
  <c r="B31" i="19"/>
  <c r="E10" i="19"/>
  <c r="B51" i="12" l="1"/>
  <c r="B39" i="12"/>
  <c r="B45" i="12"/>
  <c r="C23" i="27"/>
  <c r="C72" i="27"/>
  <c r="C20" i="27"/>
  <c r="C74" i="27" l="1"/>
  <c r="C21" i="27"/>
  <c r="C19" i="6"/>
  <c r="C12" i="27"/>
  <c r="C15" i="8" l="1"/>
  <c r="C13" i="17" l="1"/>
  <c r="C12" i="17"/>
  <c r="B13" i="17"/>
  <c r="B12" i="17"/>
  <c r="C30" i="6" l="1"/>
  <c r="C32" i="4"/>
  <c r="C25" i="27"/>
  <c r="C18" i="27"/>
  <c r="C27" i="27" s="1"/>
  <c r="C21" i="4"/>
  <c r="D31" i="3"/>
  <c r="C31" i="3"/>
  <c r="E28" i="19"/>
  <c r="E30" i="19"/>
  <c r="E35" i="19"/>
  <c r="E42" i="19"/>
  <c r="E41" i="19"/>
  <c r="E40" i="19"/>
  <c r="E43" i="19" s="1"/>
  <c r="E18" i="19"/>
  <c r="E19" i="19"/>
  <c r="E20" i="19"/>
  <c r="E21" i="19"/>
  <c r="E17" i="19"/>
  <c r="E12" i="19"/>
  <c r="E13" i="19"/>
  <c r="E11" i="19"/>
  <c r="E14" i="19" l="1"/>
  <c r="E22" i="19"/>
  <c r="G12" i="34" l="1"/>
  <c r="F12" i="34"/>
  <c r="E12" i="34"/>
  <c r="D12" i="34"/>
  <c r="C12" i="34"/>
  <c r="H11" i="34"/>
  <c r="H10" i="34"/>
  <c r="H9" i="34"/>
  <c r="H8" i="34"/>
  <c r="H12" i="34" l="1"/>
  <c r="D21" i="6"/>
  <c r="D74" i="27" l="1"/>
  <c r="D7" i="27" l="1"/>
  <c r="D14" i="19" l="1"/>
  <c r="C14" i="19"/>
  <c r="B14" i="19"/>
  <c r="B11" i="26"/>
  <c r="B17" i="31"/>
  <c r="C13" i="25"/>
  <c r="B13" i="25"/>
  <c r="B14" i="13"/>
  <c r="B22" i="13"/>
  <c r="B25" i="9"/>
  <c r="C19" i="9"/>
  <c r="B19" i="9"/>
  <c r="B15" i="8"/>
  <c r="D36" i="27"/>
  <c r="D48" i="6"/>
  <c r="C48" i="6"/>
  <c r="D30" i="6"/>
  <c r="C21" i="6"/>
  <c r="D57" i="4"/>
  <c r="C57" i="4"/>
  <c r="D52" i="4"/>
  <c r="C52" i="4"/>
  <c r="D44" i="4"/>
  <c r="C44" i="4"/>
  <c r="D38" i="4"/>
  <c r="C38" i="4"/>
  <c r="C59" i="4" s="1"/>
  <c r="D32" i="4"/>
  <c r="C14" i="4"/>
  <c r="D43" i="3"/>
  <c r="C43" i="3"/>
  <c r="D22" i="3"/>
  <c r="C22" i="3"/>
  <c r="C14" i="3"/>
  <c r="D14" i="3"/>
  <c r="B43" i="19"/>
  <c r="C22" i="19"/>
  <c r="B22" i="19"/>
  <c r="D43" i="19"/>
  <c r="C43" i="19"/>
  <c r="D22" i="19"/>
  <c r="E31" i="19" l="1"/>
  <c r="D24" i="3"/>
  <c r="D33" i="3" s="1"/>
  <c r="D37" i="3" s="1"/>
  <c r="C24" i="3"/>
  <c r="C33" i="3" s="1"/>
  <c r="C37" i="3" s="1"/>
  <c r="B20" i="17" s="1"/>
  <c r="D24" i="19"/>
  <c r="D33" i="19" s="1"/>
  <c r="D37" i="19" s="1"/>
  <c r="C24" i="19"/>
  <c r="C33" i="19" s="1"/>
  <c r="C37" i="19" s="1"/>
  <c r="B24" i="19"/>
  <c r="B11" i="24"/>
  <c r="B17" i="24" s="1"/>
  <c r="B33" i="19" l="1"/>
  <c r="E24" i="19"/>
  <c r="F11" i="24"/>
  <c r="F17" i="24" s="1"/>
  <c r="E11" i="24"/>
  <c r="E17" i="24" s="1"/>
  <c r="D11" i="24"/>
  <c r="D17" i="24" s="1"/>
  <c r="C11" i="24"/>
  <c r="C17" i="24" s="1"/>
  <c r="C11" i="23"/>
  <c r="C17" i="23" s="1"/>
  <c r="D11" i="23"/>
  <c r="D17" i="23" s="1"/>
  <c r="B11" i="23"/>
  <c r="B17" i="23" s="1"/>
  <c r="B37" i="19" l="1"/>
  <c r="E37" i="19" s="1"/>
  <c r="E33" i="19"/>
  <c r="E17" i="23"/>
  <c r="G17" i="24"/>
  <c r="C11" i="26"/>
  <c r="C22" i="13"/>
  <c r="G16" i="31" l="1"/>
  <c r="G15" i="31"/>
  <c r="G14" i="31"/>
  <c r="G13" i="31"/>
  <c r="G12" i="31"/>
  <c r="F16" i="31"/>
  <c r="F15" i="31"/>
  <c r="F14" i="31"/>
  <c r="F13" i="31"/>
  <c r="F12" i="31"/>
  <c r="H12" i="31" s="1"/>
  <c r="C10" i="7"/>
  <c r="B10" i="7"/>
  <c r="F17" i="31" l="1"/>
  <c r="G17" i="31"/>
  <c r="A2" i="31"/>
  <c r="H16" i="31"/>
  <c r="H15" i="31"/>
  <c r="H13" i="31"/>
  <c r="E17" i="31"/>
  <c r="D17" i="31"/>
  <c r="C17" i="31"/>
  <c r="H14" i="31" l="1"/>
  <c r="H17" i="31" s="1"/>
  <c r="D25" i="27" l="1"/>
  <c r="D18" i="27"/>
  <c r="D27" i="27" s="1"/>
  <c r="D54" i="27" l="1"/>
  <c r="C54" i="27"/>
  <c r="C36" i="27"/>
  <c r="E7" i="27"/>
  <c r="C7" i="27"/>
  <c r="A5" i="27"/>
  <c r="A2" i="27"/>
  <c r="C57" i="27" l="1"/>
  <c r="D57" i="27"/>
  <c r="D59" i="27" s="1"/>
  <c r="C6" i="26"/>
  <c r="B6" i="26"/>
  <c r="D6" i="13"/>
  <c r="A5" i="13"/>
  <c r="D6" i="18"/>
  <c r="A2" i="26"/>
  <c r="C6" i="25"/>
  <c r="B6" i="25"/>
  <c r="C6" i="13"/>
  <c r="C11" i="13" s="1"/>
  <c r="C18" i="13" s="1"/>
  <c r="B6" i="13"/>
  <c r="B11" i="13" s="1"/>
  <c r="B18" i="13" s="1"/>
  <c r="A2" i="13"/>
  <c r="C14" i="13"/>
  <c r="C9" i="13"/>
  <c r="B9" i="13"/>
  <c r="C59" i="27" l="1"/>
  <c r="A2" i="25"/>
  <c r="C44" i="9" l="1"/>
  <c r="B44" i="9"/>
  <c r="C37" i="9"/>
  <c r="B37" i="9"/>
  <c r="C46" i="9" l="1"/>
  <c r="B46" i="9"/>
  <c r="A2" i="17" l="1"/>
  <c r="G16" i="24" l="1"/>
  <c r="G15" i="24"/>
  <c r="G14" i="24"/>
  <c r="G13" i="24"/>
  <c r="G12" i="24"/>
  <c r="G11" i="24"/>
  <c r="G10" i="24"/>
  <c r="G9" i="24"/>
  <c r="G8" i="24"/>
  <c r="G7" i="24"/>
  <c r="A5" i="24"/>
  <c r="A2" i="24"/>
  <c r="E16" i="23"/>
  <c r="E15" i="23"/>
  <c r="E14" i="23"/>
  <c r="E13" i="23"/>
  <c r="E12" i="23"/>
  <c r="E11" i="23"/>
  <c r="E10" i="23"/>
  <c r="E9" i="23"/>
  <c r="E8" i="23"/>
  <c r="E7" i="23"/>
  <c r="A5" i="23"/>
  <c r="A2" i="23"/>
  <c r="C25" i="9"/>
  <c r="A5" i="9" l="1"/>
  <c r="A5" i="8"/>
  <c r="A5" i="7"/>
  <c r="A5" i="6"/>
  <c r="A5" i="5"/>
  <c r="A5" i="4"/>
  <c r="A2" i="19" l="1"/>
  <c r="D7" i="5" l="1"/>
  <c r="A2" i="18" l="1"/>
  <c r="C6" i="18" l="1"/>
  <c r="B6" i="18"/>
  <c r="B10" i="17" l="1"/>
  <c r="D8" i="8"/>
  <c r="C8" i="8"/>
  <c r="B8" i="8"/>
  <c r="C38" i="7"/>
  <c r="B38" i="7"/>
  <c r="C73" i="7"/>
  <c r="C78" i="7" s="1"/>
  <c r="B73" i="7"/>
  <c r="B78" i="7" s="1"/>
  <c r="C56" i="7"/>
  <c r="B56" i="7"/>
  <c r="C48" i="7"/>
  <c r="B48" i="7"/>
  <c r="C43" i="7"/>
  <c r="B43" i="7"/>
  <c r="C22" i="7"/>
  <c r="B22" i="7"/>
  <c r="C17" i="7"/>
  <c r="B17" i="7"/>
  <c r="B59" i="7" l="1"/>
  <c r="B14" i="17" s="1"/>
  <c r="C59" i="7"/>
  <c r="C14" i="17" s="1"/>
  <c r="C12" i="18"/>
  <c r="C9" i="18"/>
  <c r="B17" i="18"/>
  <c r="C13" i="18"/>
  <c r="C17" i="18"/>
  <c r="B12" i="18"/>
  <c r="B9" i="18"/>
  <c r="C8" i="18"/>
  <c r="B8" i="18"/>
  <c r="B18" i="18"/>
  <c r="C18" i="18"/>
  <c r="C19" i="18"/>
  <c r="B13" i="18"/>
  <c r="B19" i="18"/>
  <c r="B24" i="7"/>
  <c r="B26" i="7" s="1"/>
  <c r="C24" i="7"/>
  <c r="C26" i="7" s="1"/>
  <c r="C10" i="18" l="1"/>
  <c r="B10" i="18"/>
  <c r="C20" i="18"/>
  <c r="C14" i="18"/>
  <c r="B14" i="18"/>
  <c r="B20" i="18"/>
  <c r="D6" i="7"/>
  <c r="C6" i="7"/>
  <c r="B6" i="7"/>
  <c r="C7" i="6"/>
  <c r="C34" i="7" l="1"/>
  <c r="B34" i="7"/>
  <c r="C16" i="17"/>
  <c r="B16" i="17"/>
  <c r="C10" i="17"/>
  <c r="D6" i="9"/>
  <c r="C6" i="9"/>
  <c r="C21" i="9" s="1"/>
  <c r="C32" i="9" s="1"/>
  <c r="B6" i="9"/>
  <c r="B21" i="9" s="1"/>
  <c r="B32" i="9" s="1"/>
  <c r="A2" i="9"/>
  <c r="A2" i="8"/>
  <c r="C91" i="7"/>
  <c r="C93" i="7" s="1"/>
  <c r="B91" i="7"/>
  <c r="B93" i="7" s="1"/>
  <c r="A2" i="7"/>
  <c r="E7" i="6"/>
  <c r="A2" i="6"/>
  <c r="D48" i="5"/>
  <c r="C28" i="17" s="1"/>
  <c r="C48" i="5"/>
  <c r="D39" i="5"/>
  <c r="C39" i="5"/>
  <c r="D32" i="5"/>
  <c r="C32" i="5"/>
  <c r="D20" i="5"/>
  <c r="D15" i="5"/>
  <c r="C15" i="5"/>
  <c r="E7" i="5"/>
  <c r="C7" i="5"/>
  <c r="A2" i="5"/>
  <c r="D21" i="4"/>
  <c r="D14" i="4"/>
  <c r="E7" i="4"/>
  <c r="C7" i="4"/>
  <c r="A2" i="4"/>
  <c r="C18" i="17"/>
  <c r="B18" i="17"/>
  <c r="C11" i="17"/>
  <c r="C15" i="17" s="1"/>
  <c r="B66" i="7" l="1"/>
  <c r="C66" i="7"/>
  <c r="D6" i="25"/>
  <c r="D6" i="26"/>
  <c r="B28" i="17"/>
  <c r="D50" i="5"/>
  <c r="C40" i="17"/>
  <c r="C27" i="17"/>
  <c r="C50" i="5"/>
  <c r="D22" i="5"/>
  <c r="C26" i="17" s="1"/>
  <c r="C38" i="17" s="1"/>
  <c r="C24" i="17"/>
  <c r="C36" i="17" s="1"/>
  <c r="C23" i="17"/>
  <c r="B24" i="17"/>
  <c r="D59" i="4"/>
  <c r="C25" i="17" s="1"/>
  <c r="B19" i="17"/>
  <c r="C17" i="17"/>
  <c r="C33" i="17"/>
  <c r="C39" i="17"/>
  <c r="B33" i="17"/>
  <c r="D51" i="6"/>
  <c r="D53" i="6" s="1"/>
  <c r="C52" i="6" s="1"/>
  <c r="B17" i="17"/>
  <c r="B23" i="17"/>
  <c r="B27" i="17"/>
  <c r="B11" i="17"/>
  <c r="B39" i="17" l="1"/>
  <c r="B15" i="17"/>
  <c r="C85" i="7"/>
  <c r="B85" i="7"/>
  <c r="B25" i="17"/>
  <c r="B35" i="17"/>
  <c r="C35" i="17"/>
  <c r="D52" i="5"/>
  <c r="C29" i="17" s="1"/>
  <c r="C37" i="17" s="1"/>
  <c r="B36" i="17"/>
  <c r="B34" i="17"/>
  <c r="C19" i="17"/>
  <c r="C34" i="17" s="1"/>
  <c r="B40" i="17"/>
  <c r="C20" i="17" l="1"/>
  <c r="C51" i="6" l="1"/>
  <c r="C53" i="6" s="1"/>
  <c r="C20" i="5"/>
  <c r="C22" i="5" l="1"/>
  <c r="B26" i="17" s="1"/>
  <c r="B38" i="17" s="1"/>
  <c r="C52" i="5" l="1"/>
  <c r="B29" i="17" l="1"/>
  <c r="B37" i="17" s="1"/>
  <c r="C41" i="17"/>
  <c r="B41" i="17"/>
</calcChain>
</file>

<file path=xl/sharedStrings.xml><?xml version="1.0" encoding="utf-8"?>
<sst xmlns="http://schemas.openxmlformats.org/spreadsheetml/2006/main" count="1090" uniqueCount="898">
  <si>
    <t>Generelle regnskapsprinsipper</t>
  </si>
  <si>
    <t>Årsregnskapet er utarbeidet etter regnskapslovens bestemmelser, men er presentert i samsvar med Kunnskapsdepartementets rapporteringskrav.</t>
  </si>
  <si>
    <t>Anvendte regnskapsprinsipper</t>
  </si>
  <si>
    <t>Inntekter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</si>
  <si>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</si>
  <si>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</si>
  <si>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</si>
  <si>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</si>
  <si>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</si>
  <si>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</si>
  <si>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</si>
  <si>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</si>
  <si>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</si>
  <si>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</si>
  <si>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</si>
  <si>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</si>
  <si>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</si>
  <si>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</si>
  <si>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</si>
  <si>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Internhandel</t>
  </si>
  <si>
    <t>Alle vesentlige interne transaksjoner og mellomværender innen virksomheten er eliminert i regnskapet.</t>
  </si>
  <si>
    <t>Pensjoner og pensjonsforpliktelser</t>
  </si>
  <si>
    <t>Kontantstrøm</t>
  </si>
  <si>
    <t>Kontantstrømanalysen er satt opp etter indirekte metode.</t>
  </si>
  <si>
    <t>Kontoplan</t>
  </si>
  <si>
    <t>Kontoplanen er satt opp etter NS 4102.</t>
  </si>
  <si>
    <t>Resultatregnskap</t>
  </si>
  <si>
    <t>Note</t>
  </si>
  <si>
    <t>Driftsinntekter</t>
  </si>
  <si>
    <t>Offentlige tilskudd</t>
  </si>
  <si>
    <t>RE.011</t>
  </si>
  <si>
    <t>Salgsinntekter</t>
  </si>
  <si>
    <t>RE.012</t>
  </si>
  <si>
    <t>Andre driftsinntekter</t>
  </si>
  <si>
    <t>RE.013</t>
  </si>
  <si>
    <t>Sum driftsinntekter</t>
  </si>
  <si>
    <t>RE.1</t>
  </si>
  <si>
    <t>Driftskostnader</t>
  </si>
  <si>
    <t>Varekostnad</t>
  </si>
  <si>
    <t>RE.021</t>
  </si>
  <si>
    <t>RE.022</t>
  </si>
  <si>
    <t>Avskrivninger</t>
  </si>
  <si>
    <t>RE.023</t>
  </si>
  <si>
    <t>Nedskrivninger</t>
  </si>
  <si>
    <t>RE.024</t>
  </si>
  <si>
    <t>Andre driftskostnader</t>
  </si>
  <si>
    <t>RE.025</t>
  </si>
  <si>
    <t>Sum driftskostnader</t>
  </si>
  <si>
    <t>RE.2</t>
  </si>
  <si>
    <t>Driftsresultat</t>
  </si>
  <si>
    <t>RE.3</t>
  </si>
  <si>
    <t>Finansinntekter og -kostnader</t>
  </si>
  <si>
    <t>Finansinntekter</t>
  </si>
  <si>
    <t>RE.041</t>
  </si>
  <si>
    <t>Finanskostnader</t>
  </si>
  <si>
    <t>RE.042</t>
  </si>
  <si>
    <t>Resultat av finansposter</t>
  </si>
  <si>
    <t>RE.4</t>
  </si>
  <si>
    <t>Resultat før skattekostnad</t>
  </si>
  <si>
    <t>RE.5</t>
  </si>
  <si>
    <t>Skattekostnad</t>
  </si>
  <si>
    <t>RE.061</t>
  </si>
  <si>
    <t>Årsresultat</t>
  </si>
  <si>
    <t>RE.6</t>
  </si>
  <si>
    <t>Disponeringer og overføringer av årsresultat</t>
  </si>
  <si>
    <t>RE.071</t>
  </si>
  <si>
    <t>Konsernbidrag</t>
  </si>
  <si>
    <t>RE.072</t>
  </si>
  <si>
    <t>Andre disponeringer</t>
  </si>
  <si>
    <t>RE.073</t>
  </si>
  <si>
    <t>Sum disponeringer</t>
  </si>
  <si>
    <t>RE.7</t>
  </si>
  <si>
    <t>Balanse - eiendeler</t>
  </si>
  <si>
    <t>EIENDELER</t>
  </si>
  <si>
    <t>A. Anleggsmidler</t>
  </si>
  <si>
    <t>I. Immaterielle eiendeler</t>
  </si>
  <si>
    <t>AI.01</t>
  </si>
  <si>
    <t>AI.02</t>
  </si>
  <si>
    <t>AI.03</t>
  </si>
  <si>
    <t>Sum immaterielle eiendeler</t>
  </si>
  <si>
    <t>AI.1</t>
  </si>
  <si>
    <t>II. Varige driftsmidler</t>
  </si>
  <si>
    <t>Tomter</t>
  </si>
  <si>
    <t>AII.01</t>
  </si>
  <si>
    <t>Bygninger og annen fast eiendom</t>
  </si>
  <si>
    <t>AII.02</t>
  </si>
  <si>
    <t>Maskiner og anlegg</t>
  </si>
  <si>
    <t>AII.03</t>
  </si>
  <si>
    <t>AII.04</t>
  </si>
  <si>
    <t>Anlegg under utførelse</t>
  </si>
  <si>
    <t>Sum varige driftsmidler</t>
  </si>
  <si>
    <t>AII.1</t>
  </si>
  <si>
    <t>III. Finansielle anleggsmidler</t>
  </si>
  <si>
    <t>AIII.01</t>
  </si>
  <si>
    <t>AIII.02</t>
  </si>
  <si>
    <t>Lån til foretak i samme konsern</t>
  </si>
  <si>
    <t>AIII.03</t>
  </si>
  <si>
    <t>AIII.04</t>
  </si>
  <si>
    <t>AIII.05</t>
  </si>
  <si>
    <t>AIII.06</t>
  </si>
  <si>
    <t>AIII.07</t>
  </si>
  <si>
    <t>Sum finansielle anleggsmidler</t>
  </si>
  <si>
    <t>AIII.1</t>
  </si>
  <si>
    <t>B. Omløpsmidler</t>
  </si>
  <si>
    <t>I. Varer</t>
  </si>
  <si>
    <t>BI.01</t>
  </si>
  <si>
    <t>Sum varer</t>
  </si>
  <si>
    <t>BI.1</t>
  </si>
  <si>
    <t>II. Fordringer</t>
  </si>
  <si>
    <t>Kundefordringer</t>
  </si>
  <si>
    <t>BII.01</t>
  </si>
  <si>
    <t>Andre fordringer</t>
  </si>
  <si>
    <t>BII.02</t>
  </si>
  <si>
    <t>BII.03</t>
  </si>
  <si>
    <t>Sum fordringer</t>
  </si>
  <si>
    <t>BII.1</t>
  </si>
  <si>
    <t>III Investeringer</t>
  </si>
  <si>
    <t>BIII.01</t>
  </si>
  <si>
    <t>BIII.02</t>
  </si>
  <si>
    <t>BIII.03</t>
  </si>
  <si>
    <t>Sum investeringer</t>
  </si>
  <si>
    <t>BIII.1</t>
  </si>
  <si>
    <t>IV Bankinnskudd, kontanter og lignende</t>
  </si>
  <si>
    <t>Bankinnskudd</t>
  </si>
  <si>
    <t>BIV.01</t>
  </si>
  <si>
    <t>Kontanter og kontantekvivalenter</t>
  </si>
  <si>
    <t>BIV.02</t>
  </si>
  <si>
    <t>Sum bankinnskudd, kontanter og lignende</t>
  </si>
  <si>
    <t>BIV.1</t>
  </si>
  <si>
    <t>SUM EIENDELER</t>
  </si>
  <si>
    <t>BV.1</t>
  </si>
  <si>
    <t>Balanse - gjeld og egenkapital</t>
  </si>
  <si>
    <t>EGENKAPITAL OG GJELD</t>
  </si>
  <si>
    <t>C. Egenkapital</t>
  </si>
  <si>
    <t>I. Innskutt egenkapital</t>
  </si>
  <si>
    <t>Selskapskapital</t>
  </si>
  <si>
    <t>CI.01</t>
  </si>
  <si>
    <t>Overkursfond</t>
  </si>
  <si>
    <t>CI.02</t>
  </si>
  <si>
    <t>Annen innskutt egenkapital</t>
  </si>
  <si>
    <t>CI.03</t>
  </si>
  <si>
    <t>Sum innskutt egenkapital</t>
  </si>
  <si>
    <t>CI.1</t>
  </si>
  <si>
    <t>II. Opptjent egenkapital</t>
  </si>
  <si>
    <t>Sum opptjent egenkapital</t>
  </si>
  <si>
    <t>CII.1</t>
  </si>
  <si>
    <t>Sum egenkapital</t>
  </si>
  <si>
    <t>CIII.1</t>
  </si>
  <si>
    <t>D. Gjeld</t>
  </si>
  <si>
    <t>I. Avsetning for forpliktelser</t>
  </si>
  <si>
    <t>DI.01</t>
  </si>
  <si>
    <t>DI.02</t>
  </si>
  <si>
    <t>DI.03</t>
  </si>
  <si>
    <t>DI.04</t>
  </si>
  <si>
    <t>DI.05</t>
  </si>
  <si>
    <t>Sum avsetning for forpliktelser</t>
  </si>
  <si>
    <t>DI.1</t>
  </si>
  <si>
    <t>II. Annen langsiktig gjeld</t>
  </si>
  <si>
    <t>DII.01</t>
  </si>
  <si>
    <t>DII.02</t>
  </si>
  <si>
    <t>Gjeld til kredittinstitusjoner</t>
  </si>
  <si>
    <t>DII.03</t>
  </si>
  <si>
    <t>Øvrig langsiktig gjeld</t>
  </si>
  <si>
    <t>DII.04</t>
  </si>
  <si>
    <t>Sum annen langsiktig gjeld</t>
  </si>
  <si>
    <t>DII.1</t>
  </si>
  <si>
    <t>III. Kortsiktig gjeld</t>
  </si>
  <si>
    <t>DIII.01</t>
  </si>
  <si>
    <t>DIII.02</t>
  </si>
  <si>
    <t>Leverandørgjeld</t>
  </si>
  <si>
    <t>DIII.03</t>
  </si>
  <si>
    <t>DIII.04</t>
  </si>
  <si>
    <t>Skyldig offentlige avgifter</t>
  </si>
  <si>
    <t>DIII.05</t>
  </si>
  <si>
    <t>Annen kortsiktig gjeld</t>
  </si>
  <si>
    <t>DIII.06</t>
  </si>
  <si>
    <t>Sum kortsiktig gjeld</t>
  </si>
  <si>
    <t>DIII.1</t>
  </si>
  <si>
    <t>Sum gjeld</t>
  </si>
  <si>
    <t>DIV.1</t>
  </si>
  <si>
    <t>SUM EGENKAPITAL OG GJELD</t>
  </si>
  <si>
    <t>DV.1</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</si>
  <si>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</si>
  <si>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</si>
  <si>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</si>
  <si>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</si>
  <si>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</si>
  <si>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</si>
  <si>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</si>
  <si>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</si>
  <si>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</si>
  <si>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</si>
  <si>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</si>
  <si>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</si>
  <si>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</si>
  <si>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</si>
  <si>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</si>
  <si>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</si>
  <si>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</si>
  <si>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</si>
  <si>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</si>
  <si>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</si>
  <si>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</si>
  <si>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</si>
  <si>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</si>
  <si>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</si>
  <si>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</si>
  <si>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</si>
  <si>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</si>
  <si>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</si>
  <si>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</si>
  <si>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</si>
  <si>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</si>
  <si>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</si>
  <si>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</si>
  <si>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</si>
  <si>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</si>
  <si>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</si>
  <si>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</si>
  <si>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</si>
  <si>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</si>
  <si>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</si>
  <si>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</si>
  <si>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</si>
  <si>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</si>
  <si>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</si>
  <si>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</si>
  <si>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</si>
  <si>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</si>
  <si>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</si>
  <si>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</si>
  <si>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</si>
  <si>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</si>
  <si>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</si>
  <si>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</si>
  <si>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</si>
  <si>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</si>
  <si>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</si>
  <si>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</si>
  <si>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</si>
  <si>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</si>
  <si>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</si>
  <si>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</si>
  <si>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</si>
  <si>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</si>
  <si>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</si>
  <si>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</si>
  <si>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</si>
  <si>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</si>
  <si>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</si>
  <si>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</si>
  <si>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</si>
  <si>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</si>
  <si>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</si>
  <si>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</si>
  <si>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</si>
  <si>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Netto endring i kontanter og kontantekvivalenter</t>
  </si>
  <si>
    <t>KS.35</t>
  </si>
  <si>
    <t>Beholdning av kontanter og kontantekvivalenter ved periodens begynnelse</t>
  </si>
  <si>
    <t>KS.36</t>
  </si>
  <si>
    <t>Beholdning av kontanter og kontantekvivalenter ved periodens slutt</t>
  </si>
  <si>
    <t>KS.BEH</t>
  </si>
  <si>
    <t>Note 1 Driftsinntekter</t>
  </si>
  <si>
    <t>N1.011</t>
  </si>
  <si>
    <t>N1.012</t>
  </si>
  <si>
    <t>N1.013</t>
  </si>
  <si>
    <t>N1.015</t>
  </si>
  <si>
    <t>N1.1</t>
  </si>
  <si>
    <t>Tilskudd fra EU til undervisning og andre formål</t>
  </si>
  <si>
    <t>N1.3</t>
  </si>
  <si>
    <t>N1.4</t>
  </si>
  <si>
    <t>N1.051</t>
  </si>
  <si>
    <t>N1.053</t>
  </si>
  <si>
    <t>N1.5</t>
  </si>
  <si>
    <t>Husleieinntekter</t>
  </si>
  <si>
    <t>N1.061</t>
  </si>
  <si>
    <t>Gaver</t>
  </si>
  <si>
    <t>N1.063</t>
  </si>
  <si>
    <t>Andre driftsinntekter 1</t>
  </si>
  <si>
    <t>N1.064</t>
  </si>
  <si>
    <t>Andre driftsinntekter 2</t>
  </si>
  <si>
    <t>N1.065</t>
  </si>
  <si>
    <t>Sum andre driftsinntekter</t>
  </si>
  <si>
    <t>N1.6</t>
  </si>
  <si>
    <t>N1.INT</t>
  </si>
  <si>
    <t>Note 2 Lønn og andre personalkostnader</t>
  </si>
  <si>
    <t>N2.011</t>
  </si>
  <si>
    <t>Feriepenger</t>
  </si>
  <si>
    <t>N2.012</t>
  </si>
  <si>
    <t>Arbeidsgiveravgift</t>
  </si>
  <si>
    <t>N2.013</t>
  </si>
  <si>
    <t>Pensjonskostnader</t>
  </si>
  <si>
    <t>N2.014</t>
  </si>
  <si>
    <t>Sykepenger og andre refusjoner</t>
  </si>
  <si>
    <t>N2.015</t>
  </si>
  <si>
    <t>Andre ytelser</t>
  </si>
  <si>
    <t>N2.016</t>
  </si>
  <si>
    <t>Sum lønnskostnader</t>
  </si>
  <si>
    <t>N2.1</t>
  </si>
  <si>
    <t>Antall årsverk:</t>
  </si>
  <si>
    <t>N2.2</t>
  </si>
  <si>
    <t>Note 3 Andre driftskostnader</t>
  </si>
  <si>
    <t>Husleie</t>
  </si>
  <si>
    <t>N3.1</t>
  </si>
  <si>
    <t>Andre kostnader til drift av eiendom og lokaler</t>
  </si>
  <si>
    <t>N3.2</t>
  </si>
  <si>
    <t>IKT-kostnader</t>
  </si>
  <si>
    <t>Revisjonstjenester</t>
  </si>
  <si>
    <t>Kjøp av undervisningstjenester</t>
  </si>
  <si>
    <t>Konsulenttjenester og andre kjøp av tjenester</t>
  </si>
  <si>
    <t>Markedsføring</t>
  </si>
  <si>
    <t>Reise- og møtekostnader</t>
  </si>
  <si>
    <t>Sum Andre driftskostnader</t>
  </si>
  <si>
    <t>Note 4 Finansinntekter og finanskostnader</t>
  </si>
  <si>
    <t>N4.011</t>
  </si>
  <si>
    <t>N4.012</t>
  </si>
  <si>
    <t>Andre finansinntekter</t>
  </si>
  <si>
    <t>N4.013</t>
  </si>
  <si>
    <t>N4.1</t>
  </si>
  <si>
    <t>N4.021</t>
  </si>
  <si>
    <t>Nedskriving av finansielle eiendeler</t>
  </si>
  <si>
    <t>N4.022</t>
  </si>
  <si>
    <t>N4.023</t>
  </si>
  <si>
    <t>N4.2</t>
  </si>
  <si>
    <t>N4.3</t>
  </si>
  <si>
    <t>Kundefordringer til pålydende</t>
  </si>
  <si>
    <t>N7.011</t>
  </si>
  <si>
    <t>Avsatt til latent tap (-)</t>
  </si>
  <si>
    <t>N7.012</t>
  </si>
  <si>
    <t>Sum kundefordringer</t>
  </si>
  <si>
    <t>N7.1</t>
  </si>
  <si>
    <t>Prosjektnavn (tittel)</t>
  </si>
  <si>
    <t>Prosjektets kortnavn (hos EU)</t>
  </si>
  <si>
    <t>Tilskudd fra EUs rammeprogram for forskning</t>
  </si>
  <si>
    <t>Tilskudd fra andre tiltak/programmer finansiert av EU</t>
  </si>
  <si>
    <t>EU.011</t>
  </si>
  <si>
    <t>SUM</t>
  </si>
  <si>
    <t>EU.1</t>
  </si>
  <si>
    <t>Forklaring</t>
  </si>
  <si>
    <t>Nøkkeltall regnes ut automatisk på grunnlag av data i øvrige arkfaner i årsregnskapet.</t>
  </si>
  <si>
    <t>Tabellene skal benyttes til videre databehandling og må derfor ikke endres.</t>
  </si>
  <si>
    <t>Evt kommentarer til tabellene legges inn som tekst under siste tabell.</t>
  </si>
  <si>
    <t>Resultat:</t>
  </si>
  <si>
    <t>-herav andre bidrags- og oppdragsinntekter</t>
  </si>
  <si>
    <t>Lønnskostnader</t>
  </si>
  <si>
    <t>Balanse:</t>
  </si>
  <si>
    <t>Anleggsmidler</t>
  </si>
  <si>
    <t>Omløpsmidler</t>
  </si>
  <si>
    <t>Sum eiendeler</t>
  </si>
  <si>
    <t>Egenkapital</t>
  </si>
  <si>
    <t>Kortsiktig gjeld</t>
  </si>
  <si>
    <t>Sum gjeld og egenkapital</t>
  </si>
  <si>
    <t>Nøkkeltall:</t>
  </si>
  <si>
    <t>Lønnskostnader som andel av totale driftskostnader</t>
  </si>
  <si>
    <t>Resultatgrad (driftsresultat / driftsinntekter)</t>
  </si>
  <si>
    <t>Likviditetsgrad (omløpsmidler/kortsiktig gjeld)</t>
  </si>
  <si>
    <t>Arbeidskapital (omløpsmidler- kortsiktig gjeld)</t>
  </si>
  <si>
    <t>Egenkapitalandel (egenkapital i % av totalkapital)</t>
  </si>
  <si>
    <t>Gearing (kortsiktig gjeld/egenkapital)</t>
  </si>
  <si>
    <t>Statstilskudd fra KD som andel av totale driftsinntekter</t>
  </si>
  <si>
    <t>Studie- og eksamensavgifter som andel av totale driftsinntekter</t>
  </si>
  <si>
    <t>Andre bidrags- og oppdragsinntekter som andel av totale driftsinntekter</t>
  </si>
  <si>
    <t>KS.35A</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</si>
  <si>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</si>
  <si>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Statstilskudd fra Kunnskapsdepartementet - drift</t>
  </si>
  <si>
    <t>Tilskudd/overføringer fra andre departement</t>
  </si>
  <si>
    <t>Periodens tilskudd/overføring 1</t>
  </si>
  <si>
    <t>Periodens tilskudd/overføring 2</t>
  </si>
  <si>
    <t>Andre tilskudd/overføringer i perioden</t>
  </si>
  <si>
    <t>N1.013A</t>
  </si>
  <si>
    <r>
      <t>Tilskudd og overføringer fra statlige etater</t>
    </r>
    <r>
      <rPr>
        <i/>
        <vertAlign val="superscript"/>
        <sz val="11"/>
        <color rgb="FF000000"/>
        <rFont val="Calibri"/>
        <family val="2"/>
        <scheme val="minor"/>
      </rPr>
      <t>1)</t>
    </r>
  </si>
  <si>
    <t xml:space="preserve"> - utbetaling av tilskudd til andre virksomheter (-)</t>
  </si>
  <si>
    <t>N1.013B</t>
  </si>
  <si>
    <t>N1.013C</t>
  </si>
  <si>
    <t>N1.013D</t>
  </si>
  <si>
    <t>Periodens tilskudd/overføring direkte fra NFR</t>
  </si>
  <si>
    <t xml:space="preserve"> + periodens tilskudd fra NFR via andre virksomheter</t>
  </si>
  <si>
    <t>Periodens netto tilskudd fra Norges forskningsråd</t>
  </si>
  <si>
    <t xml:space="preserve"> - utbetaling av tilskudd/overføring fra NFR til andre (-)</t>
  </si>
  <si>
    <t>N1.014A</t>
  </si>
  <si>
    <t>N1.014B</t>
  </si>
  <si>
    <t>N1.014C</t>
  </si>
  <si>
    <t>N1.016</t>
  </si>
  <si>
    <t>Sum tilskudd og overføringer fra statlige etater</t>
  </si>
  <si>
    <r>
      <t>Andre poster som vedrører overføringer fra statlige etater</t>
    </r>
    <r>
      <rPr>
        <vertAlign val="superscript"/>
        <sz val="11"/>
        <color rgb="FF000000"/>
        <rFont val="Calibri"/>
        <family val="2"/>
        <scheme val="minor"/>
      </rPr>
      <t>2)</t>
    </r>
  </si>
  <si>
    <t>2) Vesentlige bidrag skal spesifiseres i egne avsnitt under oppstillingen.  Linje N1.016 skal omfatte tilskudd/overføringer som ikke omfattes av bestemmelsene i rundskriv   F-07-13.</t>
  </si>
  <si>
    <t>N1.10</t>
  </si>
  <si>
    <t>Sum offentlige  tilskudd</t>
  </si>
  <si>
    <t xml:space="preserve"> +innbetaling av tilskudd fra EU til undervisning og annet fra andre</t>
  </si>
  <si>
    <t>Periodens netto tilskudd fra EUs rammeprogram for forskning</t>
  </si>
  <si>
    <t xml:space="preserve"> - utbetaling av tilskudd fra EU til undervisning og annet til andre (-)</t>
  </si>
  <si>
    <t xml:space="preserve">Periodens netto tilskudd fra EU til undervisning og annet </t>
  </si>
  <si>
    <t>N1.021C</t>
  </si>
  <si>
    <t>N1.021D</t>
  </si>
  <si>
    <t xml:space="preserve"> - utbetaling av tilskudd overføring fra RFF til andre virksomheter (-)</t>
  </si>
  <si>
    <t>Periodens netto tilskudd/overføring fra RFF</t>
  </si>
  <si>
    <t>Periodens tilskudd fra Regionale forskningsfond (RFF)</t>
  </si>
  <si>
    <t>N1.080A</t>
  </si>
  <si>
    <t>N1.080B</t>
  </si>
  <si>
    <t>N1.070A</t>
  </si>
  <si>
    <t>N1.070B</t>
  </si>
  <si>
    <t>N1.070C</t>
  </si>
  <si>
    <t>N1.70</t>
  </si>
  <si>
    <t>N1.80</t>
  </si>
  <si>
    <t>Periodens tilskudd/overføring fra kommuner og fylkeskommuner</t>
  </si>
  <si>
    <t>N1.21</t>
  </si>
  <si>
    <t>N1.022A</t>
  </si>
  <si>
    <t>Periodens tilskudd/overføring fra organisasjoner og stiftelser</t>
  </si>
  <si>
    <t>Periodens tilskudd/overføring fra næringsliv og private</t>
  </si>
  <si>
    <t xml:space="preserve">Periodens tilskudd andre bidragsytere </t>
  </si>
  <si>
    <t xml:space="preserve"> - utbetaling av tilskudd/overføring fra diverse bidragsytere til andre (-)</t>
  </si>
  <si>
    <t>N1.022B</t>
  </si>
  <si>
    <t>N1.022C</t>
  </si>
  <si>
    <t>N1.022D</t>
  </si>
  <si>
    <t>N1.022E</t>
  </si>
  <si>
    <t>N1.22</t>
  </si>
  <si>
    <t>Periodens netto tilskudd overføring fra diverse bidragsytere</t>
  </si>
  <si>
    <t>2) Vesentlige bidrag skal spesifiseres i egne avsnitt under oppstillingen.  Linje N1.3 skal omfatte tilskudd/overføringer som ikke omfattes av bestemmelsene i rundskriv   F-07-13.</t>
  </si>
  <si>
    <t>Statlige etater</t>
  </si>
  <si>
    <t>Kommunale og fylkeskommunale etater</t>
  </si>
  <si>
    <t>Organisasjoner og stiftelser</t>
  </si>
  <si>
    <t>Næringsliv/privat</t>
  </si>
  <si>
    <t>N1.052A</t>
  </si>
  <si>
    <t>N1.52</t>
  </si>
  <si>
    <t>N1.052B</t>
  </si>
  <si>
    <t>N1.052C</t>
  </si>
  <si>
    <t>N1.052D</t>
  </si>
  <si>
    <t>N1.052E</t>
  </si>
  <si>
    <t>Andre oppdragsgivere</t>
  </si>
  <si>
    <r>
      <t>Andre salgsinntekter</t>
    </r>
    <r>
      <rPr>
        <vertAlign val="superscript"/>
        <sz val="11"/>
        <color rgb="FF000000"/>
        <rFont val="Calibri"/>
        <family val="2"/>
        <scheme val="minor"/>
      </rPr>
      <t>2)</t>
    </r>
  </si>
  <si>
    <t>Sum</t>
  </si>
  <si>
    <t>Note 32 Datagrunnlaget for indikatorer i finansieringssystemet</t>
  </si>
  <si>
    <t>Tall i 1000 kroner</t>
  </si>
  <si>
    <t>Indikator</t>
  </si>
  <si>
    <t>Tilskudd fra Norges forskningsråd - NFR</t>
  </si>
  <si>
    <t>Tilskudd fra regionale forskningsfond - RFF</t>
  </si>
  <si>
    <t>Sum tilskudd fra NFR og RFF</t>
  </si>
  <si>
    <t>Tilskudd fra bidrags- og oppdragsfinansiert aktivitet (BOA)</t>
  </si>
  <si>
    <t xml:space="preserve"> - diverse bidragsinntekter</t>
  </si>
  <si>
    <t xml:space="preserve"> - tilskudd fra statlige etater</t>
  </si>
  <si>
    <t xml:space="preserve"> - oppdragsinntekter</t>
  </si>
  <si>
    <t>Sum tilskudd fra bidrags- og oppdragsfinansiert aktivitet</t>
  </si>
  <si>
    <t>2) Vesentlige bidrag skal spesifiseres i egne avsnitt under oppstillingen.  Linjene N1.051 og  N1.053 skal omfatte salgsinntekter  som ikke omfattes av bestemmelsene i rundskriv   F-07-13.</t>
  </si>
  <si>
    <t>N32.10</t>
  </si>
  <si>
    <t>N32.010</t>
  </si>
  <si>
    <t>N32.011</t>
  </si>
  <si>
    <t>N32.020</t>
  </si>
  <si>
    <t>N32.021</t>
  </si>
  <si>
    <t>N32.20</t>
  </si>
  <si>
    <t>N32.030</t>
  </si>
  <si>
    <t>N32.031</t>
  </si>
  <si>
    <t>N32.032</t>
  </si>
  <si>
    <t>N32.30</t>
  </si>
  <si>
    <t>Sum tilskudd fra EU rammeprogram for forskning og andre formål</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</si>
  <si>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</si>
  <si>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r>
      <t>Andre poster som vedrører annen bidragsfinansiert aktivitet</t>
    </r>
    <r>
      <rPr>
        <vertAlign val="superscript"/>
        <sz val="11"/>
        <color rgb="FF000000"/>
        <rFont val="Calibri"/>
        <family val="2"/>
        <scheme val="minor"/>
      </rPr>
      <t>2)</t>
    </r>
  </si>
  <si>
    <t>DEL II</t>
  </si>
  <si>
    <t>Lønn og godtgjørelser til ledende personer</t>
  </si>
  <si>
    <t>Lønn</t>
  </si>
  <si>
    <t>Andre godtgjørelser</t>
  </si>
  <si>
    <t>Rektor (gjelder også dersom rektor er tilsatt)</t>
  </si>
  <si>
    <t xml:space="preserve">DEL I </t>
  </si>
  <si>
    <t xml:space="preserve">Styreleder </t>
  </si>
  <si>
    <t>Institusjonen har en pensjonsordning som gir de ansatte rett til avtalte pensjonsytelser.</t>
  </si>
  <si>
    <t>Andre finanskostnader</t>
  </si>
  <si>
    <r>
      <t>Periodens netto tilskudd fra andre statlige etater</t>
    </r>
    <r>
      <rPr>
        <vertAlign val="superscript"/>
        <sz val="11"/>
        <color rgb="FF000000"/>
        <rFont val="Calibri"/>
        <family val="2"/>
        <scheme val="minor"/>
      </rPr>
      <t>1)</t>
    </r>
  </si>
  <si>
    <t>DBH-referanse</t>
  </si>
  <si>
    <t>N7.021</t>
  </si>
  <si>
    <t>N7.022</t>
  </si>
  <si>
    <t>Sum andre fordringer</t>
  </si>
  <si>
    <t>Kortsiktig fordring på eier</t>
  </si>
  <si>
    <t>Sum fordringer på eier</t>
  </si>
  <si>
    <t>Langsiktig fordring på eier</t>
  </si>
  <si>
    <t>Langsiktig fordring på nærstående parter</t>
  </si>
  <si>
    <t>Kortsiktig fordring på nærstående parter</t>
  </si>
  <si>
    <t>Sum fordringer på  nærstående parter</t>
  </si>
  <si>
    <t>Sum gjeld til nærstående parter</t>
  </si>
  <si>
    <t>Langsiktig gjeld til nærstående parter</t>
  </si>
  <si>
    <t>Kortsiktig gjeld til nærstående parter</t>
  </si>
  <si>
    <t>Sum salg til nærstående parter</t>
  </si>
  <si>
    <t>Sum kjøp fra nærstående parter</t>
  </si>
  <si>
    <r>
      <t>Fordringer på nærstående parter</t>
    </r>
    <r>
      <rPr>
        <b/>
        <vertAlign val="superscript"/>
        <sz val="11"/>
        <color rgb="FF000000"/>
        <rFont val="Calibri"/>
        <family val="2"/>
        <scheme val="minor"/>
      </rPr>
      <t>1)</t>
    </r>
  </si>
  <si>
    <r>
      <t>Gjeld på nærstående parter</t>
    </r>
    <r>
      <rPr>
        <b/>
        <vertAlign val="superscript"/>
        <sz val="11"/>
        <color rgb="FF000000"/>
        <rFont val="Calibri"/>
        <family val="2"/>
        <scheme val="minor"/>
      </rPr>
      <t>1)</t>
    </r>
  </si>
  <si>
    <r>
      <t>Salg til nærstående parter</t>
    </r>
    <r>
      <rPr>
        <b/>
        <vertAlign val="superscript"/>
        <sz val="11"/>
        <color rgb="FF000000"/>
        <rFont val="Calibri"/>
        <family val="2"/>
        <scheme val="minor"/>
      </rPr>
      <t>1)</t>
    </r>
  </si>
  <si>
    <r>
      <t>Kjøp fra nærstående parter</t>
    </r>
    <r>
      <rPr>
        <b/>
        <vertAlign val="superscript"/>
        <sz val="11"/>
        <color rgb="FF000000"/>
        <rFont val="Calibri"/>
        <family val="2"/>
        <scheme val="minor"/>
      </rPr>
      <t>1)</t>
    </r>
  </si>
  <si>
    <t>N7.2</t>
  </si>
  <si>
    <t>N5.010</t>
  </si>
  <si>
    <t>N5.011</t>
  </si>
  <si>
    <t>N5.012</t>
  </si>
  <si>
    <t>N5.1</t>
  </si>
  <si>
    <t>N5.020</t>
  </si>
  <si>
    <t>N5.021</t>
  </si>
  <si>
    <t>N5.022</t>
  </si>
  <si>
    <t>N5.2</t>
  </si>
  <si>
    <t>N6.010</t>
  </si>
  <si>
    <t>N6.011</t>
  </si>
  <si>
    <t>N6.1</t>
  </si>
  <si>
    <t>N6.020</t>
  </si>
  <si>
    <t>N6.021</t>
  </si>
  <si>
    <t>N6.2</t>
  </si>
  <si>
    <t>N6.030</t>
  </si>
  <si>
    <t>N6.031</t>
  </si>
  <si>
    <t>N6.3</t>
  </si>
  <si>
    <t>N6.040</t>
  </si>
  <si>
    <t>N6.041</t>
  </si>
  <si>
    <t>N6.4</t>
  </si>
  <si>
    <t>Øvrige andre driftskostnader</t>
  </si>
  <si>
    <t>Langsiktig gjeld til eier</t>
  </si>
  <si>
    <t>Kortsiktig gjeld til eier</t>
  </si>
  <si>
    <t>Sum gjeld til eier</t>
  </si>
  <si>
    <r>
      <t>Gjeld til eier</t>
    </r>
    <r>
      <rPr>
        <b/>
        <vertAlign val="superscript"/>
        <sz val="11"/>
        <color rgb="FF000000"/>
        <rFont val="Calibri"/>
        <family val="2"/>
        <scheme val="minor"/>
      </rPr>
      <t>1) 2)</t>
    </r>
  </si>
  <si>
    <t>2) Gjelder virksomheter som er datterselskap i et konsern eller som ikke er et eget rettssubjekt</t>
  </si>
  <si>
    <t>Skyldig lønn</t>
  </si>
  <si>
    <t>Skyldige reiseutgifter</t>
  </si>
  <si>
    <t>Annen gjeld til ansatte</t>
  </si>
  <si>
    <t>Påløpte kostnader</t>
  </si>
  <si>
    <r>
      <t>Felleskostnader</t>
    </r>
    <r>
      <rPr>
        <vertAlign val="superscript"/>
        <sz val="11"/>
        <color rgb="FF000000"/>
        <rFont val="Calibri"/>
        <family val="2"/>
        <scheme val="minor"/>
      </rPr>
      <t>1)</t>
    </r>
  </si>
  <si>
    <t>Forsikringer</t>
  </si>
  <si>
    <t>Lovpålagt revisjon</t>
  </si>
  <si>
    <t xml:space="preserve">Annen bistand </t>
  </si>
  <si>
    <t>Andre  attestasjonstjenester</t>
  </si>
  <si>
    <t>Kostnadsført revisjonhonorar</t>
  </si>
  <si>
    <t>N3.025</t>
  </si>
  <si>
    <t>N3.026</t>
  </si>
  <si>
    <t>N3.027</t>
  </si>
  <si>
    <t>1) Her spesifiseres den andelen av eventuelle felleskostnader som angår høyskolens virksomhet.</t>
  </si>
  <si>
    <t>Andre rettigheter</t>
  </si>
  <si>
    <t>Under utførelse</t>
  </si>
  <si>
    <t>+/- fra eiendel under utførelse til annen gruppe (+/-)</t>
  </si>
  <si>
    <t>N7.013</t>
  </si>
  <si>
    <t>N7.014</t>
  </si>
  <si>
    <t>N7.023</t>
  </si>
  <si>
    <t>N7.024</t>
  </si>
  <si>
    <t>N7.025</t>
  </si>
  <si>
    <t>Note 8 Varige driftsmidler</t>
  </si>
  <si>
    <t>Maskiner, transportmidler</t>
  </si>
  <si>
    <t>N8.011</t>
  </si>
  <si>
    <t>N8.012</t>
  </si>
  <si>
    <t>N8.013</t>
  </si>
  <si>
    <t>N8.014</t>
  </si>
  <si>
    <t>N8.1</t>
  </si>
  <si>
    <t>N8.021</t>
  </si>
  <si>
    <t>N8.022</t>
  </si>
  <si>
    <t>N8.023</t>
  </si>
  <si>
    <t>N8.024</t>
  </si>
  <si>
    <t>N8.025</t>
  </si>
  <si>
    <t>N8.2</t>
  </si>
  <si>
    <t>Note 9 Fordringer</t>
  </si>
  <si>
    <t>N9.011</t>
  </si>
  <si>
    <t>N9.012</t>
  </si>
  <si>
    <t>N9.1</t>
  </si>
  <si>
    <t>N9.021</t>
  </si>
  <si>
    <t>N9.022</t>
  </si>
  <si>
    <t>N9.2</t>
  </si>
  <si>
    <r>
      <t>Tilskudd og overføringer fra diverse bidragsytere</t>
    </r>
    <r>
      <rPr>
        <i/>
        <vertAlign val="superscript"/>
        <sz val="11"/>
        <color rgb="FF000000"/>
        <rFont val="Calibri"/>
        <family val="2"/>
        <scheme val="minor"/>
      </rPr>
      <t>1)</t>
    </r>
  </si>
  <si>
    <t>-herav driftstilskudd fra Kunnskapsdepartementet</t>
  </si>
  <si>
    <t>Note 25 Automatisk genererte nøkkeltall</t>
  </si>
  <si>
    <t>Annen langsiktig gjeld og  avsetning forpliktelser</t>
  </si>
  <si>
    <t>N25.011</t>
  </si>
  <si>
    <t>N25.012</t>
  </si>
  <si>
    <t>N25.013</t>
  </si>
  <si>
    <t>N25.014</t>
  </si>
  <si>
    <t>N25.015</t>
  </si>
  <si>
    <t>N25.016</t>
  </si>
  <si>
    <t>N25.017</t>
  </si>
  <si>
    <t>N25.018</t>
  </si>
  <si>
    <t>N25.019</t>
  </si>
  <si>
    <t>N25.021</t>
  </si>
  <si>
    <t>N25.022</t>
  </si>
  <si>
    <t>N25.023</t>
  </si>
  <si>
    <t>N25.024</t>
  </si>
  <si>
    <t>N25.025</t>
  </si>
  <si>
    <t>N25.026</t>
  </si>
  <si>
    <t>N25.027</t>
  </si>
  <si>
    <t>N25.031</t>
  </si>
  <si>
    <t>N25.032</t>
  </si>
  <si>
    <t>Note 30 EU-finansierte prosjekter</t>
  </si>
  <si>
    <t>Viderformidlet  til virksomhet A</t>
  </si>
  <si>
    <t>Viderformidlet  til virksomhet B</t>
  </si>
  <si>
    <t>Viderformidlet  til virksomhet C</t>
  </si>
  <si>
    <t>Andre videreformidlinger</t>
  </si>
  <si>
    <t>Sum videreformidlinger</t>
  </si>
  <si>
    <t>N20.01</t>
  </si>
  <si>
    <t>N20.1</t>
  </si>
  <si>
    <t>N20.02</t>
  </si>
  <si>
    <t>Note 20 Videreformidling av midler til andre samarbeidspartnere</t>
  </si>
  <si>
    <t>Note 11 Annen kortsiktig gjeld</t>
  </si>
  <si>
    <t>6, 11</t>
  </si>
  <si>
    <t>Beløp i 1000 kroner</t>
  </si>
  <si>
    <t>Utbetalinger  ved nedbetaling av  kortsiktig gjeld</t>
  </si>
  <si>
    <t>6, 9</t>
  </si>
  <si>
    <t>Sum finanskostnader</t>
  </si>
  <si>
    <t>Sum finansinntekter</t>
  </si>
  <si>
    <t>DBH-      referanse</t>
  </si>
  <si>
    <t>N10.011</t>
  </si>
  <si>
    <t>N10.012</t>
  </si>
  <si>
    <t>N10.1</t>
  </si>
  <si>
    <t>N11.011</t>
  </si>
  <si>
    <t>N11.012</t>
  </si>
  <si>
    <t>N11.013</t>
  </si>
  <si>
    <t>N11.014</t>
  </si>
  <si>
    <t>N11.015</t>
  </si>
  <si>
    <t>N11.016</t>
  </si>
  <si>
    <t>N11.1</t>
  </si>
  <si>
    <r>
      <t xml:space="preserve">Merknad: Noten er tilpasset indikatorene i finansieringssystemet og genereres automatisk med utgangspunkt i det datagrunnlaget som er presentert i note 1. </t>
    </r>
    <r>
      <rPr>
        <b/>
        <i/>
        <sz val="11"/>
        <rFont val="Times New Roman"/>
        <family val="1"/>
      </rPr>
      <t>Den skal ikke endres.</t>
    </r>
  </si>
  <si>
    <t>N3.3</t>
  </si>
  <si>
    <t>N3.4</t>
  </si>
  <si>
    <t>N3.5</t>
  </si>
  <si>
    <t>N3.6</t>
  </si>
  <si>
    <t>N3.7</t>
  </si>
  <si>
    <t>N3.8</t>
  </si>
  <si>
    <t>N3.9A</t>
  </si>
  <si>
    <t>N3.9</t>
  </si>
  <si>
    <t>N3.10</t>
  </si>
  <si>
    <t>N3.11</t>
  </si>
  <si>
    <t>N3.20</t>
  </si>
  <si>
    <t>Daglig leder</t>
  </si>
  <si>
    <t>6, 10</t>
  </si>
  <si>
    <t>Merknad: Noten er frivillig, men kan tas i bruk av de institusjoner som ønsker å spesifisere videreformidlinger</t>
  </si>
  <si>
    <t>N1.021E</t>
  </si>
  <si>
    <t>Gjeld til datterselskap m.v</t>
  </si>
  <si>
    <t>Kontantstrømoppstilling (indirekte modell)</t>
  </si>
  <si>
    <t>Kontantstrømoppstilling direkte modell)</t>
  </si>
  <si>
    <t>DKS.2</t>
  </si>
  <si>
    <t>DKS.3</t>
  </si>
  <si>
    <t>DKS.4</t>
  </si>
  <si>
    <t>DKS.5</t>
  </si>
  <si>
    <t>DKS.6</t>
  </si>
  <si>
    <t>DKS.7</t>
  </si>
  <si>
    <t>DKS.8</t>
  </si>
  <si>
    <t>DKS.9</t>
  </si>
  <si>
    <t>DKS.10</t>
  </si>
  <si>
    <t>DKS.11</t>
  </si>
  <si>
    <t>DKS.12</t>
  </si>
  <si>
    <t>DKS.1</t>
  </si>
  <si>
    <t>DKS.13</t>
  </si>
  <si>
    <t>DKS.14</t>
  </si>
  <si>
    <t>DKS.15</t>
  </si>
  <si>
    <t>DKS.16</t>
  </si>
  <si>
    <t>DKS.17</t>
  </si>
  <si>
    <t>DKS.18</t>
  </si>
  <si>
    <t>DKS.INV</t>
  </si>
  <si>
    <t>DKS.19</t>
  </si>
  <si>
    <t>DKS.20</t>
  </si>
  <si>
    <t>DKS.21</t>
  </si>
  <si>
    <t>DKS.22</t>
  </si>
  <si>
    <t>DKS.23</t>
  </si>
  <si>
    <t>DKS.24</t>
  </si>
  <si>
    <t>DKS.25</t>
  </si>
  <si>
    <t>DKS.26</t>
  </si>
  <si>
    <t>DKS.27</t>
  </si>
  <si>
    <t>DKS.29</t>
  </si>
  <si>
    <t>DKS.30</t>
  </si>
  <si>
    <t>DKS.31</t>
  </si>
  <si>
    <t>DKS.32</t>
  </si>
  <si>
    <t>DKS.33</t>
  </si>
  <si>
    <t>DKS.34</t>
  </si>
  <si>
    <t>DKS.FIN</t>
  </si>
  <si>
    <t>DKS.35A</t>
  </si>
  <si>
    <t>DKS.35</t>
  </si>
  <si>
    <t>DKS.36</t>
  </si>
  <si>
    <t>DKS.BEH</t>
  </si>
  <si>
    <t>Kontantstrømmer fra driftsaktiviteter</t>
  </si>
  <si>
    <t>Innbetalinger</t>
  </si>
  <si>
    <t>Sum innbetalinger</t>
  </si>
  <si>
    <t>innbetalinger av tilskudd fra fagdepartementet</t>
  </si>
  <si>
    <t>innbetalinger av tilskudd fra andre departementet</t>
  </si>
  <si>
    <t>innbetalinger fra salg av varer og tjenester</t>
  </si>
  <si>
    <t>innbetalinger avgifter, gebyrer og lisenser</t>
  </si>
  <si>
    <t>innbetalinger av tilskudd og overføringer</t>
  </si>
  <si>
    <t>innbetalinger av refusjoner</t>
  </si>
  <si>
    <t>andre innbetalinger</t>
  </si>
  <si>
    <t>DKS.INN</t>
  </si>
  <si>
    <t>utbetalinger av lønn og sosiale kostnader</t>
  </si>
  <si>
    <t>utbetalinger ved kjøp av varer og tjenester</t>
  </si>
  <si>
    <t>utbetalinger av skatter og offentlige avgifter</t>
  </si>
  <si>
    <t>utbetalinger til andre virksomheter</t>
  </si>
  <si>
    <t>andre utbetalinger</t>
  </si>
  <si>
    <t>Sum utbetalinger</t>
  </si>
  <si>
    <t>Utbetalinger</t>
  </si>
  <si>
    <t>DKS.UT</t>
  </si>
  <si>
    <t>DKS.DA</t>
  </si>
  <si>
    <t>Avstemming</t>
  </si>
  <si>
    <t>Netto kontantstrøm fra driftsaktiviteter</t>
  </si>
  <si>
    <t>Note 12 Egenkapital</t>
  </si>
  <si>
    <t>Annen opptjent egenkapital</t>
  </si>
  <si>
    <t>Inntekt fra tilskudd og overføringer</t>
  </si>
  <si>
    <t>RE.011A</t>
  </si>
  <si>
    <r>
      <t>Annen langsiktig gjeld</t>
    </r>
    <r>
      <rPr>
        <vertAlign val="superscript"/>
        <sz val="11"/>
        <rFont val="Calibri"/>
        <family val="2"/>
      </rPr>
      <t>1)</t>
    </r>
  </si>
  <si>
    <t>Sum annen kortsiktig gjeld</t>
  </si>
  <si>
    <r>
      <t>Annen kortsiktig gjeld1</t>
    </r>
    <r>
      <rPr>
        <vertAlign val="superscript"/>
        <sz val="11"/>
        <rFont val="Calibri"/>
        <family val="2"/>
        <scheme val="minor"/>
      </rPr>
      <t>)</t>
    </r>
  </si>
  <si>
    <t>-herav andre offentlige tilskudd, salgsinntekter og driftsinntekter</t>
  </si>
  <si>
    <t>N25.014A</t>
  </si>
  <si>
    <t>N21.011</t>
  </si>
  <si>
    <t>N21.011A</t>
  </si>
  <si>
    <t>N21.012</t>
  </si>
  <si>
    <t>N21.013</t>
  </si>
  <si>
    <t>N21.1</t>
  </si>
  <si>
    <t>N21.021</t>
  </si>
  <si>
    <t>N21.022</t>
  </si>
  <si>
    <t>N21.023</t>
  </si>
  <si>
    <t>N21.024</t>
  </si>
  <si>
    <t>N21.025</t>
  </si>
  <si>
    <t>N21.2</t>
  </si>
  <si>
    <t>N21.3</t>
  </si>
  <si>
    <t>N21.041</t>
  </si>
  <si>
    <t>N21.042</t>
  </si>
  <si>
    <t>N21.4</t>
  </si>
  <si>
    <t>N21.5</t>
  </si>
  <si>
    <t>N21.061</t>
  </si>
  <si>
    <t>N21.6</t>
  </si>
  <si>
    <t>N21.071</t>
  </si>
  <si>
    <t>N21.072</t>
  </si>
  <si>
    <t>N21.073</t>
  </si>
  <si>
    <t>N21.7</t>
  </si>
  <si>
    <t>Nestleder i styret</t>
  </si>
  <si>
    <t>N2II.01</t>
  </si>
  <si>
    <t>N2II.02</t>
  </si>
  <si>
    <t>N2II.03</t>
  </si>
  <si>
    <t>N2II.04</t>
  </si>
  <si>
    <t>Sum inntekt fra tilskudd og overføringer</t>
  </si>
  <si>
    <t>DKS.37</t>
  </si>
  <si>
    <t>DKS.38</t>
  </si>
  <si>
    <t>DKS.39</t>
  </si>
  <si>
    <t>DKS.40</t>
  </si>
  <si>
    <t>DKS.41</t>
  </si>
  <si>
    <t>DKS.42</t>
  </si>
  <si>
    <t>DKS.43</t>
  </si>
  <si>
    <t>DKS.44</t>
  </si>
  <si>
    <t>DKS.45</t>
  </si>
  <si>
    <t>DKS.46</t>
  </si>
  <si>
    <t>DKS.47</t>
  </si>
  <si>
    <t>DKS.48</t>
  </si>
  <si>
    <t>DKS.AVS</t>
  </si>
  <si>
    <t>N10.011A</t>
  </si>
  <si>
    <t>Note 10 Øvrig langsiktig gjeld og gjeld til kredittinstitusjoner</t>
  </si>
  <si>
    <r>
      <t>Gjeld til kredittinstitusjoner (langsiktig gjeld)</t>
    </r>
    <r>
      <rPr>
        <vertAlign val="superscript"/>
        <sz val="11"/>
        <rFont val="Calibri"/>
        <family val="2"/>
      </rPr>
      <t>1)</t>
    </r>
  </si>
  <si>
    <r>
      <t>Gjeld til kredittinstitusjoner (kortsiktig gjeld)</t>
    </r>
    <r>
      <rPr>
        <vertAlign val="superscript"/>
        <sz val="11"/>
        <rFont val="Calibri"/>
        <family val="2"/>
      </rPr>
      <t>1)</t>
    </r>
  </si>
  <si>
    <t>Annen virksomhet</t>
  </si>
  <si>
    <t>Hele virksomheten</t>
  </si>
  <si>
    <t>N12.04</t>
  </si>
  <si>
    <t>N12.05</t>
  </si>
  <si>
    <t>N12.06</t>
  </si>
  <si>
    <t>N12.07</t>
  </si>
  <si>
    <t>N12.08</t>
  </si>
  <si>
    <t>N12.2</t>
  </si>
  <si>
    <r>
      <t>Utdanninger akkreditert etter UH-loven</t>
    </r>
    <r>
      <rPr>
        <b/>
        <vertAlign val="superscript"/>
        <sz val="10"/>
        <rFont val="Arial"/>
        <family val="2"/>
      </rPr>
      <t>1)</t>
    </r>
  </si>
  <si>
    <r>
      <t>Utdanninger akkreditert etter fagskoleloven</t>
    </r>
    <r>
      <rPr>
        <b/>
        <vertAlign val="superscript"/>
        <sz val="10"/>
        <rFont val="Arial"/>
        <family val="2"/>
      </rPr>
      <t>2)</t>
    </r>
  </si>
  <si>
    <t>Akkrediterte utdanningstilbud</t>
  </si>
  <si>
    <r>
      <t>Fordringer på eier</t>
    </r>
    <r>
      <rPr>
        <b/>
        <vertAlign val="superscript"/>
        <sz val="11"/>
        <color rgb="FF000000"/>
        <rFont val="Calibri"/>
        <family val="2"/>
        <scheme val="minor"/>
      </rPr>
      <t>1) 2) 3)</t>
    </r>
  </si>
  <si>
    <t>3) Det skal i en egen oversikt nedenfor angis hvilke nærstående eiere/parter som omfattes av spesifikasjonene i noten. Dersom spesifikasjonene i noten omfatter flere eiere/parter skal det i tillegg opplyses om beløp for den enkelte eier/part.</t>
  </si>
  <si>
    <t>2) Jfr. fagskoleloven § 5,  §§ 32 og 33 og forskrift 2017-12-21-2383</t>
  </si>
  <si>
    <r>
      <t>Note 5 Transaksjoner med nærstående parter</t>
    </r>
    <r>
      <rPr>
        <b/>
        <vertAlign val="superscript"/>
        <sz val="11"/>
        <color rgb="FF000000"/>
        <rFont val="Calibri"/>
        <family val="2"/>
        <scheme val="minor"/>
      </rPr>
      <t>3) 4)</t>
    </r>
  </si>
  <si>
    <r>
      <t xml:space="preserve">Note 6 Mellomværende med eier og nærstående parter </t>
    </r>
    <r>
      <rPr>
        <b/>
        <vertAlign val="superscript"/>
        <sz val="11"/>
        <color rgb="FF000000"/>
        <rFont val="Calibri"/>
        <family val="2"/>
        <scheme val="minor"/>
      </rPr>
      <t>3) 4)</t>
    </r>
  </si>
  <si>
    <t>4) I kolonnen Akkrediterte utdanningstilbud skal  føres opp alle transaksjoner som er knyttet til nærstående parter og eiere og som gjelder utdanningstilbud som er akkreditert etter bestemmelsene i både universitets- og høyskoleloven og fagskoleloven.</t>
  </si>
  <si>
    <t>Sum salgsinntekter</t>
  </si>
  <si>
    <r>
      <t>Varekostnad</t>
    </r>
    <r>
      <rPr>
        <vertAlign val="superscript"/>
        <sz val="11"/>
        <color rgb="FF000000"/>
        <rFont val="Calibri"/>
        <family val="2"/>
        <scheme val="minor"/>
      </rPr>
      <t>1)</t>
    </r>
  </si>
  <si>
    <r>
      <t>Skattekostnad</t>
    </r>
    <r>
      <rPr>
        <vertAlign val="superscript"/>
        <sz val="11"/>
        <color rgb="FF000000"/>
        <rFont val="Calibri"/>
        <family val="2"/>
        <scheme val="minor"/>
      </rPr>
      <t>1)</t>
    </r>
  </si>
  <si>
    <r>
      <t>Konsernbidrag</t>
    </r>
    <r>
      <rPr>
        <vertAlign val="superscript"/>
        <sz val="11"/>
        <color rgb="FF000000"/>
        <rFont val="Calibri"/>
        <family val="2"/>
        <scheme val="minor"/>
      </rPr>
      <t>1)</t>
    </r>
  </si>
  <si>
    <r>
      <t>Andre disponeringer</t>
    </r>
    <r>
      <rPr>
        <vertAlign val="superscript"/>
        <sz val="11"/>
        <color rgb="FF000000"/>
        <rFont val="Calibri"/>
        <family val="2"/>
        <scheme val="minor"/>
      </rPr>
      <t>1)</t>
    </r>
  </si>
  <si>
    <r>
      <rPr>
        <sz val="11"/>
        <rFont val="Calibri"/>
        <family val="2"/>
        <scheme val="minor"/>
      </rPr>
      <t>1) Vesentlige poster skal spesifiseres i egne noter</t>
    </r>
    <r>
      <rPr>
        <b/>
        <sz val="11"/>
        <rFont val="Calibri"/>
        <family val="2"/>
        <scheme val="minor"/>
      </rPr>
      <t>.</t>
    </r>
  </si>
  <si>
    <t>Til/fra annen egenkapital</t>
  </si>
  <si>
    <r>
      <t>Utsatt skattefordel</t>
    </r>
    <r>
      <rPr>
        <vertAlign val="superscript"/>
        <sz val="11"/>
        <color rgb="FF000000"/>
        <rFont val="Calibri"/>
        <family val="2"/>
        <scheme val="minor"/>
      </rPr>
      <t>1)</t>
    </r>
  </si>
  <si>
    <t>Driftsløsøre, verktøy og lignende</t>
  </si>
  <si>
    <t>AIII.08</t>
  </si>
  <si>
    <r>
      <t>Varebeholdninger</t>
    </r>
    <r>
      <rPr>
        <vertAlign val="superscript"/>
        <sz val="11"/>
        <color rgb="FF000000"/>
        <rFont val="Calibri"/>
        <family val="2"/>
        <scheme val="minor"/>
      </rPr>
      <t>1)</t>
    </r>
  </si>
  <si>
    <r>
      <t>Krav på innbetaling av selskapskapital</t>
    </r>
    <r>
      <rPr>
        <vertAlign val="superscript"/>
        <sz val="11"/>
        <color rgb="FF000000"/>
        <rFont val="Calibri"/>
        <family val="2"/>
        <scheme val="minor"/>
      </rPr>
      <t>1)</t>
    </r>
  </si>
  <si>
    <r>
      <t>Aksjer og andeler i foretak i samme konsern</t>
    </r>
    <r>
      <rPr>
        <vertAlign val="superscript"/>
        <sz val="11"/>
        <color rgb="FF000000"/>
        <rFont val="Calibri"/>
        <family val="2"/>
        <scheme val="minor"/>
      </rPr>
      <t>1)</t>
    </r>
  </si>
  <si>
    <r>
      <t>Andre  finansielle instrumenter</t>
    </r>
    <r>
      <rPr>
        <vertAlign val="superscript"/>
        <sz val="11"/>
        <color rgb="FF000000"/>
        <rFont val="Calibri"/>
        <family val="2"/>
        <scheme val="minor"/>
      </rPr>
      <t>1)</t>
    </r>
  </si>
  <si>
    <t>1) Vesentlige poster skal spesifiseres i egne noter</t>
  </si>
  <si>
    <r>
      <t>Markedsbaserte aksjer</t>
    </r>
    <r>
      <rPr>
        <vertAlign val="superscript"/>
        <sz val="11"/>
        <color rgb="FF000000"/>
        <rFont val="Calibri"/>
        <family val="2"/>
        <scheme val="minor"/>
      </rPr>
      <t>1)</t>
    </r>
  </si>
  <si>
    <r>
      <t>Markedsbaserte obligasjoner</t>
    </r>
    <r>
      <rPr>
        <vertAlign val="superscript"/>
        <sz val="11"/>
        <color rgb="FF000000"/>
        <rFont val="Calibri"/>
        <family val="2"/>
        <scheme val="minor"/>
      </rPr>
      <t>1)</t>
    </r>
  </si>
  <si>
    <t>BIII.04</t>
  </si>
  <si>
    <t>Overkurs</t>
  </si>
  <si>
    <r>
      <t>Pensjonsforpliktelser</t>
    </r>
    <r>
      <rPr>
        <vertAlign val="superscript"/>
        <sz val="11"/>
        <color rgb="FF000000"/>
        <rFont val="Calibri"/>
        <family val="2"/>
        <scheme val="minor"/>
      </rPr>
      <t>1)</t>
    </r>
  </si>
  <si>
    <t>Periodens tilskudd fra Kunnskapsdepartementet og andre departement</t>
  </si>
  <si>
    <t>N1.012A</t>
  </si>
  <si>
    <t>Inntekt fra oppdragsfinansiert aktivitet</t>
  </si>
  <si>
    <t xml:space="preserve">Lønn og godtgjørelser til ledende personer oppgis i kroner for regnskapsåret. </t>
  </si>
  <si>
    <t>Nærstående part A</t>
  </si>
  <si>
    <t>Nærstående part B</t>
  </si>
  <si>
    <t>Nærstående part C</t>
  </si>
  <si>
    <t xml:space="preserve">1) Vesentlige poster skal spesifiseres i egen tabell under oppstillingen. </t>
  </si>
  <si>
    <r>
      <t>Konvertible lån</t>
    </r>
    <r>
      <rPr>
        <vertAlign val="superscript"/>
        <sz val="11"/>
        <color rgb="FF000000"/>
        <rFont val="Calibri"/>
        <family val="2"/>
        <scheme val="minor"/>
      </rPr>
      <t>1)</t>
    </r>
  </si>
  <si>
    <r>
      <t>Betalbar skatt</t>
    </r>
    <r>
      <rPr>
        <vertAlign val="superscript"/>
        <sz val="11"/>
        <color rgb="FF000000"/>
        <rFont val="Calibri"/>
        <family val="2"/>
        <scheme val="minor"/>
      </rPr>
      <t>1)</t>
    </r>
  </si>
  <si>
    <r>
      <t>Obligasjonslån</t>
    </r>
    <r>
      <rPr>
        <vertAlign val="superscript"/>
        <sz val="11"/>
        <color rgb="FF000000"/>
        <rFont val="Calibri"/>
        <family val="2"/>
        <scheme val="minor"/>
      </rPr>
      <t>1)</t>
    </r>
  </si>
  <si>
    <r>
      <t>Andre avsetninger for forpliktelser</t>
    </r>
    <r>
      <rPr>
        <vertAlign val="superscript"/>
        <sz val="11"/>
        <color rgb="FF000000"/>
        <rFont val="Calibri"/>
        <family val="2"/>
        <scheme val="minor"/>
      </rPr>
      <t>1)</t>
    </r>
  </si>
  <si>
    <r>
      <t>Andre investeringstilskudd</t>
    </r>
    <r>
      <rPr>
        <vertAlign val="superscript"/>
        <sz val="11"/>
        <color rgb="FF000000"/>
        <rFont val="Calibri"/>
        <family val="2"/>
        <scheme val="minor"/>
      </rPr>
      <t>1)</t>
    </r>
  </si>
  <si>
    <r>
      <t>Utsatt skatt</t>
    </r>
    <r>
      <rPr>
        <vertAlign val="superscript"/>
        <sz val="11"/>
        <color rgb="FF000000"/>
        <rFont val="Calibri"/>
        <family val="2"/>
        <scheme val="minor"/>
      </rPr>
      <t>1)</t>
    </r>
  </si>
  <si>
    <r>
      <t>Statstilskudd - investeringsformål</t>
    </r>
    <r>
      <rPr>
        <vertAlign val="superscript"/>
        <sz val="11"/>
        <color rgb="FF000000"/>
        <rFont val="Calibri"/>
        <family val="2"/>
        <scheme val="minor"/>
      </rPr>
      <t>1)</t>
    </r>
  </si>
  <si>
    <r>
      <t>Investeringer i datterselskap</t>
    </r>
    <r>
      <rPr>
        <vertAlign val="superscript"/>
        <sz val="11"/>
        <color rgb="FF000000"/>
        <rFont val="Calibri"/>
        <family val="2"/>
        <scheme val="minor"/>
      </rPr>
      <t>1)</t>
    </r>
  </si>
  <si>
    <r>
      <t>Investeringer i annet foretak i samme konsern</t>
    </r>
    <r>
      <rPr>
        <vertAlign val="superscript"/>
        <sz val="11"/>
        <color rgb="FF000000"/>
        <rFont val="Calibri"/>
        <family val="2"/>
        <scheme val="minor"/>
      </rPr>
      <t>1)</t>
    </r>
  </si>
  <si>
    <r>
      <t>Investeringer i tilknyttet selskap</t>
    </r>
    <r>
      <rPr>
        <vertAlign val="superscript"/>
        <sz val="11"/>
        <color rgb="FF000000"/>
        <rFont val="Calibri"/>
        <family val="2"/>
        <scheme val="minor"/>
      </rPr>
      <t>1)</t>
    </r>
  </si>
  <si>
    <r>
      <t>Investeringer i aksjer og andeler</t>
    </r>
    <r>
      <rPr>
        <vertAlign val="superscript"/>
        <sz val="11"/>
        <color rgb="FF000000"/>
        <rFont val="Calibri"/>
        <family val="2"/>
        <scheme val="minor"/>
      </rPr>
      <t>1)</t>
    </r>
  </si>
  <si>
    <t>Lån til tilknyttet selskap og felles kontrollert virksomhet</t>
  </si>
  <si>
    <r>
      <t>Obligasjoner</t>
    </r>
    <r>
      <rPr>
        <vertAlign val="superscript"/>
        <sz val="11"/>
        <color rgb="FF000000"/>
        <rFont val="Calibri"/>
        <family val="2"/>
        <scheme val="minor"/>
      </rPr>
      <t>1)</t>
    </r>
  </si>
  <si>
    <r>
      <t>Andre fordringer</t>
    </r>
    <r>
      <rPr>
        <vertAlign val="superscript"/>
        <sz val="11"/>
        <color rgb="FF000000"/>
        <rFont val="Calibri"/>
        <family val="2"/>
        <scheme val="minor"/>
      </rPr>
      <t>1)</t>
    </r>
  </si>
  <si>
    <r>
      <rPr>
        <i/>
        <vertAlign val="superscript"/>
        <sz val="11"/>
        <color theme="1"/>
        <rFont val="Calibri"/>
        <family val="2"/>
        <scheme val="minor"/>
      </rPr>
      <t>1)</t>
    </r>
    <r>
      <rPr>
        <i/>
        <sz val="10"/>
        <rFont val="Arial"/>
        <family val="2"/>
      </rPr>
      <t xml:space="preserve"> Skal fordeles på kreditor med angivelse av dato for siste avdrag under oppstillingen.</t>
    </r>
  </si>
  <si>
    <r>
      <t>Note 21 Særskilt resultatregnskap for akkrediterte  studietilbud og annen virksomhet</t>
    </r>
    <r>
      <rPr>
        <b/>
        <vertAlign val="superscript"/>
        <sz val="10"/>
        <rFont val="Arial"/>
        <family val="2"/>
      </rPr>
      <t>3)</t>
    </r>
  </si>
  <si>
    <t>3) Summen av kolonne B, C og D skal stemme med tilsvarende linjer i resultatoppstillingen.</t>
  </si>
  <si>
    <t>Prinsippnote</t>
  </si>
  <si>
    <t>CII.01A</t>
  </si>
  <si>
    <t>CII.02A</t>
  </si>
  <si>
    <t>1B</t>
  </si>
  <si>
    <t>innbetaling av utbytte</t>
  </si>
  <si>
    <t>Tilskudd fra EUs rammeprogram for forskning (FP7, Horisont 2020 og Horisont Europa)</t>
  </si>
  <si>
    <t>Driftsløsøre, inventar, verktøy o.l.</t>
  </si>
  <si>
    <t>Tilskudd fra Horisont Europa</t>
  </si>
  <si>
    <t>Tilskudd fra Horisont 2020</t>
  </si>
  <si>
    <t>Tilskudd fra EUs rammeprogram for forskning (FP7)</t>
  </si>
  <si>
    <t>Tilskudd fra EUs randsoneprogram til FP7</t>
  </si>
  <si>
    <t>Koordinator-rolle (ja/nei)</t>
  </si>
  <si>
    <t>Referanse</t>
  </si>
  <si>
    <t>ja/nei</t>
  </si>
  <si>
    <t>Prosjekt 2</t>
  </si>
  <si>
    <t>Prosjekt 3</t>
  </si>
  <si>
    <t>Osv.</t>
  </si>
  <si>
    <r>
      <t>Tabellen skal omfatte de tiltak/prosjekter ved institusjonen som finansieres av EU og som er</t>
    </r>
    <r>
      <rPr>
        <u/>
        <sz val="10"/>
        <color indexed="8"/>
        <rFont val="Arial"/>
        <family val="2"/>
      </rPr>
      <t xml:space="preserve"> utbetalt</t>
    </r>
    <r>
      <rPr>
        <sz val="10"/>
        <color indexed="8"/>
        <rFont val="Arial"/>
        <family val="2"/>
      </rPr>
      <t xml:space="preserve"> i regnskapsperioden. Prosjekter som er EU-finansiert, størrelsen på finansieringen (utbetalingen) og navnet og kortnavnet på prosjektene </t>
    </r>
    <r>
      <rPr>
        <u/>
        <sz val="10"/>
        <color indexed="8"/>
        <rFont val="Arial"/>
        <family val="2"/>
      </rPr>
      <t>skal</t>
    </r>
    <r>
      <rPr>
        <sz val="10"/>
        <color indexed="8"/>
        <rFont val="Arial"/>
        <family val="2"/>
      </rPr>
      <t xml:space="preserve"> rapporteres. Det skal skilles mellom prosjekter som finansieres via Horisont Europa, Horisont 2020, EUs rammeprogram for forskning (FP7 ) og andre EU-finansierte prosjekter. Tilskudd fra EUs randsoneprogram til FP7 skal oppgis særskilt. Institusjoner som har koordinatorrolle i EU-finansierte prosjekter, skal opplyse om dette.</t>
    </r>
  </si>
  <si>
    <t>DKS.6A</t>
  </si>
  <si>
    <t>Virksomhet:</t>
  </si>
  <si>
    <r>
      <t>Periodens inntekt fra oppdragsfinansiert aktivitet</t>
    </r>
    <r>
      <rPr>
        <b/>
        <i/>
        <vertAlign val="superscript"/>
        <sz val="11"/>
        <rFont val="Calibri"/>
        <family val="2"/>
        <scheme val="minor"/>
      </rPr>
      <t>1)</t>
    </r>
  </si>
  <si>
    <r>
      <t xml:space="preserve">1) Vesentlige bidrag skal spesifiseres i egne avsnitt under oppstillingen. Linjene N1.013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</si>
  <si>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rPr>
        <b/>
        <sz val="11"/>
        <rFont val="Calibri"/>
        <family val="2"/>
        <scheme val="minor"/>
      </rPr>
      <t>Inntekt fra tilskudd og overføringer</t>
    </r>
    <r>
      <rPr>
        <b/>
        <vertAlign val="superscript"/>
        <sz val="11"/>
        <rFont val="Calibri"/>
        <family val="2"/>
        <scheme val="minor"/>
      </rPr>
      <t>1)</t>
    </r>
  </si>
  <si>
    <r>
      <t xml:space="preserve">1) Vesentlige bidrag skal spesifiseres i egne avsnitt under oppstillingen. Linjene N1.80 til N1.22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</si>
  <si>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t xml:space="preserve">1) Vesentlige bidrag skal spesifiseres i egne avsnitt under oppstillingen. Linje N1.52 skal </t>
    </r>
    <r>
      <rPr>
        <i/>
        <u/>
        <sz val="11"/>
        <rFont val="Calibri"/>
        <family val="2"/>
        <scheme val="minor"/>
      </rPr>
      <t>bare</t>
    </r>
    <r>
      <rPr>
        <i/>
        <sz val="11"/>
        <rFont val="Calibri"/>
        <family val="2"/>
        <scheme val="minor"/>
      </rPr>
      <t xml:space="preserve"> omfatte tilskudd/overføringer som omfattes av bestemmelsene i rundskriv   F-07-13.    </t>
    </r>
  </si>
  <si>
    <t xml:space="preserve"> + innbetaling av tilskudd/overføring fra EUs rammeprogram for forskning fra andre</t>
  </si>
  <si>
    <t xml:space="preserve"> - utbetaling av tilskudd fra Eus rammeprogram for forskning til andre virksomheter</t>
  </si>
  <si>
    <t>Skal fylles ut for utdanninger akkreditert etter UH-loven</t>
  </si>
  <si>
    <t>1)  Poster spesifiseres i følgende tabell.</t>
  </si>
  <si>
    <t>Handel med nærstående parter</t>
  </si>
  <si>
    <t>Navn på nærstående part</t>
  </si>
  <si>
    <t>Spesifisering av type vare eller tjeneste*</t>
  </si>
  <si>
    <t>Beløp</t>
  </si>
  <si>
    <t xml:space="preserve">Sum handel med nærstående parter </t>
  </si>
  <si>
    <t>1) Poster spesifiseres i følgende tabell.</t>
  </si>
  <si>
    <t>Fordringer og gjeld til eier og nærstående parter</t>
  </si>
  <si>
    <t>Navn på nærstående eller eier</t>
  </si>
  <si>
    <t>Spesifisiering av type fordring eller gjeld</t>
  </si>
  <si>
    <t>Sum fordringer og gjeld fra nærstående parter og eier</t>
  </si>
  <si>
    <t>*Det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og eier.</t>
  </si>
  <si>
    <t>Annen økonomisk virksomhet*</t>
  </si>
  <si>
    <t>*Hvis rettssubjektet har annen virksomhet, skal det skrives en kort beskrivelse av denne/disse virksomheten(e):</t>
  </si>
  <si>
    <t>Andre driftskostnader (inkl. varekost og av- og nedskrivninger)</t>
  </si>
  <si>
    <t>Sum (skal stemme med resultatoppstillingen)</t>
  </si>
  <si>
    <t>Anskaffelseskost pr. 31.12.2023</t>
  </si>
  <si>
    <t>+ tilgang i 2024 (+)</t>
  </si>
  <si>
    <t>- avgang til anskaffelseskost i 2024 (-)</t>
  </si>
  <si>
    <t>Anskaffelseskost pr. 31.12.2024</t>
  </si>
  <si>
    <t>- akkumulerte nedskrivninger pr.31.12.2023 (-)</t>
  </si>
  <si>
    <t>- akkumulerte avskrivninger pr. 31.12.2023 (-)</t>
  </si>
  <si>
    <t>- ordinære avskrivninger i 2024 (-)</t>
  </si>
  <si>
    <t>Balanseført verdi 31.12.2024</t>
  </si>
  <si>
    <t>- nedskrivninger i 2024 (-)</t>
  </si>
  <si>
    <t>Egenkapital pr. 01.01.2024</t>
  </si>
  <si>
    <t>Endring i egenkapital i 2024</t>
  </si>
  <si>
    <t>Egenkapital pr. 31.12.2024</t>
  </si>
  <si>
    <t>1) Jfr. universitets- og høyskoleloven § 3-2,  §§ 6-5  og 6-6 og forskrift 2017-12-21-2383</t>
  </si>
  <si>
    <t>N1.052</t>
  </si>
  <si>
    <t>Renteinntekter fra foretak i samme konsern</t>
  </si>
  <si>
    <t>Rentekostnader til foretak i samme konsern</t>
  </si>
  <si>
    <t>N4.021A</t>
  </si>
  <si>
    <t>N4.011A</t>
  </si>
  <si>
    <t>Annen finansinntekt</t>
  </si>
  <si>
    <t>Annen finanskostnad</t>
  </si>
  <si>
    <t>RE.043</t>
  </si>
  <si>
    <t>RE.044</t>
  </si>
  <si>
    <t>Andre renteinntekter</t>
  </si>
  <si>
    <t>Andre rentekostnader</t>
  </si>
  <si>
    <t>Rettigheter, utvikling, konsesjoner m.v.</t>
  </si>
  <si>
    <r>
      <t>Andre markedsbaserte finansielle instrumenter</t>
    </r>
    <r>
      <rPr>
        <vertAlign val="superscript"/>
        <sz val="11"/>
        <color rgb="FF000000"/>
        <rFont val="Calibri"/>
        <family val="2"/>
        <scheme val="minor"/>
      </rPr>
      <t>1)</t>
    </r>
  </si>
  <si>
    <t>BIII.05</t>
  </si>
  <si>
    <t>Fond</t>
  </si>
  <si>
    <t>+ akkumulert avskrivning ved avgang i 2024 (+)</t>
  </si>
  <si>
    <t>+ akkumulert avskrivning ved avgang  i 2024 (+)</t>
  </si>
  <si>
    <t>Reversering av nedskriving av finansielle eiendeler</t>
  </si>
  <si>
    <t>Rentekostnader fra foretak i samme konsern</t>
  </si>
  <si>
    <t>N21.043</t>
  </si>
  <si>
    <t>N21.044</t>
  </si>
  <si>
    <t xml:space="preserve">    -herav studie- og eksamensavgift fra studenter innenfor og utenfor EØS og Sveits</t>
  </si>
  <si>
    <t>Studie- og eksamensavgift fra studenter (eksklusiv studenter utenfor EØS og Sveits)</t>
  </si>
  <si>
    <t>Studie- og eksamensavgift fra studenter utenfor EØS og Sveits</t>
  </si>
  <si>
    <r>
      <t>Goodwill</t>
    </r>
    <r>
      <rPr>
        <vertAlign val="superscript"/>
        <sz val="11"/>
        <color rgb="FF000000"/>
        <rFont val="Calibri"/>
        <family val="2"/>
        <scheme val="minor"/>
      </rPr>
      <t>1)</t>
    </r>
    <r>
      <rPr>
        <sz val="11"/>
        <color rgb="FF000000"/>
        <rFont val="Calibri"/>
        <family val="2"/>
        <scheme val="minor"/>
      </rPr>
      <t xml:space="preserve"> (se note 7)</t>
    </r>
  </si>
  <si>
    <t>MeetYourForest</t>
  </si>
  <si>
    <t>New uses and innovative management of forest - MeetYourForest</t>
  </si>
  <si>
    <t>nei</t>
  </si>
  <si>
    <t>N5A.010</t>
  </si>
  <si>
    <t>N5A.011</t>
  </si>
  <si>
    <t>N5A.012</t>
  </si>
  <si>
    <t>N5A.1</t>
  </si>
  <si>
    <t>N6A.010</t>
  </si>
  <si>
    <t>N6A.011</t>
  </si>
  <si>
    <t>N6A.012</t>
  </si>
  <si>
    <t>N6A.1</t>
  </si>
  <si>
    <t>Virksomhetens navn: Høgskulen for grøn utvikling</t>
  </si>
  <si>
    <t>Org.nr: 923 717 803</t>
  </si>
  <si>
    <t xml:space="preserve">Note 7 Rettigheter, utvikling, konsesjoner </t>
  </si>
  <si>
    <t>Programvare og tilsvarende</t>
  </si>
  <si>
    <t>NB: Dette gjelder Goodwill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</si>
</sst>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0.00_-;\-* #,##0.00_-;_-* &quot;-&quot;??_-;_-@_-"/>
  </numFmts>
  <fonts count="78"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
      <i/>
      <sz val="11"/>
      <color rgb="FF000000"/>
      <name val="Calibri"/>
      <family val="2"/>
      <scheme val="minor"/>
    </font>
    <font>
      <b/>
      <sz val="11"/>
      <name val="Calibri"/>
      <family val="2"/>
      <scheme val="minor"/>
    </font>
    <font>
      <i/>
      <vertAlign val="superscript"/>
      <sz val="11"/>
      <color rgb="FF000000"/>
      <name val="Calibri"/>
      <family val="2"/>
      <scheme val="minor"/>
    </font>
    <font>
      <i/>
      <sz val="10"/>
      <name val="Times New Roman"/>
      <family val="1"/>
    </font>
    <font>
      <vertAlign val="superscript"/>
      <sz val="11"/>
      <color rgb="FF000000"/>
      <name val="Calibri"/>
      <family val="2"/>
      <scheme val="minor"/>
    </font>
    <font>
      <sz val="11"/>
      <name val="Times New Roman"/>
      <family val="1"/>
    </font>
    <font>
      <b/>
      <i/>
      <sz val="11"/>
      <name val="Times New Roman"/>
      <family val="1"/>
    </font>
    <font>
      <b/>
      <sz val="11"/>
      <name val="Times New Roman"/>
      <family val="1"/>
    </font>
    <font>
      <i/>
      <sz val="11"/>
      <name val="Times New Roman"/>
      <family val="1"/>
    </font>
    <font>
      <sz val="10"/>
      <name val="Arial"/>
      <family val="2"/>
    </font>
    <font>
      <b/>
      <sz val="10"/>
      <name val="Arial"/>
      <family val="2"/>
    </font>
    <font>
      <i/>
      <sz val="11"/>
      <name val="Calibri"/>
      <family val="2"/>
      <scheme val="minor"/>
    </font>
    <font>
      <b/>
      <vertAlign val="superscript"/>
      <sz val="11"/>
      <color rgb="FF000000"/>
      <name val="Calibri"/>
      <family val="2"/>
      <scheme val="minor"/>
    </font>
    <font>
      <sz val="11"/>
      <name val="Calibri"/>
      <family val="2"/>
    </font>
    <font>
      <vertAlign val="superscript"/>
      <sz val="11"/>
      <name val="Calibri"/>
      <family val="2"/>
    </font>
    <font>
      <vertAlign val="superscript"/>
      <sz val="11"/>
      <name val="Calibri"/>
      <family val="2"/>
      <scheme val="minor"/>
    </font>
    <font>
      <i/>
      <sz val="10"/>
      <name val="Arial"/>
      <family val="2"/>
    </font>
    <font>
      <i/>
      <vertAlign val="superscript"/>
      <sz val="11"/>
      <color theme="1"/>
      <name val="Calibri"/>
      <family val="2"/>
      <scheme val="minor"/>
    </font>
    <font>
      <sz val="11"/>
      <color rgb="FFFF0000"/>
      <name val="Calibri"/>
      <family val="2"/>
      <scheme val="minor"/>
    </font>
    <font>
      <sz val="10"/>
      <color rgb="FFFF0000"/>
      <name val="Arial"/>
      <family val="2"/>
    </font>
    <font>
      <b/>
      <vertAlign val="superscript"/>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1"/>
      <color indexed="8"/>
      <name val="Calibri"/>
      <family val="2"/>
    </font>
    <font>
      <sz val="11"/>
      <color indexed="8"/>
      <name val="Calibri"/>
      <family val="2"/>
    </font>
    <font>
      <sz val="11"/>
      <color indexed="10"/>
      <name val="Calibri"/>
      <family val="2"/>
    </font>
    <font>
      <b/>
      <sz val="18"/>
      <color theme="3"/>
      <name val="Cambria"/>
      <family val="2"/>
      <scheme val="maj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b/>
      <sz val="10"/>
      <color rgb="FFFF0000"/>
      <name val="Arial"/>
      <family val="2"/>
    </font>
    <font>
      <b/>
      <sz val="11"/>
      <color indexed="8"/>
      <name val="Arial"/>
      <family val="2"/>
    </font>
    <font>
      <sz val="10"/>
      <color indexed="8"/>
      <name val="Arial"/>
      <family val="2"/>
    </font>
    <font>
      <sz val="12"/>
      <color indexed="8"/>
      <name val="Arial"/>
      <family val="2"/>
    </font>
    <font>
      <i/>
      <sz val="11"/>
      <color indexed="8"/>
      <name val="Times New Roman"/>
      <family val="1"/>
    </font>
    <font>
      <b/>
      <sz val="12"/>
      <color indexed="8"/>
      <name val="Arial"/>
      <family val="2"/>
    </font>
    <font>
      <b/>
      <sz val="10"/>
      <color indexed="8"/>
      <name val="Arial"/>
      <family val="2"/>
    </font>
    <font>
      <u/>
      <sz val="10"/>
      <color indexed="8"/>
      <name val="Arial"/>
      <family val="2"/>
    </font>
    <font>
      <b/>
      <i/>
      <vertAlign val="superscript"/>
      <sz val="11"/>
      <name val="Calibri"/>
      <family val="2"/>
      <scheme val="minor"/>
    </font>
    <font>
      <b/>
      <i/>
      <sz val="11"/>
      <name val="Calibri"/>
      <family val="2"/>
      <scheme val="minor"/>
    </font>
    <font>
      <i/>
      <u/>
      <sz val="11"/>
      <name val="Calibri"/>
      <family val="2"/>
      <scheme val="minor"/>
    </font>
    <font>
      <b/>
      <vertAlign val="superscript"/>
      <sz val="11"/>
      <name val="Calibri"/>
      <family val="2"/>
      <scheme val="minor"/>
    </font>
    <font>
      <b/>
      <sz val="10"/>
      <color rgb="FF000000"/>
      <name val="Arial"/>
      <family val="2"/>
    </font>
    <font>
      <u/>
      <sz val="10"/>
      <color theme="10"/>
      <name val="Arial"/>
      <family val="2"/>
    </font>
  </fonts>
  <fills count="59">
    <fill>
      <patternFill patternType="none"/>
    </fill>
    <fill>
      <patternFill patternType="gray125"/>
    </fill>
    <fill>
      <patternFill patternType="solid">
        <fgColor rgb="FFBFBFBF"/>
        <bgColor rgb="FFBFBFBF"/>
      </patternFill>
    </fill>
    <fill>
      <patternFill patternType="solid">
        <fgColor rgb="FFC0C0C0"/>
        <bgColor rgb="FFC0C0C0"/>
      </patternFill>
    </fill>
    <fill>
      <patternFill patternType="solid">
        <fgColor rgb="FFD8D8D8"/>
        <bgColor rgb="FFD8D8D8"/>
      </patternFill>
    </fill>
    <fill>
      <patternFill patternType="solid">
        <fgColor theme="0" tint="-0.14999847407452621"/>
        <bgColor indexed="64"/>
      </patternFill>
    </fill>
    <fill>
      <patternFill patternType="solid">
        <fgColor rgb="FFFFFFFF"/>
        <bgColor rgb="FFFFFFF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s>
  <borders count="7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right/>
      <top style="thin">
        <color auto="1"/>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style="thin">
        <color rgb="FF000000"/>
      </right>
      <top/>
      <bottom style="thin">
        <color rgb="FF000000"/>
      </bottom>
      <diagonal/>
    </border>
    <border>
      <left/>
      <right style="thin">
        <color indexed="64"/>
      </right>
      <top/>
      <bottom/>
      <diagonal/>
    </border>
    <border>
      <left/>
      <right style="thin">
        <color indexed="64"/>
      </right>
      <top style="thin">
        <color auto="1"/>
      </top>
      <bottom/>
      <diagonal/>
    </border>
    <border>
      <left style="thin">
        <color rgb="FF000000"/>
      </left>
      <right style="thin">
        <color indexed="64"/>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style="thin">
        <color indexed="64"/>
      </left>
      <right style="thin">
        <color rgb="FF000000"/>
      </right>
      <top/>
      <bottom/>
      <diagonal/>
    </border>
  </borders>
  <cellStyleXfs count="4803">
    <xf numFmtId="0" fontId="0"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2" fillId="0" borderId="0"/>
    <xf numFmtId="9" fontId="4" fillId="0" borderId="0" applyFont="0" applyFill="0" applyBorder="0" applyAlignment="0" applyProtection="0"/>
    <xf numFmtId="0" fontId="2" fillId="0" borderId="0"/>
    <xf numFmtId="0" fontId="43" fillId="30" borderId="0" applyNumberFormat="0" applyBorder="0" applyAlignment="0" applyProtection="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0" fontId="4" fillId="0" borderId="0"/>
    <xf numFmtId="43"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43" fillId="18" borderId="0" applyNumberFormat="0" applyBorder="0" applyAlignment="0" applyProtection="0"/>
    <xf numFmtId="0" fontId="49" fillId="38" borderId="0" applyNumberFormat="0" applyBorder="0" applyAlignment="0" applyProtection="0"/>
    <xf numFmtId="0" fontId="43" fillId="25" borderId="0" applyNumberFormat="0" applyBorder="0" applyAlignment="0" applyProtection="0"/>
    <xf numFmtId="0" fontId="43" fillId="29" borderId="0" applyNumberFormat="0" applyBorder="0" applyAlignment="0" applyProtection="0"/>
    <xf numFmtId="0" fontId="43" fillId="33" borderId="0" applyNumberFormat="0" applyBorder="0" applyAlignment="0" applyProtection="0"/>
    <xf numFmtId="0" fontId="43" fillId="37" borderId="0" applyNumberFormat="0" applyBorder="0" applyAlignment="0" applyProtection="0"/>
    <xf numFmtId="0" fontId="43" fillId="15" borderId="0" applyNumberFormat="0" applyBorder="0" applyAlignment="0" applyProtection="0"/>
    <xf numFmtId="0" fontId="43" fillId="19" borderId="0" applyNumberFormat="0" applyBorder="0" applyAlignment="0" applyProtection="0"/>
    <xf numFmtId="0" fontId="43" fillId="22" borderId="0" applyNumberFormat="0" applyBorder="0" applyAlignment="0" applyProtection="0"/>
    <xf numFmtId="0" fontId="43" fillId="26" borderId="0" applyNumberFormat="0" applyBorder="0" applyAlignment="0" applyProtection="0"/>
    <xf numFmtId="0" fontId="43" fillId="34" borderId="0" applyNumberFormat="0" applyBorder="0" applyAlignment="0" applyProtection="0"/>
    <xf numFmtId="0" fontId="34" fillId="9" borderId="0" applyNumberFormat="0" applyBorder="0" applyAlignment="0" applyProtection="0"/>
    <xf numFmtId="0" fontId="38" fillId="12" borderId="53" applyNumberFormat="0" applyAlignment="0" applyProtection="0"/>
    <xf numFmtId="0" fontId="40" fillId="13" borderId="56" applyNumberFormat="0" applyAlignment="0" applyProtection="0"/>
    <xf numFmtId="43" fontId="50" fillId="0" borderId="0" applyFont="0" applyFill="0" applyBorder="0" applyAlignment="0" applyProtection="0"/>
    <xf numFmtId="0" fontId="41" fillId="0" borderId="0" applyNumberFormat="0" applyFill="0" applyBorder="0" applyAlignment="0" applyProtection="0"/>
    <xf numFmtId="0" fontId="33" fillId="8" borderId="0" applyNumberFormat="0" applyBorder="0" applyAlignment="0" applyProtection="0"/>
    <xf numFmtId="0" fontId="30" fillId="0" borderId="50" applyNumberFormat="0" applyFill="0" applyAlignment="0" applyProtection="0"/>
    <xf numFmtId="0" fontId="31" fillId="0" borderId="51" applyNumberFormat="0" applyFill="0" applyAlignment="0" applyProtection="0"/>
    <xf numFmtId="0" fontId="32" fillId="0" borderId="52" applyNumberFormat="0" applyFill="0" applyAlignment="0" applyProtection="0"/>
    <xf numFmtId="0" fontId="32" fillId="0" borderId="0" applyNumberFormat="0" applyFill="0" applyBorder="0" applyAlignment="0" applyProtection="0"/>
    <xf numFmtId="0" fontId="36" fillId="11" borderId="53" applyNumberFormat="0" applyAlignment="0" applyProtection="0"/>
    <xf numFmtId="0" fontId="39" fillId="0" borderId="55" applyNumberFormat="0" applyFill="0" applyAlignment="0" applyProtection="0"/>
    <xf numFmtId="0" fontId="35" fillId="10" borderId="0" applyNumberFormat="0" applyBorder="0" applyAlignment="0" applyProtection="0"/>
    <xf numFmtId="0" fontId="2" fillId="14" borderId="57" applyNumberFormat="0" applyFont="0" applyAlignment="0" applyProtection="0"/>
    <xf numFmtId="0" fontId="37" fillId="12" borderId="54" applyNumberFormat="0" applyAlignment="0" applyProtection="0"/>
    <xf numFmtId="0" fontId="48" fillId="0" borderId="0" applyNumberFormat="0" applyFill="0" applyBorder="0" applyAlignment="0" applyProtection="0"/>
    <xf numFmtId="0" fontId="42" fillId="0" borderId="58" applyNumberFormat="0" applyFill="0" applyAlignment="0" applyProtection="0"/>
    <xf numFmtId="0" fontId="27"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2" fillId="31" borderId="0" applyNumberFormat="0" applyBorder="0" applyAlignment="0" applyProtection="0"/>
    <xf numFmtId="0" fontId="2" fillId="0" borderId="0"/>
    <xf numFmtId="0" fontId="46" fillId="40"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38" borderId="0" applyNumberFormat="0" applyBorder="0" applyAlignment="0" applyProtection="0"/>
    <xf numFmtId="0" fontId="46" fillId="46" borderId="0" applyNumberFormat="0" applyBorder="0" applyAlignment="0" applyProtection="0"/>
    <xf numFmtId="0" fontId="46" fillId="43"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46" fillId="45"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46" fillId="47" borderId="0" applyNumberFormat="0" applyBorder="0" applyAlignment="0" applyProtection="0"/>
    <xf numFmtId="0" fontId="49" fillId="48" borderId="0" applyNumberFormat="0" applyBorder="0" applyAlignment="0" applyProtection="0"/>
    <xf numFmtId="0" fontId="49" fillId="38" borderId="0" applyNumberFormat="0" applyBorder="0" applyAlignment="0" applyProtection="0"/>
    <xf numFmtId="0" fontId="49" fillId="46" borderId="0" applyNumberFormat="0" applyBorder="0" applyAlignment="0" applyProtection="0"/>
    <xf numFmtId="0" fontId="49" fillId="49" borderId="0" applyNumberFormat="0" applyBorder="0" applyAlignment="0" applyProtection="0"/>
    <xf numFmtId="0" fontId="49" fillId="50" borderId="0" applyNumberFormat="0" applyBorder="0" applyAlignment="0" applyProtection="0"/>
    <xf numFmtId="0" fontId="49" fillId="51" borderId="0" applyNumberFormat="0" applyBorder="0" applyAlignment="0" applyProtection="0"/>
    <xf numFmtId="0" fontId="51" fillId="52" borderId="60" applyNumberFormat="0" applyAlignment="0" applyProtection="0"/>
    <xf numFmtId="0" fontId="52" fillId="41" borderId="0" applyNumberFormat="0" applyBorder="0" applyAlignment="0" applyProtection="0"/>
    <xf numFmtId="0" fontId="53" fillId="0" borderId="0" applyNumberFormat="0" applyFill="0" applyBorder="0" applyAlignment="0" applyProtection="0"/>
    <xf numFmtId="0" fontId="54" fillId="42" borderId="0" applyNumberFormat="0" applyBorder="0" applyAlignment="0" applyProtection="0"/>
    <xf numFmtId="0" fontId="55" fillId="44" borderId="60" applyNumberFormat="0" applyAlignment="0" applyProtection="0"/>
    <xf numFmtId="0" fontId="56" fillId="0" borderId="61" applyNumberFormat="0" applyFill="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57" fillId="53" borderId="62"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58" fillId="54" borderId="0" applyNumberFormat="0" applyBorder="0" applyAlignment="0" applyProtection="0"/>
    <xf numFmtId="0" fontId="59" fillId="0" borderId="63" applyNumberFormat="0" applyFill="0" applyAlignment="0" applyProtection="0"/>
    <xf numFmtId="0" fontId="60" fillId="0" borderId="64" applyNumberFormat="0" applyFill="0" applyAlignment="0" applyProtection="0"/>
    <xf numFmtId="0" fontId="61" fillId="0" borderId="65" applyNumberFormat="0" applyFill="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45" fillId="0" borderId="66" applyNumberFormat="0" applyFill="0" applyAlignment="0" applyProtection="0"/>
    <xf numFmtId="0" fontId="63" fillId="52" borderId="67" applyNumberFormat="0" applyAlignment="0" applyProtection="0"/>
    <xf numFmtId="0" fontId="49" fillId="55" borderId="0" applyNumberFormat="0" applyBorder="0" applyAlignment="0" applyProtection="0"/>
    <xf numFmtId="0" fontId="49" fillId="56" borderId="0" applyNumberFormat="0" applyBorder="0" applyAlignment="0" applyProtection="0"/>
    <xf numFmtId="0" fontId="49" fillId="57" borderId="0" applyNumberFormat="0" applyBorder="0" applyAlignment="0" applyProtection="0"/>
    <xf numFmtId="0" fontId="49" fillId="49" borderId="0" applyNumberFormat="0" applyBorder="0" applyAlignment="0" applyProtection="0"/>
    <xf numFmtId="0" fontId="49" fillId="50" borderId="0" applyNumberFormat="0" applyBorder="0" applyAlignment="0" applyProtection="0"/>
    <xf numFmtId="0" fontId="49" fillId="58" borderId="0" applyNumberFormat="0" applyBorder="0" applyAlignment="0" applyProtection="0"/>
    <xf numFmtId="0" fontId="47" fillId="0" borderId="0" applyNumberFormat="0" applyFill="0" applyBorder="0" applyAlignment="0" applyProtection="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43"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43" fontId="50" fillId="0" borderId="0" applyFont="0" applyFill="0" applyBorder="0" applyAlignment="0" applyProtection="0"/>
    <xf numFmtId="0" fontId="2" fillId="14" borderId="57"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51" fillId="52" borderId="60" applyNumberFormat="0" applyAlignment="0" applyProtection="0"/>
    <xf numFmtId="0" fontId="55" fillId="44" borderId="60"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66" applyNumberFormat="0" applyFill="0" applyAlignment="0" applyProtection="0"/>
    <xf numFmtId="0" fontId="63" fillId="52" borderId="67" applyNumberFormat="0" applyAlignment="0" applyProtection="0"/>
    <xf numFmtId="0" fontId="2" fillId="0" borderId="0"/>
    <xf numFmtId="0" fontId="2" fillId="0" borderId="0"/>
    <xf numFmtId="0" fontId="2" fillId="0" borderId="0"/>
    <xf numFmtId="43" fontId="4" fillId="0" borderId="0" applyFont="0" applyFill="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43"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43" fontId="50" fillId="0" borderId="0" applyFont="0" applyFill="0" applyBorder="0" applyAlignment="0" applyProtection="0"/>
    <xf numFmtId="0" fontId="2" fillId="14" borderId="57"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31" borderId="0" applyNumberFormat="0" applyBorder="0" applyAlignment="0" applyProtection="0"/>
    <xf numFmtId="0" fontId="2" fillId="0" borderId="0"/>
    <xf numFmtId="0" fontId="4" fillId="0" borderId="0"/>
    <xf numFmtId="0" fontId="4"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4" fillId="39" borderId="59" applyNumberFormat="0" applyFont="0" applyAlignment="0" applyProtection="0"/>
    <xf numFmtId="164" fontId="50" fillId="0" borderId="0" applyFont="0" applyFill="0" applyBorder="0" applyAlignment="0" applyProtection="0"/>
    <xf numFmtId="0" fontId="2" fillId="14" borderId="57"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5" fillId="0" borderId="66" applyNumberFormat="0" applyFill="0" applyAlignment="0" applyProtection="0"/>
    <xf numFmtId="0" fontId="2" fillId="0" borderId="0"/>
    <xf numFmtId="0" fontId="2" fillId="0" borderId="0"/>
    <xf numFmtId="0" fontId="2" fillId="0" borderId="0"/>
    <xf numFmtId="0" fontId="2" fillId="0" borderId="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4" fillId="39" borderId="59" applyNumberFormat="0" applyFont="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0" fontId="2" fillId="31" borderId="0" applyNumberFormat="0" applyBorder="0" applyAlignment="0" applyProtection="0"/>
    <xf numFmtId="0" fontId="2" fillId="0" borderId="0"/>
    <xf numFmtId="164" fontId="4" fillId="0" borderId="0" applyFont="0" applyFill="0" applyBorder="0" applyAlignment="0" applyProtection="0"/>
    <xf numFmtId="0" fontId="4" fillId="0" borderId="0"/>
    <xf numFmtId="0" fontId="55" fillId="44" borderId="60" applyNumberFormat="0" applyAlignment="0" applyProtection="0"/>
    <xf numFmtId="0" fontId="4" fillId="39" borderId="59" applyNumberFormat="0" applyFont="0" applyAlignment="0" applyProtection="0"/>
    <xf numFmtId="0" fontId="63" fillId="52" borderId="67" applyNumberFormat="0" applyAlignment="0" applyProtection="0"/>
    <xf numFmtId="0" fontId="4" fillId="39" borderId="59" applyNumberFormat="0" applyFont="0" applyAlignment="0" applyProtection="0"/>
    <xf numFmtId="0" fontId="4" fillId="39" borderId="59" applyNumberFormat="0" applyFont="0" applyAlignment="0" applyProtection="0"/>
    <xf numFmtId="0" fontId="51" fillId="52" borderId="60" applyNumberFormat="0" applyAlignment="0" applyProtection="0"/>
    <xf numFmtId="0" fontId="4" fillId="39" borderId="59"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77" fillId="0" borderId="0" applyNumberFormat="0" applyFill="0" applyBorder="0" applyAlignment="0" applyProtection="0"/>
    <xf numFmtId="164"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43" fontId="50" fillId="0" borderId="0" applyFont="0" applyFill="0" applyBorder="0" applyAlignment="0" applyProtection="0"/>
    <xf numFmtId="0" fontId="1" fillId="14" borderId="57"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0" fontId="1" fillId="0" borderId="0"/>
    <xf numFmtId="43"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43" fontId="50" fillId="0" borderId="0" applyFont="0" applyFill="0" applyBorder="0" applyAlignment="0" applyProtection="0"/>
    <xf numFmtId="0" fontId="1" fillId="14" borderId="57"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0" fontId="1" fillId="0" borderId="0"/>
    <xf numFmtId="43"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 fillId="0" borderId="0" applyFont="0" applyFill="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43" fontId="50" fillId="0" borderId="0" applyFont="0" applyFill="0" applyBorder="0" applyAlignment="0" applyProtection="0"/>
    <xf numFmtId="0" fontId="1" fillId="14" borderId="57"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0" fontId="1" fillId="0" borderId="0"/>
    <xf numFmtId="43"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 fillId="0" borderId="0" applyFont="0" applyFill="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cellStyleXfs>
  <cellXfs count="553">
    <xf numFmtId="0" fontId="0" fillId="0" borderId="0" xfId="0"/>
    <xf numFmtId="0" fontId="7" fillId="0" borderId="0" xfId="0" applyFont="1" applyAlignment="1" applyProtection="1">
      <alignment wrapText="1"/>
      <protection locked="0"/>
    </xf>
    <xf numFmtId="0" fontId="5" fillId="0" borderId="0" xfId="0" applyFont="1" applyAlignment="1" applyProtection="1">
      <alignment wrapText="1"/>
      <protection locked="0"/>
    </xf>
    <xf numFmtId="0" fontId="6" fillId="2" borderId="0" xfId="0" applyFont="1" applyFill="1"/>
    <xf numFmtId="0" fontId="6" fillId="3" borderId="0" xfId="0" applyFont="1" applyFill="1" applyAlignment="1" applyProtection="1">
      <alignment horizontal="center"/>
      <protection locked="0"/>
    </xf>
    <xf numFmtId="0" fontId="7" fillId="2" borderId="0" xfId="0" applyFont="1" applyFill="1" applyAlignment="1" applyProtection="1">
      <alignment wrapText="1"/>
      <protection locked="0"/>
    </xf>
    <xf numFmtId="0" fontId="6" fillId="0" borderId="0" xfId="0" applyFont="1" applyProtection="1">
      <protection locked="0"/>
    </xf>
    <xf numFmtId="0" fontId="6" fillId="0" borderId="0" xfId="0" applyFont="1" applyAlignment="1" applyProtection="1">
      <alignment horizontal="center"/>
      <protection locked="0"/>
    </xf>
    <xf numFmtId="0" fontId="8" fillId="0" borderId="0" xfId="0" applyFont="1"/>
    <xf numFmtId="0" fontId="8" fillId="0" borderId="0" xfId="0" applyFont="1" applyProtection="1">
      <protection locked="0"/>
    </xf>
    <xf numFmtId="0" fontId="7" fillId="0" borderId="0" xfId="0" applyFont="1" applyAlignment="1" applyProtection="1">
      <alignment horizontal="center" wrapText="1"/>
      <protection locked="0"/>
    </xf>
    <xf numFmtId="0" fontId="7" fillId="0" borderId="0" xfId="0" applyFont="1" applyProtection="1">
      <protection locked="0"/>
    </xf>
    <xf numFmtId="0" fontId="9" fillId="0" borderId="0" xfId="0" applyFont="1"/>
    <xf numFmtId="0" fontId="9" fillId="0" borderId="0" xfId="0" applyFont="1" applyProtection="1">
      <protection locked="0"/>
    </xf>
    <xf numFmtId="0" fontId="7" fillId="0" borderId="0" xfId="0" applyFont="1" applyAlignment="1" applyProtection="1">
      <alignment vertical="center" wrapText="1"/>
      <protection locked="0"/>
    </xf>
    <xf numFmtId="0" fontId="9" fillId="0" borderId="0" xfId="0" applyFont="1" applyAlignment="1">
      <alignment wrapText="1"/>
    </xf>
    <xf numFmtId="0" fontId="9" fillId="0" borderId="0" xfId="0" applyFont="1" applyAlignment="1" applyProtection="1">
      <alignment wrapText="1"/>
      <protection locked="0"/>
    </xf>
    <xf numFmtId="0" fontId="6" fillId="4" borderId="0" xfId="0" applyFont="1" applyFill="1" applyAlignment="1">
      <alignment wrapText="1"/>
    </xf>
    <xf numFmtId="0" fontId="5" fillId="5" borderId="0" xfId="0" applyFont="1" applyFill="1" applyProtection="1">
      <protection locked="0"/>
    </xf>
    <xf numFmtId="0" fontId="7" fillId="0" borderId="1" xfId="0" applyFont="1" applyBorder="1" applyProtection="1">
      <protection locked="0"/>
    </xf>
    <xf numFmtId="0" fontId="7" fillId="0" borderId="0" xfId="0" applyFont="1"/>
    <xf numFmtId="0" fontId="6" fillId="0" borderId="3" xfId="0" applyFont="1" applyBorder="1"/>
    <xf numFmtId="0" fontId="7" fillId="0" borderId="3" xfId="0" applyFont="1" applyBorder="1" applyAlignment="1" applyProtection="1">
      <alignment horizontal="center"/>
      <protection locked="0"/>
    </xf>
    <xf numFmtId="0" fontId="7" fillId="0" borderId="3" xfId="0" applyFont="1" applyBorder="1"/>
    <xf numFmtId="0" fontId="7" fillId="0" borderId="3" xfId="0" applyFont="1" applyBorder="1" applyAlignment="1">
      <alignment horizontal="center"/>
    </xf>
    <xf numFmtId="0" fontId="7" fillId="0" borderId="5" xfId="0" applyFont="1" applyBorder="1" applyAlignment="1">
      <alignment horizontal="left"/>
    </xf>
    <xf numFmtId="0" fontId="7" fillId="0" borderId="5" xfId="0" applyFont="1" applyBorder="1" applyAlignment="1">
      <alignment horizontal="center"/>
    </xf>
    <xf numFmtId="37" fontId="7" fillId="0" borderId="3" xfId="0" applyNumberFormat="1" applyFont="1" applyBorder="1" applyProtection="1">
      <protection locked="0"/>
    </xf>
    <xf numFmtId="37" fontId="7" fillId="0" borderId="4" xfId="0" applyNumberFormat="1" applyFont="1" applyBorder="1" applyProtection="1">
      <protection locked="0"/>
    </xf>
    <xf numFmtId="0" fontId="6" fillId="0" borderId="5" xfId="0" applyFont="1" applyBorder="1"/>
    <xf numFmtId="0" fontId="7" fillId="0" borderId="5" xfId="0" applyFont="1" applyBorder="1" applyAlignment="1" applyProtection="1">
      <alignment horizontal="center"/>
      <protection locked="0"/>
    </xf>
    <xf numFmtId="37" fontId="6" fillId="0" borderId="1" xfId="0" applyNumberFormat="1" applyFont="1" applyBorder="1"/>
    <xf numFmtId="37" fontId="7" fillId="0" borderId="1" xfId="0" applyNumberFormat="1" applyFont="1" applyBorder="1"/>
    <xf numFmtId="0" fontId="7" fillId="0" borderId="3" xfId="0" applyFont="1" applyBorder="1" applyProtection="1">
      <protection locked="0"/>
    </xf>
    <xf numFmtId="0" fontId="6" fillId="0" borderId="3" xfId="0" applyFont="1" applyBorder="1" applyAlignment="1">
      <alignment horizontal="left"/>
    </xf>
    <xf numFmtId="0" fontId="7" fillId="0" borderId="3" xfId="0" applyFont="1" applyBorder="1" applyAlignment="1">
      <alignment horizontal="left"/>
    </xf>
    <xf numFmtId="0" fontId="6" fillId="0" borderId="1" xfId="0" applyFont="1" applyBorder="1"/>
    <xf numFmtId="0" fontId="7" fillId="0" borderId="1" xfId="0" applyFont="1" applyBorder="1" applyAlignment="1" applyProtection="1">
      <alignment horizontal="center"/>
      <protection locked="0"/>
    </xf>
    <xf numFmtId="0" fontId="7" fillId="0" borderId="1" xfId="0" applyFont="1" applyBorder="1"/>
    <xf numFmtId="0" fontId="7" fillId="0" borderId="5" xfId="0" applyFont="1" applyBorder="1" applyProtection="1">
      <protection locked="0"/>
    </xf>
    <xf numFmtId="0" fontId="5" fillId="0" borderId="0" xfId="0" applyFont="1" applyProtection="1">
      <protection locked="0"/>
    </xf>
    <xf numFmtId="0" fontId="6" fillId="0" borderId="0" xfId="0" applyFont="1" applyAlignment="1" applyProtection="1">
      <alignment horizontal="left"/>
      <protection locked="0"/>
    </xf>
    <xf numFmtId="49" fontId="7" fillId="0" borderId="1" xfId="0" applyNumberFormat="1" applyFont="1" applyBorder="1" applyAlignment="1">
      <alignment horizontal="center"/>
    </xf>
    <xf numFmtId="0" fontId="6" fillId="0" borderId="9" xfId="0" applyFont="1" applyBorder="1"/>
    <xf numFmtId="37" fontId="7" fillId="0" borderId="6" xfId="0" applyNumberFormat="1" applyFont="1" applyBorder="1" applyProtection="1">
      <protection locked="0"/>
    </xf>
    <xf numFmtId="37" fontId="7" fillId="0" borderId="7" xfId="0" applyNumberFormat="1" applyFont="1" applyBorder="1" applyProtection="1">
      <protection locked="0"/>
    </xf>
    <xf numFmtId="0" fontId="7" fillId="0" borderId="9" xfId="0" applyFont="1" applyBorder="1" applyProtection="1">
      <protection locked="0"/>
    </xf>
    <xf numFmtId="0" fontId="7" fillId="0" borderId="9" xfId="0" applyFont="1" applyBorder="1" applyAlignment="1">
      <alignment horizontal="left"/>
    </xf>
    <xf numFmtId="0" fontId="7" fillId="0" borderId="10" xfId="0" applyFont="1" applyBorder="1" applyAlignment="1">
      <alignment horizontal="left"/>
    </xf>
    <xf numFmtId="0" fontId="6" fillId="0" borderId="11" xfId="0" applyFont="1" applyBorder="1"/>
    <xf numFmtId="0" fontId="6" fillId="0" borderId="9" xfId="0" applyFont="1" applyBorder="1" applyProtection="1">
      <protection locked="0"/>
    </xf>
    <xf numFmtId="37" fontId="6" fillId="0" borderId="6" xfId="0" applyNumberFormat="1" applyFont="1" applyBorder="1" applyProtection="1">
      <protection locked="0"/>
    </xf>
    <xf numFmtId="0" fontId="6" fillId="0" borderId="10" xfId="0" applyFont="1" applyBorder="1"/>
    <xf numFmtId="0" fontId="6" fillId="0" borderId="13" xfId="0" applyFont="1" applyBorder="1"/>
    <xf numFmtId="49" fontId="7" fillId="0" borderId="14" xfId="0" applyNumberFormat="1" applyFont="1" applyBorder="1" applyAlignment="1">
      <alignment horizontal="center"/>
    </xf>
    <xf numFmtId="0" fontId="6" fillId="0" borderId="3" xfId="0" applyFont="1" applyBorder="1" applyProtection="1">
      <protection locked="0"/>
    </xf>
    <xf numFmtId="0" fontId="10" fillId="4" borderId="0" xfId="0" applyFont="1" applyFill="1"/>
    <xf numFmtId="0" fontId="6" fillId="0" borderId="12" xfId="0" applyFont="1" applyBorder="1" applyAlignment="1" applyProtection="1">
      <alignment horizontal="left"/>
      <protection locked="0"/>
    </xf>
    <xf numFmtId="0" fontId="7" fillId="0" borderId="15" xfId="0" applyFont="1" applyBorder="1" applyAlignment="1">
      <alignment horizontal="center"/>
    </xf>
    <xf numFmtId="0" fontId="7" fillId="0" borderId="5" xfId="0" applyFont="1" applyBorder="1"/>
    <xf numFmtId="0" fontId="7" fillId="0" borderId="12" xfId="0" applyFont="1" applyBorder="1"/>
    <xf numFmtId="0" fontId="8" fillId="0" borderId="16" xfId="0" applyFont="1" applyBorder="1"/>
    <xf numFmtId="3" fontId="7" fillId="0" borderId="0" xfId="0" applyNumberFormat="1" applyFont="1" applyAlignment="1" applyProtection="1">
      <alignment horizontal="right"/>
      <protection locked="0"/>
    </xf>
    <xf numFmtId="0" fontId="6" fillId="0" borderId="16" xfId="0" applyFont="1" applyBorder="1" applyProtection="1">
      <protection locked="0"/>
    </xf>
    <xf numFmtId="0" fontId="6" fillId="0" borderId="12" xfId="0" applyFont="1" applyBorder="1"/>
    <xf numFmtId="0" fontId="6" fillId="3" borderId="0" xfId="0" applyFont="1" applyFill="1" applyAlignment="1">
      <alignment vertical="center"/>
    </xf>
    <xf numFmtId="0" fontId="8" fillId="0" borderId="0" xfId="0" applyFont="1" applyAlignment="1" applyProtection="1">
      <alignment wrapText="1"/>
      <protection locked="0"/>
    </xf>
    <xf numFmtId="0" fontId="7" fillId="0" borderId="17" xfId="0" applyFont="1" applyBorder="1" applyAlignment="1" applyProtection="1">
      <alignment wrapText="1"/>
      <protection locked="0"/>
    </xf>
    <xf numFmtId="3" fontId="7" fillId="0" borderId="0" xfId="0" applyNumberFormat="1" applyFont="1" applyProtection="1">
      <protection locked="0"/>
    </xf>
    <xf numFmtId="0" fontId="7" fillId="0" borderId="0" xfId="0" applyFont="1" applyAlignment="1" applyProtection="1">
      <alignment horizontal="left" wrapText="1"/>
      <protection locked="0"/>
    </xf>
    <xf numFmtId="0" fontId="5" fillId="0" borderId="0" xfId="0" applyFont="1" applyAlignment="1" applyProtection="1">
      <alignment horizontal="left"/>
      <protection locked="0"/>
    </xf>
    <xf numFmtId="3" fontId="7" fillId="0" borderId="1" xfId="0" applyNumberFormat="1" applyFont="1" applyBorder="1" applyAlignment="1">
      <alignment horizontal="right"/>
    </xf>
    <xf numFmtId="3" fontId="7" fillId="6" borderId="1" xfId="0" applyNumberFormat="1" applyFont="1" applyFill="1" applyBorder="1" applyAlignment="1">
      <alignment horizontal="right"/>
    </xf>
    <xf numFmtId="3" fontId="7" fillId="0" borderId="1" xfId="0" applyNumberFormat="1" applyFont="1" applyBorder="1" applyAlignment="1" applyProtection="1">
      <alignment horizontal="right"/>
      <protection locked="0"/>
    </xf>
    <xf numFmtId="0" fontId="7" fillId="0" borderId="17" xfId="0" applyFont="1" applyBorder="1" applyProtection="1">
      <protection locked="0"/>
    </xf>
    <xf numFmtId="0" fontId="7" fillId="0" borderId="12" xfId="0" applyFont="1" applyBorder="1" applyProtection="1">
      <protection locked="0"/>
    </xf>
    <xf numFmtId="0" fontId="6" fillId="0" borderId="1" xfId="0" applyFont="1" applyBorder="1" applyAlignment="1">
      <alignment wrapText="1"/>
    </xf>
    <xf numFmtId="0" fontId="7" fillId="0" borderId="1" xfId="0" applyFont="1" applyBorder="1" applyAlignment="1">
      <alignment wrapText="1"/>
    </xf>
    <xf numFmtId="3" fontId="5" fillId="5" borderId="0" xfId="0" applyNumberFormat="1" applyFont="1" applyFill="1" applyProtection="1">
      <protection locked="0"/>
    </xf>
    <xf numFmtId="3" fontId="7" fillId="0" borderId="3" xfId="0" applyNumberFormat="1" applyFont="1" applyBorder="1" applyAlignment="1" applyProtection="1">
      <alignment wrapText="1"/>
      <protection locked="0"/>
    </xf>
    <xf numFmtId="3" fontId="7" fillId="0" borderId="4" xfId="0" applyNumberFormat="1" applyFont="1" applyBorder="1" applyProtection="1">
      <protection locked="0"/>
    </xf>
    <xf numFmtId="3" fontId="7" fillId="0" borderId="3" xfId="0" applyNumberFormat="1" applyFont="1" applyBorder="1" applyProtection="1">
      <protection locked="0"/>
    </xf>
    <xf numFmtId="3" fontId="6" fillId="0" borderId="1" xfId="0" applyNumberFormat="1" applyFont="1" applyBorder="1"/>
    <xf numFmtId="3" fontId="7" fillId="0" borderId="1" xfId="0" applyNumberFormat="1" applyFont="1" applyBorder="1"/>
    <xf numFmtId="3" fontId="7" fillId="0" borderId="6" xfId="0" applyNumberFormat="1" applyFont="1" applyBorder="1" applyProtection="1">
      <protection locked="0"/>
    </xf>
    <xf numFmtId="3" fontId="7" fillId="0" borderId="7" xfId="0" applyNumberFormat="1" applyFont="1" applyBorder="1" applyProtection="1">
      <protection locked="0"/>
    </xf>
    <xf numFmtId="3" fontId="6" fillId="0" borderId="5" xfId="0" applyNumberFormat="1" applyFont="1" applyBorder="1"/>
    <xf numFmtId="3" fontId="7" fillId="0" borderId="5" xfId="0" applyNumberFormat="1" applyFont="1" applyBorder="1"/>
    <xf numFmtId="3" fontId="7" fillId="0" borderId="2" xfId="0" applyNumberFormat="1" applyFont="1" applyBorder="1" applyProtection="1">
      <protection locked="0"/>
    </xf>
    <xf numFmtId="3" fontId="7" fillId="0" borderId="5" xfId="0" applyNumberFormat="1" applyFont="1" applyBorder="1" applyProtection="1">
      <protection locked="0"/>
    </xf>
    <xf numFmtId="3" fontId="7" fillId="0" borderId="8" xfId="0" applyNumberFormat="1" applyFont="1" applyBorder="1" applyProtection="1">
      <protection locked="0"/>
    </xf>
    <xf numFmtId="3" fontId="5" fillId="0" borderId="0" xfId="0" applyNumberFormat="1" applyFont="1" applyProtection="1">
      <protection locked="0"/>
    </xf>
    <xf numFmtId="3" fontId="7" fillId="0" borderId="0" xfId="0" applyNumberFormat="1" applyFont="1" applyAlignment="1" applyProtection="1">
      <alignment horizontal="center" wrapText="1"/>
      <protection locked="0"/>
    </xf>
    <xf numFmtId="3" fontId="6" fillId="0" borderId="0" xfId="0" applyNumberFormat="1" applyFont="1" applyAlignment="1" applyProtection="1">
      <alignment horizontal="left"/>
      <protection locked="0"/>
    </xf>
    <xf numFmtId="3" fontId="7" fillId="0" borderId="0" xfId="0" applyNumberFormat="1" applyFont="1" applyAlignment="1" applyProtection="1">
      <alignment horizontal="left"/>
      <protection locked="0"/>
    </xf>
    <xf numFmtId="3" fontId="6" fillId="0" borderId="6" xfId="0" applyNumberFormat="1" applyFont="1" applyBorder="1" applyProtection="1">
      <protection locked="0"/>
    </xf>
    <xf numFmtId="3" fontId="6" fillId="0" borderId="3" xfId="0" applyNumberFormat="1" applyFont="1" applyBorder="1" applyProtection="1">
      <protection locked="0"/>
    </xf>
    <xf numFmtId="3" fontId="7" fillId="0" borderId="1" xfId="0" applyNumberFormat="1" applyFont="1" applyBorder="1" applyProtection="1">
      <protection locked="0"/>
    </xf>
    <xf numFmtId="3" fontId="9" fillId="0" borderId="0" xfId="0" applyNumberFormat="1" applyFont="1"/>
    <xf numFmtId="3" fontId="7" fillId="3" borderId="0" xfId="0" applyNumberFormat="1" applyFont="1" applyFill="1" applyAlignment="1" applyProtection="1">
      <alignment wrapText="1"/>
      <protection locked="0"/>
    </xf>
    <xf numFmtId="3" fontId="6" fillId="0" borderId="0" xfId="0" applyNumberFormat="1" applyFont="1" applyAlignment="1" applyProtection="1">
      <alignment wrapText="1"/>
      <protection locked="0"/>
    </xf>
    <xf numFmtId="3" fontId="7" fillId="3" borderId="0" xfId="0" applyNumberFormat="1" applyFont="1" applyFill="1" applyAlignment="1" applyProtection="1">
      <alignment horizontal="center" wrapText="1"/>
      <protection locked="0"/>
    </xf>
    <xf numFmtId="3" fontId="5" fillId="0" borderId="0" xfId="0" applyNumberFormat="1" applyFont="1" applyAlignment="1" applyProtection="1">
      <alignment wrapText="1"/>
      <protection locked="0"/>
    </xf>
    <xf numFmtId="3" fontId="7" fillId="3" borderId="0" xfId="0" applyNumberFormat="1" applyFont="1" applyFill="1" applyProtection="1">
      <protection locked="0"/>
    </xf>
    <xf numFmtId="3" fontId="7" fillId="4" borderId="0" xfId="0" applyNumberFormat="1" applyFont="1" applyFill="1" applyAlignment="1" applyProtection="1">
      <alignment wrapText="1"/>
      <protection locked="0"/>
    </xf>
    <xf numFmtId="3" fontId="7" fillId="0" borderId="17" xfId="0" applyNumberFormat="1" applyFont="1" applyBorder="1" applyProtection="1">
      <protection locked="0"/>
    </xf>
    <xf numFmtId="3" fontId="7" fillId="0" borderId="12" xfId="0" applyNumberFormat="1" applyFont="1" applyBorder="1" applyProtection="1">
      <protection locked="0"/>
    </xf>
    <xf numFmtId="37" fontId="5" fillId="0" borderId="0" xfId="0" applyNumberFormat="1" applyFont="1" applyProtection="1">
      <protection locked="0"/>
    </xf>
    <xf numFmtId="37" fontId="7" fillId="0" borderId="0" xfId="0" applyNumberFormat="1" applyFont="1" applyAlignment="1" applyProtection="1">
      <alignment wrapText="1"/>
      <protection locked="0"/>
    </xf>
    <xf numFmtId="3" fontId="7" fillId="0" borderId="0" xfId="0" applyNumberFormat="1" applyFont="1"/>
    <xf numFmtId="3" fontId="7" fillId="0" borderId="9" xfId="0" applyNumberFormat="1" applyFont="1" applyBorder="1" applyProtection="1">
      <protection locked="0"/>
    </xf>
    <xf numFmtId="3" fontId="7" fillId="0" borderId="11" xfId="0" applyNumberFormat="1" applyFont="1" applyBorder="1"/>
    <xf numFmtId="0" fontId="7" fillId="0" borderId="24" xfId="0" applyFont="1" applyBorder="1" applyProtection="1">
      <protection locked="0"/>
    </xf>
    <xf numFmtId="0" fontId="7" fillId="0" borderId="24" xfId="0" applyFont="1" applyBorder="1"/>
    <xf numFmtId="0" fontId="7" fillId="0" borderId="23" xfId="0" applyFont="1" applyBorder="1"/>
    <xf numFmtId="0" fontId="7" fillId="0" borderId="0" xfId="0" applyFont="1" applyAlignment="1">
      <alignment horizontal="left" indent="1"/>
    </xf>
    <xf numFmtId="0" fontId="7" fillId="0" borderId="27" xfId="0" applyFont="1" applyBorder="1" applyAlignment="1">
      <alignment horizontal="left"/>
    </xf>
    <xf numFmtId="0" fontId="7" fillId="0" borderId="27" xfId="0" applyFont="1" applyBorder="1"/>
    <xf numFmtId="0" fontId="9" fillId="0" borderId="27" xfId="0" applyFont="1" applyBorder="1"/>
    <xf numFmtId="3" fontId="6" fillId="0" borderId="0" xfId="0" applyNumberFormat="1" applyFont="1"/>
    <xf numFmtId="0" fontId="6" fillId="0" borderId="1" xfId="0" applyFont="1" applyBorder="1" applyAlignment="1">
      <alignment vertical="center"/>
    </xf>
    <xf numFmtId="0" fontId="18" fillId="0" borderId="0" xfId="0" applyFont="1"/>
    <xf numFmtId="0" fontId="6" fillId="0" borderId="0" xfId="0" applyFont="1" applyAlignment="1">
      <alignment horizontal="left"/>
    </xf>
    <xf numFmtId="0" fontId="5" fillId="0" borderId="0" xfId="0" applyFont="1" applyAlignment="1" applyProtection="1">
      <alignment horizontal="left" vertical="top" wrapText="1"/>
      <protection locked="0"/>
    </xf>
    <xf numFmtId="0" fontId="5" fillId="0" borderId="0" xfId="0" applyFont="1" applyAlignment="1" applyProtection="1">
      <alignment horizontal="left" vertical="top" wrapText="1" indent="1"/>
      <protection locked="0"/>
    </xf>
    <xf numFmtId="0" fontId="5" fillId="0" borderId="27" xfId="0" applyFont="1" applyBorder="1" applyAlignment="1" applyProtection="1">
      <alignment horizontal="left" vertical="top" wrapText="1"/>
      <protection locked="0"/>
    </xf>
    <xf numFmtId="0" fontId="7" fillId="0" borderId="0" xfId="0" applyFont="1" applyAlignment="1" applyProtection="1">
      <alignment horizontal="left"/>
      <protection locked="0"/>
    </xf>
    <xf numFmtId="0" fontId="7" fillId="0" borderId="0" xfId="0" applyFont="1" applyAlignment="1">
      <alignment horizontal="left"/>
    </xf>
    <xf numFmtId="0" fontId="6" fillId="4" borderId="0" xfId="0" applyFont="1" applyFill="1"/>
    <xf numFmtId="0" fontId="7" fillId="0" borderId="13" xfId="0" applyFont="1" applyBorder="1" applyAlignment="1">
      <alignment horizontal="left"/>
    </xf>
    <xf numFmtId="0" fontId="7" fillId="0" borderId="21" xfId="0" applyFont="1" applyBorder="1" applyAlignment="1" applyProtection="1">
      <alignment horizontal="left"/>
      <protection locked="0"/>
    </xf>
    <xf numFmtId="0" fontId="7" fillId="0" borderId="21" xfId="0" applyFont="1" applyBorder="1" applyAlignment="1">
      <alignment horizontal="left"/>
    </xf>
    <xf numFmtId="3" fontId="5" fillId="5" borderId="0" xfId="0" applyNumberFormat="1" applyFont="1" applyFill="1" applyAlignment="1" applyProtection="1">
      <alignment horizontal="left"/>
      <protection locked="0"/>
    </xf>
    <xf numFmtId="0" fontId="7" fillId="0" borderId="18" xfId="0" applyFont="1" applyBorder="1" applyAlignment="1" applyProtection="1">
      <alignment horizontal="left" wrapText="1"/>
      <protection locked="0"/>
    </xf>
    <xf numFmtId="0" fontId="7" fillId="0" borderId="3" xfId="0" applyFont="1" applyBorder="1" applyAlignment="1">
      <alignment horizontal="left" wrapText="1"/>
    </xf>
    <xf numFmtId="0" fontId="7" fillId="0" borderId="19" xfId="0" applyFont="1" applyBorder="1" applyAlignment="1">
      <alignment horizontal="left" wrapText="1"/>
    </xf>
    <xf numFmtId="0" fontId="7" fillId="0" borderId="3" xfId="0" applyFont="1" applyBorder="1" applyAlignment="1" applyProtection="1">
      <alignment horizontal="left" wrapText="1"/>
      <protection locked="0"/>
    </xf>
    <xf numFmtId="0" fontId="7" fillId="0" borderId="1" xfId="0" applyFont="1" applyBorder="1" applyAlignment="1">
      <alignment horizontal="left" wrapText="1"/>
    </xf>
    <xf numFmtId="0" fontId="7" fillId="0" borderId="20" xfId="0" applyFont="1" applyBorder="1" applyAlignment="1">
      <alignment horizontal="left" wrapText="1"/>
    </xf>
    <xf numFmtId="0" fontId="7" fillId="0" borderId="15" xfId="0" applyFont="1" applyBorder="1" applyAlignment="1">
      <alignment horizontal="left" wrapText="1"/>
    </xf>
    <xf numFmtId="0" fontId="7" fillId="0" borderId="23" xfId="0" applyFont="1" applyBorder="1" applyAlignment="1">
      <alignment horizontal="left"/>
    </xf>
    <xf numFmtId="0" fontId="7" fillId="0" borderId="24" xfId="0" applyFont="1" applyBorder="1" applyAlignment="1" applyProtection="1">
      <alignment horizontal="left"/>
      <protection locked="0"/>
    </xf>
    <xf numFmtId="0" fontId="7" fillId="0" borderId="24" xfId="0" applyFont="1" applyBorder="1" applyAlignment="1">
      <alignment horizontal="left"/>
    </xf>
    <xf numFmtId="0" fontId="7" fillId="0" borderId="26" xfId="0" applyFont="1" applyBorder="1" applyAlignment="1">
      <alignment horizontal="left"/>
    </xf>
    <xf numFmtId="0" fontId="7" fillId="0" borderId="25" xfId="0" applyFont="1" applyBorder="1" applyAlignment="1">
      <alignment horizontal="left"/>
    </xf>
    <xf numFmtId="0" fontId="0" fillId="0" borderId="0" xfId="0" applyAlignment="1">
      <alignment horizontal="left"/>
    </xf>
    <xf numFmtId="3" fontId="5" fillId="0" borderId="13" xfId="0" applyNumberFormat="1" applyFont="1" applyBorder="1" applyAlignment="1" applyProtection="1">
      <alignment horizontal="center" wrapText="1"/>
      <protection locked="0"/>
    </xf>
    <xf numFmtId="0" fontId="5" fillId="0" borderId="13" xfId="0" applyFont="1" applyBorder="1" applyProtection="1">
      <protection locked="0"/>
    </xf>
    <xf numFmtId="3" fontId="5" fillId="0" borderId="13" xfId="0" applyNumberFormat="1" applyFont="1" applyBorder="1" applyProtection="1">
      <protection locked="0"/>
    </xf>
    <xf numFmtId="0" fontId="10" fillId="0" borderId="13" xfId="0" applyFont="1" applyBorder="1" applyAlignment="1" applyProtection="1">
      <alignment vertical="center"/>
      <protection locked="0"/>
    </xf>
    <xf numFmtId="3" fontId="5" fillId="0" borderId="13" xfId="0" applyNumberFormat="1" applyFont="1" applyBorder="1" applyAlignment="1" applyProtection="1">
      <alignment horizontal="center" vertical="center"/>
      <protection locked="0"/>
    </xf>
    <xf numFmtId="0" fontId="6" fillId="0" borderId="0" xfId="0" applyFont="1" applyAlignment="1">
      <alignment vertical="center"/>
    </xf>
    <xf numFmtId="14" fontId="6" fillId="0" borderId="1" xfId="0" applyNumberFormat="1" applyFont="1" applyBorder="1" applyAlignment="1">
      <alignment horizontal="right" wrapText="1"/>
    </xf>
    <xf numFmtId="3" fontId="6" fillId="0" borderId="13" xfId="0" applyNumberFormat="1" applyFont="1" applyBorder="1" applyAlignment="1" applyProtection="1">
      <alignment wrapText="1"/>
      <protection locked="0"/>
    </xf>
    <xf numFmtId="0" fontId="5" fillId="0" borderId="0" xfId="0" applyFont="1" applyAlignment="1" applyProtection="1">
      <alignment horizontal="center"/>
      <protection locked="0"/>
    </xf>
    <xf numFmtId="0" fontId="9" fillId="0" borderId="13" xfId="0" applyFont="1" applyBorder="1" applyAlignment="1">
      <alignment wrapText="1"/>
    </xf>
    <xf numFmtId="0" fontId="7" fillId="0" borderId="0" xfId="0" applyFont="1" applyAlignment="1" applyProtection="1">
      <alignment horizontal="right" wrapText="1"/>
      <protection locked="0"/>
    </xf>
    <xf numFmtId="3" fontId="7" fillId="0" borderId="31" xfId="0" applyNumberFormat="1" applyFont="1" applyBorder="1" applyAlignment="1" applyProtection="1">
      <alignment horizontal="right" wrapText="1"/>
      <protection locked="0"/>
    </xf>
    <xf numFmtId="3" fontId="7" fillId="0" borderId="22" xfId="0" applyNumberFormat="1" applyFont="1" applyBorder="1" applyAlignment="1" applyProtection="1">
      <alignment horizontal="right" wrapText="1"/>
      <protection locked="0"/>
    </xf>
    <xf numFmtId="3" fontId="6" fillId="0" borderId="13" xfId="0" applyNumberFormat="1" applyFont="1" applyBorder="1" applyAlignment="1">
      <alignment horizontal="right" wrapText="1"/>
    </xf>
    <xf numFmtId="3" fontId="7" fillId="0" borderId="13" xfId="0" applyNumberFormat="1" applyFont="1" applyBorder="1" applyAlignment="1">
      <alignment horizontal="right" wrapText="1"/>
    </xf>
    <xf numFmtId="0" fontId="5" fillId="0" borderId="0" xfId="0" applyFont="1" applyAlignment="1" applyProtection="1">
      <alignment horizontal="right"/>
      <protection locked="0"/>
    </xf>
    <xf numFmtId="3" fontId="5" fillId="0" borderId="21" xfId="0" applyNumberFormat="1" applyFont="1" applyBorder="1" applyProtection="1">
      <protection locked="0"/>
    </xf>
    <xf numFmtId="0" fontId="7" fillId="0" borderId="9" xfId="0" applyFont="1" applyBorder="1"/>
    <xf numFmtId="0" fontId="6" fillId="0" borderId="9" xfId="0" applyFont="1" applyBorder="1" applyAlignment="1">
      <alignment horizontal="left"/>
    </xf>
    <xf numFmtId="0" fontId="7" fillId="0" borderId="11" xfId="0" applyFont="1" applyBorder="1" applyProtection="1">
      <protection locked="0"/>
    </xf>
    <xf numFmtId="0" fontId="7" fillId="0" borderId="10" xfId="0" applyFont="1" applyBorder="1" applyProtection="1">
      <protection locked="0"/>
    </xf>
    <xf numFmtId="0" fontId="0" fillId="0" borderId="33" xfId="0" applyBorder="1"/>
    <xf numFmtId="0" fontId="0" fillId="0" borderId="21" xfId="0" applyBorder="1"/>
    <xf numFmtId="0" fontId="0" fillId="0" borderId="22" xfId="0" applyBorder="1"/>
    <xf numFmtId="0" fontId="0" fillId="0" borderId="13" xfId="0" applyBorder="1"/>
    <xf numFmtId="0" fontId="22" fillId="0" borderId="13" xfId="1" applyFont="1" applyBorder="1"/>
    <xf numFmtId="38" fontId="22" fillId="0" borderId="13" xfId="1" applyNumberFormat="1" applyFont="1" applyBorder="1" applyAlignment="1">
      <alignment wrapText="1"/>
    </xf>
    <xf numFmtId="3" fontId="5" fillId="0" borderId="0" xfId="0" applyNumberFormat="1" applyFont="1" applyAlignment="1" applyProtection="1">
      <alignment horizontal="left"/>
      <protection locked="0"/>
    </xf>
    <xf numFmtId="0" fontId="20" fillId="0" borderId="0" xfId="0" applyFont="1"/>
    <xf numFmtId="3" fontId="7" fillId="0" borderId="0" xfId="0" applyNumberFormat="1" applyFont="1" applyAlignment="1" applyProtection="1">
      <alignment horizontal="center"/>
      <protection locked="0"/>
    </xf>
    <xf numFmtId="0" fontId="7" fillId="0" borderId="35" xfId="0" applyFont="1" applyBorder="1" applyAlignment="1">
      <alignment horizontal="left" vertical="center"/>
    </xf>
    <xf numFmtId="0" fontId="9" fillId="0" borderId="0" xfId="0" applyFont="1" applyAlignment="1">
      <alignment vertical="center"/>
    </xf>
    <xf numFmtId="3" fontId="7" fillId="0" borderId="0" xfId="0" applyNumberFormat="1" applyFont="1" applyAlignment="1" applyProtection="1">
      <alignment horizontal="left" wrapText="1"/>
      <protection locked="0"/>
    </xf>
    <xf numFmtId="14" fontId="10" fillId="0" borderId="13" xfId="0" applyNumberFormat="1" applyFont="1" applyBorder="1" applyAlignment="1">
      <alignment horizontal="center"/>
    </xf>
    <xf numFmtId="14" fontId="5" fillId="0" borderId="13" xfId="0" applyNumberFormat="1" applyFont="1" applyBorder="1" applyAlignment="1">
      <alignment horizontal="center"/>
    </xf>
    <xf numFmtId="0" fontId="19" fillId="0" borderId="0" xfId="0" applyFont="1"/>
    <xf numFmtId="0" fontId="5" fillId="0" borderId="13" xfId="0" applyFont="1" applyBorder="1"/>
    <xf numFmtId="0" fontId="10" fillId="5" borderId="0" xfId="0" applyFont="1" applyFill="1"/>
    <xf numFmtId="0" fontId="0" fillId="5" borderId="21" xfId="0" applyFill="1" applyBorder="1"/>
    <xf numFmtId="0" fontId="25" fillId="0" borderId="0" xfId="0" applyFont="1"/>
    <xf numFmtId="3" fontId="7" fillId="0" borderId="11" xfId="0" applyNumberFormat="1" applyFont="1" applyBorder="1" applyAlignment="1">
      <alignment horizontal="right"/>
    </xf>
    <xf numFmtId="3" fontId="7" fillId="0" borderId="11" xfId="0" applyNumberFormat="1" applyFont="1" applyBorder="1" applyAlignment="1" applyProtection="1">
      <alignment horizontal="right"/>
      <protection locked="0"/>
    </xf>
    <xf numFmtId="3" fontId="7" fillId="0" borderId="11" xfId="0" applyNumberFormat="1" applyFont="1" applyBorder="1" applyProtection="1">
      <protection locked="0"/>
    </xf>
    <xf numFmtId="49" fontId="7" fillId="0" borderId="1" xfId="0" applyNumberFormat="1" applyFont="1" applyBorder="1" applyAlignment="1">
      <alignment horizontal="left" indent="1"/>
    </xf>
    <xf numFmtId="0" fontId="14" fillId="0" borderId="13" xfId="0" applyFont="1" applyBorder="1" applyProtection="1">
      <protection locked="0"/>
    </xf>
    <xf numFmtId="38" fontId="14" fillId="0" borderId="13" xfId="0" applyNumberFormat="1" applyFont="1" applyBorder="1" applyProtection="1">
      <protection locked="0"/>
    </xf>
    <xf numFmtId="0" fontId="5" fillId="0" borderId="0" xfId="0" applyFont="1" applyAlignment="1">
      <alignment horizontal="center"/>
    </xf>
    <xf numFmtId="0" fontId="5" fillId="0" borderId="0" xfId="0" applyFont="1" applyAlignment="1">
      <alignment vertical="center"/>
    </xf>
    <xf numFmtId="0" fontId="7" fillId="0" borderId="6" xfId="0" applyFont="1" applyBorder="1" applyAlignment="1">
      <alignment horizontal="left"/>
    </xf>
    <xf numFmtId="14" fontId="6" fillId="0" borderId="1" xfId="0" quotePrefix="1" applyNumberFormat="1" applyFont="1" applyBorder="1" applyAlignment="1" applyProtection="1">
      <alignment horizontal="right" wrapText="1"/>
      <protection locked="0"/>
    </xf>
    <xf numFmtId="14" fontId="7" fillId="0" borderId="2" xfId="0" applyNumberFormat="1" applyFont="1" applyBorder="1" applyAlignment="1">
      <alignment horizontal="right" wrapText="1"/>
    </xf>
    <xf numFmtId="14" fontId="6" fillId="0" borderId="13" xfId="0" applyNumberFormat="1" applyFont="1" applyBorder="1" applyAlignment="1">
      <alignment horizontal="right" wrapText="1"/>
    </xf>
    <xf numFmtId="14" fontId="7" fillId="0" borderId="13" xfId="0" applyNumberFormat="1" applyFont="1" applyBorder="1" applyAlignment="1">
      <alignment horizontal="right" wrapText="1"/>
    </xf>
    <xf numFmtId="3" fontId="7" fillId="0" borderId="21" xfId="0" applyNumberFormat="1" applyFont="1" applyBorder="1" applyAlignment="1" applyProtection="1">
      <alignment horizontal="right" wrapText="1"/>
      <protection locked="0"/>
    </xf>
    <xf numFmtId="3" fontId="6" fillId="0" borderId="13" xfId="0" applyNumberFormat="1" applyFont="1" applyBorder="1" applyAlignment="1" applyProtection="1">
      <alignment horizontal="right" wrapText="1"/>
      <protection locked="0"/>
    </xf>
    <xf numFmtId="3" fontId="7" fillId="0" borderId="13" xfId="0" applyNumberFormat="1" applyFont="1" applyBorder="1" applyAlignment="1" applyProtection="1">
      <alignment horizontal="right" wrapText="1"/>
      <protection locked="0"/>
    </xf>
    <xf numFmtId="3" fontId="7" fillId="0" borderId="0" xfId="0" applyNumberFormat="1" applyFont="1" applyAlignment="1" applyProtection="1">
      <alignment horizontal="right" wrapText="1"/>
      <protection locked="0"/>
    </xf>
    <xf numFmtId="0" fontId="5" fillId="0" borderId="13" xfId="0" applyFont="1" applyBorder="1" applyAlignment="1" applyProtection="1">
      <alignment horizontal="left"/>
      <protection locked="0"/>
    </xf>
    <xf numFmtId="0" fontId="5" fillId="0" borderId="21" xfId="0" applyFont="1" applyBorder="1" applyAlignment="1" applyProtection="1">
      <alignment horizontal="left"/>
      <protection locked="0"/>
    </xf>
    <xf numFmtId="3" fontId="5" fillId="0" borderId="0" xfId="0" applyNumberFormat="1" applyFont="1" applyAlignment="1" applyProtection="1">
      <alignment horizontal="right" wrapText="1"/>
      <protection locked="0"/>
    </xf>
    <xf numFmtId="14" fontId="6" fillId="0" borderId="13" xfId="0" applyNumberFormat="1" applyFont="1" applyBorder="1" applyAlignment="1">
      <alignment horizontal="right" vertical="top"/>
    </xf>
    <xf numFmtId="14" fontId="7" fillId="0" borderId="13" xfId="0" applyNumberFormat="1" applyFont="1" applyBorder="1" applyAlignment="1">
      <alignment horizontal="right" vertical="top"/>
    </xf>
    <xf numFmtId="14" fontId="6" fillId="0" borderId="13" xfId="0" applyNumberFormat="1" applyFont="1" applyBorder="1" applyAlignment="1" applyProtection="1">
      <alignment horizontal="right" wrapText="1"/>
      <protection locked="0"/>
    </xf>
    <xf numFmtId="14" fontId="7" fillId="0" borderId="13" xfId="0" applyNumberFormat="1" applyFont="1" applyBorder="1" applyAlignment="1" applyProtection="1">
      <alignment horizontal="right" wrapText="1"/>
      <protection locked="0"/>
    </xf>
    <xf numFmtId="0" fontId="7" fillId="0" borderId="13" xfId="0" applyFont="1" applyBorder="1" applyAlignment="1">
      <alignment horizontal="left" vertical="top"/>
    </xf>
    <xf numFmtId="0" fontId="7" fillId="0" borderId="31" xfId="0" applyFont="1" applyBorder="1" applyAlignment="1">
      <alignment horizontal="left" wrapText="1"/>
    </xf>
    <xf numFmtId="0" fontId="7" fillId="0" borderId="22" xfId="0" applyFont="1" applyBorder="1" applyAlignment="1">
      <alignment horizontal="left" wrapText="1"/>
    </xf>
    <xf numFmtId="0" fontId="7" fillId="0" borderId="13" xfId="0" applyFont="1" applyBorder="1" applyAlignment="1">
      <alignment horizontal="left" wrapText="1"/>
    </xf>
    <xf numFmtId="49" fontId="7" fillId="0" borderId="13" xfId="0" applyNumberFormat="1" applyFont="1" applyBorder="1" applyAlignment="1" applyProtection="1">
      <alignment horizontal="left" wrapText="1"/>
      <protection locked="0"/>
    </xf>
    <xf numFmtId="0" fontId="7" fillId="0" borderId="31" xfId="0" applyFont="1" applyBorder="1" applyAlignment="1" applyProtection="1">
      <alignment horizontal="left" wrapText="1"/>
      <protection locked="0"/>
    </xf>
    <xf numFmtId="0" fontId="7" fillId="0" borderId="13" xfId="0" applyFont="1" applyBorder="1" applyAlignment="1" applyProtection="1">
      <alignment horizontal="left" wrapText="1"/>
      <protection locked="0"/>
    </xf>
    <xf numFmtId="0" fontId="0" fillId="0" borderId="13" xfId="0" applyBorder="1" applyAlignment="1">
      <alignment horizontal="left"/>
    </xf>
    <xf numFmtId="14" fontId="7" fillId="0" borderId="11" xfId="0" applyNumberFormat="1" applyFont="1" applyBorder="1" applyAlignment="1">
      <alignment horizontal="right" vertical="center" wrapText="1"/>
    </xf>
    <xf numFmtId="0" fontId="7" fillId="0" borderId="29" xfId="0" applyFont="1" applyBorder="1" applyAlignment="1" applyProtection="1">
      <alignment horizontal="left" wrapText="1"/>
      <protection locked="0"/>
    </xf>
    <xf numFmtId="0" fontId="7" fillId="0" borderId="28" xfId="0" applyFont="1" applyBorder="1" applyAlignment="1" applyProtection="1">
      <alignment horizontal="left" wrapText="1"/>
      <protection locked="0"/>
    </xf>
    <xf numFmtId="0" fontId="5" fillId="5" borderId="0" xfId="0" applyFont="1" applyFill="1"/>
    <xf numFmtId="3" fontId="7" fillId="0" borderId="33" xfId="0" applyNumberFormat="1" applyFont="1" applyBorder="1" applyAlignment="1" applyProtection="1">
      <alignment wrapText="1"/>
      <protection locked="0"/>
    </xf>
    <xf numFmtId="3" fontId="5" fillId="0" borderId="33" xfId="0" applyNumberFormat="1" applyFont="1" applyBorder="1" applyProtection="1">
      <protection locked="0"/>
    </xf>
    <xf numFmtId="0" fontId="7" fillId="0" borderId="33" xfId="0" applyFont="1" applyBorder="1"/>
    <xf numFmtId="0" fontId="6" fillId="0" borderId="37" xfId="0" applyFont="1" applyBorder="1"/>
    <xf numFmtId="0" fontId="9" fillId="0" borderId="33" xfId="0" applyFont="1" applyBorder="1" applyAlignment="1" applyProtection="1">
      <alignment wrapText="1"/>
      <protection locked="0"/>
    </xf>
    <xf numFmtId="0" fontId="7" fillId="0" borderId="33" xfId="0" applyFont="1" applyBorder="1" applyProtection="1">
      <protection locked="0"/>
    </xf>
    <xf numFmtId="0" fontId="7" fillId="0" borderId="33" xfId="0" applyFont="1" applyBorder="1" applyAlignment="1" applyProtection="1">
      <alignment wrapText="1"/>
      <protection locked="0"/>
    </xf>
    <xf numFmtId="0" fontId="6" fillId="0" borderId="30" xfId="0" applyFont="1" applyBorder="1" applyAlignment="1" applyProtection="1">
      <alignment wrapText="1"/>
      <protection locked="0"/>
    </xf>
    <xf numFmtId="49" fontId="0" fillId="0" borderId="13" xfId="0" applyNumberFormat="1" applyBorder="1"/>
    <xf numFmtId="0" fontId="8" fillId="0" borderId="38" xfId="0" applyFont="1" applyBorder="1"/>
    <xf numFmtId="0" fontId="5" fillId="0" borderId="21" xfId="0" applyFont="1" applyBorder="1" applyAlignment="1">
      <alignment horizontal="left" vertical="center"/>
    </xf>
    <xf numFmtId="0" fontId="5" fillId="0" borderId="13" xfId="0" applyFont="1" applyBorder="1" applyAlignment="1">
      <alignment horizontal="left"/>
    </xf>
    <xf numFmtId="0" fontId="20" fillId="0" borderId="21" xfId="0" applyFont="1" applyBorder="1"/>
    <xf numFmtId="0" fontId="5" fillId="0" borderId="21" xfId="0" applyFont="1" applyBorder="1" applyAlignment="1">
      <alignment horizontal="left"/>
    </xf>
    <xf numFmtId="0" fontId="5" fillId="0" borderId="21" xfId="0" applyFont="1" applyBorder="1"/>
    <xf numFmtId="0" fontId="5" fillId="0" borderId="21" xfId="0" applyFont="1" applyBorder="1" applyAlignment="1">
      <alignment horizontal="left" indent="1"/>
    </xf>
    <xf numFmtId="49" fontId="5" fillId="0" borderId="21" xfId="0" applyNumberFormat="1" applyFont="1" applyBorder="1" applyAlignment="1">
      <alignment horizontal="left" indent="1"/>
    </xf>
    <xf numFmtId="0" fontId="5" fillId="0" borderId="21" xfId="0" quotePrefix="1" applyFont="1" applyBorder="1" applyAlignment="1">
      <alignment horizontal="left" indent="1"/>
    </xf>
    <xf numFmtId="0" fontId="6" fillId="0" borderId="13" xfId="0" applyFont="1" applyBorder="1" applyProtection="1">
      <protection locked="0"/>
    </xf>
    <xf numFmtId="0" fontId="7" fillId="0" borderId="21" xfId="0" applyFont="1" applyBorder="1" applyAlignment="1" applyProtection="1">
      <alignment wrapText="1"/>
      <protection locked="0"/>
    </xf>
    <xf numFmtId="3" fontId="7" fillId="0" borderId="21" xfId="0" applyNumberFormat="1" applyFont="1" applyBorder="1" applyAlignment="1" applyProtection="1">
      <alignment wrapText="1"/>
      <protection locked="0"/>
    </xf>
    <xf numFmtId="0" fontId="7" fillId="0" borderId="21" xfId="0" applyFont="1" applyBorder="1" applyAlignment="1" applyProtection="1">
      <alignment horizontal="left" wrapText="1"/>
      <protection locked="0"/>
    </xf>
    <xf numFmtId="0" fontId="7" fillId="0" borderId="21" xfId="0" applyFont="1" applyBorder="1"/>
    <xf numFmtId="0" fontId="7" fillId="0" borderId="21" xfId="0" applyFont="1" applyBorder="1" applyAlignment="1">
      <alignment horizontal="left" wrapText="1"/>
    </xf>
    <xf numFmtId="0" fontId="7" fillId="0" borderId="39" xfId="0" applyFont="1" applyBorder="1"/>
    <xf numFmtId="0" fontId="6" fillId="0" borderId="40" xfId="0" applyFont="1" applyBorder="1" applyAlignment="1">
      <alignment wrapText="1"/>
    </xf>
    <xf numFmtId="3" fontId="6" fillId="0" borderId="40" xfId="0" applyNumberFormat="1" applyFont="1" applyBorder="1" applyAlignment="1">
      <alignment wrapText="1"/>
    </xf>
    <xf numFmtId="3" fontId="7" fillId="0" borderId="40" xfId="0" applyNumberFormat="1" applyFont="1" applyBorder="1" applyAlignment="1">
      <alignment wrapText="1"/>
    </xf>
    <xf numFmtId="14" fontId="7" fillId="0" borderId="13" xfId="0" applyNumberFormat="1" applyFont="1" applyBorder="1" applyAlignment="1" applyProtection="1">
      <alignment wrapText="1"/>
      <protection locked="0"/>
    </xf>
    <xf numFmtId="0" fontId="5" fillId="0" borderId="21" xfId="0" applyFont="1" applyBorder="1" applyProtection="1">
      <protection locked="0"/>
    </xf>
    <xf numFmtId="0" fontId="8" fillId="0" borderId="13" xfId="0" applyFont="1" applyBorder="1" applyAlignment="1">
      <alignment wrapText="1"/>
    </xf>
    <xf numFmtId="0" fontId="7" fillId="0" borderId="21" xfId="0" applyFont="1" applyBorder="1" applyAlignment="1">
      <alignment wrapText="1"/>
    </xf>
    <xf numFmtId="0" fontId="7" fillId="0" borderId="39" xfId="0" applyFont="1" applyBorder="1" applyAlignment="1">
      <alignment wrapText="1"/>
    </xf>
    <xf numFmtId="0" fontId="8" fillId="0" borderId="40" xfId="0" applyFont="1" applyBorder="1" applyAlignment="1">
      <alignment wrapText="1"/>
    </xf>
    <xf numFmtId="0" fontId="7" fillId="0" borderId="41" xfId="0" applyFont="1" applyBorder="1" applyAlignment="1" applyProtection="1">
      <alignment wrapText="1"/>
      <protection locked="0"/>
    </xf>
    <xf numFmtId="3" fontId="7" fillId="0" borderId="41" xfId="0" applyNumberFormat="1" applyFont="1" applyBorder="1" applyAlignment="1" applyProtection="1">
      <alignment wrapText="1"/>
      <protection locked="0"/>
    </xf>
    <xf numFmtId="0" fontId="7" fillId="0" borderId="40" xfId="0" applyFont="1" applyBorder="1" applyAlignment="1" applyProtection="1">
      <alignment wrapText="1"/>
      <protection locked="0"/>
    </xf>
    <xf numFmtId="3" fontId="7" fillId="0" borderId="40" xfId="0" applyNumberFormat="1" applyFont="1" applyBorder="1" applyAlignment="1" applyProtection="1">
      <alignment wrapText="1"/>
      <protection locked="0"/>
    </xf>
    <xf numFmtId="0" fontId="6" fillId="0" borderId="42" xfId="0" applyFont="1" applyBorder="1" applyAlignment="1">
      <alignment wrapText="1"/>
    </xf>
    <xf numFmtId="3" fontId="6" fillId="0" borderId="42" xfId="0" applyNumberFormat="1" applyFont="1" applyBorder="1" applyAlignment="1">
      <alignment wrapText="1"/>
    </xf>
    <xf numFmtId="3" fontId="7" fillId="0" borderId="42" xfId="0" applyNumberFormat="1" applyFont="1" applyBorder="1" applyAlignment="1">
      <alignment wrapText="1"/>
    </xf>
    <xf numFmtId="0" fontId="7" fillId="0" borderId="13" xfId="0" applyFont="1" applyBorder="1"/>
    <xf numFmtId="3" fontId="6" fillId="0" borderId="21" xfId="0" applyNumberFormat="1" applyFont="1" applyBorder="1" applyAlignment="1" applyProtection="1">
      <alignment wrapText="1"/>
      <protection locked="0"/>
    </xf>
    <xf numFmtId="0" fontId="8" fillId="0" borderId="42" xfId="0" applyFont="1" applyBorder="1" applyAlignment="1">
      <alignment wrapText="1"/>
    </xf>
    <xf numFmtId="0" fontId="7" fillId="0" borderId="13" xfId="0" applyFont="1" applyBorder="1" applyAlignment="1">
      <alignment wrapText="1"/>
    </xf>
    <xf numFmtId="0" fontId="6" fillId="0" borderId="34" xfId="0" applyFont="1" applyBorder="1" applyAlignment="1">
      <alignment wrapText="1"/>
    </xf>
    <xf numFmtId="3" fontId="6" fillId="0" borderId="28" xfId="0" applyNumberFormat="1" applyFont="1" applyBorder="1" applyAlignment="1">
      <alignment wrapText="1"/>
    </xf>
    <xf numFmtId="3" fontId="7" fillId="0" borderId="28" xfId="0" applyNumberFormat="1" applyFont="1" applyBorder="1" applyAlignment="1">
      <alignment wrapText="1"/>
    </xf>
    <xf numFmtId="0" fontId="7" fillId="0" borderId="36" xfId="0" applyFont="1" applyBorder="1" applyAlignment="1">
      <alignment horizontal="left" wrapText="1"/>
    </xf>
    <xf numFmtId="0" fontId="10" fillId="0" borderId="13" xfId="0" applyFont="1" applyBorder="1" applyProtection="1">
      <protection locked="0"/>
    </xf>
    <xf numFmtId="14" fontId="6" fillId="0" borderId="1" xfId="0" applyNumberFormat="1" applyFont="1" applyBorder="1" applyAlignment="1">
      <alignment horizontal="right" vertical="center" wrapText="1"/>
    </xf>
    <xf numFmtId="14" fontId="6" fillId="0" borderId="13" xfId="0" applyNumberFormat="1" applyFont="1" applyBorder="1" applyAlignment="1" applyProtection="1">
      <alignment wrapText="1"/>
      <protection locked="0"/>
    </xf>
    <xf numFmtId="0" fontId="10" fillId="0" borderId="13" xfId="0" applyFont="1" applyBorder="1"/>
    <xf numFmtId="14" fontId="10" fillId="0" borderId="13" xfId="0" applyNumberFormat="1" applyFont="1" applyBorder="1" applyAlignment="1">
      <alignment horizontal="right" vertical="center"/>
    </xf>
    <xf numFmtId="14" fontId="5" fillId="0" borderId="13" xfId="0" applyNumberFormat="1" applyFont="1" applyBorder="1" applyAlignment="1">
      <alignment horizontal="right" vertical="center"/>
    </xf>
    <xf numFmtId="14" fontId="5" fillId="0" borderId="21" xfId="0" applyNumberFormat="1" applyFont="1" applyBorder="1" applyAlignment="1">
      <alignment horizontal="center" vertical="center"/>
    </xf>
    <xf numFmtId="3" fontId="5" fillId="0" borderId="21" xfId="0" applyNumberFormat="1" applyFont="1" applyBorder="1" applyAlignment="1">
      <alignment horizontal="right" vertical="center"/>
    </xf>
    <xf numFmtId="3" fontId="5" fillId="0" borderId="13" xfId="0" applyNumberFormat="1" applyFont="1" applyBorder="1" applyAlignment="1">
      <alignment horizontal="right"/>
    </xf>
    <xf numFmtId="3" fontId="5" fillId="0" borderId="21" xfId="0" applyNumberFormat="1" applyFont="1" applyBorder="1" applyAlignment="1">
      <alignment horizontal="right"/>
    </xf>
    <xf numFmtId="3" fontId="7" fillId="0" borderId="21" xfId="0" applyNumberFormat="1" applyFont="1" applyBorder="1" applyProtection="1">
      <protection locked="0"/>
    </xf>
    <xf numFmtId="3" fontId="7" fillId="0" borderId="13" xfId="0" applyNumberFormat="1" applyFont="1" applyBorder="1" applyProtection="1">
      <protection locked="0"/>
    </xf>
    <xf numFmtId="3" fontId="6" fillId="0" borderId="13" xfId="0" applyNumberFormat="1" applyFont="1" applyBorder="1"/>
    <xf numFmtId="3" fontId="7" fillId="0" borderId="19" xfId="0" applyNumberFormat="1" applyFont="1" applyBorder="1" applyProtection="1">
      <protection locked="0"/>
    </xf>
    <xf numFmtId="3" fontId="7" fillId="0" borderId="24" xfId="0" applyNumberFormat="1" applyFont="1" applyBorder="1" applyProtection="1">
      <protection locked="0"/>
    </xf>
    <xf numFmtId="3" fontId="7" fillId="0" borderId="23" xfId="0" applyNumberFormat="1" applyFont="1" applyBorder="1" applyProtection="1">
      <protection locked="0"/>
    </xf>
    <xf numFmtId="3" fontId="7" fillId="0" borderId="43" xfId="0" applyNumberFormat="1" applyFont="1" applyBorder="1" applyProtection="1">
      <protection locked="0"/>
    </xf>
    <xf numFmtId="3" fontId="6" fillId="0" borderId="13" xfId="0" applyNumberFormat="1" applyFont="1" applyBorder="1" applyAlignment="1">
      <alignment horizontal="right"/>
    </xf>
    <xf numFmtId="3" fontId="7" fillId="0" borderId="44" xfId="0" applyNumberFormat="1" applyFont="1" applyBorder="1" applyAlignment="1">
      <alignment horizontal="right"/>
    </xf>
    <xf numFmtId="3" fontId="7" fillId="0" borderId="21" xfId="0" applyNumberFormat="1" applyFont="1" applyBorder="1" applyAlignment="1" applyProtection="1">
      <alignment horizontal="right"/>
      <protection locked="0"/>
    </xf>
    <xf numFmtId="3" fontId="6" fillId="0" borderId="44" xfId="0" applyNumberFormat="1" applyFont="1" applyBorder="1" applyAlignment="1">
      <alignment horizontal="right"/>
    </xf>
    <xf numFmtId="3" fontId="6" fillId="0" borderId="40" xfId="0" applyNumberFormat="1" applyFont="1" applyBorder="1" applyProtection="1">
      <protection locked="0"/>
    </xf>
    <xf numFmtId="3" fontId="6" fillId="0" borderId="22" xfId="0" applyNumberFormat="1" applyFont="1" applyBorder="1" applyAlignment="1">
      <alignment horizontal="right"/>
    </xf>
    <xf numFmtId="3" fontId="7" fillId="0" borderId="40" xfId="0" applyNumberFormat="1" applyFont="1" applyBorder="1" applyProtection="1">
      <protection locked="0"/>
    </xf>
    <xf numFmtId="3" fontId="7" fillId="0" borderId="13" xfId="0" applyNumberFormat="1" applyFont="1" applyBorder="1" applyAlignment="1" applyProtection="1">
      <alignment wrapText="1"/>
      <protection locked="0"/>
    </xf>
    <xf numFmtId="14" fontId="6" fillId="0" borderId="13" xfId="0" applyNumberFormat="1" applyFont="1" applyBorder="1" applyAlignment="1">
      <alignment horizontal="right"/>
    </xf>
    <xf numFmtId="14" fontId="7" fillId="0" borderId="13" xfId="0" applyNumberFormat="1" applyFont="1" applyBorder="1" applyAlignment="1">
      <alignment horizontal="right"/>
    </xf>
    <xf numFmtId="0" fontId="6" fillId="0" borderId="45" xfId="0" applyFont="1" applyBorder="1"/>
    <xf numFmtId="0" fontId="7" fillId="0" borderId="15" xfId="0" applyFont="1" applyBorder="1" applyAlignment="1" applyProtection="1">
      <alignment horizontal="center"/>
      <protection locked="0"/>
    </xf>
    <xf numFmtId="3" fontId="6" fillId="0" borderId="15" xfId="0" applyNumberFormat="1" applyFont="1" applyBorder="1"/>
    <xf numFmtId="3" fontId="7" fillId="0" borderId="45" xfId="0" applyNumberFormat="1" applyFont="1" applyBorder="1"/>
    <xf numFmtId="0" fontId="7" fillId="0" borderId="46" xfId="0" applyFont="1" applyBorder="1" applyAlignment="1">
      <alignment horizontal="left"/>
    </xf>
    <xf numFmtId="0" fontId="6" fillId="0" borderId="15" xfId="0" applyFont="1" applyBorder="1"/>
    <xf numFmtId="37" fontId="6" fillId="0" borderId="15" xfId="0" applyNumberFormat="1" applyFont="1" applyBorder="1"/>
    <xf numFmtId="37" fontId="7" fillId="0" borderId="15" xfId="0" applyNumberFormat="1" applyFont="1" applyBorder="1"/>
    <xf numFmtId="0" fontId="7" fillId="0" borderId="15" xfId="0" applyFont="1" applyBorder="1" applyProtection="1">
      <protection locked="0"/>
    </xf>
    <xf numFmtId="0" fontId="27" fillId="0" borderId="0" xfId="0" applyFont="1" applyProtection="1">
      <protection locked="0"/>
    </xf>
    <xf numFmtId="0" fontId="5" fillId="0" borderId="3" xfId="0" applyFont="1" applyBorder="1" applyAlignment="1" applyProtection="1">
      <alignment horizontal="center"/>
      <protection locked="0"/>
    </xf>
    <xf numFmtId="14" fontId="7" fillId="0" borderId="2" xfId="0" quotePrefix="1" applyNumberFormat="1" applyFont="1" applyBorder="1" applyAlignment="1" applyProtection="1">
      <alignment horizontal="center" wrapText="1"/>
      <protection locked="0"/>
    </xf>
    <xf numFmtId="14" fontId="7" fillId="0" borderId="16" xfId="0" applyNumberFormat="1" applyFont="1" applyBorder="1" applyAlignment="1">
      <alignment horizontal="center" wrapText="1"/>
    </xf>
    <xf numFmtId="14" fontId="6" fillId="0" borderId="13" xfId="0" applyNumberFormat="1" applyFont="1" applyBorder="1" applyAlignment="1">
      <alignment horizontal="center" vertical="center"/>
    </xf>
    <xf numFmtId="14" fontId="7" fillId="0" borderId="13" xfId="0" applyNumberFormat="1" applyFont="1" applyBorder="1" applyAlignment="1">
      <alignment horizontal="center" vertical="center"/>
    </xf>
    <xf numFmtId="3" fontId="7" fillId="0" borderId="13" xfId="0" applyNumberFormat="1" applyFont="1" applyBorder="1" applyAlignment="1">
      <alignment horizontal="right"/>
    </xf>
    <xf numFmtId="0" fontId="5" fillId="0" borderId="0" xfId="0" applyFont="1"/>
    <xf numFmtId="0" fontId="6" fillId="0" borderId="0" xfId="0" applyFont="1"/>
    <xf numFmtId="0" fontId="6" fillId="0" borderId="0" xfId="0" applyFont="1" applyAlignment="1">
      <alignment wrapText="1"/>
    </xf>
    <xf numFmtId="0" fontId="5" fillId="0" borderId="0" xfId="0" applyFont="1" applyAlignment="1">
      <alignment vertical="top"/>
    </xf>
    <xf numFmtId="0" fontId="5" fillId="0" borderId="0" xfId="0" applyFont="1" applyAlignment="1">
      <alignment vertical="top" wrapText="1"/>
    </xf>
    <xf numFmtId="3" fontId="6" fillId="0" borderId="0" xfId="0" applyNumberFormat="1" applyFont="1" applyAlignment="1">
      <alignment wrapText="1"/>
    </xf>
    <xf numFmtId="3" fontId="7" fillId="0" borderId="0" xfId="0" applyNumberFormat="1" applyFont="1" applyAlignment="1" applyProtection="1">
      <alignment wrapText="1"/>
      <protection locked="0"/>
    </xf>
    <xf numFmtId="3" fontId="6" fillId="3" borderId="0" xfId="0" applyNumberFormat="1" applyFont="1" applyFill="1"/>
    <xf numFmtId="0" fontId="10" fillId="0" borderId="0" xfId="0" applyFont="1"/>
    <xf numFmtId="0" fontId="19" fillId="5" borderId="0" xfId="0" applyFont="1" applyFill="1"/>
    <xf numFmtId="0" fontId="20" fillId="0" borderId="0" xfId="0" applyFont="1" applyProtection="1">
      <protection locked="0"/>
    </xf>
    <xf numFmtId="0" fontId="10" fillId="0" borderId="0" xfId="0" applyFont="1" applyProtection="1">
      <protection locked="0"/>
    </xf>
    <xf numFmtId="0" fontId="16" fillId="7" borderId="0" xfId="0" applyFont="1" applyFill="1"/>
    <xf numFmtId="14" fontId="7" fillId="0" borderId="13" xfId="0" applyNumberFormat="1" applyFont="1" applyBorder="1" applyAlignment="1">
      <alignment horizontal="left"/>
    </xf>
    <xf numFmtId="0" fontId="6" fillId="3" borderId="0" xfId="0" applyFont="1" applyFill="1"/>
    <xf numFmtId="3" fontId="5" fillId="0" borderId="21" xfId="0" applyNumberFormat="1" applyFont="1" applyBorder="1"/>
    <xf numFmtId="0" fontId="5" fillId="0" borderId="21" xfId="0" applyFont="1" applyBorder="1" applyAlignment="1">
      <alignment vertical="center"/>
    </xf>
    <xf numFmtId="0" fontId="7" fillId="0" borderId="10" xfId="0" applyFont="1" applyBorder="1"/>
    <xf numFmtId="0" fontId="7" fillId="0" borderId="13" xfId="0" applyFont="1" applyBorder="1" applyAlignment="1" applyProtection="1">
      <alignment wrapText="1"/>
      <protection locked="0"/>
    </xf>
    <xf numFmtId="3" fontId="7" fillId="0" borderId="22" xfId="0" applyNumberFormat="1" applyFont="1" applyBorder="1" applyAlignment="1" applyProtection="1">
      <alignment wrapText="1"/>
      <protection locked="0"/>
    </xf>
    <xf numFmtId="0" fontId="7" fillId="0" borderId="22" xfId="0" applyFont="1" applyBorder="1" applyAlignment="1" applyProtection="1">
      <alignment wrapText="1"/>
      <protection locked="0"/>
    </xf>
    <xf numFmtId="0" fontId="7" fillId="0" borderId="19" xfId="0" applyFont="1" applyBorder="1" applyAlignment="1">
      <alignment wrapText="1"/>
    </xf>
    <xf numFmtId="0" fontId="12" fillId="0" borderId="0" xfId="0" applyFont="1" applyProtection="1">
      <protection locked="0"/>
    </xf>
    <xf numFmtId="0" fontId="27" fillId="0" borderId="0" xfId="0" applyFont="1" applyAlignment="1" applyProtection="1">
      <alignment horizontal="left" vertical="top"/>
      <protection locked="0"/>
    </xf>
    <xf numFmtId="0" fontId="28" fillId="0" borderId="0" xfId="0" applyFont="1"/>
    <xf numFmtId="0" fontId="5" fillId="0" borderId="0" xfId="0" applyFont="1" applyAlignment="1">
      <alignment horizontal="left" vertical="top"/>
    </xf>
    <xf numFmtId="0" fontId="10" fillId="0" borderId="0" xfId="0" applyFont="1" applyAlignment="1">
      <alignment horizontal="left" vertical="top"/>
    </xf>
    <xf numFmtId="0" fontId="10" fillId="5" borderId="0" xfId="0" applyFont="1" applyFill="1" applyAlignment="1">
      <alignment horizontal="left" vertical="top"/>
    </xf>
    <xf numFmtId="0" fontId="20" fillId="0" borderId="0" xfId="0" applyFont="1" applyAlignment="1">
      <alignment horizontal="left" vertical="top"/>
    </xf>
    <xf numFmtId="0" fontId="5" fillId="0" borderId="21" xfId="0" applyFont="1" applyBorder="1" applyAlignment="1">
      <alignment horizontal="left" vertical="top"/>
    </xf>
    <xf numFmtId="49" fontId="5" fillId="0" borderId="21" xfId="0" applyNumberFormat="1" applyFont="1" applyBorder="1" applyAlignment="1">
      <alignment horizontal="left" vertical="top" indent="1"/>
    </xf>
    <xf numFmtId="0" fontId="5" fillId="0" borderId="21" xfId="0" quotePrefix="1" applyFont="1" applyBorder="1" applyAlignment="1">
      <alignment horizontal="left" vertical="top" indent="1"/>
    </xf>
    <xf numFmtId="0" fontId="0" fillId="0" borderId="0" xfId="0" applyAlignment="1">
      <alignment horizontal="left" vertical="top"/>
    </xf>
    <xf numFmtId="0" fontId="5" fillId="0" borderId="13" xfId="0" applyFont="1" applyBorder="1" applyAlignment="1">
      <alignment horizontal="center"/>
    </xf>
    <xf numFmtId="0" fontId="5" fillId="0" borderId="13" xfId="0" applyFont="1" applyBorder="1" applyAlignment="1">
      <alignment horizontal="center" wrapText="1"/>
    </xf>
    <xf numFmtId="0" fontId="5" fillId="0" borderId="13" xfId="0" applyFont="1" applyBorder="1" applyAlignment="1">
      <alignment horizontal="left" wrapText="1"/>
    </xf>
    <xf numFmtId="0" fontId="6" fillId="0" borderId="13" xfId="0" applyFont="1" applyBorder="1" applyAlignment="1" applyProtection="1">
      <alignment vertical="center"/>
      <protection locked="0"/>
    </xf>
    <xf numFmtId="0" fontId="7" fillId="0" borderId="3" xfId="0" applyFont="1" applyBorder="1" applyAlignment="1">
      <alignment horizontal="left" indent="1"/>
    </xf>
    <xf numFmtId="3" fontId="6" fillId="0" borderId="1" xfId="0" applyNumberFormat="1" applyFont="1" applyBorder="1" applyProtection="1">
      <protection locked="0"/>
    </xf>
    <xf numFmtId="0" fontId="6" fillId="0" borderId="1" xfId="0" applyFont="1" applyBorder="1" applyAlignment="1">
      <alignment horizontal="left" indent="1"/>
    </xf>
    <xf numFmtId="3" fontId="10" fillId="0" borderId="13" xfId="0" applyNumberFormat="1" applyFont="1" applyBorder="1" applyProtection="1">
      <protection locked="0"/>
    </xf>
    <xf numFmtId="0" fontId="5" fillId="0" borderId="32" xfId="0" applyFont="1" applyBorder="1" applyAlignment="1" applyProtection="1">
      <alignment horizontal="left" indent="1"/>
      <protection locked="0"/>
    </xf>
    <xf numFmtId="0" fontId="5" fillId="0" borderId="33" xfId="0" applyFont="1" applyBorder="1" applyAlignment="1" applyProtection="1">
      <alignment horizontal="left" indent="1"/>
      <protection locked="0"/>
    </xf>
    <xf numFmtId="0" fontId="5" fillId="0" borderId="31" xfId="0" applyFont="1" applyBorder="1" applyProtection="1">
      <protection locked="0"/>
    </xf>
    <xf numFmtId="3" fontId="5" fillId="0" borderId="31" xfId="0" applyNumberFormat="1" applyFont="1" applyBorder="1" applyProtection="1">
      <protection locked="0"/>
    </xf>
    <xf numFmtId="0" fontId="10" fillId="0" borderId="30" xfId="0" applyFont="1" applyBorder="1" applyProtection="1">
      <protection locked="0"/>
    </xf>
    <xf numFmtId="9" fontId="7" fillId="0" borderId="1" xfId="3" applyFont="1" applyFill="1" applyBorder="1" applyProtection="1"/>
    <xf numFmtId="9" fontId="7" fillId="0" borderId="11" xfId="3" applyFont="1" applyFill="1" applyBorder="1" applyProtection="1"/>
    <xf numFmtId="38" fontId="10" fillId="0" borderId="13" xfId="0" applyNumberFormat="1" applyFont="1" applyBorder="1" applyProtection="1">
      <protection locked="0"/>
    </xf>
    <xf numFmtId="0" fontId="0" fillId="0" borderId="31" xfId="0" applyBorder="1"/>
    <xf numFmtId="0" fontId="10" fillId="0" borderId="13" xfId="0" applyFont="1" applyBorder="1" applyAlignment="1">
      <alignment horizontal="left" vertical="top"/>
    </xf>
    <xf numFmtId="0" fontId="5" fillId="0" borderId="9" xfId="0" applyFont="1" applyBorder="1"/>
    <xf numFmtId="3" fontId="6" fillId="0" borderId="13" xfId="0" applyNumberFormat="1" applyFont="1" applyBorder="1" applyProtection="1">
      <protection locked="0"/>
    </xf>
    <xf numFmtId="0" fontId="3" fillId="0" borderId="3" xfId="0" applyFont="1" applyBorder="1" applyProtection="1">
      <protection locked="0"/>
    </xf>
    <xf numFmtId="0" fontId="3" fillId="0" borderId="5" xfId="0" applyFont="1" applyBorder="1" applyProtection="1">
      <protection locked="0"/>
    </xf>
    <xf numFmtId="0" fontId="5" fillId="0" borderId="32" xfId="0" applyFont="1" applyBorder="1" applyProtection="1">
      <protection locked="0"/>
    </xf>
    <xf numFmtId="3" fontId="5" fillId="0" borderId="29" xfId="0" applyNumberFormat="1" applyFont="1" applyBorder="1" applyProtection="1">
      <protection locked="0"/>
    </xf>
    <xf numFmtId="0" fontId="8" fillId="0" borderId="22" xfId="0" applyFont="1" applyBorder="1" applyAlignment="1">
      <alignment wrapText="1"/>
    </xf>
    <xf numFmtId="0" fontId="7" fillId="0" borderId="22" xfId="0" applyFont="1" applyBorder="1" applyAlignment="1" applyProtection="1">
      <alignment horizontal="left" wrapText="1"/>
      <protection locked="0"/>
    </xf>
    <xf numFmtId="0" fontId="7" fillId="0" borderId="35" xfId="0" applyFont="1" applyBorder="1"/>
    <xf numFmtId="0" fontId="5" fillId="0" borderId="3" xfId="0" applyFont="1" applyBorder="1"/>
    <xf numFmtId="0" fontId="5" fillId="0" borderId="3" xfId="0" applyFont="1" applyBorder="1" applyAlignment="1">
      <alignment horizontal="center"/>
    </xf>
    <xf numFmtId="3" fontId="5" fillId="0" borderId="3" xfId="0" applyNumberFormat="1" applyFont="1" applyBorder="1" applyAlignment="1" applyProtection="1">
      <alignment wrapText="1"/>
      <protection locked="0"/>
    </xf>
    <xf numFmtId="0" fontId="5" fillId="0" borderId="3" xfId="0" applyFont="1" applyBorder="1" applyAlignment="1">
      <alignment horizontal="left" wrapText="1"/>
    </xf>
    <xf numFmtId="3" fontId="5" fillId="0" borderId="13" xfId="0" applyNumberFormat="1" applyFont="1" applyBorder="1" applyAlignment="1" applyProtection="1">
      <alignment vertical="center"/>
      <protection locked="0"/>
    </xf>
    <xf numFmtId="0" fontId="0" fillId="0" borderId="29" xfId="0" applyBorder="1"/>
    <xf numFmtId="0" fontId="0" fillId="0" borderId="28" xfId="0" applyBorder="1"/>
    <xf numFmtId="14" fontId="6" fillId="0" borderId="13" xfId="0" applyNumberFormat="1" applyFont="1" applyBorder="1" applyAlignment="1">
      <alignment horizontal="center" wrapText="1"/>
    </xf>
    <xf numFmtId="14" fontId="6" fillId="0" borderId="48" xfId="0" applyNumberFormat="1" applyFont="1" applyBorder="1" applyAlignment="1">
      <alignment horizontal="center" wrapText="1"/>
    </xf>
    <xf numFmtId="3" fontId="6" fillId="0" borderId="31" xfId="0" applyNumberFormat="1" applyFont="1" applyBorder="1" applyAlignment="1" applyProtection="1">
      <alignment wrapText="1"/>
      <protection locked="0"/>
    </xf>
    <xf numFmtId="3" fontId="6" fillId="0" borderId="36" xfId="0" applyNumberFormat="1" applyFont="1" applyBorder="1" applyAlignment="1" applyProtection="1">
      <alignment wrapText="1"/>
      <protection locked="0"/>
    </xf>
    <xf numFmtId="0" fontId="19" fillId="0" borderId="27" xfId="0" applyFont="1" applyBorder="1"/>
    <xf numFmtId="3" fontId="6" fillId="0" borderId="33" xfId="0" applyNumberFormat="1" applyFont="1" applyBorder="1" applyAlignment="1" applyProtection="1">
      <alignment wrapText="1"/>
      <protection locked="0"/>
    </xf>
    <xf numFmtId="14" fontId="6" fillId="0" borderId="31" xfId="0" applyNumberFormat="1" applyFont="1" applyBorder="1" applyAlignment="1">
      <alignment horizontal="center" wrapText="1"/>
    </xf>
    <xf numFmtId="3" fontId="5" fillId="0" borderId="31" xfId="0" applyNumberFormat="1" applyFont="1" applyBorder="1" applyAlignment="1" applyProtection="1">
      <alignment vertical="top"/>
      <protection locked="0"/>
    </xf>
    <xf numFmtId="0" fontId="5" fillId="0" borderId="31" xfId="0" applyFont="1" applyBorder="1" applyAlignment="1" applyProtection="1">
      <alignment horizontal="left"/>
      <protection locked="0"/>
    </xf>
    <xf numFmtId="0" fontId="19" fillId="0" borderId="31" xfId="0" applyFont="1" applyBorder="1"/>
    <xf numFmtId="0" fontId="7" fillId="0" borderId="49" xfId="0" applyFont="1" applyBorder="1" applyAlignment="1" applyProtection="1">
      <alignment horizontal="center"/>
      <protection locked="0"/>
    </xf>
    <xf numFmtId="0" fontId="7" fillId="0" borderId="10" xfId="0" applyFont="1" applyBorder="1" applyAlignment="1" applyProtection="1">
      <alignment horizontal="center"/>
      <protection locked="0"/>
    </xf>
    <xf numFmtId="0" fontId="10" fillId="0" borderId="13" xfId="0" applyFont="1" applyBorder="1" applyAlignment="1" applyProtection="1">
      <alignment horizontal="left" vertical="top"/>
      <protection locked="0"/>
    </xf>
    <xf numFmtId="0" fontId="8" fillId="0" borderId="27" xfId="0" applyFont="1" applyBorder="1"/>
    <xf numFmtId="0" fontId="5" fillId="0" borderId="0" xfId="0" applyFont="1" applyAlignment="1" applyProtection="1">
      <alignment horizontal="left" wrapText="1"/>
      <protection locked="0"/>
    </xf>
    <xf numFmtId="0" fontId="8" fillId="0" borderId="35" xfId="0" applyFont="1" applyBorder="1"/>
    <xf numFmtId="0" fontId="20" fillId="0" borderId="0" xfId="0" applyFont="1" applyAlignment="1" applyProtection="1">
      <alignment vertical="top"/>
      <protection locked="0"/>
    </xf>
    <xf numFmtId="14" fontId="6" fillId="0" borderId="16" xfId="0" applyNumberFormat="1" applyFont="1" applyBorder="1" applyAlignment="1">
      <alignment horizontal="center" wrapText="1"/>
    </xf>
    <xf numFmtId="0" fontId="27" fillId="0" borderId="0" xfId="0" applyFont="1"/>
    <xf numFmtId="0" fontId="6" fillId="0" borderId="0" xfId="0" applyFont="1" applyAlignment="1" applyProtection="1">
      <alignment wrapText="1"/>
      <protection locked="0"/>
    </xf>
    <xf numFmtId="0" fontId="19" fillId="0" borderId="0" xfId="0" applyFont="1" applyProtection="1">
      <protection locked="0"/>
    </xf>
    <xf numFmtId="0" fontId="0" fillId="0" borderId="0" xfId="0" applyProtection="1">
      <protection locked="0"/>
    </xf>
    <xf numFmtId="0" fontId="64" fillId="0" borderId="0" xfId="0" applyFont="1" applyAlignment="1" applyProtection="1">
      <alignment horizontal="center" vertical="center"/>
      <protection locked="0"/>
    </xf>
    <xf numFmtId="0" fontId="25" fillId="0" borderId="0" xfId="0" applyFont="1" applyAlignment="1" applyProtection="1">
      <alignment horizontal="center" wrapText="1"/>
      <protection locked="0"/>
    </xf>
    <xf numFmtId="0" fontId="65" fillId="5" borderId="0" xfId="1" applyFont="1" applyFill="1" applyProtection="1">
      <protection locked="0"/>
    </xf>
    <xf numFmtId="0" fontId="66" fillId="5" borderId="0" xfId="1" applyFont="1" applyFill="1" applyProtection="1">
      <protection locked="0"/>
    </xf>
    <xf numFmtId="0" fontId="67" fillId="5" borderId="0" xfId="1" applyFont="1" applyFill="1" applyAlignment="1" applyProtection="1">
      <alignment wrapText="1"/>
      <protection locked="0"/>
    </xf>
    <xf numFmtId="0" fontId="4" fillId="5" borderId="0" xfId="1" applyFill="1" applyAlignment="1" applyProtection="1">
      <alignment wrapText="1"/>
      <protection locked="0"/>
    </xf>
    <xf numFmtId="0" fontId="68" fillId="0" borderId="0" xfId="1" applyFont="1" applyProtection="1">
      <protection locked="0"/>
    </xf>
    <xf numFmtId="0" fontId="65" fillId="0" borderId="0" xfId="1" applyFont="1" applyProtection="1">
      <protection locked="0"/>
    </xf>
    <xf numFmtId="0" fontId="66" fillId="0" borderId="0" xfId="1" applyFont="1" applyProtection="1">
      <protection locked="0"/>
    </xf>
    <xf numFmtId="0" fontId="67" fillId="0" borderId="0" xfId="1" applyFont="1" applyAlignment="1" applyProtection="1">
      <alignment wrapText="1"/>
      <protection locked="0"/>
    </xf>
    <xf numFmtId="0" fontId="4" fillId="0" borderId="0" xfId="1" applyAlignment="1" applyProtection="1">
      <alignment wrapText="1"/>
      <protection locked="0"/>
    </xf>
    <xf numFmtId="0" fontId="69" fillId="0" borderId="0" xfId="1" applyFont="1" applyProtection="1">
      <protection locked="0"/>
    </xf>
    <xf numFmtId="0" fontId="70" fillId="0" borderId="13" xfId="1" applyFont="1" applyBorder="1" applyAlignment="1" applyProtection="1">
      <alignment horizontal="center" wrapText="1"/>
      <protection locked="0"/>
    </xf>
    <xf numFmtId="0" fontId="19" fillId="0" borderId="13" xfId="1" applyFont="1" applyBorder="1" applyAlignment="1" applyProtection="1">
      <alignment horizontal="center" wrapText="1"/>
      <protection locked="0"/>
    </xf>
    <xf numFmtId="0" fontId="0" fillId="0" borderId="0" xfId="0" applyAlignment="1">
      <alignment horizontal="center"/>
    </xf>
    <xf numFmtId="0" fontId="66" fillId="0" borderId="13" xfId="1" applyFont="1" applyBorder="1" applyAlignment="1" applyProtection="1">
      <alignment vertical="top" wrapText="1"/>
      <protection locked="0"/>
    </xf>
    <xf numFmtId="0" fontId="4" fillId="0" borderId="13" xfId="1" applyBorder="1" applyAlignment="1" applyProtection="1">
      <alignment wrapText="1"/>
      <protection locked="0"/>
    </xf>
    <xf numFmtId="0" fontId="4" fillId="0" borderId="0" xfId="0" applyFont="1"/>
    <xf numFmtId="0" fontId="70" fillId="0" borderId="13" xfId="1" applyFont="1" applyBorder="1" applyAlignment="1" applyProtection="1">
      <alignment vertical="top" wrapText="1"/>
      <protection locked="0"/>
    </xf>
    <xf numFmtId="0" fontId="67" fillId="0" borderId="0" xfId="1" applyFont="1" applyAlignment="1" applyProtection="1">
      <alignment vertical="top" wrapText="1"/>
      <protection locked="0"/>
    </xf>
    <xf numFmtId="0" fontId="67" fillId="0" borderId="0" xfId="1" applyFont="1" applyAlignment="1" applyProtection="1">
      <alignment vertical="top"/>
      <protection locked="0"/>
    </xf>
    <xf numFmtId="0" fontId="67" fillId="0" borderId="0" xfId="1" applyFont="1" applyProtection="1">
      <protection locked="0"/>
    </xf>
    <xf numFmtId="0" fontId="4" fillId="0" borderId="0" xfId="1" applyProtection="1">
      <protection locked="0"/>
    </xf>
    <xf numFmtId="0" fontId="70" fillId="0" borderId="0" xfId="1" applyFont="1" applyAlignment="1" applyProtection="1">
      <alignment vertical="top" wrapText="1"/>
      <protection locked="0"/>
    </xf>
    <xf numFmtId="0" fontId="4" fillId="0" borderId="0" xfId="0" applyFont="1" applyProtection="1">
      <protection locked="0"/>
    </xf>
    <xf numFmtId="0" fontId="73" fillId="0" borderId="0" xfId="0" applyFont="1" applyProtection="1">
      <protection locked="0"/>
    </xf>
    <xf numFmtId="0" fontId="20" fillId="0" borderId="0" xfId="0" applyFont="1" applyAlignment="1" applyProtection="1">
      <alignment horizontal="left" vertical="top" wrapText="1"/>
      <protection locked="0"/>
    </xf>
    <xf numFmtId="0" fontId="75" fillId="0" borderId="1" xfId="0" applyFont="1" applyBorder="1" applyAlignment="1" applyProtection="1">
      <alignment horizontal="left" vertical="top" wrapText="1"/>
      <protection locked="0"/>
    </xf>
    <xf numFmtId="14" fontId="10" fillId="0" borderId="19" xfId="0" quotePrefix="1" applyNumberFormat="1" applyFont="1" applyBorder="1" applyAlignment="1" applyProtection="1">
      <alignment horizontal="center" vertical="top" wrapText="1"/>
      <protection locked="0"/>
    </xf>
    <xf numFmtId="14" fontId="5" fillId="0" borderId="19" xfId="0" quotePrefix="1" applyNumberFormat="1" applyFont="1" applyBorder="1" applyAlignment="1" applyProtection="1">
      <alignment horizontal="center" vertical="top" wrapText="1"/>
      <protection locked="0"/>
    </xf>
    <xf numFmtId="0" fontId="20" fillId="0" borderId="3" xfId="0" applyFont="1" applyBorder="1" applyAlignment="1" applyProtection="1">
      <alignment horizontal="left" vertical="top" wrapText="1"/>
      <protection locked="0"/>
    </xf>
    <xf numFmtId="0" fontId="20" fillId="0" borderId="24" xfId="0" applyFont="1" applyBorder="1" applyAlignment="1" applyProtection="1">
      <alignment horizontal="left" vertical="top" wrapText="1"/>
      <protection locked="0"/>
    </xf>
    <xf numFmtId="0" fontId="20" fillId="0" borderId="21" xfId="0" applyFont="1" applyBorder="1" applyAlignment="1" applyProtection="1">
      <alignment horizontal="left" vertical="top" wrapText="1"/>
      <protection locked="0"/>
    </xf>
    <xf numFmtId="0" fontId="10" fillId="0" borderId="35" xfId="0" applyFont="1" applyBorder="1" applyAlignment="1" applyProtection="1">
      <alignment horizontal="left" vertical="top" wrapText="1"/>
      <protection locked="0"/>
    </xf>
    <xf numFmtId="14" fontId="10" fillId="0" borderId="13" xfId="0" applyNumberFormat="1" applyFont="1" applyBorder="1" applyAlignment="1" applyProtection="1">
      <alignment horizontal="center" vertical="top" wrapText="1"/>
      <protection locked="0"/>
    </xf>
    <xf numFmtId="14" fontId="5" fillId="0" borderId="13" xfId="0" applyNumberFormat="1" applyFont="1" applyBorder="1" applyAlignment="1" applyProtection="1">
      <alignment horizontal="center" vertical="top" wrapText="1"/>
      <protection locked="0"/>
    </xf>
    <xf numFmtId="0" fontId="10" fillId="0" borderId="21" xfId="0" applyFont="1" applyBorder="1" applyAlignment="1" applyProtection="1">
      <alignment horizontal="right" vertical="top" wrapText="1"/>
      <protection locked="0"/>
    </xf>
    <xf numFmtId="0" fontId="5" fillId="0" borderId="21" xfId="0" applyFont="1" applyBorder="1" applyAlignment="1" applyProtection="1">
      <alignment horizontal="right" vertical="top" wrapText="1"/>
      <protection locked="0"/>
    </xf>
    <xf numFmtId="0" fontId="5" fillId="0" borderId="21" xfId="0" applyFont="1" applyBorder="1" applyAlignment="1" applyProtection="1">
      <alignment horizontal="left" vertical="top" wrapText="1"/>
      <protection locked="0"/>
    </xf>
    <xf numFmtId="3" fontId="5" fillId="0" borderId="3" xfId="0" applyNumberFormat="1" applyFont="1" applyBorder="1" applyAlignment="1" applyProtection="1">
      <alignment horizontal="right" vertical="top" wrapText="1"/>
      <protection locked="0"/>
    </xf>
    <xf numFmtId="3" fontId="5" fillId="0" borderId="24" xfId="0" applyNumberFormat="1" applyFont="1" applyBorder="1" applyAlignment="1" applyProtection="1">
      <alignment horizontal="right" vertical="top" wrapText="1"/>
      <protection locked="0"/>
    </xf>
    <xf numFmtId="3" fontId="5" fillId="0" borderId="19" xfId="0" applyNumberFormat="1" applyFont="1" applyBorder="1" applyAlignment="1" applyProtection="1">
      <alignment horizontal="right" vertical="top" wrapText="1"/>
      <protection locked="0"/>
    </xf>
    <xf numFmtId="3" fontId="5" fillId="0" borderId="23" xfId="0" applyNumberFormat="1" applyFont="1" applyBorder="1" applyAlignment="1" applyProtection="1">
      <alignment horizontal="right" vertical="top" wrapText="1"/>
      <protection locked="0"/>
    </xf>
    <xf numFmtId="3" fontId="10" fillId="0" borderId="13" xfId="0" applyNumberFormat="1" applyFont="1" applyBorder="1"/>
    <xf numFmtId="3" fontId="5" fillId="0" borderId="13" xfId="0" applyNumberFormat="1" applyFont="1" applyBorder="1"/>
    <xf numFmtId="3" fontId="0" fillId="0" borderId="13" xfId="0" applyNumberFormat="1" applyBorder="1"/>
    <xf numFmtId="1" fontId="0" fillId="0" borderId="33" xfId="0" applyNumberFormat="1" applyBorder="1"/>
    <xf numFmtId="1" fontId="0" fillId="0" borderId="47" xfId="0" applyNumberFormat="1" applyBorder="1"/>
    <xf numFmtId="1" fontId="0" fillId="0" borderId="21" xfId="0" applyNumberFormat="1" applyBorder="1"/>
    <xf numFmtId="1" fontId="19" fillId="0" borderId="30" xfId="0" applyNumberFormat="1" applyFont="1" applyBorder="1"/>
    <xf numFmtId="1" fontId="19" fillId="0" borderId="35" xfId="0" applyNumberFormat="1" applyFont="1" applyBorder="1"/>
    <xf numFmtId="1" fontId="19" fillId="0" borderId="13" xfId="0" applyNumberFormat="1" applyFont="1" applyBorder="1"/>
    <xf numFmtId="3" fontId="0" fillId="0" borderId="13" xfId="0" applyNumberFormat="1" applyBorder="1" applyAlignment="1">
      <alignment horizontal="right"/>
    </xf>
    <xf numFmtId="3" fontId="19" fillId="0" borderId="13" xfId="0" applyNumberFormat="1" applyFont="1" applyBorder="1" applyAlignment="1">
      <alignment horizontal="right"/>
    </xf>
    <xf numFmtId="3" fontId="0" fillId="0" borderId="33" xfId="0" applyNumberFormat="1" applyBorder="1"/>
    <xf numFmtId="3" fontId="0" fillId="0" borderId="30" xfId="0" applyNumberFormat="1" applyBorder="1"/>
    <xf numFmtId="3" fontId="0" fillId="0" borderId="21" xfId="0" applyNumberFormat="1" applyBorder="1"/>
    <xf numFmtId="3" fontId="0" fillId="0" borderId="34" xfId="0" applyNumberFormat="1" applyBorder="1"/>
    <xf numFmtId="3" fontId="0" fillId="0" borderId="22" xfId="0" applyNumberFormat="1" applyBorder="1"/>
    <xf numFmtId="3" fontId="66" fillId="0" borderId="13" xfId="1" applyNumberFormat="1" applyFont="1" applyBorder="1" applyAlignment="1" applyProtection="1">
      <alignment vertical="top" wrapText="1"/>
      <protection locked="0"/>
    </xf>
    <xf numFmtId="3" fontId="66" fillId="0" borderId="13" xfId="1" applyNumberFormat="1" applyFont="1" applyBorder="1" applyProtection="1">
      <protection locked="0"/>
    </xf>
    <xf numFmtId="3" fontId="70" fillId="0" borderId="13" xfId="1" applyNumberFormat="1" applyFont="1" applyBorder="1" applyAlignment="1" applyProtection="1">
      <alignment vertical="top" wrapText="1"/>
      <protection locked="0"/>
    </xf>
    <xf numFmtId="3" fontId="7" fillId="0" borderId="0" xfId="0" applyNumberFormat="1" applyFont="1" applyAlignment="1" applyProtection="1">
      <alignment horizontal="left" vertical="top" wrapText="1"/>
      <protection locked="0"/>
    </xf>
    <xf numFmtId="14" fontId="76" fillId="0" borderId="30" xfId="0" applyNumberFormat="1" applyFont="1" applyBorder="1" applyAlignment="1">
      <alignment wrapText="1"/>
    </xf>
    <xf numFmtId="14" fontId="50" fillId="0" borderId="30" xfId="0" applyNumberFormat="1" applyFont="1" applyBorder="1" applyAlignment="1">
      <alignment wrapText="1"/>
    </xf>
    <xf numFmtId="0" fontId="0" fillId="0" borderId="13" xfId="0" applyBorder="1" applyAlignment="1" applyProtection="1">
      <alignment horizontal="left"/>
      <protection locked="0"/>
    </xf>
    <xf numFmtId="3" fontId="76" fillId="0" borderId="13" xfId="0" applyNumberFormat="1" applyFont="1" applyBorder="1" applyAlignment="1" applyProtection="1">
      <alignment wrapText="1"/>
      <protection locked="0"/>
    </xf>
    <xf numFmtId="14" fontId="76" fillId="0" borderId="68" xfId="0" applyNumberFormat="1" applyFont="1" applyBorder="1" applyAlignment="1">
      <alignment horizontal="center" wrapText="1"/>
    </xf>
    <xf numFmtId="14" fontId="76" fillId="0" borderId="13" xfId="0" applyNumberFormat="1" applyFont="1" applyBorder="1" applyAlignment="1">
      <alignment horizontal="center" wrapText="1"/>
    </xf>
    <xf numFmtId="0" fontId="19" fillId="0" borderId="13" xfId="0" applyFont="1" applyBorder="1" applyAlignment="1" applyProtection="1">
      <alignment horizontal="left" vertical="top"/>
      <protection locked="0"/>
    </xf>
    <xf numFmtId="3" fontId="50" fillId="0" borderId="0" xfId="0" applyNumberFormat="1" applyFont="1" applyAlignment="1" applyProtection="1">
      <alignment wrapText="1"/>
      <protection locked="0"/>
    </xf>
    <xf numFmtId="3" fontId="50" fillId="0" borderId="31" xfId="0" applyNumberFormat="1" applyFont="1" applyBorder="1" applyAlignment="1" applyProtection="1">
      <alignment horizontal="right" wrapText="1"/>
      <protection locked="0"/>
    </xf>
    <xf numFmtId="3" fontId="50" fillId="0" borderId="21" xfId="0" applyNumberFormat="1" applyFont="1" applyBorder="1" applyAlignment="1" applyProtection="1">
      <alignment horizontal="right" wrapText="1"/>
      <protection locked="0"/>
    </xf>
    <xf numFmtId="0" fontId="0" fillId="0" borderId="21" xfId="0" applyBorder="1" applyAlignment="1" applyProtection="1">
      <alignment horizontal="left"/>
      <protection locked="0"/>
    </xf>
    <xf numFmtId="3" fontId="50" fillId="0" borderId="22" xfId="0" applyNumberFormat="1" applyFont="1" applyBorder="1" applyAlignment="1" applyProtection="1">
      <alignment horizontal="right" wrapText="1"/>
      <protection locked="0"/>
    </xf>
    <xf numFmtId="3" fontId="76" fillId="0" borderId="13" xfId="0" applyNumberFormat="1" applyFont="1" applyBorder="1" applyAlignment="1" applyProtection="1">
      <alignment horizontal="right" wrapText="1"/>
      <protection locked="0"/>
    </xf>
    <xf numFmtId="3" fontId="50" fillId="0" borderId="13" xfId="0" applyNumberFormat="1" applyFont="1" applyBorder="1" applyAlignment="1" applyProtection="1">
      <alignment horizontal="right" wrapText="1"/>
      <protection locked="0"/>
    </xf>
    <xf numFmtId="3" fontId="6" fillId="0" borderId="0" xfId="0" applyNumberFormat="1" applyFont="1" applyAlignment="1" applyProtection="1">
      <alignment horizontal="right" wrapText="1"/>
      <protection locked="0"/>
    </xf>
    <xf numFmtId="3" fontId="76" fillId="0" borderId="13" xfId="0" applyNumberFormat="1" applyFont="1" applyBorder="1" applyAlignment="1" applyProtection="1">
      <alignment horizontal="left" wrapText="1"/>
      <protection locked="0"/>
    </xf>
    <xf numFmtId="0" fontId="6" fillId="0" borderId="30" xfId="0" applyFont="1" applyBorder="1" applyAlignment="1">
      <alignment horizontal="left" wrapText="1"/>
    </xf>
    <xf numFmtId="14" fontId="6" fillId="0" borderId="30" xfId="0" applyNumberFormat="1" applyFont="1" applyBorder="1" applyAlignment="1">
      <alignment wrapText="1"/>
    </xf>
    <xf numFmtId="14" fontId="7" fillId="0" borderId="30" xfId="0" applyNumberFormat="1" applyFont="1" applyBorder="1" applyAlignment="1">
      <alignment wrapText="1"/>
    </xf>
    <xf numFmtId="0" fontId="77" fillId="0" borderId="0" xfId="2477"/>
    <xf numFmtId="0" fontId="77" fillId="0" borderId="0" xfId="2477" applyFill="1"/>
    <xf numFmtId="0" fontId="7" fillId="0" borderId="0" xfId="0" applyFont="1" applyAlignment="1">
      <alignment horizontal="left" wrapText="1"/>
    </xf>
    <xf numFmtId="0" fontId="7" fillId="0" borderId="0" xfId="0" applyFont="1" applyAlignment="1">
      <alignment wrapText="1"/>
    </xf>
    <xf numFmtId="0" fontId="7" fillId="0" borderId="33" xfId="0" applyFont="1" applyBorder="1" applyAlignment="1">
      <alignment horizontal="center"/>
    </xf>
    <xf numFmtId="3" fontId="7" fillId="0" borderId="69" xfId="0" applyNumberFormat="1" applyFont="1" applyBorder="1" applyAlignment="1" applyProtection="1">
      <alignment wrapText="1"/>
      <protection locked="0"/>
    </xf>
    <xf numFmtId="3" fontId="7" fillId="0" borderId="46" xfId="0" applyNumberFormat="1" applyFont="1" applyBorder="1" applyAlignment="1" applyProtection="1">
      <alignment wrapText="1"/>
      <protection locked="0"/>
    </xf>
    <xf numFmtId="0" fontId="7" fillId="0" borderId="0" xfId="0" applyFont="1" applyAlignment="1" applyProtection="1">
      <alignment vertical="top" wrapText="1"/>
      <protection locked="0"/>
    </xf>
    <xf numFmtId="164" fontId="7" fillId="0" borderId="0" xfId="2478" applyFont="1" applyAlignment="1" applyProtection="1">
      <protection locked="0"/>
    </xf>
    <xf numFmtId="0" fontId="7" fillId="0" borderId="0" xfId="0" quotePrefix="1" applyFont="1" applyAlignment="1" applyProtection="1">
      <alignment horizontal="left"/>
      <protection locked="0"/>
    </xf>
    <xf numFmtId="2" fontId="7" fillId="0" borderId="0" xfId="0" applyNumberFormat="1" applyFont="1" applyAlignment="1" applyProtection="1">
      <alignment wrapText="1"/>
      <protection locked="0"/>
    </xf>
    <xf numFmtId="0" fontId="7" fillId="0" borderId="0" xfId="0" applyFont="1" applyAlignment="1">
      <alignment horizontal="left" vertical="center"/>
    </xf>
    <xf numFmtId="0" fontId="7" fillId="0" borderId="0" xfId="0" applyFont="1" applyAlignment="1">
      <alignment horizontal="left" wrapText="1"/>
    </xf>
    <xf numFmtId="0" fontId="7" fillId="0" borderId="0" xfId="0" applyFont="1" applyAlignment="1">
      <alignment horizontal="left" vertical="top" wrapText="1"/>
    </xf>
    <xf numFmtId="0" fontId="10" fillId="0" borderId="0" xfId="0" applyFont="1" applyAlignment="1" applyProtection="1">
      <alignment horizontal="left" wrapText="1"/>
      <protection locked="0"/>
    </xf>
    <xf numFmtId="0" fontId="20" fillId="0" borderId="0" xfId="0" applyFont="1" applyAlignment="1" applyProtection="1">
      <alignment horizontal="left" vertical="top" wrapText="1"/>
      <protection locked="0"/>
    </xf>
    <xf numFmtId="3" fontId="5" fillId="0" borderId="0" xfId="0" applyNumberFormat="1" applyFont="1" applyAlignment="1" applyProtection="1">
      <alignment vertical="center" wrapText="1"/>
      <protection locked="0"/>
    </xf>
    <xf numFmtId="14" fontId="6" fillId="0" borderId="30" xfId="0" applyNumberFormat="1" applyFont="1" applyBorder="1" applyAlignment="1">
      <alignment horizontal="center" wrapText="1"/>
    </xf>
    <xf numFmtId="14" fontId="6" fillId="0" borderId="35" xfId="0" applyNumberFormat="1" applyFont="1" applyBorder="1" applyAlignment="1">
      <alignment horizontal="center" wrapText="1"/>
    </xf>
    <xf numFmtId="14" fontId="7" fillId="0" borderId="30" xfId="0" applyNumberFormat="1" applyFont="1" applyBorder="1" applyAlignment="1">
      <alignment horizontal="center" wrapText="1"/>
    </xf>
    <xf numFmtId="14" fontId="7" fillId="0" borderId="35" xfId="0" applyNumberFormat="1" applyFont="1" applyBorder="1" applyAlignment="1">
      <alignment horizontal="center" wrapText="1"/>
    </xf>
    <xf numFmtId="3" fontId="76" fillId="0" borderId="30" xfId="0" applyNumberFormat="1" applyFont="1" applyBorder="1" applyAlignment="1" applyProtection="1">
      <alignment horizontal="left" wrapText="1"/>
      <protection locked="0"/>
    </xf>
    <xf numFmtId="3" fontId="76" fillId="0" borderId="27" xfId="0" applyNumberFormat="1" applyFont="1" applyBorder="1" applyAlignment="1" applyProtection="1">
      <alignment horizontal="left" wrapText="1"/>
      <protection locked="0"/>
    </xf>
    <xf numFmtId="3" fontId="76" fillId="0" borderId="35" xfId="0" applyNumberFormat="1" applyFont="1" applyBorder="1" applyAlignment="1" applyProtection="1">
      <alignment horizontal="left" wrapText="1"/>
      <protection locked="0"/>
    </xf>
    <xf numFmtId="14" fontId="76" fillId="0" borderId="30" xfId="0" applyNumberFormat="1" applyFont="1" applyBorder="1" applyAlignment="1">
      <alignment horizontal="center" wrapText="1"/>
    </xf>
    <xf numFmtId="14" fontId="76" fillId="0" borderId="35" xfId="0" applyNumberFormat="1" applyFont="1" applyBorder="1" applyAlignment="1">
      <alignment horizontal="center" wrapText="1"/>
    </xf>
    <xf numFmtId="3" fontId="50" fillId="0" borderId="32" xfId="0" applyNumberFormat="1" applyFont="1" applyBorder="1" applyAlignment="1" applyProtection="1">
      <alignment horizontal="center" wrapText="1"/>
      <protection locked="0"/>
    </xf>
    <xf numFmtId="3" fontId="50" fillId="0" borderId="68" xfId="0" applyNumberFormat="1" applyFont="1" applyBorder="1" applyAlignment="1" applyProtection="1">
      <alignment horizontal="center" wrapText="1"/>
      <protection locked="0"/>
    </xf>
    <xf numFmtId="3" fontId="50" fillId="0" borderId="33" xfId="0" applyNumberFormat="1" applyFont="1" applyBorder="1" applyAlignment="1" applyProtection="1">
      <alignment horizontal="center" wrapText="1"/>
      <protection locked="0"/>
    </xf>
    <xf numFmtId="3" fontId="50" fillId="0" borderId="47" xfId="0" applyNumberFormat="1" applyFont="1" applyBorder="1" applyAlignment="1" applyProtection="1">
      <alignment horizontal="center" wrapText="1"/>
      <protection locked="0"/>
    </xf>
    <xf numFmtId="3" fontId="50" fillId="0" borderId="34" xfId="0" applyNumberFormat="1" applyFont="1" applyBorder="1" applyAlignment="1" applyProtection="1">
      <alignment horizontal="center" wrapText="1"/>
      <protection locked="0"/>
    </xf>
    <xf numFmtId="3" fontId="50" fillId="0" borderId="36" xfId="0" applyNumberFormat="1" applyFont="1" applyBorder="1" applyAlignment="1" applyProtection="1">
      <alignment horizontal="center" wrapText="1"/>
      <protection locked="0"/>
    </xf>
    <xf numFmtId="3" fontId="50" fillId="0" borderId="30" xfId="0" applyNumberFormat="1" applyFont="1" applyBorder="1" applyAlignment="1" applyProtection="1">
      <alignment horizontal="center" wrapText="1"/>
      <protection locked="0"/>
    </xf>
    <xf numFmtId="3" fontId="50" fillId="0" borderId="35" xfId="0" applyNumberFormat="1" applyFont="1" applyBorder="1" applyAlignment="1" applyProtection="1">
      <alignment horizontal="center" wrapText="1"/>
      <protection locked="0"/>
    </xf>
    <xf numFmtId="3" fontId="7" fillId="0" borderId="28" xfId="0" applyNumberFormat="1" applyFont="1" applyBorder="1" applyAlignment="1" applyProtection="1">
      <alignment horizontal="left" vertical="top" wrapText="1"/>
      <protection locked="0"/>
    </xf>
    <xf numFmtId="3" fontId="5" fillId="0" borderId="0" xfId="0" applyNumberFormat="1" applyFont="1" applyAlignment="1" applyProtection="1">
      <alignment horizontal="left" vertical="top"/>
      <protection locked="0"/>
    </xf>
    <xf numFmtId="3" fontId="50" fillId="0" borderId="28" xfId="0" applyNumberFormat="1" applyFont="1" applyBorder="1" applyAlignment="1" applyProtection="1">
      <alignment horizontal="left" vertical="top" wrapText="1"/>
      <protection locked="0"/>
    </xf>
    <xf numFmtId="0" fontId="25" fillId="0" borderId="0" xfId="0" applyFont="1" applyAlignment="1">
      <alignment horizontal="left"/>
    </xf>
    <xf numFmtId="0" fontId="20" fillId="0" borderId="0" xfId="0" applyFont="1" applyAlignment="1" applyProtection="1">
      <alignment horizontal="left"/>
      <protection locked="0"/>
    </xf>
    <xf numFmtId="0" fontId="19" fillId="0" borderId="0" xfId="0" applyFont="1"/>
    <xf numFmtId="0" fontId="19" fillId="0" borderId="32" xfId="0" applyFont="1" applyBorder="1" applyAlignment="1">
      <alignment horizontal="center" wrapText="1"/>
    </xf>
    <xf numFmtId="0" fontId="19" fillId="0" borderId="34" xfId="0" applyFont="1" applyBorder="1" applyAlignment="1">
      <alignment horizontal="center" wrapText="1"/>
    </xf>
    <xf numFmtId="0" fontId="19" fillId="0" borderId="48" xfId="0" applyFont="1" applyBorder="1" applyAlignment="1">
      <alignment horizontal="center" wrapText="1"/>
    </xf>
    <xf numFmtId="0" fontId="19" fillId="0" borderId="36" xfId="0" applyFont="1" applyBorder="1" applyAlignment="1">
      <alignment horizontal="center" wrapText="1"/>
    </xf>
    <xf numFmtId="0" fontId="19" fillId="0" borderId="32" xfId="0" applyFont="1" applyBorder="1" applyAlignment="1">
      <alignment horizontal="center" vertical="center" wrapText="1"/>
    </xf>
    <xf numFmtId="0" fontId="19" fillId="0" borderId="48" xfId="0" applyFont="1" applyBorder="1" applyAlignment="1">
      <alignment horizontal="center" vertical="center" wrapText="1"/>
    </xf>
    <xf numFmtId="0" fontId="19" fillId="0" borderId="34" xfId="0" applyFont="1" applyBorder="1" applyAlignment="1">
      <alignment horizontal="center" vertical="center" wrapText="1"/>
    </xf>
    <xf numFmtId="0" fontId="19" fillId="0" borderId="36" xfId="0" applyFont="1" applyBorder="1" applyAlignment="1">
      <alignment horizontal="center" vertical="center" wrapText="1"/>
    </xf>
    <xf numFmtId="0" fontId="19" fillId="0" borderId="32" xfId="0" applyFont="1" applyBorder="1" applyAlignment="1">
      <alignment horizontal="center" vertical="center"/>
    </xf>
    <xf numFmtId="0" fontId="19" fillId="0" borderId="29" xfId="0" applyFont="1" applyBorder="1" applyAlignment="1">
      <alignment horizontal="center" vertical="center"/>
    </xf>
    <xf numFmtId="0" fontId="19" fillId="0" borderId="48" xfId="0" applyFont="1" applyBorder="1" applyAlignment="1">
      <alignment horizontal="center" vertical="center"/>
    </xf>
    <xf numFmtId="0" fontId="19" fillId="0" borderId="34" xfId="0" applyFont="1" applyBorder="1" applyAlignment="1">
      <alignment horizontal="center" vertical="center"/>
    </xf>
    <xf numFmtId="0" fontId="19" fillId="0" borderId="28" xfId="0" applyFont="1" applyBorder="1" applyAlignment="1">
      <alignment horizontal="center" vertical="center"/>
    </xf>
    <xf numFmtId="0" fontId="19" fillId="0" borderId="36" xfId="0" applyFont="1" applyBorder="1" applyAlignment="1">
      <alignment horizontal="center" vertical="center"/>
    </xf>
    <xf numFmtId="0" fontId="19" fillId="0" borderId="31" xfId="0" applyFont="1" applyBorder="1" applyAlignment="1">
      <alignment horizontal="center" wrapText="1"/>
    </xf>
    <xf numFmtId="0" fontId="19" fillId="0" borderId="22" xfId="0" applyFont="1" applyBorder="1" applyAlignment="1">
      <alignment horizontal="center" wrapText="1"/>
    </xf>
    <xf numFmtId="0" fontId="0" fillId="0" borderId="0" xfId="0"/>
    <xf numFmtId="0" fontId="19" fillId="0" borderId="39" xfId="0" applyFont="1" applyBorder="1" applyAlignment="1">
      <alignment horizontal="center" wrapText="1"/>
    </xf>
    <xf numFmtId="0" fontId="19" fillId="0" borderId="31" xfId="0" applyFont="1" applyBorder="1" applyAlignment="1">
      <alignment horizontal="center" vertical="top" wrapText="1"/>
    </xf>
    <xf numFmtId="0" fontId="19" fillId="0" borderId="39" xfId="0" applyFont="1" applyBorder="1" applyAlignment="1">
      <alignment horizontal="center" vertical="top" wrapText="1"/>
    </xf>
    <xf numFmtId="0" fontId="19" fillId="0" borderId="22" xfId="0" applyFont="1" applyBorder="1" applyAlignment="1">
      <alignment horizontal="center" vertical="top" wrapText="1"/>
    </xf>
    <xf numFmtId="0" fontId="0" fillId="0" borderId="30" xfId="0" applyBorder="1" applyAlignment="1">
      <alignment horizontal="left"/>
    </xf>
    <xf numFmtId="0" fontId="0" fillId="0" borderId="27" xfId="0" applyBorder="1" applyAlignment="1">
      <alignment horizontal="left"/>
    </xf>
    <xf numFmtId="0" fontId="0" fillId="0" borderId="35" xfId="0" applyBorder="1" applyAlignment="1">
      <alignment horizontal="left"/>
    </xf>
    <xf numFmtId="0" fontId="19" fillId="0" borderId="31" xfId="0" applyFont="1" applyBorder="1" applyAlignment="1">
      <alignment horizontal="center" vertical="center" wrapText="1"/>
    </xf>
    <xf numFmtId="0" fontId="19" fillId="0" borderId="22" xfId="0" applyFont="1" applyBorder="1" applyAlignment="1">
      <alignment horizontal="center" vertical="center" wrapText="1"/>
    </xf>
    <xf numFmtId="0" fontId="66" fillId="0" borderId="0" xfId="1" applyFont="1" applyAlignment="1" applyProtection="1">
      <alignment horizontal="left" vertical="top" wrapText="1"/>
      <protection locked="0"/>
    </xf>
    <xf numFmtId="0" fontId="17" fillId="0" borderId="0" xfId="0" applyFont="1" applyAlignment="1">
      <alignment horizontal="left" vertical="top" wrapText="1"/>
    </xf>
  </cellXfs>
  <cellStyles count="4803">
    <cellStyle name="20 % - uthevingsfarge 5 2" xfId="506" xr:uid="{00000000-0005-0000-0000-000000000000}"/>
    <cellStyle name="20 % - uthevingsfarge 5 2 2" xfId="877" xr:uid="{00000000-0005-0000-0000-000001000000}"/>
    <cellStyle name="20 % - uthevingsfarge 5 2 2 2" xfId="1782" xr:uid="{00000000-0005-0000-0000-000002000000}"/>
    <cellStyle name="20 % - uthevingsfarge 5 2 2 2 2" xfId="4108" xr:uid="{238E9E08-7693-471D-B7A6-3927B0DCBD5C}"/>
    <cellStyle name="20 % - uthevingsfarge 5 2 2 3" xfId="2475" xr:uid="{00000000-0005-0000-0000-000003000000}"/>
    <cellStyle name="20 % - uthevingsfarge 5 2 2 3 2" xfId="4801" xr:uid="{B8D5DD1B-1AAC-466F-B2CF-3B59F71A5161}"/>
    <cellStyle name="20 % - uthevingsfarge 5 2 2 4" xfId="3241" xr:uid="{27AAAAAB-2818-4322-8242-2D9A80F762E2}"/>
    <cellStyle name="20 % - uthevingsfarge 5 2 3" xfId="1080" xr:uid="{00000000-0005-0000-0000-000004000000}"/>
    <cellStyle name="20 % - uthevingsfarge 5 2 3 2" xfId="3415" xr:uid="{EE9D71FC-AEC6-47EF-8384-31BCEFF3D6F8}"/>
    <cellStyle name="20 % - uthevingsfarge 5 2 4" xfId="1435" xr:uid="{00000000-0005-0000-0000-000005000000}"/>
    <cellStyle name="20 % - uthevingsfarge 5 2 4 2" xfId="3761" xr:uid="{E372493E-F69D-4685-B574-B15F9B295AC5}"/>
    <cellStyle name="20 % - uthevingsfarge 5 2 5" xfId="2128" xr:uid="{00000000-0005-0000-0000-000006000000}"/>
    <cellStyle name="20 % - uthevingsfarge 5 2 5 2" xfId="4454" xr:uid="{2A4302EF-7CE4-40B4-ACE2-8B77DB900EE3}"/>
    <cellStyle name="20 % - uthevingsfarge 5 2 6" xfId="2870" xr:uid="{F45D347A-1211-4B4C-9251-240B98D33FEC}"/>
    <cellStyle name="20 % - uthevingsfarge 5 3" xfId="510" xr:uid="{00000000-0005-0000-0000-000007000000}"/>
    <cellStyle name="20 % - uthevingsfarge 5 3 2" xfId="1439" xr:uid="{00000000-0005-0000-0000-000008000000}"/>
    <cellStyle name="20 % - uthevingsfarge 5 3 2 2" xfId="3765" xr:uid="{E7C074EF-8B92-4C84-B4C5-F69ED0D03282}"/>
    <cellStyle name="20 % - uthevingsfarge 5 3 3" xfId="2132" xr:uid="{00000000-0005-0000-0000-000009000000}"/>
    <cellStyle name="20 % - uthevingsfarge 5 3 3 2" xfId="4458" xr:uid="{7EA194E0-DEC7-4FB8-A716-27AE17553B78}"/>
    <cellStyle name="20 % - uthevingsfarge 5 3 4" xfId="2874" xr:uid="{E0DB5F04-2936-4C6C-809F-97546735FB78}"/>
    <cellStyle name="20% - Accent1" xfId="42" xr:uid="{00000000-0005-0000-0000-00000A000000}"/>
    <cellStyle name="20% - Accent1 2" xfId="146" xr:uid="{00000000-0005-0000-0000-00000B000000}"/>
    <cellStyle name="20% - Accent1 2 2" xfId="390" xr:uid="{00000000-0005-0000-0000-00000C000000}"/>
    <cellStyle name="20% - Accent1 2 2 2" xfId="768" xr:uid="{00000000-0005-0000-0000-00000D000000}"/>
    <cellStyle name="20% - Accent1 2 2 2 2" xfId="1674" xr:uid="{00000000-0005-0000-0000-00000E000000}"/>
    <cellStyle name="20% - Accent1 2 2 2 2 2" xfId="4000" xr:uid="{AF92E432-9BB0-4A87-A08E-DCCD280FBF38}"/>
    <cellStyle name="20% - Accent1 2 2 2 3" xfId="2367" xr:uid="{00000000-0005-0000-0000-00000F000000}"/>
    <cellStyle name="20% - Accent1 2 2 2 3 2" xfId="4693" xr:uid="{96552C00-7805-45AE-875D-EB520377FAC3}"/>
    <cellStyle name="20% - Accent1 2 2 2 4" xfId="3132" xr:uid="{0CBAFE56-674B-4A6F-8743-46D6B7EED574}"/>
    <cellStyle name="20% - Accent1 2 2 3" xfId="1327" xr:uid="{00000000-0005-0000-0000-000010000000}"/>
    <cellStyle name="20% - Accent1 2 2 3 2" xfId="3653" xr:uid="{8C270DDB-8D0E-4D94-A52F-DE261C7B3A32}"/>
    <cellStyle name="20% - Accent1 2 2 4" xfId="2020" xr:uid="{00000000-0005-0000-0000-000011000000}"/>
    <cellStyle name="20% - Accent1 2 2 4 2" xfId="4346" xr:uid="{CE68053F-2C75-4657-893A-E5926A8D282F}"/>
    <cellStyle name="20% - Accent1 2 2 5" xfId="2761" xr:uid="{2A81D7B8-A702-43EF-A0D7-EC4EC5FDCE29}"/>
    <cellStyle name="20% - Accent1 2 3" xfId="573" xr:uid="{00000000-0005-0000-0000-000012000000}"/>
    <cellStyle name="20% - Accent1 2 3 2" xfId="1502" xr:uid="{00000000-0005-0000-0000-000013000000}"/>
    <cellStyle name="20% - Accent1 2 3 2 2" xfId="3828" xr:uid="{3B0A4D76-B25E-4A86-A776-FD3CA51C4734}"/>
    <cellStyle name="20% - Accent1 2 3 3" xfId="2195" xr:uid="{00000000-0005-0000-0000-000014000000}"/>
    <cellStyle name="20% - Accent1 2 3 3 2" xfId="4521" xr:uid="{0D46EE1A-1CEF-472D-834D-C1CD8AA83DD9}"/>
    <cellStyle name="20% - Accent1 2 3 4" xfId="2937" xr:uid="{533BB730-2ED6-401C-9A85-A5C91CA3DFD7}"/>
    <cellStyle name="20% - Accent1 2 4" xfId="970" xr:uid="{00000000-0005-0000-0000-000015000000}"/>
    <cellStyle name="20% - Accent1 2 4 2" xfId="3307" xr:uid="{461E8C05-6FA2-489A-A0B1-7C2A027BE5C6}"/>
    <cellStyle name="20% - Accent1 2 5" xfId="1155" xr:uid="{00000000-0005-0000-0000-000016000000}"/>
    <cellStyle name="20% - Accent1 2 5 2" xfId="3481" xr:uid="{E42BE7C9-0CE0-4FFE-AD2E-A2F80F756692}"/>
    <cellStyle name="20% - Accent1 2 6" xfId="1848" xr:uid="{00000000-0005-0000-0000-000017000000}"/>
    <cellStyle name="20% - Accent1 2 6 2" xfId="4174" xr:uid="{7058B238-557F-4A20-847D-E58B0DAD8A88}"/>
    <cellStyle name="20% - Accent1 2 7" xfId="2565" xr:uid="{01E5F2D8-AA1F-4E28-AB40-BF8E68916C7A}"/>
    <cellStyle name="20% - Accent1 3" xfId="331" xr:uid="{00000000-0005-0000-0000-000018000000}"/>
    <cellStyle name="20% - Accent1 3 2" xfId="712" xr:uid="{00000000-0005-0000-0000-000019000000}"/>
    <cellStyle name="20% - Accent1 3 2 2" xfId="1628" xr:uid="{00000000-0005-0000-0000-00001A000000}"/>
    <cellStyle name="20% - Accent1 3 2 2 2" xfId="3954" xr:uid="{EF7CFE8E-6CAC-41A9-BF13-288AA39A04D7}"/>
    <cellStyle name="20% - Accent1 3 2 3" xfId="2321" xr:uid="{00000000-0005-0000-0000-00001B000000}"/>
    <cellStyle name="20% - Accent1 3 2 3 2" xfId="4647" xr:uid="{683EC032-7D2B-4645-A9DD-149F66C30367}"/>
    <cellStyle name="20% - Accent1 3 2 4" xfId="3076" xr:uid="{83C3572E-C590-4AFD-9148-0A8AE2C2D16B}"/>
    <cellStyle name="20% - Accent1 3 3" xfId="1281" xr:uid="{00000000-0005-0000-0000-00001C000000}"/>
    <cellStyle name="20% - Accent1 3 3 2" xfId="3607" xr:uid="{B6B2759A-A4A4-459F-BFCC-E68891051E52}"/>
    <cellStyle name="20% - Accent1 3 4" xfId="1974" xr:uid="{00000000-0005-0000-0000-00001D000000}"/>
    <cellStyle name="20% - Accent1 3 4 2" xfId="4300" xr:uid="{DAEE06A6-4552-4EC5-A31F-D60DEAE2E3B3}"/>
    <cellStyle name="20% - Accent1 3 5" xfId="2705" xr:uid="{355EE4C8-7EBB-47F7-8ACA-2EC1EF78D3E8}"/>
    <cellStyle name="20% - Accent1 4" xfId="527" xr:uid="{00000000-0005-0000-0000-00001E000000}"/>
    <cellStyle name="20% - Accent1 4 2" xfId="1456" xr:uid="{00000000-0005-0000-0000-00001F000000}"/>
    <cellStyle name="20% - Accent1 4 2 2" xfId="3782" xr:uid="{0EB0A9CA-7193-445D-9EE3-21442AD849FE}"/>
    <cellStyle name="20% - Accent1 4 3" xfId="2149" xr:uid="{00000000-0005-0000-0000-000020000000}"/>
    <cellStyle name="20% - Accent1 4 3 2" xfId="4475" xr:uid="{F8548809-C7B3-4080-9AF1-7F4D8E3ED65B}"/>
    <cellStyle name="20% - Accent1 4 4" xfId="2891" xr:uid="{2348C139-03CF-4AAA-BEAE-EF732BED56A8}"/>
    <cellStyle name="20% - Accent1 5" xfId="912" xr:uid="{00000000-0005-0000-0000-000021000000}"/>
    <cellStyle name="20% - Accent1 5 2" xfId="3261" xr:uid="{704F09AD-1B6D-4F24-ABDF-1D316C4A8B6A}"/>
    <cellStyle name="20% - Accent1 6" xfId="1109" xr:uid="{00000000-0005-0000-0000-000022000000}"/>
    <cellStyle name="20% - Accent1 6 2" xfId="3435" xr:uid="{91F68FCD-A144-4C91-8CFA-0A4A0F8EF98E}"/>
    <cellStyle name="20% - Accent1 7" xfId="1802" xr:uid="{00000000-0005-0000-0000-000023000000}"/>
    <cellStyle name="20% - Accent1 7 2" xfId="4128" xr:uid="{60CEC652-B66B-4C38-AAF8-2032A413E86A}"/>
    <cellStyle name="20% - Accent1 8" xfId="2510" xr:uid="{71E228AC-5C05-43B4-B022-32ADDAA1A89A}"/>
    <cellStyle name="20% - Accent2" xfId="43" xr:uid="{00000000-0005-0000-0000-000024000000}"/>
    <cellStyle name="20% - Accent2 2" xfId="147" xr:uid="{00000000-0005-0000-0000-000025000000}"/>
    <cellStyle name="20% - Accent2 2 2" xfId="391" xr:uid="{00000000-0005-0000-0000-000026000000}"/>
    <cellStyle name="20% - Accent2 2 2 2" xfId="769" xr:uid="{00000000-0005-0000-0000-000027000000}"/>
    <cellStyle name="20% - Accent2 2 2 2 2" xfId="1675" xr:uid="{00000000-0005-0000-0000-000028000000}"/>
    <cellStyle name="20% - Accent2 2 2 2 2 2" xfId="4001" xr:uid="{F3478DCD-A03C-4779-8D79-E0FE6BDB0B6B}"/>
    <cellStyle name="20% - Accent2 2 2 2 3" xfId="2368" xr:uid="{00000000-0005-0000-0000-000029000000}"/>
    <cellStyle name="20% - Accent2 2 2 2 3 2" xfId="4694" xr:uid="{07E9D926-590C-430E-B86F-3E402B620949}"/>
    <cellStyle name="20% - Accent2 2 2 2 4" xfId="3133" xr:uid="{5947A6B9-D173-4F60-86B6-BDDD0B9EE9EF}"/>
    <cellStyle name="20% - Accent2 2 2 3" xfId="1328" xr:uid="{00000000-0005-0000-0000-00002A000000}"/>
    <cellStyle name="20% - Accent2 2 2 3 2" xfId="3654" xr:uid="{BED4287D-4BCB-4F34-875B-4B6C47B6D024}"/>
    <cellStyle name="20% - Accent2 2 2 4" xfId="2021" xr:uid="{00000000-0005-0000-0000-00002B000000}"/>
    <cellStyle name="20% - Accent2 2 2 4 2" xfId="4347" xr:uid="{C291CA0C-5850-481D-9699-D7E5F2697FE7}"/>
    <cellStyle name="20% - Accent2 2 2 5" xfId="2762" xr:uid="{8218304B-EA44-4DD1-99E7-E2EDAEC3F088}"/>
    <cellStyle name="20% - Accent2 2 3" xfId="574" xr:uid="{00000000-0005-0000-0000-00002C000000}"/>
    <cellStyle name="20% - Accent2 2 3 2" xfId="1503" xr:uid="{00000000-0005-0000-0000-00002D000000}"/>
    <cellStyle name="20% - Accent2 2 3 2 2" xfId="3829" xr:uid="{2AE67390-4C2A-49BA-8F81-2A89E51C7C97}"/>
    <cellStyle name="20% - Accent2 2 3 3" xfId="2196" xr:uid="{00000000-0005-0000-0000-00002E000000}"/>
    <cellStyle name="20% - Accent2 2 3 3 2" xfId="4522" xr:uid="{7BA4BF0F-C28C-431D-8124-8E07EBC717E3}"/>
    <cellStyle name="20% - Accent2 2 3 4" xfId="2938" xr:uid="{E08B784A-8480-4CE7-9172-FE036347B2DD}"/>
    <cellStyle name="20% - Accent2 2 4" xfId="971" xr:uid="{00000000-0005-0000-0000-00002F000000}"/>
    <cellStyle name="20% - Accent2 2 4 2" xfId="3308" xr:uid="{749F0BED-12C9-4FAB-A154-D60699D9DB45}"/>
    <cellStyle name="20% - Accent2 2 5" xfId="1156" xr:uid="{00000000-0005-0000-0000-000030000000}"/>
    <cellStyle name="20% - Accent2 2 5 2" xfId="3482" xr:uid="{681F9A25-7A00-4974-B6AA-6987807B89DA}"/>
    <cellStyle name="20% - Accent2 2 6" xfId="1849" xr:uid="{00000000-0005-0000-0000-000031000000}"/>
    <cellStyle name="20% - Accent2 2 6 2" xfId="4175" xr:uid="{11999485-27EF-4EAA-B0E7-802521DFC781}"/>
    <cellStyle name="20% - Accent2 2 7" xfId="2566" xr:uid="{7C4AC1E6-1C3D-4E93-BF1E-5F28FE8FF0A9}"/>
    <cellStyle name="20% - Accent2 3" xfId="332" xr:uid="{00000000-0005-0000-0000-000032000000}"/>
    <cellStyle name="20% - Accent2 3 2" xfId="713" xr:uid="{00000000-0005-0000-0000-000033000000}"/>
    <cellStyle name="20% - Accent2 3 2 2" xfId="1629" xr:uid="{00000000-0005-0000-0000-000034000000}"/>
    <cellStyle name="20% - Accent2 3 2 2 2" xfId="3955" xr:uid="{6CDCE478-A212-4A70-9DF5-27B6687EA66D}"/>
    <cellStyle name="20% - Accent2 3 2 3" xfId="2322" xr:uid="{00000000-0005-0000-0000-000035000000}"/>
    <cellStyle name="20% - Accent2 3 2 3 2" xfId="4648" xr:uid="{65AAF9B0-71FE-4E08-8D0C-3C6DFFB0DD77}"/>
    <cellStyle name="20% - Accent2 3 2 4" xfId="3077" xr:uid="{B578B54B-6DB9-45CD-8E75-C885AFE8E5B1}"/>
    <cellStyle name="20% - Accent2 3 3" xfId="1282" xr:uid="{00000000-0005-0000-0000-000036000000}"/>
    <cellStyle name="20% - Accent2 3 3 2" xfId="3608" xr:uid="{8CA421CB-3F77-4CB0-B2F7-63AB7CFA5B51}"/>
    <cellStyle name="20% - Accent2 3 4" xfId="1975" xr:uid="{00000000-0005-0000-0000-000037000000}"/>
    <cellStyle name="20% - Accent2 3 4 2" xfId="4301" xr:uid="{5927D05A-1085-4150-BE47-EB2535FD3FB6}"/>
    <cellStyle name="20% - Accent2 3 5" xfId="2706" xr:uid="{4CCC0B95-3EEB-47FE-8F87-EEC2BE59FA7C}"/>
    <cellStyle name="20% - Accent2 4" xfId="528" xr:uid="{00000000-0005-0000-0000-000038000000}"/>
    <cellStyle name="20% - Accent2 4 2" xfId="1457" xr:uid="{00000000-0005-0000-0000-000039000000}"/>
    <cellStyle name="20% - Accent2 4 2 2" xfId="3783" xr:uid="{FBC95F73-17A3-420C-A476-FA79AFFE0806}"/>
    <cellStyle name="20% - Accent2 4 3" xfId="2150" xr:uid="{00000000-0005-0000-0000-00003A000000}"/>
    <cellStyle name="20% - Accent2 4 3 2" xfId="4476" xr:uid="{67AB09D1-9AB6-4325-8CAB-9769B919CBD4}"/>
    <cellStyle name="20% - Accent2 4 4" xfId="2892" xr:uid="{A924A4F3-9586-4F12-BCFD-00206498BD76}"/>
    <cellStyle name="20% - Accent2 5" xfId="913" xr:uid="{00000000-0005-0000-0000-00003B000000}"/>
    <cellStyle name="20% - Accent2 5 2" xfId="3262" xr:uid="{372E7582-265C-49B0-9E65-98A197F59E10}"/>
    <cellStyle name="20% - Accent2 6" xfId="1110" xr:uid="{00000000-0005-0000-0000-00003C000000}"/>
    <cellStyle name="20% - Accent2 6 2" xfId="3436" xr:uid="{28A26CFD-ACA4-4C72-A052-5061FCB4D785}"/>
    <cellStyle name="20% - Accent2 7" xfId="1803" xr:uid="{00000000-0005-0000-0000-00003D000000}"/>
    <cellStyle name="20% - Accent2 7 2" xfId="4129" xr:uid="{9A41C807-FA47-4E97-B9C3-56040AE075E3}"/>
    <cellStyle name="20% - Accent2 8" xfId="2511" xr:uid="{599F5FE4-498B-47B1-AC77-27090E50CBCC}"/>
    <cellStyle name="20% - Accent3" xfId="44" xr:uid="{00000000-0005-0000-0000-00003E000000}"/>
    <cellStyle name="20% - Accent3 2" xfId="148" xr:uid="{00000000-0005-0000-0000-00003F000000}"/>
    <cellStyle name="20% - Accent3 2 2" xfId="392" xr:uid="{00000000-0005-0000-0000-000040000000}"/>
    <cellStyle name="20% - Accent3 2 2 2" xfId="770" xr:uid="{00000000-0005-0000-0000-000041000000}"/>
    <cellStyle name="20% - Accent3 2 2 2 2" xfId="1676" xr:uid="{00000000-0005-0000-0000-000042000000}"/>
    <cellStyle name="20% - Accent3 2 2 2 2 2" xfId="4002" xr:uid="{3D6E3345-7B74-4CF8-8D8B-30E7901DF632}"/>
    <cellStyle name="20% - Accent3 2 2 2 3" xfId="2369" xr:uid="{00000000-0005-0000-0000-000043000000}"/>
    <cellStyle name="20% - Accent3 2 2 2 3 2" xfId="4695" xr:uid="{7C887B92-EDEE-4736-A00B-B0DDF5898B6B}"/>
    <cellStyle name="20% - Accent3 2 2 2 4" xfId="3134" xr:uid="{D7EB6948-7156-4B62-8DF7-5E161B1C2A64}"/>
    <cellStyle name="20% - Accent3 2 2 3" xfId="1329" xr:uid="{00000000-0005-0000-0000-000044000000}"/>
    <cellStyle name="20% - Accent3 2 2 3 2" xfId="3655" xr:uid="{13D08289-53E0-45EE-839F-C4258906BB89}"/>
    <cellStyle name="20% - Accent3 2 2 4" xfId="2022" xr:uid="{00000000-0005-0000-0000-000045000000}"/>
    <cellStyle name="20% - Accent3 2 2 4 2" xfId="4348" xr:uid="{A83E13FF-2294-4A35-AD2B-C5ED9F97CAE8}"/>
    <cellStyle name="20% - Accent3 2 2 5" xfId="2763" xr:uid="{3B2421A7-A7B5-4CD7-8EFE-D77ECC61825C}"/>
    <cellStyle name="20% - Accent3 2 3" xfId="575" xr:uid="{00000000-0005-0000-0000-000046000000}"/>
    <cellStyle name="20% - Accent3 2 3 2" xfId="1504" xr:uid="{00000000-0005-0000-0000-000047000000}"/>
    <cellStyle name="20% - Accent3 2 3 2 2" xfId="3830" xr:uid="{10051DA9-2859-48A3-B03B-166378093AB9}"/>
    <cellStyle name="20% - Accent3 2 3 3" xfId="2197" xr:uid="{00000000-0005-0000-0000-000048000000}"/>
    <cellStyle name="20% - Accent3 2 3 3 2" xfId="4523" xr:uid="{FB10D358-4387-40DA-BDDA-0B54D7B5FE09}"/>
    <cellStyle name="20% - Accent3 2 3 4" xfId="2939" xr:uid="{D1A7314E-F549-4B29-A0AC-22E3471929D4}"/>
    <cellStyle name="20% - Accent3 2 4" xfId="972" xr:uid="{00000000-0005-0000-0000-000049000000}"/>
    <cellStyle name="20% - Accent3 2 4 2" xfId="3309" xr:uid="{E8FB3298-114C-475B-9234-534A20CC2EA2}"/>
    <cellStyle name="20% - Accent3 2 5" xfId="1157" xr:uid="{00000000-0005-0000-0000-00004A000000}"/>
    <cellStyle name="20% - Accent3 2 5 2" xfId="3483" xr:uid="{F9004E78-D4E3-433D-BFE5-058FE0ECC8E2}"/>
    <cellStyle name="20% - Accent3 2 6" xfId="1850" xr:uid="{00000000-0005-0000-0000-00004B000000}"/>
    <cellStyle name="20% - Accent3 2 6 2" xfId="4176" xr:uid="{452B67D2-9DF1-43B4-9882-96214F84E051}"/>
    <cellStyle name="20% - Accent3 2 7" xfId="2567" xr:uid="{394D1BEF-FC9E-4052-893C-4DC96BBE354D}"/>
    <cellStyle name="20% - Accent3 3" xfId="333" xr:uid="{00000000-0005-0000-0000-00004C000000}"/>
    <cellStyle name="20% - Accent3 3 2" xfId="714" xr:uid="{00000000-0005-0000-0000-00004D000000}"/>
    <cellStyle name="20% - Accent3 3 2 2" xfId="1630" xr:uid="{00000000-0005-0000-0000-00004E000000}"/>
    <cellStyle name="20% - Accent3 3 2 2 2" xfId="3956" xr:uid="{FCC3609C-7860-4370-B04D-DE2F523A1626}"/>
    <cellStyle name="20% - Accent3 3 2 3" xfId="2323" xr:uid="{00000000-0005-0000-0000-00004F000000}"/>
    <cellStyle name="20% - Accent3 3 2 3 2" xfId="4649" xr:uid="{718D7F5E-6F4C-4B5E-8DDF-B0A7DD451D1C}"/>
    <cellStyle name="20% - Accent3 3 2 4" xfId="3078" xr:uid="{7FFD4301-E17C-489E-B769-4E3ECDDCDE44}"/>
    <cellStyle name="20% - Accent3 3 3" xfId="1283" xr:uid="{00000000-0005-0000-0000-000050000000}"/>
    <cellStyle name="20% - Accent3 3 3 2" xfId="3609" xr:uid="{37C8A3AC-F07F-41EB-AA59-8CB3210B9042}"/>
    <cellStyle name="20% - Accent3 3 4" xfId="1976" xr:uid="{00000000-0005-0000-0000-000051000000}"/>
    <cellStyle name="20% - Accent3 3 4 2" xfId="4302" xr:uid="{5A472B99-728B-4395-AFE0-732174203D08}"/>
    <cellStyle name="20% - Accent3 3 5" xfId="2707" xr:uid="{2F917C47-ADF0-4BDA-B448-FABFB5CD82BC}"/>
    <cellStyle name="20% - Accent3 4" xfId="529" xr:uid="{00000000-0005-0000-0000-000052000000}"/>
    <cellStyle name="20% - Accent3 4 2" xfId="1458" xr:uid="{00000000-0005-0000-0000-000053000000}"/>
    <cellStyle name="20% - Accent3 4 2 2" xfId="3784" xr:uid="{9B5A91A5-FC8C-4163-823F-FF1E91F4E107}"/>
    <cellStyle name="20% - Accent3 4 3" xfId="2151" xr:uid="{00000000-0005-0000-0000-000054000000}"/>
    <cellStyle name="20% - Accent3 4 3 2" xfId="4477" xr:uid="{4DBF1B8E-1DDA-4AC9-8DA3-BC35F3E788D6}"/>
    <cellStyle name="20% - Accent3 4 4" xfId="2893" xr:uid="{7A1A4212-ADEC-491F-BF77-EC796A46886F}"/>
    <cellStyle name="20% - Accent3 5" xfId="914" xr:uid="{00000000-0005-0000-0000-000055000000}"/>
    <cellStyle name="20% - Accent3 5 2" xfId="3263" xr:uid="{759607ED-5366-47E2-AB80-33FCFDD46856}"/>
    <cellStyle name="20% - Accent3 6" xfId="1111" xr:uid="{00000000-0005-0000-0000-000056000000}"/>
    <cellStyle name="20% - Accent3 6 2" xfId="3437" xr:uid="{617B2BC9-CE90-4711-8AA3-6DADE9517721}"/>
    <cellStyle name="20% - Accent3 7" xfId="1804" xr:uid="{00000000-0005-0000-0000-000057000000}"/>
    <cellStyle name="20% - Accent3 7 2" xfId="4130" xr:uid="{3AA4B337-5054-4FA5-BC86-18BA4362090A}"/>
    <cellStyle name="20% - Accent3 8" xfId="2512" xr:uid="{EAC8E70F-5830-4DE5-A254-C9C872A98F36}"/>
    <cellStyle name="20% - Accent4" xfId="45" xr:uid="{00000000-0005-0000-0000-000058000000}"/>
    <cellStyle name="20% - Accent4 2" xfId="149" xr:uid="{00000000-0005-0000-0000-000059000000}"/>
    <cellStyle name="20% - Accent4 2 2" xfId="393" xr:uid="{00000000-0005-0000-0000-00005A000000}"/>
    <cellStyle name="20% - Accent4 2 2 2" xfId="771" xr:uid="{00000000-0005-0000-0000-00005B000000}"/>
    <cellStyle name="20% - Accent4 2 2 2 2" xfId="1677" xr:uid="{00000000-0005-0000-0000-00005C000000}"/>
    <cellStyle name="20% - Accent4 2 2 2 2 2" xfId="4003" xr:uid="{29E9ADE6-56D7-42D1-B2D5-9B2C61EC934A}"/>
    <cellStyle name="20% - Accent4 2 2 2 3" xfId="2370" xr:uid="{00000000-0005-0000-0000-00005D000000}"/>
    <cellStyle name="20% - Accent4 2 2 2 3 2" xfId="4696" xr:uid="{7E7D40BB-3779-41E3-AB31-D7F7111A92ED}"/>
    <cellStyle name="20% - Accent4 2 2 2 4" xfId="3135" xr:uid="{206DE794-C3ED-4A78-A825-F9DE5AE87689}"/>
    <cellStyle name="20% - Accent4 2 2 3" xfId="1330" xr:uid="{00000000-0005-0000-0000-00005E000000}"/>
    <cellStyle name="20% - Accent4 2 2 3 2" xfId="3656" xr:uid="{64C9DDDF-A927-4C79-8DDD-31BDF8FD56FC}"/>
    <cellStyle name="20% - Accent4 2 2 4" xfId="2023" xr:uid="{00000000-0005-0000-0000-00005F000000}"/>
    <cellStyle name="20% - Accent4 2 2 4 2" xfId="4349" xr:uid="{0C26661D-3554-4014-B53A-11C5174C7EA5}"/>
    <cellStyle name="20% - Accent4 2 2 5" xfId="2764" xr:uid="{78A178EB-F9C1-42E1-9F15-BBA1BE6FC3F8}"/>
    <cellStyle name="20% - Accent4 2 3" xfId="576" xr:uid="{00000000-0005-0000-0000-000060000000}"/>
    <cellStyle name="20% - Accent4 2 3 2" xfId="1505" xr:uid="{00000000-0005-0000-0000-000061000000}"/>
    <cellStyle name="20% - Accent4 2 3 2 2" xfId="3831" xr:uid="{7C853B3B-4309-436A-8C32-46FC89206EC9}"/>
    <cellStyle name="20% - Accent4 2 3 3" xfId="2198" xr:uid="{00000000-0005-0000-0000-000062000000}"/>
    <cellStyle name="20% - Accent4 2 3 3 2" xfId="4524" xr:uid="{35A09CAE-A4A3-4AA4-9999-39F3FA1EE232}"/>
    <cellStyle name="20% - Accent4 2 3 4" xfId="2940" xr:uid="{759908D3-DD4F-4CCF-82D7-9FA91CB54DD8}"/>
    <cellStyle name="20% - Accent4 2 4" xfId="973" xr:uid="{00000000-0005-0000-0000-000063000000}"/>
    <cellStyle name="20% - Accent4 2 4 2" xfId="3310" xr:uid="{CE2855FB-594E-491F-8167-A23D3D7E4441}"/>
    <cellStyle name="20% - Accent4 2 5" xfId="1158" xr:uid="{00000000-0005-0000-0000-000064000000}"/>
    <cellStyle name="20% - Accent4 2 5 2" xfId="3484" xr:uid="{EA60CDB0-69A9-43FE-8294-F8DBA52F7A33}"/>
    <cellStyle name="20% - Accent4 2 6" xfId="1851" xr:uid="{00000000-0005-0000-0000-000065000000}"/>
    <cellStyle name="20% - Accent4 2 6 2" xfId="4177" xr:uid="{7752E171-F1B0-4F86-A8A9-8117B120225F}"/>
    <cellStyle name="20% - Accent4 2 7" xfId="2568" xr:uid="{961D34E3-810F-4CEB-AC52-CDE0E0DFCD66}"/>
    <cellStyle name="20% - Accent4 3" xfId="334" xr:uid="{00000000-0005-0000-0000-000066000000}"/>
    <cellStyle name="20% - Accent4 3 2" xfId="715" xr:uid="{00000000-0005-0000-0000-000067000000}"/>
    <cellStyle name="20% - Accent4 3 2 2" xfId="1631" xr:uid="{00000000-0005-0000-0000-000068000000}"/>
    <cellStyle name="20% - Accent4 3 2 2 2" xfId="3957" xr:uid="{83630FD5-C93B-42A6-A8A9-4ABAE7FBD546}"/>
    <cellStyle name="20% - Accent4 3 2 3" xfId="2324" xr:uid="{00000000-0005-0000-0000-000069000000}"/>
    <cellStyle name="20% - Accent4 3 2 3 2" xfId="4650" xr:uid="{1624A638-0AD3-4D5C-8FC4-9FB190724D48}"/>
    <cellStyle name="20% - Accent4 3 2 4" xfId="3079" xr:uid="{B6AAAB12-35AF-475A-A0A7-1C12A759CEA7}"/>
    <cellStyle name="20% - Accent4 3 3" xfId="1284" xr:uid="{00000000-0005-0000-0000-00006A000000}"/>
    <cellStyle name="20% - Accent4 3 3 2" xfId="3610" xr:uid="{A0134294-F6CD-4472-8E87-D9C7667DEE17}"/>
    <cellStyle name="20% - Accent4 3 4" xfId="1977" xr:uid="{00000000-0005-0000-0000-00006B000000}"/>
    <cellStyle name="20% - Accent4 3 4 2" xfId="4303" xr:uid="{65A67506-DD92-4B5D-B108-8CB6018D4744}"/>
    <cellStyle name="20% - Accent4 3 5" xfId="2708" xr:uid="{77C158EF-D087-4A8A-A054-38299D26EB71}"/>
    <cellStyle name="20% - Accent4 4" xfId="530" xr:uid="{00000000-0005-0000-0000-00006C000000}"/>
    <cellStyle name="20% - Accent4 4 2" xfId="1459" xr:uid="{00000000-0005-0000-0000-00006D000000}"/>
    <cellStyle name="20% - Accent4 4 2 2" xfId="3785" xr:uid="{D26BA8D1-82F6-4B25-A364-23D3EAAFE223}"/>
    <cellStyle name="20% - Accent4 4 3" xfId="2152" xr:uid="{00000000-0005-0000-0000-00006E000000}"/>
    <cellStyle name="20% - Accent4 4 3 2" xfId="4478" xr:uid="{B76DD6B5-283E-4B3E-905D-5BBAD9ED94E1}"/>
    <cellStyle name="20% - Accent4 4 4" xfId="2894" xr:uid="{8606E906-5E67-40C6-BC93-4E758213AB4B}"/>
    <cellStyle name="20% - Accent4 5" xfId="915" xr:uid="{00000000-0005-0000-0000-00006F000000}"/>
    <cellStyle name="20% - Accent4 5 2" xfId="3264" xr:uid="{7892AE4B-F082-4E6E-80D8-3FC99790E394}"/>
    <cellStyle name="20% - Accent4 6" xfId="1112" xr:uid="{00000000-0005-0000-0000-000070000000}"/>
    <cellStyle name="20% - Accent4 6 2" xfId="3438" xr:uid="{DAF1AFE8-1D83-48F6-918B-6777CFE30884}"/>
    <cellStyle name="20% - Accent4 7" xfId="1805" xr:uid="{00000000-0005-0000-0000-000071000000}"/>
    <cellStyle name="20% - Accent4 7 2" xfId="4131" xr:uid="{F9760C3A-4E97-48A7-BB21-0B5CEF8D85AB}"/>
    <cellStyle name="20% - Accent4 8" xfId="2513" xr:uid="{A2F2E935-B9D4-478A-A9B9-550A2488D065}"/>
    <cellStyle name="20% - Accent5 2" xfId="150" xr:uid="{00000000-0005-0000-0000-000072000000}"/>
    <cellStyle name="20% - Accent5 2 2" xfId="394" xr:uid="{00000000-0005-0000-0000-000073000000}"/>
    <cellStyle name="20% - Accent5 2 2 2" xfId="772" xr:uid="{00000000-0005-0000-0000-000074000000}"/>
    <cellStyle name="20% - Accent5 2 2 2 2" xfId="1678" xr:uid="{00000000-0005-0000-0000-000075000000}"/>
    <cellStyle name="20% - Accent5 2 2 2 2 2" xfId="4004" xr:uid="{8D747BDD-92EF-4D2C-879A-824B69EABBA7}"/>
    <cellStyle name="20% - Accent5 2 2 2 3" xfId="2371" xr:uid="{00000000-0005-0000-0000-000076000000}"/>
    <cellStyle name="20% - Accent5 2 2 2 3 2" xfId="4697" xr:uid="{386CC753-6F34-44F3-8CB2-944239DADCA0}"/>
    <cellStyle name="20% - Accent5 2 2 2 4" xfId="3136" xr:uid="{017414BD-5FD1-4CFC-BD1D-DE0106060D25}"/>
    <cellStyle name="20% - Accent5 2 2 3" xfId="1331" xr:uid="{00000000-0005-0000-0000-000077000000}"/>
    <cellStyle name="20% - Accent5 2 2 3 2" xfId="3657" xr:uid="{2496E344-806B-41EE-91DD-D13C9E97FF51}"/>
    <cellStyle name="20% - Accent5 2 2 4" xfId="2024" xr:uid="{00000000-0005-0000-0000-000078000000}"/>
    <cellStyle name="20% - Accent5 2 2 4 2" xfId="4350" xr:uid="{19A70050-CE9E-4FBF-8F1A-F713EB6F9BBF}"/>
    <cellStyle name="20% - Accent5 2 2 5" xfId="2765" xr:uid="{3A25B8F7-97B7-4889-AAA9-869295FC92D1}"/>
    <cellStyle name="20% - Accent5 2 3" xfId="577" xr:uid="{00000000-0005-0000-0000-000079000000}"/>
    <cellStyle name="20% - Accent5 2 3 2" xfId="1506" xr:uid="{00000000-0005-0000-0000-00007A000000}"/>
    <cellStyle name="20% - Accent5 2 3 2 2" xfId="3832" xr:uid="{A4CC3B34-6E21-41CD-BA60-C115FDF4A145}"/>
    <cellStyle name="20% - Accent5 2 3 3" xfId="2199" xr:uid="{00000000-0005-0000-0000-00007B000000}"/>
    <cellStyle name="20% - Accent5 2 3 3 2" xfId="4525" xr:uid="{A6F28379-E157-4CF0-AD0A-29E036ADA91A}"/>
    <cellStyle name="20% - Accent5 2 3 4" xfId="2941" xr:uid="{19730467-7F9C-46C9-A1C2-4C7A7CC2F1BA}"/>
    <cellStyle name="20% - Accent5 2 4" xfId="974" xr:uid="{00000000-0005-0000-0000-00007C000000}"/>
    <cellStyle name="20% - Accent5 2 4 2" xfId="3311" xr:uid="{45E84382-54C9-4DF5-8AB4-7E30E5E910AA}"/>
    <cellStyle name="20% - Accent5 2 5" xfId="1159" xr:uid="{00000000-0005-0000-0000-00007D000000}"/>
    <cellStyle name="20% - Accent5 2 5 2" xfId="3485" xr:uid="{5926A429-E7B1-48AD-82A6-F5B98E64A11D}"/>
    <cellStyle name="20% - Accent5 2 6" xfId="1852" xr:uid="{00000000-0005-0000-0000-00007E000000}"/>
    <cellStyle name="20% - Accent5 2 6 2" xfId="4178" xr:uid="{6490CFEB-AA7E-4C60-B06E-A2145407335B}"/>
    <cellStyle name="20% - Accent5 2 7" xfId="2569" xr:uid="{4E64F491-D977-496A-9485-E73700856490}"/>
    <cellStyle name="20% - Accent5 3" xfId="335" xr:uid="{00000000-0005-0000-0000-00007F000000}"/>
    <cellStyle name="20% - Accent5 3 2" xfId="716" xr:uid="{00000000-0005-0000-0000-000080000000}"/>
    <cellStyle name="20% - Accent5 3 2 2" xfId="1632" xr:uid="{00000000-0005-0000-0000-000081000000}"/>
    <cellStyle name="20% - Accent5 3 2 2 2" xfId="3958" xr:uid="{40445FE3-2F49-48EF-A26C-2C613FAEDCAD}"/>
    <cellStyle name="20% - Accent5 3 2 3" xfId="2325" xr:uid="{00000000-0005-0000-0000-000082000000}"/>
    <cellStyle name="20% - Accent5 3 2 3 2" xfId="4651" xr:uid="{EB68566A-94F0-4972-B268-7E3E904BAAAC}"/>
    <cellStyle name="20% - Accent5 3 2 4" xfId="3080" xr:uid="{BA5827D1-5F70-44CA-89DD-EDA0B0493A2D}"/>
    <cellStyle name="20% - Accent5 3 3" xfId="1285" xr:uid="{00000000-0005-0000-0000-000083000000}"/>
    <cellStyle name="20% - Accent5 3 3 2" xfId="3611" xr:uid="{9658CC1B-B140-45E3-82D1-0F1B9D43A287}"/>
    <cellStyle name="20% - Accent5 3 4" xfId="1978" xr:uid="{00000000-0005-0000-0000-000084000000}"/>
    <cellStyle name="20% - Accent5 3 4 2" xfId="4304" xr:uid="{DFEF9AB3-D361-40C2-8425-EA61E644871E}"/>
    <cellStyle name="20% - Accent5 3 5" xfId="2709" xr:uid="{44A2DE54-2D4C-4B44-8E48-02B9D28DFF9E}"/>
    <cellStyle name="20% - Accent5 4" xfId="531" xr:uid="{00000000-0005-0000-0000-000085000000}"/>
    <cellStyle name="20% - Accent5 4 2" xfId="1460" xr:uid="{00000000-0005-0000-0000-000086000000}"/>
    <cellStyle name="20% - Accent5 4 2 2" xfId="3786" xr:uid="{CBE9284D-2EFC-4A0B-8A1A-CED97E3EF367}"/>
    <cellStyle name="20% - Accent5 4 3" xfId="2153" xr:uid="{00000000-0005-0000-0000-000087000000}"/>
    <cellStyle name="20% - Accent5 4 3 2" xfId="4479" xr:uid="{89C3BA2F-7FC8-4E85-A03B-BEB60B879E9D}"/>
    <cellStyle name="20% - Accent5 4 4" xfId="2895" xr:uid="{8653B9F8-9C1C-4571-86EA-BAD1ECA9B089}"/>
    <cellStyle name="20% - Accent5 5" xfId="916" xr:uid="{00000000-0005-0000-0000-000088000000}"/>
    <cellStyle name="20% - Accent5 5 2" xfId="3265" xr:uid="{67138032-CCFA-4EE1-8C3A-F5F2B4A827A9}"/>
    <cellStyle name="20% - Accent5 6" xfId="1113" xr:uid="{00000000-0005-0000-0000-000089000000}"/>
    <cellStyle name="20% - Accent5 6 2" xfId="3439" xr:uid="{B7CF5368-2B93-424B-9DAE-28E1EF3570F9}"/>
    <cellStyle name="20% - Accent5 7" xfId="1806" xr:uid="{00000000-0005-0000-0000-00008A000000}"/>
    <cellStyle name="20% - Accent5 7 2" xfId="4132" xr:uid="{A5418735-A577-4D3B-96F2-BF05E8332C36}"/>
    <cellStyle name="20% - Accent6" xfId="46" xr:uid="{00000000-0005-0000-0000-00008B000000}"/>
    <cellStyle name="20% - Accent6 2" xfId="151" xr:uid="{00000000-0005-0000-0000-00008C000000}"/>
    <cellStyle name="20% - Accent6 2 2" xfId="395" xr:uid="{00000000-0005-0000-0000-00008D000000}"/>
    <cellStyle name="20% - Accent6 2 2 2" xfId="773" xr:uid="{00000000-0005-0000-0000-00008E000000}"/>
    <cellStyle name="20% - Accent6 2 2 2 2" xfId="1679" xr:uid="{00000000-0005-0000-0000-00008F000000}"/>
    <cellStyle name="20% - Accent6 2 2 2 2 2" xfId="4005" xr:uid="{AFA52B40-9FB5-4A07-9976-F386F88240D8}"/>
    <cellStyle name="20% - Accent6 2 2 2 3" xfId="2372" xr:uid="{00000000-0005-0000-0000-000090000000}"/>
    <cellStyle name="20% - Accent6 2 2 2 3 2" xfId="4698" xr:uid="{7BD16626-8A3D-45BF-9917-4DE1A2CF03E9}"/>
    <cellStyle name="20% - Accent6 2 2 2 4" xfId="3137" xr:uid="{D3A4BD3A-697F-42BB-AF98-6481C8A40DF6}"/>
    <cellStyle name="20% - Accent6 2 2 3" xfId="1332" xr:uid="{00000000-0005-0000-0000-000091000000}"/>
    <cellStyle name="20% - Accent6 2 2 3 2" xfId="3658" xr:uid="{7423AFAD-C82C-4C92-92AA-727CEED74D3C}"/>
    <cellStyle name="20% - Accent6 2 2 4" xfId="2025" xr:uid="{00000000-0005-0000-0000-000092000000}"/>
    <cellStyle name="20% - Accent6 2 2 4 2" xfId="4351" xr:uid="{E330D8C9-128C-4F4A-9C53-A92ED34FF87D}"/>
    <cellStyle name="20% - Accent6 2 2 5" xfId="2766" xr:uid="{2E262E6A-F532-4D9B-8CC2-C5016F0F4553}"/>
    <cellStyle name="20% - Accent6 2 3" xfId="578" xr:uid="{00000000-0005-0000-0000-000093000000}"/>
    <cellStyle name="20% - Accent6 2 3 2" xfId="1507" xr:uid="{00000000-0005-0000-0000-000094000000}"/>
    <cellStyle name="20% - Accent6 2 3 2 2" xfId="3833" xr:uid="{1A68A9AD-C692-4D99-8B3B-86902E99AD33}"/>
    <cellStyle name="20% - Accent6 2 3 3" xfId="2200" xr:uid="{00000000-0005-0000-0000-000095000000}"/>
    <cellStyle name="20% - Accent6 2 3 3 2" xfId="4526" xr:uid="{9ECBFC94-1390-42BE-A812-188E9EEA7B9D}"/>
    <cellStyle name="20% - Accent6 2 3 4" xfId="2942" xr:uid="{A581D33A-7EE7-45AF-8F8F-1DF89AC59A57}"/>
    <cellStyle name="20% - Accent6 2 4" xfId="975" xr:uid="{00000000-0005-0000-0000-000096000000}"/>
    <cellStyle name="20% - Accent6 2 4 2" xfId="3312" xr:uid="{55658082-CD63-4A8C-825C-99FE2773C14F}"/>
    <cellStyle name="20% - Accent6 2 5" xfId="1160" xr:uid="{00000000-0005-0000-0000-000097000000}"/>
    <cellStyle name="20% - Accent6 2 5 2" xfId="3486" xr:uid="{916C521D-B088-49C1-BE66-8F28FC73BE0C}"/>
    <cellStyle name="20% - Accent6 2 6" xfId="1853" xr:uid="{00000000-0005-0000-0000-000098000000}"/>
    <cellStyle name="20% - Accent6 2 6 2" xfId="4179" xr:uid="{5CD7537D-619B-429D-AE78-3B0C26627133}"/>
    <cellStyle name="20% - Accent6 2 7" xfId="2570" xr:uid="{629F3C24-D26F-4E54-8C88-E463F586E663}"/>
    <cellStyle name="20% - Accent6 3" xfId="336" xr:uid="{00000000-0005-0000-0000-000099000000}"/>
    <cellStyle name="20% - Accent6 3 2" xfId="717" xr:uid="{00000000-0005-0000-0000-00009A000000}"/>
    <cellStyle name="20% - Accent6 3 2 2" xfId="1633" xr:uid="{00000000-0005-0000-0000-00009B000000}"/>
    <cellStyle name="20% - Accent6 3 2 2 2" xfId="3959" xr:uid="{4928D9AC-2F64-49FF-85B6-BFF714B07193}"/>
    <cellStyle name="20% - Accent6 3 2 3" xfId="2326" xr:uid="{00000000-0005-0000-0000-00009C000000}"/>
    <cellStyle name="20% - Accent6 3 2 3 2" xfId="4652" xr:uid="{80689E7E-3A4E-4C7F-9B30-8DFCD38752F3}"/>
    <cellStyle name="20% - Accent6 3 2 4" xfId="3081" xr:uid="{91015F4C-D2EF-4775-BB5C-FA0DF8CA85F2}"/>
    <cellStyle name="20% - Accent6 3 3" xfId="1286" xr:uid="{00000000-0005-0000-0000-00009D000000}"/>
    <cellStyle name="20% - Accent6 3 3 2" xfId="3612" xr:uid="{B4258A7F-9DFB-45E4-B310-2B57112AD3E3}"/>
    <cellStyle name="20% - Accent6 3 4" xfId="1979" xr:uid="{00000000-0005-0000-0000-00009E000000}"/>
    <cellStyle name="20% - Accent6 3 4 2" xfId="4305" xr:uid="{1129896C-E971-40FD-9D7C-9D27C0BC47CF}"/>
    <cellStyle name="20% - Accent6 3 5" xfId="2710" xr:uid="{BD5B0158-8104-47D5-9718-DDC65EDDD571}"/>
    <cellStyle name="20% - Accent6 4" xfId="532" xr:uid="{00000000-0005-0000-0000-00009F000000}"/>
    <cellStyle name="20% - Accent6 4 2" xfId="1461" xr:uid="{00000000-0005-0000-0000-0000A0000000}"/>
    <cellStyle name="20% - Accent6 4 2 2" xfId="3787" xr:uid="{1549DE30-F71D-4F59-BD73-587699208D42}"/>
    <cellStyle name="20% - Accent6 4 3" xfId="2154" xr:uid="{00000000-0005-0000-0000-0000A1000000}"/>
    <cellStyle name="20% - Accent6 4 3 2" xfId="4480" xr:uid="{C81F3146-E85E-459B-B583-10336EEFB443}"/>
    <cellStyle name="20% - Accent6 4 4" xfId="2896" xr:uid="{A368F8E4-A17B-4B4D-9DE5-F6D28E2B4862}"/>
    <cellStyle name="20% - Accent6 5" xfId="917" xr:uid="{00000000-0005-0000-0000-0000A2000000}"/>
    <cellStyle name="20% - Accent6 5 2" xfId="3266" xr:uid="{5E3DA479-2916-4567-A05D-891228303E6A}"/>
    <cellStyle name="20% - Accent6 6" xfId="1114" xr:uid="{00000000-0005-0000-0000-0000A3000000}"/>
    <cellStyle name="20% - Accent6 6 2" xfId="3440" xr:uid="{4DD50A17-94B2-413D-88AB-A10487F472DD}"/>
    <cellStyle name="20% - Accent6 7" xfId="1807" xr:uid="{00000000-0005-0000-0000-0000A4000000}"/>
    <cellStyle name="20% - Accent6 7 2" xfId="4133" xr:uid="{B06441C6-2672-4BA2-950C-ABFD573E79B9}"/>
    <cellStyle name="20% - Accent6 8" xfId="2514" xr:uid="{8F8463D1-7F0E-43E8-B4DC-72E99F0DCC36}"/>
    <cellStyle name="20% - uthevingsfarge 1 2" xfId="178" xr:uid="{00000000-0005-0000-0000-0000A5000000}"/>
    <cellStyle name="20% - uthevingsfarge 2 2" xfId="179" xr:uid="{00000000-0005-0000-0000-0000A6000000}"/>
    <cellStyle name="20% - uthevingsfarge 3 2" xfId="180" xr:uid="{00000000-0005-0000-0000-0000A7000000}"/>
    <cellStyle name="20% - uthevingsfarge 4 2" xfId="181" xr:uid="{00000000-0005-0000-0000-0000A8000000}"/>
    <cellStyle name="20% - uthevingsfarge 5 2" xfId="129" xr:uid="{00000000-0005-0000-0000-0000A9000000}"/>
    <cellStyle name="20% - uthevingsfarge 5 2 10" xfId="2548" xr:uid="{AB3E31BE-4259-4C08-AA69-95E28CE30DB0}"/>
    <cellStyle name="20% - uthevingsfarge 5 2 2" xfId="182" xr:uid="{00000000-0005-0000-0000-0000AA000000}"/>
    <cellStyle name="20% - uthevingsfarge 5 2 2 2" xfId="183" xr:uid="{00000000-0005-0000-0000-0000AB000000}"/>
    <cellStyle name="20% - uthevingsfarge 5 2 2 2 2" xfId="184" xr:uid="{00000000-0005-0000-0000-0000AC000000}"/>
    <cellStyle name="20% - uthevingsfarge 5 2 2 2 2 2" xfId="424" xr:uid="{00000000-0005-0000-0000-0000AD000000}"/>
    <cellStyle name="20% - uthevingsfarge 5 2 2 2 2 2 2" xfId="799" xr:uid="{00000000-0005-0000-0000-0000AE000000}"/>
    <cellStyle name="20% - uthevingsfarge 5 2 2 2 2 2 2 2" xfId="1705" xr:uid="{00000000-0005-0000-0000-0000AF000000}"/>
    <cellStyle name="20% - uthevingsfarge 5 2 2 2 2 2 2 2 2" xfId="4031" xr:uid="{10CBB2CB-E15D-4797-99AD-11B581BE40DB}"/>
    <cellStyle name="20% - uthevingsfarge 5 2 2 2 2 2 2 3" xfId="2398" xr:uid="{00000000-0005-0000-0000-0000B0000000}"/>
    <cellStyle name="20% - uthevingsfarge 5 2 2 2 2 2 2 3 2" xfId="4724" xr:uid="{2C591098-0AFB-48ED-B868-B2D093C4E40B}"/>
    <cellStyle name="20% - uthevingsfarge 5 2 2 2 2 2 2 4" xfId="3163" xr:uid="{435B36A9-64F4-40CC-A896-E8FD699C2800}"/>
    <cellStyle name="20% - uthevingsfarge 5 2 2 2 2 2 3" xfId="1358" xr:uid="{00000000-0005-0000-0000-0000B1000000}"/>
    <cellStyle name="20% - uthevingsfarge 5 2 2 2 2 2 3 2" xfId="3684" xr:uid="{D5F9408A-C60F-434F-A14E-3FBCA34566BB}"/>
    <cellStyle name="20% - uthevingsfarge 5 2 2 2 2 2 4" xfId="2051" xr:uid="{00000000-0005-0000-0000-0000B2000000}"/>
    <cellStyle name="20% - uthevingsfarge 5 2 2 2 2 2 4 2" xfId="4377" xr:uid="{F20CF620-1039-42C2-92D7-5E1A2874ABE6}"/>
    <cellStyle name="20% - uthevingsfarge 5 2 2 2 2 2 5" xfId="2792" xr:uid="{8C47E7ED-85A7-4514-B0DA-51F714AA102E}"/>
    <cellStyle name="20% - uthevingsfarge 5 2 2 2 2 3" xfId="604" xr:uid="{00000000-0005-0000-0000-0000B3000000}"/>
    <cellStyle name="20% - uthevingsfarge 5 2 2 2 2 3 2" xfId="1533" xr:uid="{00000000-0005-0000-0000-0000B4000000}"/>
    <cellStyle name="20% - uthevingsfarge 5 2 2 2 2 3 2 2" xfId="3859" xr:uid="{A331133B-1607-4642-94D3-A0BC5BBDDCDB}"/>
    <cellStyle name="20% - uthevingsfarge 5 2 2 2 2 3 3" xfId="2226" xr:uid="{00000000-0005-0000-0000-0000B5000000}"/>
    <cellStyle name="20% - uthevingsfarge 5 2 2 2 2 3 3 2" xfId="4552" xr:uid="{23B6929A-27E6-447F-975C-F167A6BB516B}"/>
    <cellStyle name="20% - uthevingsfarge 5 2 2 2 2 3 4" xfId="2968" xr:uid="{29E218E5-21EB-45D0-8ACD-C356234EC0C7}"/>
    <cellStyle name="20% - uthevingsfarge 5 2 2 2 2 4" xfId="1001" xr:uid="{00000000-0005-0000-0000-0000B6000000}"/>
    <cellStyle name="20% - uthevingsfarge 5 2 2 2 2 4 2" xfId="3338" xr:uid="{0C574D31-0908-4992-9E2D-706A4432F321}"/>
    <cellStyle name="20% - uthevingsfarge 5 2 2 2 2 5" xfId="1186" xr:uid="{00000000-0005-0000-0000-0000B7000000}"/>
    <cellStyle name="20% - uthevingsfarge 5 2 2 2 2 5 2" xfId="3512" xr:uid="{1B5EED05-4F37-4918-816A-F2AF946B7CD3}"/>
    <cellStyle name="20% - uthevingsfarge 5 2 2 2 2 6" xfId="1879" xr:uid="{00000000-0005-0000-0000-0000B8000000}"/>
    <cellStyle name="20% - uthevingsfarge 5 2 2 2 2 6 2" xfId="4205" xr:uid="{19EB3D4D-5A79-44EC-B825-CE23C38BF6DF}"/>
    <cellStyle name="20% - uthevingsfarge 5 2 2 2 2 7" xfId="2596" xr:uid="{C19D414A-8CFB-42E5-9649-93BBEF04A28E}"/>
    <cellStyle name="20% - uthevingsfarge 5 2 2 2 3" xfId="423" xr:uid="{00000000-0005-0000-0000-0000B9000000}"/>
    <cellStyle name="20% - uthevingsfarge 5 2 2 2 3 2" xfId="798" xr:uid="{00000000-0005-0000-0000-0000BA000000}"/>
    <cellStyle name="20% - uthevingsfarge 5 2 2 2 3 2 2" xfId="1704" xr:uid="{00000000-0005-0000-0000-0000BB000000}"/>
    <cellStyle name="20% - uthevingsfarge 5 2 2 2 3 2 2 2" xfId="4030" xr:uid="{4FE3A0A8-BE32-49C0-B56C-1D2C1618A3B3}"/>
    <cellStyle name="20% - uthevingsfarge 5 2 2 2 3 2 3" xfId="2397" xr:uid="{00000000-0005-0000-0000-0000BC000000}"/>
    <cellStyle name="20% - uthevingsfarge 5 2 2 2 3 2 3 2" xfId="4723" xr:uid="{F3922567-0FA8-47B9-8E46-C674AB214959}"/>
    <cellStyle name="20% - uthevingsfarge 5 2 2 2 3 2 4" xfId="3162" xr:uid="{767C9C84-96F6-4E55-88E3-E32E52406037}"/>
    <cellStyle name="20% - uthevingsfarge 5 2 2 2 3 3" xfId="1357" xr:uid="{00000000-0005-0000-0000-0000BD000000}"/>
    <cellStyle name="20% - uthevingsfarge 5 2 2 2 3 3 2" xfId="3683" xr:uid="{85C7570D-2D77-41F7-802D-763DF1015C25}"/>
    <cellStyle name="20% - uthevingsfarge 5 2 2 2 3 4" xfId="2050" xr:uid="{00000000-0005-0000-0000-0000BE000000}"/>
    <cellStyle name="20% - uthevingsfarge 5 2 2 2 3 4 2" xfId="4376" xr:uid="{8047ECBE-D50F-4260-986D-0D127BFD39B9}"/>
    <cellStyle name="20% - uthevingsfarge 5 2 2 2 3 5" xfId="2791" xr:uid="{4B034359-6ADD-40BE-A171-DBF1CF3258DB}"/>
    <cellStyle name="20% - uthevingsfarge 5 2 2 2 4" xfId="603" xr:uid="{00000000-0005-0000-0000-0000BF000000}"/>
    <cellStyle name="20% - uthevingsfarge 5 2 2 2 4 2" xfId="1532" xr:uid="{00000000-0005-0000-0000-0000C0000000}"/>
    <cellStyle name="20% - uthevingsfarge 5 2 2 2 4 2 2" xfId="3858" xr:uid="{4B1CFF13-B376-40AC-8398-A7C265E95B8F}"/>
    <cellStyle name="20% - uthevingsfarge 5 2 2 2 4 3" xfId="2225" xr:uid="{00000000-0005-0000-0000-0000C1000000}"/>
    <cellStyle name="20% - uthevingsfarge 5 2 2 2 4 3 2" xfId="4551" xr:uid="{92836A0A-4398-41B7-82F4-F2050942F362}"/>
    <cellStyle name="20% - uthevingsfarge 5 2 2 2 4 4" xfId="2967" xr:uid="{F253DA7B-7718-482C-8C98-FA7CFA85BE79}"/>
    <cellStyle name="20% - uthevingsfarge 5 2 2 2 5" xfId="1000" xr:uid="{00000000-0005-0000-0000-0000C2000000}"/>
    <cellStyle name="20% - uthevingsfarge 5 2 2 2 5 2" xfId="3337" xr:uid="{13F87ECF-1E89-433C-A946-543B845A01D7}"/>
    <cellStyle name="20% - uthevingsfarge 5 2 2 2 6" xfId="1185" xr:uid="{00000000-0005-0000-0000-0000C3000000}"/>
    <cellStyle name="20% - uthevingsfarge 5 2 2 2 6 2" xfId="3511" xr:uid="{4B3BDF82-7544-4126-B049-404F2DA21956}"/>
    <cellStyle name="20% - uthevingsfarge 5 2 2 2 7" xfId="1878" xr:uid="{00000000-0005-0000-0000-0000C4000000}"/>
    <cellStyle name="20% - uthevingsfarge 5 2 2 2 7 2" xfId="4204" xr:uid="{7191CB37-57BA-4398-8B8B-AB102B681BB7}"/>
    <cellStyle name="20% - uthevingsfarge 5 2 2 2 8" xfId="2595" xr:uid="{1CB2369C-6969-4C92-AB80-66414A579193}"/>
    <cellStyle name="20% - uthevingsfarge 5 2 2 3" xfId="185" xr:uid="{00000000-0005-0000-0000-0000C5000000}"/>
    <cellStyle name="20% - uthevingsfarge 5 2 2 3 2" xfId="425" xr:uid="{00000000-0005-0000-0000-0000C6000000}"/>
    <cellStyle name="20% - uthevingsfarge 5 2 2 3 2 2" xfId="800" xr:uid="{00000000-0005-0000-0000-0000C7000000}"/>
    <cellStyle name="20% - uthevingsfarge 5 2 2 3 2 2 2" xfId="1706" xr:uid="{00000000-0005-0000-0000-0000C8000000}"/>
    <cellStyle name="20% - uthevingsfarge 5 2 2 3 2 2 2 2" xfId="4032" xr:uid="{8F69303A-2B67-4F45-8617-9A1872928958}"/>
    <cellStyle name="20% - uthevingsfarge 5 2 2 3 2 2 3" xfId="2399" xr:uid="{00000000-0005-0000-0000-0000C9000000}"/>
    <cellStyle name="20% - uthevingsfarge 5 2 2 3 2 2 3 2" xfId="4725" xr:uid="{EC152120-40EA-498E-B155-B72BBE22159C}"/>
    <cellStyle name="20% - uthevingsfarge 5 2 2 3 2 2 4" xfId="3164" xr:uid="{FCC6F391-AE7E-43C0-8709-F5EF35F96854}"/>
    <cellStyle name="20% - uthevingsfarge 5 2 2 3 2 3" xfId="1359" xr:uid="{00000000-0005-0000-0000-0000CA000000}"/>
    <cellStyle name="20% - uthevingsfarge 5 2 2 3 2 3 2" xfId="3685" xr:uid="{3A61EE84-A402-403D-AEDA-C060304C3DF6}"/>
    <cellStyle name="20% - uthevingsfarge 5 2 2 3 2 4" xfId="2052" xr:uid="{00000000-0005-0000-0000-0000CB000000}"/>
    <cellStyle name="20% - uthevingsfarge 5 2 2 3 2 4 2" xfId="4378" xr:uid="{62F433B7-7582-4948-A251-2E4E111ED0B3}"/>
    <cellStyle name="20% - uthevingsfarge 5 2 2 3 2 5" xfId="2793" xr:uid="{A65E1E8D-B5DC-47AC-8DBF-4D466E1FC803}"/>
    <cellStyle name="20% - uthevingsfarge 5 2 2 3 3" xfId="605" xr:uid="{00000000-0005-0000-0000-0000CC000000}"/>
    <cellStyle name="20% - uthevingsfarge 5 2 2 3 3 2" xfId="1534" xr:uid="{00000000-0005-0000-0000-0000CD000000}"/>
    <cellStyle name="20% - uthevingsfarge 5 2 2 3 3 2 2" xfId="3860" xr:uid="{80FFA428-C6FD-4CD6-A4C3-00E432F96497}"/>
    <cellStyle name="20% - uthevingsfarge 5 2 2 3 3 3" xfId="2227" xr:uid="{00000000-0005-0000-0000-0000CE000000}"/>
    <cellStyle name="20% - uthevingsfarge 5 2 2 3 3 3 2" xfId="4553" xr:uid="{FC994352-D808-4897-AFBE-1B889D49B9B1}"/>
    <cellStyle name="20% - uthevingsfarge 5 2 2 3 3 4" xfId="2969" xr:uid="{18C3C327-C094-464B-AB03-735AE182D064}"/>
    <cellStyle name="20% - uthevingsfarge 5 2 2 3 4" xfId="1002" xr:uid="{00000000-0005-0000-0000-0000CF000000}"/>
    <cellStyle name="20% - uthevingsfarge 5 2 2 3 4 2" xfId="3339" xr:uid="{767A206B-5DA9-4BAB-AE84-0AC87D34FBEC}"/>
    <cellStyle name="20% - uthevingsfarge 5 2 2 3 5" xfId="1187" xr:uid="{00000000-0005-0000-0000-0000D0000000}"/>
    <cellStyle name="20% - uthevingsfarge 5 2 2 3 5 2" xfId="3513" xr:uid="{C8AD0803-5BA8-4711-BBF3-359875B98A44}"/>
    <cellStyle name="20% - uthevingsfarge 5 2 2 3 6" xfId="1880" xr:uid="{00000000-0005-0000-0000-0000D1000000}"/>
    <cellStyle name="20% - uthevingsfarge 5 2 2 3 6 2" xfId="4206" xr:uid="{B1B56305-5337-42F8-8C7E-A4CCC7712203}"/>
    <cellStyle name="20% - uthevingsfarge 5 2 2 3 7" xfId="2597" xr:uid="{8B173455-DADD-47B5-B974-D8AA1F040A24}"/>
    <cellStyle name="20% - uthevingsfarge 5 2 2 4" xfId="422" xr:uid="{00000000-0005-0000-0000-0000D2000000}"/>
    <cellStyle name="20% - uthevingsfarge 5 2 2 4 2" xfId="797" xr:uid="{00000000-0005-0000-0000-0000D3000000}"/>
    <cellStyle name="20% - uthevingsfarge 5 2 2 4 2 2" xfId="1703" xr:uid="{00000000-0005-0000-0000-0000D4000000}"/>
    <cellStyle name="20% - uthevingsfarge 5 2 2 4 2 2 2" xfId="4029" xr:uid="{EF7865DF-592B-4947-97E3-EA762A544CC1}"/>
    <cellStyle name="20% - uthevingsfarge 5 2 2 4 2 3" xfId="2396" xr:uid="{00000000-0005-0000-0000-0000D5000000}"/>
    <cellStyle name="20% - uthevingsfarge 5 2 2 4 2 3 2" xfId="4722" xr:uid="{C7C35E81-157E-41B3-B884-8FAF18EE2004}"/>
    <cellStyle name="20% - uthevingsfarge 5 2 2 4 2 4" xfId="3161" xr:uid="{3128933E-53DD-4DD9-BBA3-8B2BB82138CC}"/>
    <cellStyle name="20% - uthevingsfarge 5 2 2 4 3" xfId="1356" xr:uid="{00000000-0005-0000-0000-0000D6000000}"/>
    <cellStyle name="20% - uthevingsfarge 5 2 2 4 3 2" xfId="3682" xr:uid="{90972AA7-A655-4CAF-8089-13D6E3B43477}"/>
    <cellStyle name="20% - uthevingsfarge 5 2 2 4 4" xfId="2049" xr:uid="{00000000-0005-0000-0000-0000D7000000}"/>
    <cellStyle name="20% - uthevingsfarge 5 2 2 4 4 2" xfId="4375" xr:uid="{8B286CE2-2869-464F-AF7F-4670736150F8}"/>
    <cellStyle name="20% - uthevingsfarge 5 2 2 4 5" xfId="2790" xr:uid="{9ACD9217-A59F-4E22-B27C-6AFF70DA1CAC}"/>
    <cellStyle name="20% - uthevingsfarge 5 2 2 5" xfId="602" xr:uid="{00000000-0005-0000-0000-0000D8000000}"/>
    <cellStyle name="20% - uthevingsfarge 5 2 2 5 2" xfId="1531" xr:uid="{00000000-0005-0000-0000-0000D9000000}"/>
    <cellStyle name="20% - uthevingsfarge 5 2 2 5 2 2" xfId="3857" xr:uid="{6DA517EE-E9C2-42CC-9E22-5B430330EC84}"/>
    <cellStyle name="20% - uthevingsfarge 5 2 2 5 3" xfId="2224" xr:uid="{00000000-0005-0000-0000-0000DA000000}"/>
    <cellStyle name="20% - uthevingsfarge 5 2 2 5 3 2" xfId="4550" xr:uid="{7F82AD74-4EEC-471D-9FC0-A8E1F9AA621D}"/>
    <cellStyle name="20% - uthevingsfarge 5 2 2 5 4" xfId="2966" xr:uid="{03CA54B8-5A42-4C2A-9181-B5547F8E7B91}"/>
    <cellStyle name="20% - uthevingsfarge 5 2 2 6" xfId="999" xr:uid="{00000000-0005-0000-0000-0000DB000000}"/>
    <cellStyle name="20% - uthevingsfarge 5 2 2 6 2" xfId="3336" xr:uid="{DE87E6A3-1FC7-4134-912C-9B27BD170E50}"/>
    <cellStyle name="20% - uthevingsfarge 5 2 2 7" xfId="1184" xr:uid="{00000000-0005-0000-0000-0000DC000000}"/>
    <cellStyle name="20% - uthevingsfarge 5 2 2 7 2" xfId="3510" xr:uid="{8B34F0E1-80EE-4738-8C25-76D28963E2E9}"/>
    <cellStyle name="20% - uthevingsfarge 5 2 2 8" xfId="1877" xr:uid="{00000000-0005-0000-0000-0000DD000000}"/>
    <cellStyle name="20% - uthevingsfarge 5 2 2 8 2" xfId="4203" xr:uid="{31F81B24-1FE2-40CF-9BFA-434FC8678B1C}"/>
    <cellStyle name="20% - uthevingsfarge 5 2 2 9" xfId="2594" xr:uid="{CC405D07-E417-46F4-95C0-9F5A078CEF26}"/>
    <cellStyle name="20% - uthevingsfarge 5 2 3" xfId="186" xr:uid="{00000000-0005-0000-0000-0000DE000000}"/>
    <cellStyle name="20% - uthevingsfarge 5 2 3 2" xfId="187" xr:uid="{00000000-0005-0000-0000-0000DF000000}"/>
    <cellStyle name="20% - uthevingsfarge 5 2 3 2 2" xfId="427" xr:uid="{00000000-0005-0000-0000-0000E0000000}"/>
    <cellStyle name="20% - uthevingsfarge 5 2 3 2 2 2" xfId="802" xr:uid="{00000000-0005-0000-0000-0000E1000000}"/>
    <cellStyle name="20% - uthevingsfarge 5 2 3 2 2 2 2" xfId="1708" xr:uid="{00000000-0005-0000-0000-0000E2000000}"/>
    <cellStyle name="20% - uthevingsfarge 5 2 3 2 2 2 2 2" xfId="4034" xr:uid="{FF84E341-BA72-40DE-8155-0C607AE834DB}"/>
    <cellStyle name="20% - uthevingsfarge 5 2 3 2 2 2 3" xfId="2401" xr:uid="{00000000-0005-0000-0000-0000E3000000}"/>
    <cellStyle name="20% - uthevingsfarge 5 2 3 2 2 2 3 2" xfId="4727" xr:uid="{77C55B76-6C2C-45B4-A42D-325A304935F4}"/>
    <cellStyle name="20% - uthevingsfarge 5 2 3 2 2 2 4" xfId="3166" xr:uid="{4680ABDC-D5B0-491D-B71F-FC49E7787F63}"/>
    <cellStyle name="20% - uthevingsfarge 5 2 3 2 2 3" xfId="1361" xr:uid="{00000000-0005-0000-0000-0000E4000000}"/>
    <cellStyle name="20% - uthevingsfarge 5 2 3 2 2 3 2" xfId="3687" xr:uid="{E0D1626A-AA69-4824-9928-AAA2F490CEE6}"/>
    <cellStyle name="20% - uthevingsfarge 5 2 3 2 2 4" xfId="2054" xr:uid="{00000000-0005-0000-0000-0000E5000000}"/>
    <cellStyle name="20% - uthevingsfarge 5 2 3 2 2 4 2" xfId="4380" xr:uid="{7994CDFD-C5D6-499A-AD26-15B3F487BA3B}"/>
    <cellStyle name="20% - uthevingsfarge 5 2 3 2 2 5" xfId="2795" xr:uid="{DAE08794-C210-46DD-863F-13AA2735F11B}"/>
    <cellStyle name="20% - uthevingsfarge 5 2 3 2 3" xfId="607" xr:uid="{00000000-0005-0000-0000-0000E6000000}"/>
    <cellStyle name="20% - uthevingsfarge 5 2 3 2 3 2" xfId="1536" xr:uid="{00000000-0005-0000-0000-0000E7000000}"/>
    <cellStyle name="20% - uthevingsfarge 5 2 3 2 3 2 2" xfId="3862" xr:uid="{1198F4D2-34BF-4FA5-B553-82E32CC5D4AA}"/>
    <cellStyle name="20% - uthevingsfarge 5 2 3 2 3 3" xfId="2229" xr:uid="{00000000-0005-0000-0000-0000E8000000}"/>
    <cellStyle name="20% - uthevingsfarge 5 2 3 2 3 3 2" xfId="4555" xr:uid="{456BD722-BE76-485C-B5D9-2A570A76EDB4}"/>
    <cellStyle name="20% - uthevingsfarge 5 2 3 2 3 4" xfId="2971" xr:uid="{BA60AB8C-D023-49AA-A92A-0828652E7296}"/>
    <cellStyle name="20% - uthevingsfarge 5 2 3 2 4" xfId="1004" xr:uid="{00000000-0005-0000-0000-0000E9000000}"/>
    <cellStyle name="20% - uthevingsfarge 5 2 3 2 4 2" xfId="3341" xr:uid="{187C7A9B-0B2A-495B-9850-962AE5E6885B}"/>
    <cellStyle name="20% - uthevingsfarge 5 2 3 2 5" xfId="1189" xr:uid="{00000000-0005-0000-0000-0000EA000000}"/>
    <cellStyle name="20% - uthevingsfarge 5 2 3 2 5 2" xfId="3515" xr:uid="{C6D97E02-C6BA-4861-AC3A-05E55CA0A917}"/>
    <cellStyle name="20% - uthevingsfarge 5 2 3 2 6" xfId="1882" xr:uid="{00000000-0005-0000-0000-0000EB000000}"/>
    <cellStyle name="20% - uthevingsfarge 5 2 3 2 6 2" xfId="4208" xr:uid="{FB931EF5-101B-44C6-BE23-F900AE517C64}"/>
    <cellStyle name="20% - uthevingsfarge 5 2 3 2 7" xfId="2599" xr:uid="{CD9203F5-99FD-434C-89A4-B8F0BC20E731}"/>
    <cellStyle name="20% - uthevingsfarge 5 2 3 3" xfId="426" xr:uid="{00000000-0005-0000-0000-0000EC000000}"/>
    <cellStyle name="20% - uthevingsfarge 5 2 3 3 2" xfId="801" xr:uid="{00000000-0005-0000-0000-0000ED000000}"/>
    <cellStyle name="20% - uthevingsfarge 5 2 3 3 2 2" xfId="1707" xr:uid="{00000000-0005-0000-0000-0000EE000000}"/>
    <cellStyle name="20% - uthevingsfarge 5 2 3 3 2 2 2" xfId="4033" xr:uid="{17F1F3F1-CB08-49DB-B3CD-5063C608D98E}"/>
    <cellStyle name="20% - uthevingsfarge 5 2 3 3 2 3" xfId="2400" xr:uid="{00000000-0005-0000-0000-0000EF000000}"/>
    <cellStyle name="20% - uthevingsfarge 5 2 3 3 2 3 2" xfId="4726" xr:uid="{AC698F9A-953D-4887-A782-9075BC33BA3F}"/>
    <cellStyle name="20% - uthevingsfarge 5 2 3 3 2 4" xfId="3165" xr:uid="{592D34C8-F109-4DEC-9C39-54D941BD4F0B}"/>
    <cellStyle name="20% - uthevingsfarge 5 2 3 3 3" xfId="1360" xr:uid="{00000000-0005-0000-0000-0000F0000000}"/>
    <cellStyle name="20% - uthevingsfarge 5 2 3 3 3 2" xfId="3686" xr:uid="{25A9327E-A0A3-4D9E-8C9F-D18F36AEE329}"/>
    <cellStyle name="20% - uthevingsfarge 5 2 3 3 4" xfId="2053" xr:uid="{00000000-0005-0000-0000-0000F1000000}"/>
    <cellStyle name="20% - uthevingsfarge 5 2 3 3 4 2" xfId="4379" xr:uid="{A511F7B3-A878-4BFC-88FA-644863E58F5E}"/>
    <cellStyle name="20% - uthevingsfarge 5 2 3 3 5" xfId="2794" xr:uid="{5A8DF1B1-E6A7-4162-908D-8286BC4802DA}"/>
    <cellStyle name="20% - uthevingsfarge 5 2 3 4" xfId="606" xr:uid="{00000000-0005-0000-0000-0000F2000000}"/>
    <cellStyle name="20% - uthevingsfarge 5 2 3 4 2" xfId="1535" xr:uid="{00000000-0005-0000-0000-0000F3000000}"/>
    <cellStyle name="20% - uthevingsfarge 5 2 3 4 2 2" xfId="3861" xr:uid="{3FB5C572-01C1-4A13-A152-480704D16B52}"/>
    <cellStyle name="20% - uthevingsfarge 5 2 3 4 3" xfId="2228" xr:uid="{00000000-0005-0000-0000-0000F4000000}"/>
    <cellStyle name="20% - uthevingsfarge 5 2 3 4 3 2" xfId="4554" xr:uid="{DC4A145E-CAAC-4B03-A738-FC1F6EC2C53E}"/>
    <cellStyle name="20% - uthevingsfarge 5 2 3 4 4" xfId="2970" xr:uid="{21A62F12-C880-4A80-83FD-C9A4AFB04B37}"/>
    <cellStyle name="20% - uthevingsfarge 5 2 3 5" xfId="1003" xr:uid="{00000000-0005-0000-0000-0000F5000000}"/>
    <cellStyle name="20% - uthevingsfarge 5 2 3 5 2" xfId="3340" xr:uid="{454FD0CF-772F-4465-A4A1-EC49C1D8D0BD}"/>
    <cellStyle name="20% - uthevingsfarge 5 2 3 6" xfId="1188" xr:uid="{00000000-0005-0000-0000-0000F6000000}"/>
    <cellStyle name="20% - uthevingsfarge 5 2 3 6 2" xfId="3514" xr:uid="{02885DB5-BAB6-441F-B5CE-D35BD1A743AF}"/>
    <cellStyle name="20% - uthevingsfarge 5 2 3 7" xfId="1881" xr:uid="{00000000-0005-0000-0000-0000F7000000}"/>
    <cellStyle name="20% - uthevingsfarge 5 2 3 7 2" xfId="4207" xr:uid="{A04AFD05-CA9D-4E1C-9735-4F74D1FFDE6E}"/>
    <cellStyle name="20% - uthevingsfarge 5 2 3 8" xfId="2598" xr:uid="{8D595C01-B55D-46AA-BA43-A8128BAFF361}"/>
    <cellStyle name="20% - uthevingsfarge 5 2 4" xfId="188" xr:uid="{00000000-0005-0000-0000-0000F8000000}"/>
    <cellStyle name="20% - uthevingsfarge 5 2 4 2" xfId="428" xr:uid="{00000000-0005-0000-0000-0000F9000000}"/>
    <cellStyle name="20% - uthevingsfarge 5 2 4 2 2" xfId="803" xr:uid="{00000000-0005-0000-0000-0000FA000000}"/>
    <cellStyle name="20% - uthevingsfarge 5 2 4 2 2 2" xfId="1709" xr:uid="{00000000-0005-0000-0000-0000FB000000}"/>
    <cellStyle name="20% - uthevingsfarge 5 2 4 2 2 2 2" xfId="4035" xr:uid="{642822AF-A744-4905-96C7-2C3E615EF476}"/>
    <cellStyle name="20% - uthevingsfarge 5 2 4 2 2 3" xfId="2402" xr:uid="{00000000-0005-0000-0000-0000FC000000}"/>
    <cellStyle name="20% - uthevingsfarge 5 2 4 2 2 3 2" xfId="4728" xr:uid="{9DA9989D-05F9-4A46-AE7A-6C25F5DC803D}"/>
    <cellStyle name="20% - uthevingsfarge 5 2 4 2 2 4" xfId="3167" xr:uid="{20106A2B-C8F9-422F-B857-C428DC4559FF}"/>
    <cellStyle name="20% - uthevingsfarge 5 2 4 2 3" xfId="1362" xr:uid="{00000000-0005-0000-0000-0000FD000000}"/>
    <cellStyle name="20% - uthevingsfarge 5 2 4 2 3 2" xfId="3688" xr:uid="{96997CAE-3C03-4C38-AE8D-51C2F2BB1141}"/>
    <cellStyle name="20% - uthevingsfarge 5 2 4 2 4" xfId="2055" xr:uid="{00000000-0005-0000-0000-0000FE000000}"/>
    <cellStyle name="20% - uthevingsfarge 5 2 4 2 4 2" xfId="4381" xr:uid="{46FB8D52-DB32-4B99-BFBA-BC6401D1C803}"/>
    <cellStyle name="20% - uthevingsfarge 5 2 4 2 5" xfId="2796" xr:uid="{EF01519C-95BC-430B-AFE1-1FA4D8B78C89}"/>
    <cellStyle name="20% - uthevingsfarge 5 2 4 3" xfId="608" xr:uid="{00000000-0005-0000-0000-0000FF000000}"/>
    <cellStyle name="20% - uthevingsfarge 5 2 4 3 2" xfId="1537" xr:uid="{00000000-0005-0000-0000-000000010000}"/>
    <cellStyle name="20% - uthevingsfarge 5 2 4 3 2 2" xfId="3863" xr:uid="{2BA764AB-2179-4848-BC86-EF50AAD32386}"/>
    <cellStyle name="20% - uthevingsfarge 5 2 4 3 3" xfId="2230" xr:uid="{00000000-0005-0000-0000-000001010000}"/>
    <cellStyle name="20% - uthevingsfarge 5 2 4 3 3 2" xfId="4556" xr:uid="{6823A8EC-A481-46B9-BAD0-CC73E786E41B}"/>
    <cellStyle name="20% - uthevingsfarge 5 2 4 3 4" xfId="2972" xr:uid="{084F2263-142E-4E23-808C-AB5D8D727531}"/>
    <cellStyle name="20% - uthevingsfarge 5 2 4 4" xfId="1005" xr:uid="{00000000-0005-0000-0000-000002010000}"/>
    <cellStyle name="20% - uthevingsfarge 5 2 4 4 2" xfId="3342" xr:uid="{E8483203-3A69-4C4C-B116-6B36EC26A651}"/>
    <cellStyle name="20% - uthevingsfarge 5 2 4 5" xfId="1190" xr:uid="{00000000-0005-0000-0000-000003010000}"/>
    <cellStyle name="20% - uthevingsfarge 5 2 4 5 2" xfId="3516" xr:uid="{ECFDBFB5-F828-40ED-A9E5-4356AC635914}"/>
    <cellStyle name="20% - uthevingsfarge 5 2 4 6" xfId="1883" xr:uid="{00000000-0005-0000-0000-000004010000}"/>
    <cellStyle name="20% - uthevingsfarge 5 2 4 6 2" xfId="4209" xr:uid="{64E0C5A4-2B6D-498B-86E5-BD0ED7D17226}"/>
    <cellStyle name="20% - uthevingsfarge 5 2 4 7" xfId="2600" xr:uid="{5DA8E171-B7C2-440B-BF26-DD2906A7EF6E}"/>
    <cellStyle name="20% - uthevingsfarge 5 2 5" xfId="373" xr:uid="{00000000-0005-0000-0000-000005010000}"/>
    <cellStyle name="20% - uthevingsfarge 5 2 5 2" xfId="751" xr:uid="{00000000-0005-0000-0000-000006010000}"/>
    <cellStyle name="20% - uthevingsfarge 5 2 5 2 2" xfId="1657" xr:uid="{00000000-0005-0000-0000-000007010000}"/>
    <cellStyle name="20% - uthevingsfarge 5 2 5 2 2 2" xfId="3983" xr:uid="{7E40A017-A512-4A67-9D7B-9CBC3A7D8205}"/>
    <cellStyle name="20% - uthevingsfarge 5 2 5 2 3" xfId="2350" xr:uid="{00000000-0005-0000-0000-000008010000}"/>
    <cellStyle name="20% - uthevingsfarge 5 2 5 2 3 2" xfId="4676" xr:uid="{C6AD1ABB-C6F6-4E85-8A9C-EFC0EADB83BA}"/>
    <cellStyle name="20% - uthevingsfarge 5 2 5 2 4" xfId="3115" xr:uid="{FAD74EF5-4390-49A6-A45C-3C9625A2D9CF}"/>
    <cellStyle name="20% - uthevingsfarge 5 2 5 3" xfId="1310" xr:uid="{00000000-0005-0000-0000-000009010000}"/>
    <cellStyle name="20% - uthevingsfarge 5 2 5 3 2" xfId="3636" xr:uid="{F9904698-5018-440D-B4B3-755A781F521C}"/>
    <cellStyle name="20% - uthevingsfarge 5 2 5 4" xfId="2003" xr:uid="{00000000-0005-0000-0000-00000A010000}"/>
    <cellStyle name="20% - uthevingsfarge 5 2 5 4 2" xfId="4329" xr:uid="{BFF09843-4E72-4FD3-8174-1DC93EDAC4E2}"/>
    <cellStyle name="20% - uthevingsfarge 5 2 5 5" xfId="2744" xr:uid="{79E089C1-ADC1-4229-BBD5-2F36582D261E}"/>
    <cellStyle name="20% - uthevingsfarge 5 2 6" xfId="556" xr:uid="{00000000-0005-0000-0000-00000B010000}"/>
    <cellStyle name="20% - uthevingsfarge 5 2 6 2" xfId="1485" xr:uid="{00000000-0005-0000-0000-00000C010000}"/>
    <cellStyle name="20% - uthevingsfarge 5 2 6 2 2" xfId="3811" xr:uid="{30D56B5F-3303-4269-A64F-E05491C9B46E}"/>
    <cellStyle name="20% - uthevingsfarge 5 2 6 3" xfId="2178" xr:uid="{00000000-0005-0000-0000-00000D010000}"/>
    <cellStyle name="20% - uthevingsfarge 5 2 6 3 2" xfId="4504" xr:uid="{28B0DEBE-2519-4005-96DD-FB611DE245B2}"/>
    <cellStyle name="20% - uthevingsfarge 5 2 6 4" xfId="2920" xr:uid="{1A0DFE35-84C1-4448-B8B9-A18213965830}"/>
    <cellStyle name="20% - uthevingsfarge 5 2 7" xfId="953" xr:uid="{00000000-0005-0000-0000-00000E010000}"/>
    <cellStyle name="20% - uthevingsfarge 5 2 7 2" xfId="3290" xr:uid="{155E414A-2CB0-477C-999E-21B23FAF341D}"/>
    <cellStyle name="20% - uthevingsfarge 5 2 8" xfId="1138" xr:uid="{00000000-0005-0000-0000-00000F010000}"/>
    <cellStyle name="20% - uthevingsfarge 5 2 8 2" xfId="3464" xr:uid="{22A1949A-D9FF-474D-A92C-72183ECC3B6A}"/>
    <cellStyle name="20% - uthevingsfarge 5 2 9" xfId="1831" xr:uid="{00000000-0005-0000-0000-000010010000}"/>
    <cellStyle name="20% - uthevingsfarge 5 2 9 2" xfId="4157" xr:uid="{7B330BE3-184B-4345-A8ED-176650393872}"/>
    <cellStyle name="20% - uthevingsfarge 5 3" xfId="176" xr:uid="{00000000-0005-0000-0000-000011010000}"/>
    <cellStyle name="20% - uthevingsfarge 5 3 2" xfId="420" xr:uid="{00000000-0005-0000-0000-000012010000}"/>
    <cellStyle name="20% - uthevingsfarge 5 3 2 2" xfId="795" xr:uid="{00000000-0005-0000-0000-000013010000}"/>
    <cellStyle name="20% - uthevingsfarge 5 3 2 2 2" xfId="1701" xr:uid="{00000000-0005-0000-0000-000014010000}"/>
    <cellStyle name="20% - uthevingsfarge 5 3 2 2 2 2" xfId="4027" xr:uid="{9F8712AC-77E5-47E2-A19E-63732F576C91}"/>
    <cellStyle name="20% - uthevingsfarge 5 3 2 2 3" xfId="2394" xr:uid="{00000000-0005-0000-0000-000015010000}"/>
    <cellStyle name="20% - uthevingsfarge 5 3 2 2 3 2" xfId="4720" xr:uid="{7571F4D7-0EBF-4E63-8C2E-D409236FFA27}"/>
    <cellStyle name="20% - uthevingsfarge 5 3 2 2 4" xfId="3159" xr:uid="{1E57E00F-B786-4360-9A7E-BE98CE905B85}"/>
    <cellStyle name="20% - uthevingsfarge 5 3 2 3" xfId="1354" xr:uid="{00000000-0005-0000-0000-000016010000}"/>
    <cellStyle name="20% - uthevingsfarge 5 3 2 3 2" xfId="3680" xr:uid="{8A65BD61-4017-4105-8533-9F4571B2DA84}"/>
    <cellStyle name="20% - uthevingsfarge 5 3 2 4" xfId="2047" xr:uid="{00000000-0005-0000-0000-000017010000}"/>
    <cellStyle name="20% - uthevingsfarge 5 3 2 4 2" xfId="4373" xr:uid="{1206A42D-AB2E-414E-83D3-6518A3CA8590}"/>
    <cellStyle name="20% - uthevingsfarge 5 3 2 5" xfId="2788" xr:uid="{C68EB39A-4D7A-4861-80F4-FC4C19B3F1EE}"/>
    <cellStyle name="20% - uthevingsfarge 5 3 3" xfId="600" xr:uid="{00000000-0005-0000-0000-000018010000}"/>
    <cellStyle name="20% - uthevingsfarge 5 3 3 2" xfId="1529" xr:uid="{00000000-0005-0000-0000-000019010000}"/>
    <cellStyle name="20% - uthevingsfarge 5 3 3 2 2" xfId="3855" xr:uid="{C087B246-F31A-42D7-B8FA-D12A7B910097}"/>
    <cellStyle name="20% - uthevingsfarge 5 3 3 3" xfId="2222" xr:uid="{00000000-0005-0000-0000-00001A010000}"/>
    <cellStyle name="20% - uthevingsfarge 5 3 3 3 2" xfId="4548" xr:uid="{039DFC40-95B9-454C-AC89-8173D1ABEA41}"/>
    <cellStyle name="20% - uthevingsfarge 5 3 3 4" xfId="2964" xr:uid="{A864838A-2DA0-4ED4-9E56-ACCC507FEFD2}"/>
    <cellStyle name="20% - uthevingsfarge 5 3 4" xfId="997" xr:uid="{00000000-0005-0000-0000-00001B010000}"/>
    <cellStyle name="20% - uthevingsfarge 5 3 4 2" xfId="3334" xr:uid="{FA3BA03B-6ACE-4432-8015-AE5F3268E28E}"/>
    <cellStyle name="20% - uthevingsfarge 5 3 5" xfId="1182" xr:uid="{00000000-0005-0000-0000-00001C010000}"/>
    <cellStyle name="20% - uthevingsfarge 5 3 5 2" xfId="3508" xr:uid="{D7615534-AF97-48D9-A487-0334FC41646D}"/>
    <cellStyle name="20% - uthevingsfarge 5 3 6" xfId="1875" xr:uid="{00000000-0005-0000-0000-00001D010000}"/>
    <cellStyle name="20% - uthevingsfarge 5 3 6 2" xfId="4201" xr:uid="{F8B566B3-FF64-4F1B-8AB5-688AE197479A}"/>
    <cellStyle name="20% - uthevingsfarge 5 3 7" xfId="2592" xr:uid="{5C15D79E-9A06-4C3A-B105-D655D3E943A7}"/>
    <cellStyle name="20% - uthevingsfarge 5 4" xfId="189" xr:uid="{00000000-0005-0000-0000-00001E010000}"/>
    <cellStyle name="20% - uthevingsfarge 5 4 10" xfId="2601" xr:uid="{756E0B53-2151-4A7C-92D4-98FE81810573}"/>
    <cellStyle name="20% - uthevingsfarge 5 4 2" xfId="190" xr:uid="{00000000-0005-0000-0000-00001F010000}"/>
    <cellStyle name="20% - uthevingsfarge 5 4 2 2" xfId="191" xr:uid="{00000000-0005-0000-0000-000020010000}"/>
    <cellStyle name="20% - uthevingsfarge 5 4 2 2 2" xfId="192" xr:uid="{00000000-0005-0000-0000-000021010000}"/>
    <cellStyle name="20% - uthevingsfarge 5 4 2 2 2 2" xfId="432" xr:uid="{00000000-0005-0000-0000-000022010000}"/>
    <cellStyle name="20% - uthevingsfarge 5 4 2 2 2 2 2" xfId="807" xr:uid="{00000000-0005-0000-0000-000023010000}"/>
    <cellStyle name="20% - uthevingsfarge 5 4 2 2 2 2 2 2" xfId="1713" xr:uid="{00000000-0005-0000-0000-000024010000}"/>
    <cellStyle name="20% - uthevingsfarge 5 4 2 2 2 2 2 2 2" xfId="4039" xr:uid="{E1FB2D07-1F43-475C-963E-A3E16D910906}"/>
    <cellStyle name="20% - uthevingsfarge 5 4 2 2 2 2 2 3" xfId="2406" xr:uid="{00000000-0005-0000-0000-000025010000}"/>
    <cellStyle name="20% - uthevingsfarge 5 4 2 2 2 2 2 3 2" xfId="4732" xr:uid="{DF5703C7-0AFA-4884-B00F-51A982C04CE1}"/>
    <cellStyle name="20% - uthevingsfarge 5 4 2 2 2 2 2 4" xfId="3171" xr:uid="{946C36B2-924D-48A8-8FBD-8F559803ADDC}"/>
    <cellStyle name="20% - uthevingsfarge 5 4 2 2 2 2 3" xfId="1366" xr:uid="{00000000-0005-0000-0000-000026010000}"/>
    <cellStyle name="20% - uthevingsfarge 5 4 2 2 2 2 3 2" xfId="3692" xr:uid="{330364A6-4FC4-43D4-A698-CAB21F437B0B}"/>
    <cellStyle name="20% - uthevingsfarge 5 4 2 2 2 2 4" xfId="2059" xr:uid="{00000000-0005-0000-0000-000027010000}"/>
    <cellStyle name="20% - uthevingsfarge 5 4 2 2 2 2 4 2" xfId="4385" xr:uid="{DDD7709D-4467-405B-B999-62D17C8DD584}"/>
    <cellStyle name="20% - uthevingsfarge 5 4 2 2 2 2 5" xfId="2800" xr:uid="{5F402216-DB22-4724-AC90-47E41DD4F691}"/>
    <cellStyle name="20% - uthevingsfarge 5 4 2 2 2 3" xfId="612" xr:uid="{00000000-0005-0000-0000-000028010000}"/>
    <cellStyle name="20% - uthevingsfarge 5 4 2 2 2 3 2" xfId="1541" xr:uid="{00000000-0005-0000-0000-000029010000}"/>
    <cellStyle name="20% - uthevingsfarge 5 4 2 2 2 3 2 2" xfId="3867" xr:uid="{37470D27-56E3-4B9E-91F7-9D5A7731C201}"/>
    <cellStyle name="20% - uthevingsfarge 5 4 2 2 2 3 3" xfId="2234" xr:uid="{00000000-0005-0000-0000-00002A010000}"/>
    <cellStyle name="20% - uthevingsfarge 5 4 2 2 2 3 3 2" xfId="4560" xr:uid="{3DB30EE3-AF97-46B3-99BC-BC334440691B}"/>
    <cellStyle name="20% - uthevingsfarge 5 4 2 2 2 3 4" xfId="2976" xr:uid="{8DD0E178-F284-4FFE-9C8C-82CEC1D8E236}"/>
    <cellStyle name="20% - uthevingsfarge 5 4 2 2 2 4" xfId="1009" xr:uid="{00000000-0005-0000-0000-00002B010000}"/>
    <cellStyle name="20% - uthevingsfarge 5 4 2 2 2 4 2" xfId="3346" xr:uid="{886F8D9A-B4D9-442E-AF23-07BB8473EAB3}"/>
    <cellStyle name="20% - uthevingsfarge 5 4 2 2 2 5" xfId="1194" xr:uid="{00000000-0005-0000-0000-00002C010000}"/>
    <cellStyle name="20% - uthevingsfarge 5 4 2 2 2 5 2" xfId="3520" xr:uid="{9F2B9DBF-5149-446B-A5E8-1CD15618C0F7}"/>
    <cellStyle name="20% - uthevingsfarge 5 4 2 2 2 6" xfId="1887" xr:uid="{00000000-0005-0000-0000-00002D010000}"/>
    <cellStyle name="20% - uthevingsfarge 5 4 2 2 2 6 2" xfId="4213" xr:uid="{FB0C5290-A29A-467E-A63C-B5826CBB51BB}"/>
    <cellStyle name="20% - uthevingsfarge 5 4 2 2 2 7" xfId="2604" xr:uid="{F9194C12-066C-4683-8F61-2A3EBC1ED3F8}"/>
    <cellStyle name="20% - uthevingsfarge 5 4 2 2 3" xfId="431" xr:uid="{00000000-0005-0000-0000-00002E010000}"/>
    <cellStyle name="20% - uthevingsfarge 5 4 2 2 3 2" xfId="806" xr:uid="{00000000-0005-0000-0000-00002F010000}"/>
    <cellStyle name="20% - uthevingsfarge 5 4 2 2 3 2 2" xfId="1712" xr:uid="{00000000-0005-0000-0000-000030010000}"/>
    <cellStyle name="20% - uthevingsfarge 5 4 2 2 3 2 2 2" xfId="4038" xr:uid="{802F6106-7BAE-4A9B-9A21-646C5933D4D6}"/>
    <cellStyle name="20% - uthevingsfarge 5 4 2 2 3 2 3" xfId="2405" xr:uid="{00000000-0005-0000-0000-000031010000}"/>
    <cellStyle name="20% - uthevingsfarge 5 4 2 2 3 2 3 2" xfId="4731" xr:uid="{C37FF47A-12E1-4CD4-B94F-EB5ED2FF45ED}"/>
    <cellStyle name="20% - uthevingsfarge 5 4 2 2 3 2 4" xfId="3170" xr:uid="{7C7A1C35-C1DF-4235-976C-F096DD24642E}"/>
    <cellStyle name="20% - uthevingsfarge 5 4 2 2 3 3" xfId="1365" xr:uid="{00000000-0005-0000-0000-000032010000}"/>
    <cellStyle name="20% - uthevingsfarge 5 4 2 2 3 3 2" xfId="3691" xr:uid="{0223ED2D-A7C4-4FB8-81F8-B13D7F854C67}"/>
    <cellStyle name="20% - uthevingsfarge 5 4 2 2 3 4" xfId="2058" xr:uid="{00000000-0005-0000-0000-000033010000}"/>
    <cellStyle name="20% - uthevingsfarge 5 4 2 2 3 4 2" xfId="4384" xr:uid="{E84D764C-7EE4-4B3E-BF9C-93B6F1AAEE2E}"/>
    <cellStyle name="20% - uthevingsfarge 5 4 2 2 3 5" xfId="2799" xr:uid="{74EA830A-B1AC-489D-BA9F-D854DF90FD2B}"/>
    <cellStyle name="20% - uthevingsfarge 5 4 2 2 4" xfId="611" xr:uid="{00000000-0005-0000-0000-000034010000}"/>
    <cellStyle name="20% - uthevingsfarge 5 4 2 2 4 2" xfId="1540" xr:uid="{00000000-0005-0000-0000-000035010000}"/>
    <cellStyle name="20% - uthevingsfarge 5 4 2 2 4 2 2" xfId="3866" xr:uid="{695E286C-B300-4565-B97F-206D43970BD5}"/>
    <cellStyle name="20% - uthevingsfarge 5 4 2 2 4 3" xfId="2233" xr:uid="{00000000-0005-0000-0000-000036010000}"/>
    <cellStyle name="20% - uthevingsfarge 5 4 2 2 4 3 2" xfId="4559" xr:uid="{87964B8F-66BD-43E0-B5E6-F1DAAD3B3D3F}"/>
    <cellStyle name="20% - uthevingsfarge 5 4 2 2 4 4" xfId="2975" xr:uid="{015D0E7C-EFBC-43C7-AA0B-260898AC8837}"/>
    <cellStyle name="20% - uthevingsfarge 5 4 2 2 5" xfId="1008" xr:uid="{00000000-0005-0000-0000-000037010000}"/>
    <cellStyle name="20% - uthevingsfarge 5 4 2 2 5 2" xfId="3345" xr:uid="{1E569C6E-6FA3-4310-A6E7-86B8754D26F5}"/>
    <cellStyle name="20% - uthevingsfarge 5 4 2 2 6" xfId="1193" xr:uid="{00000000-0005-0000-0000-000038010000}"/>
    <cellStyle name="20% - uthevingsfarge 5 4 2 2 6 2" xfId="3519" xr:uid="{05955843-6805-45C0-A479-A5F9D0FA577C}"/>
    <cellStyle name="20% - uthevingsfarge 5 4 2 2 7" xfId="1886" xr:uid="{00000000-0005-0000-0000-000039010000}"/>
    <cellStyle name="20% - uthevingsfarge 5 4 2 2 7 2" xfId="4212" xr:uid="{E9769132-ABE0-4F24-A692-D236E75A2557}"/>
    <cellStyle name="20% - uthevingsfarge 5 4 2 2 8" xfId="2603" xr:uid="{6EBC9F5F-FA8D-4061-8071-BFC9F9DA9B09}"/>
    <cellStyle name="20% - uthevingsfarge 5 4 2 3" xfId="193" xr:uid="{00000000-0005-0000-0000-00003A010000}"/>
    <cellStyle name="20% - uthevingsfarge 5 4 2 3 2" xfId="433" xr:uid="{00000000-0005-0000-0000-00003B010000}"/>
    <cellStyle name="20% - uthevingsfarge 5 4 2 3 2 2" xfId="808" xr:uid="{00000000-0005-0000-0000-00003C010000}"/>
    <cellStyle name="20% - uthevingsfarge 5 4 2 3 2 2 2" xfId="1714" xr:uid="{00000000-0005-0000-0000-00003D010000}"/>
    <cellStyle name="20% - uthevingsfarge 5 4 2 3 2 2 2 2" xfId="4040" xr:uid="{A1223151-BFD5-4954-9E39-B1F0BDAA6DCA}"/>
    <cellStyle name="20% - uthevingsfarge 5 4 2 3 2 2 3" xfId="2407" xr:uid="{00000000-0005-0000-0000-00003E010000}"/>
    <cellStyle name="20% - uthevingsfarge 5 4 2 3 2 2 3 2" xfId="4733" xr:uid="{99CB3B51-F9AE-4216-8AA1-4FDE08E67762}"/>
    <cellStyle name="20% - uthevingsfarge 5 4 2 3 2 2 4" xfId="3172" xr:uid="{68E82B0B-572F-486D-B56E-D9408DBF819A}"/>
    <cellStyle name="20% - uthevingsfarge 5 4 2 3 2 3" xfId="1367" xr:uid="{00000000-0005-0000-0000-00003F010000}"/>
    <cellStyle name="20% - uthevingsfarge 5 4 2 3 2 3 2" xfId="3693" xr:uid="{341FE4B2-D275-4779-B358-AED271F58030}"/>
    <cellStyle name="20% - uthevingsfarge 5 4 2 3 2 4" xfId="2060" xr:uid="{00000000-0005-0000-0000-000040010000}"/>
    <cellStyle name="20% - uthevingsfarge 5 4 2 3 2 4 2" xfId="4386" xr:uid="{1E1AC0E4-F136-488C-BA82-EF77F7F39624}"/>
    <cellStyle name="20% - uthevingsfarge 5 4 2 3 2 5" xfId="2801" xr:uid="{97B3446B-B755-486C-A363-BFBB80B913BC}"/>
    <cellStyle name="20% - uthevingsfarge 5 4 2 3 3" xfId="613" xr:uid="{00000000-0005-0000-0000-000041010000}"/>
    <cellStyle name="20% - uthevingsfarge 5 4 2 3 3 2" xfId="1542" xr:uid="{00000000-0005-0000-0000-000042010000}"/>
    <cellStyle name="20% - uthevingsfarge 5 4 2 3 3 2 2" xfId="3868" xr:uid="{1796FCC2-DEB9-4178-9B52-31C24ADC05CA}"/>
    <cellStyle name="20% - uthevingsfarge 5 4 2 3 3 3" xfId="2235" xr:uid="{00000000-0005-0000-0000-000043010000}"/>
    <cellStyle name="20% - uthevingsfarge 5 4 2 3 3 3 2" xfId="4561" xr:uid="{D4D5B3C9-8389-463B-AF48-1CB5914857AE}"/>
    <cellStyle name="20% - uthevingsfarge 5 4 2 3 3 4" xfId="2977" xr:uid="{025A4B5B-DBD6-47CB-AAFE-64FA10093A7E}"/>
    <cellStyle name="20% - uthevingsfarge 5 4 2 3 4" xfId="1010" xr:uid="{00000000-0005-0000-0000-000044010000}"/>
    <cellStyle name="20% - uthevingsfarge 5 4 2 3 4 2" xfId="3347" xr:uid="{95AE7C04-63EA-42DC-8D5E-60EA76D2DA00}"/>
    <cellStyle name="20% - uthevingsfarge 5 4 2 3 5" xfId="1195" xr:uid="{00000000-0005-0000-0000-000045010000}"/>
    <cellStyle name="20% - uthevingsfarge 5 4 2 3 5 2" xfId="3521" xr:uid="{8AE7D6EA-5FCC-4BEC-8BDB-F9A9ABB50359}"/>
    <cellStyle name="20% - uthevingsfarge 5 4 2 3 6" xfId="1888" xr:uid="{00000000-0005-0000-0000-000046010000}"/>
    <cellStyle name="20% - uthevingsfarge 5 4 2 3 6 2" xfId="4214" xr:uid="{5D32179F-3275-406E-AE52-9CCFD8787341}"/>
    <cellStyle name="20% - uthevingsfarge 5 4 2 3 7" xfId="2605" xr:uid="{210EA665-46FC-42C3-B6E0-6D0177FCE11A}"/>
    <cellStyle name="20% - uthevingsfarge 5 4 2 4" xfId="430" xr:uid="{00000000-0005-0000-0000-000047010000}"/>
    <cellStyle name="20% - uthevingsfarge 5 4 2 4 2" xfId="805" xr:uid="{00000000-0005-0000-0000-000048010000}"/>
    <cellStyle name="20% - uthevingsfarge 5 4 2 4 2 2" xfId="1711" xr:uid="{00000000-0005-0000-0000-000049010000}"/>
    <cellStyle name="20% - uthevingsfarge 5 4 2 4 2 2 2" xfId="4037" xr:uid="{CC5BA70C-42D8-429D-8232-B5623133E231}"/>
    <cellStyle name="20% - uthevingsfarge 5 4 2 4 2 3" xfId="2404" xr:uid="{00000000-0005-0000-0000-00004A010000}"/>
    <cellStyle name="20% - uthevingsfarge 5 4 2 4 2 3 2" xfId="4730" xr:uid="{FD4063E9-F6C4-4BF4-B9BD-F03E2706157C}"/>
    <cellStyle name="20% - uthevingsfarge 5 4 2 4 2 4" xfId="3169" xr:uid="{E38AC0B7-E926-46B8-ACCF-9E06F64FD6B1}"/>
    <cellStyle name="20% - uthevingsfarge 5 4 2 4 3" xfId="1364" xr:uid="{00000000-0005-0000-0000-00004B010000}"/>
    <cellStyle name="20% - uthevingsfarge 5 4 2 4 3 2" xfId="3690" xr:uid="{F589E6CF-139A-450C-9A5D-7EA3C96B286C}"/>
    <cellStyle name="20% - uthevingsfarge 5 4 2 4 4" xfId="2057" xr:uid="{00000000-0005-0000-0000-00004C010000}"/>
    <cellStyle name="20% - uthevingsfarge 5 4 2 4 4 2" xfId="4383" xr:uid="{EC5DA6C4-0DC3-4069-82A9-D204D84FB0A0}"/>
    <cellStyle name="20% - uthevingsfarge 5 4 2 4 5" xfId="2798" xr:uid="{FBB3F045-ADF8-4FEB-A9E4-E91EFD495CC1}"/>
    <cellStyle name="20% - uthevingsfarge 5 4 2 5" xfId="610" xr:uid="{00000000-0005-0000-0000-00004D010000}"/>
    <cellStyle name="20% - uthevingsfarge 5 4 2 5 2" xfId="1539" xr:uid="{00000000-0005-0000-0000-00004E010000}"/>
    <cellStyle name="20% - uthevingsfarge 5 4 2 5 2 2" xfId="3865" xr:uid="{439A60FD-C2BF-4C7E-8750-556DA15888EF}"/>
    <cellStyle name="20% - uthevingsfarge 5 4 2 5 3" xfId="2232" xr:uid="{00000000-0005-0000-0000-00004F010000}"/>
    <cellStyle name="20% - uthevingsfarge 5 4 2 5 3 2" xfId="4558" xr:uid="{02F4ACD7-8E15-48C6-85B1-1473308662DA}"/>
    <cellStyle name="20% - uthevingsfarge 5 4 2 5 4" xfId="2974" xr:uid="{7A745143-E853-495B-999D-33CDF52403D7}"/>
    <cellStyle name="20% - uthevingsfarge 5 4 2 6" xfId="1007" xr:uid="{00000000-0005-0000-0000-000050010000}"/>
    <cellStyle name="20% - uthevingsfarge 5 4 2 6 2" xfId="3344" xr:uid="{A9A0D86D-7FAF-4FEB-AC0D-43F29CC7B26A}"/>
    <cellStyle name="20% - uthevingsfarge 5 4 2 7" xfId="1192" xr:uid="{00000000-0005-0000-0000-000051010000}"/>
    <cellStyle name="20% - uthevingsfarge 5 4 2 7 2" xfId="3518" xr:uid="{0E0E81C8-2AEC-4F96-92BA-F71E0D10AA97}"/>
    <cellStyle name="20% - uthevingsfarge 5 4 2 8" xfId="1885" xr:uid="{00000000-0005-0000-0000-000052010000}"/>
    <cellStyle name="20% - uthevingsfarge 5 4 2 8 2" xfId="4211" xr:uid="{3FD4672B-4DE3-47CD-9972-4E3FD00BAB30}"/>
    <cellStyle name="20% - uthevingsfarge 5 4 2 9" xfId="2602" xr:uid="{3E51682F-B044-49A3-9115-D72CF784E3FA}"/>
    <cellStyle name="20% - uthevingsfarge 5 4 3" xfId="194" xr:uid="{00000000-0005-0000-0000-000053010000}"/>
    <cellStyle name="20% - uthevingsfarge 5 4 3 2" xfId="195" xr:uid="{00000000-0005-0000-0000-000054010000}"/>
    <cellStyle name="20% - uthevingsfarge 5 4 3 2 2" xfId="435" xr:uid="{00000000-0005-0000-0000-000055010000}"/>
    <cellStyle name="20% - uthevingsfarge 5 4 3 2 2 2" xfId="810" xr:uid="{00000000-0005-0000-0000-000056010000}"/>
    <cellStyle name="20% - uthevingsfarge 5 4 3 2 2 2 2" xfId="1716" xr:uid="{00000000-0005-0000-0000-000057010000}"/>
    <cellStyle name="20% - uthevingsfarge 5 4 3 2 2 2 2 2" xfId="4042" xr:uid="{15B98674-C1DF-4E7A-9178-AA66554AF48E}"/>
    <cellStyle name="20% - uthevingsfarge 5 4 3 2 2 2 3" xfId="2409" xr:uid="{00000000-0005-0000-0000-000058010000}"/>
    <cellStyle name="20% - uthevingsfarge 5 4 3 2 2 2 3 2" xfId="4735" xr:uid="{6CF5845F-0E77-4D1F-89ED-2B98CF2599AA}"/>
    <cellStyle name="20% - uthevingsfarge 5 4 3 2 2 2 4" xfId="3174" xr:uid="{77DD7C22-3EC2-458E-8125-26F599B0C776}"/>
    <cellStyle name="20% - uthevingsfarge 5 4 3 2 2 3" xfId="1369" xr:uid="{00000000-0005-0000-0000-000059010000}"/>
    <cellStyle name="20% - uthevingsfarge 5 4 3 2 2 3 2" xfId="3695" xr:uid="{FFCD1C0C-BAD7-4F0A-B40F-41488813FB9F}"/>
    <cellStyle name="20% - uthevingsfarge 5 4 3 2 2 4" xfId="2062" xr:uid="{00000000-0005-0000-0000-00005A010000}"/>
    <cellStyle name="20% - uthevingsfarge 5 4 3 2 2 4 2" xfId="4388" xr:uid="{F3B4D942-E531-4974-B5A7-3AB73CD2CF11}"/>
    <cellStyle name="20% - uthevingsfarge 5 4 3 2 2 5" xfId="2803" xr:uid="{E3C7BA65-D5D5-4092-9993-9478900699AD}"/>
    <cellStyle name="20% - uthevingsfarge 5 4 3 2 3" xfId="615" xr:uid="{00000000-0005-0000-0000-00005B010000}"/>
    <cellStyle name="20% - uthevingsfarge 5 4 3 2 3 2" xfId="1544" xr:uid="{00000000-0005-0000-0000-00005C010000}"/>
    <cellStyle name="20% - uthevingsfarge 5 4 3 2 3 2 2" xfId="3870" xr:uid="{E72B5320-9180-42C3-BFD6-7D55DCDA3D4A}"/>
    <cellStyle name="20% - uthevingsfarge 5 4 3 2 3 3" xfId="2237" xr:uid="{00000000-0005-0000-0000-00005D010000}"/>
    <cellStyle name="20% - uthevingsfarge 5 4 3 2 3 3 2" xfId="4563" xr:uid="{18F8ADFD-7675-4111-B288-E29B8CFEBE2E}"/>
    <cellStyle name="20% - uthevingsfarge 5 4 3 2 3 4" xfId="2979" xr:uid="{224AF0B0-74F1-4484-A27A-EFC472D6C1A6}"/>
    <cellStyle name="20% - uthevingsfarge 5 4 3 2 4" xfId="1012" xr:uid="{00000000-0005-0000-0000-00005E010000}"/>
    <cellStyle name="20% - uthevingsfarge 5 4 3 2 4 2" xfId="3349" xr:uid="{CC7BCAFF-87E5-4E79-A92E-ADCA817FFA66}"/>
    <cellStyle name="20% - uthevingsfarge 5 4 3 2 5" xfId="1197" xr:uid="{00000000-0005-0000-0000-00005F010000}"/>
    <cellStyle name="20% - uthevingsfarge 5 4 3 2 5 2" xfId="3523" xr:uid="{CB8B2F67-D296-4EBC-AC19-E511778F1526}"/>
    <cellStyle name="20% - uthevingsfarge 5 4 3 2 6" xfId="1890" xr:uid="{00000000-0005-0000-0000-000060010000}"/>
    <cellStyle name="20% - uthevingsfarge 5 4 3 2 6 2" xfId="4216" xr:uid="{4AF4410C-AD21-4529-B2CD-EF0740941DC2}"/>
    <cellStyle name="20% - uthevingsfarge 5 4 3 2 7" xfId="2607" xr:uid="{94A36CB8-2FD2-44B4-BEE4-1244F333FFD0}"/>
    <cellStyle name="20% - uthevingsfarge 5 4 3 3" xfId="434" xr:uid="{00000000-0005-0000-0000-000061010000}"/>
    <cellStyle name="20% - uthevingsfarge 5 4 3 3 2" xfId="809" xr:uid="{00000000-0005-0000-0000-000062010000}"/>
    <cellStyle name="20% - uthevingsfarge 5 4 3 3 2 2" xfId="1715" xr:uid="{00000000-0005-0000-0000-000063010000}"/>
    <cellStyle name="20% - uthevingsfarge 5 4 3 3 2 2 2" xfId="4041" xr:uid="{FB9390E1-DD7B-489C-BD35-692B4E8D6540}"/>
    <cellStyle name="20% - uthevingsfarge 5 4 3 3 2 3" xfId="2408" xr:uid="{00000000-0005-0000-0000-000064010000}"/>
    <cellStyle name="20% - uthevingsfarge 5 4 3 3 2 3 2" xfId="4734" xr:uid="{09CCFEA2-258B-4A75-B40B-2256D1A69EBE}"/>
    <cellStyle name="20% - uthevingsfarge 5 4 3 3 2 4" xfId="3173" xr:uid="{1C7B8877-CE2A-4C44-9309-EE620E6A8588}"/>
    <cellStyle name="20% - uthevingsfarge 5 4 3 3 3" xfId="1368" xr:uid="{00000000-0005-0000-0000-000065010000}"/>
    <cellStyle name="20% - uthevingsfarge 5 4 3 3 3 2" xfId="3694" xr:uid="{032C22A2-9A2D-4C2D-8726-625B6654862B}"/>
    <cellStyle name="20% - uthevingsfarge 5 4 3 3 4" xfId="2061" xr:uid="{00000000-0005-0000-0000-000066010000}"/>
    <cellStyle name="20% - uthevingsfarge 5 4 3 3 4 2" xfId="4387" xr:uid="{E347B97B-35B7-44D1-8CEF-89F6C10B94DF}"/>
    <cellStyle name="20% - uthevingsfarge 5 4 3 3 5" xfId="2802" xr:uid="{4BA22B4B-2E6F-4DC0-821C-AC531532828D}"/>
    <cellStyle name="20% - uthevingsfarge 5 4 3 4" xfId="614" xr:uid="{00000000-0005-0000-0000-000067010000}"/>
    <cellStyle name="20% - uthevingsfarge 5 4 3 4 2" xfId="1543" xr:uid="{00000000-0005-0000-0000-000068010000}"/>
    <cellStyle name="20% - uthevingsfarge 5 4 3 4 2 2" xfId="3869" xr:uid="{22C5FFAB-62C3-486E-A4D7-8EE819AA7687}"/>
    <cellStyle name="20% - uthevingsfarge 5 4 3 4 3" xfId="2236" xr:uid="{00000000-0005-0000-0000-000069010000}"/>
    <cellStyle name="20% - uthevingsfarge 5 4 3 4 3 2" xfId="4562" xr:uid="{AF23B26C-6899-4EBC-BDC3-8ADD9A88E7B9}"/>
    <cellStyle name="20% - uthevingsfarge 5 4 3 4 4" xfId="2978" xr:uid="{BA4F32AE-BD25-47AC-A3EB-76C5249A3C13}"/>
    <cellStyle name="20% - uthevingsfarge 5 4 3 5" xfId="1011" xr:uid="{00000000-0005-0000-0000-00006A010000}"/>
    <cellStyle name="20% - uthevingsfarge 5 4 3 5 2" xfId="3348" xr:uid="{AF466A42-3D65-40DC-9D62-0605CB8ED32C}"/>
    <cellStyle name="20% - uthevingsfarge 5 4 3 6" xfId="1196" xr:uid="{00000000-0005-0000-0000-00006B010000}"/>
    <cellStyle name="20% - uthevingsfarge 5 4 3 6 2" xfId="3522" xr:uid="{876A9756-30AC-4E44-B252-004551D6B7EA}"/>
    <cellStyle name="20% - uthevingsfarge 5 4 3 7" xfId="1889" xr:uid="{00000000-0005-0000-0000-00006C010000}"/>
    <cellStyle name="20% - uthevingsfarge 5 4 3 7 2" xfId="4215" xr:uid="{C15EA637-83EB-4B8F-A636-9E0DBEB38938}"/>
    <cellStyle name="20% - uthevingsfarge 5 4 3 8" xfId="2606" xr:uid="{90BC22B6-313B-4AAE-91C9-88B718AD0E90}"/>
    <cellStyle name="20% - uthevingsfarge 5 4 4" xfId="196" xr:uid="{00000000-0005-0000-0000-00006D010000}"/>
    <cellStyle name="20% - uthevingsfarge 5 4 4 2" xfId="436" xr:uid="{00000000-0005-0000-0000-00006E010000}"/>
    <cellStyle name="20% - uthevingsfarge 5 4 4 2 2" xfId="811" xr:uid="{00000000-0005-0000-0000-00006F010000}"/>
    <cellStyle name="20% - uthevingsfarge 5 4 4 2 2 2" xfId="1717" xr:uid="{00000000-0005-0000-0000-000070010000}"/>
    <cellStyle name="20% - uthevingsfarge 5 4 4 2 2 2 2" xfId="4043" xr:uid="{8125E6A9-C81C-412B-AA59-995406E4FAD6}"/>
    <cellStyle name="20% - uthevingsfarge 5 4 4 2 2 3" xfId="2410" xr:uid="{00000000-0005-0000-0000-000071010000}"/>
    <cellStyle name="20% - uthevingsfarge 5 4 4 2 2 3 2" xfId="4736" xr:uid="{4D3E5810-1D83-4C79-8675-21E47F332A99}"/>
    <cellStyle name="20% - uthevingsfarge 5 4 4 2 2 4" xfId="3175" xr:uid="{E56C2C4F-B8CD-4761-9903-2B3FEFDD3BB5}"/>
    <cellStyle name="20% - uthevingsfarge 5 4 4 2 3" xfId="1370" xr:uid="{00000000-0005-0000-0000-000072010000}"/>
    <cellStyle name="20% - uthevingsfarge 5 4 4 2 3 2" xfId="3696" xr:uid="{784B0F7B-D822-4C02-899C-F49AF4F9C209}"/>
    <cellStyle name="20% - uthevingsfarge 5 4 4 2 4" xfId="2063" xr:uid="{00000000-0005-0000-0000-000073010000}"/>
    <cellStyle name="20% - uthevingsfarge 5 4 4 2 4 2" xfId="4389" xr:uid="{005789BF-95C8-4F01-BB06-CBBD0890E6B6}"/>
    <cellStyle name="20% - uthevingsfarge 5 4 4 2 5" xfId="2804" xr:uid="{13FE3D0B-71D4-48BC-B43D-B58E16765B9A}"/>
    <cellStyle name="20% - uthevingsfarge 5 4 4 3" xfId="616" xr:uid="{00000000-0005-0000-0000-000074010000}"/>
    <cellStyle name="20% - uthevingsfarge 5 4 4 3 2" xfId="1545" xr:uid="{00000000-0005-0000-0000-000075010000}"/>
    <cellStyle name="20% - uthevingsfarge 5 4 4 3 2 2" xfId="3871" xr:uid="{0CE9E987-8318-4D1B-9271-B9648EC659D8}"/>
    <cellStyle name="20% - uthevingsfarge 5 4 4 3 3" xfId="2238" xr:uid="{00000000-0005-0000-0000-000076010000}"/>
    <cellStyle name="20% - uthevingsfarge 5 4 4 3 3 2" xfId="4564" xr:uid="{AD127548-C327-4FBF-9583-C769EB489EF2}"/>
    <cellStyle name="20% - uthevingsfarge 5 4 4 3 4" xfId="2980" xr:uid="{8F244ED2-AF7E-4023-BEB2-1A6E93F78637}"/>
    <cellStyle name="20% - uthevingsfarge 5 4 4 4" xfId="1013" xr:uid="{00000000-0005-0000-0000-000077010000}"/>
    <cellStyle name="20% - uthevingsfarge 5 4 4 4 2" xfId="3350" xr:uid="{74652888-E154-439F-92A7-F9E92E8D9F6C}"/>
    <cellStyle name="20% - uthevingsfarge 5 4 4 5" xfId="1198" xr:uid="{00000000-0005-0000-0000-000078010000}"/>
    <cellStyle name="20% - uthevingsfarge 5 4 4 5 2" xfId="3524" xr:uid="{4BC9BFDB-E4C7-496F-A0FD-CB32D33282B8}"/>
    <cellStyle name="20% - uthevingsfarge 5 4 4 6" xfId="1891" xr:uid="{00000000-0005-0000-0000-000079010000}"/>
    <cellStyle name="20% - uthevingsfarge 5 4 4 6 2" xfId="4217" xr:uid="{E1D374C7-86F2-4FE8-B3A1-77EA9C68154C}"/>
    <cellStyle name="20% - uthevingsfarge 5 4 4 7" xfId="2608" xr:uid="{770F6CF1-324C-430F-A341-F1DD9178691E}"/>
    <cellStyle name="20% - uthevingsfarge 5 4 5" xfId="429" xr:uid="{00000000-0005-0000-0000-00007A010000}"/>
    <cellStyle name="20% - uthevingsfarge 5 4 5 2" xfId="804" xr:uid="{00000000-0005-0000-0000-00007B010000}"/>
    <cellStyle name="20% - uthevingsfarge 5 4 5 2 2" xfId="1710" xr:uid="{00000000-0005-0000-0000-00007C010000}"/>
    <cellStyle name="20% - uthevingsfarge 5 4 5 2 2 2" xfId="4036" xr:uid="{BC735C28-8171-4C2F-9853-7D81C9C4C1C6}"/>
    <cellStyle name="20% - uthevingsfarge 5 4 5 2 3" xfId="2403" xr:uid="{00000000-0005-0000-0000-00007D010000}"/>
    <cellStyle name="20% - uthevingsfarge 5 4 5 2 3 2" xfId="4729" xr:uid="{8436E5C8-B016-494D-BB09-A7A8B66107E4}"/>
    <cellStyle name="20% - uthevingsfarge 5 4 5 2 4" xfId="3168" xr:uid="{3273393B-3900-4DB6-9BB4-0D0330FF0619}"/>
    <cellStyle name="20% - uthevingsfarge 5 4 5 3" xfId="1363" xr:uid="{00000000-0005-0000-0000-00007E010000}"/>
    <cellStyle name="20% - uthevingsfarge 5 4 5 3 2" xfId="3689" xr:uid="{0CE199A0-C1ED-4D94-B9D6-54BEA55C7430}"/>
    <cellStyle name="20% - uthevingsfarge 5 4 5 4" xfId="2056" xr:uid="{00000000-0005-0000-0000-00007F010000}"/>
    <cellStyle name="20% - uthevingsfarge 5 4 5 4 2" xfId="4382" xr:uid="{2009AB3C-A15A-4003-A6DD-4BC08935C140}"/>
    <cellStyle name="20% - uthevingsfarge 5 4 5 5" xfId="2797" xr:uid="{F18F002E-454B-4394-A858-4FBCC5E31648}"/>
    <cellStyle name="20% - uthevingsfarge 5 4 6" xfId="609" xr:uid="{00000000-0005-0000-0000-000080010000}"/>
    <cellStyle name="20% - uthevingsfarge 5 4 6 2" xfId="1538" xr:uid="{00000000-0005-0000-0000-000081010000}"/>
    <cellStyle name="20% - uthevingsfarge 5 4 6 2 2" xfId="3864" xr:uid="{4EF6FB66-9804-4E5A-A3C2-953D7DD3C51E}"/>
    <cellStyle name="20% - uthevingsfarge 5 4 6 3" xfId="2231" xr:uid="{00000000-0005-0000-0000-000082010000}"/>
    <cellStyle name="20% - uthevingsfarge 5 4 6 3 2" xfId="4557" xr:uid="{D4EC5F4C-F9CF-4F42-A42C-AC92D1DF8C8F}"/>
    <cellStyle name="20% - uthevingsfarge 5 4 6 4" xfId="2973" xr:uid="{A468C015-8409-4F8E-8E7E-DC2ABC598044}"/>
    <cellStyle name="20% - uthevingsfarge 5 4 7" xfId="1006" xr:uid="{00000000-0005-0000-0000-000083010000}"/>
    <cellStyle name="20% - uthevingsfarge 5 4 7 2" xfId="3343" xr:uid="{DC104771-5DD5-4EC8-A5EC-2FB398B72C6B}"/>
    <cellStyle name="20% - uthevingsfarge 5 4 8" xfId="1191" xr:uid="{00000000-0005-0000-0000-000084010000}"/>
    <cellStyle name="20% - uthevingsfarge 5 4 8 2" xfId="3517" xr:uid="{765C75AF-E6AE-4D6D-ADF5-4793819C187A}"/>
    <cellStyle name="20% - uthevingsfarge 5 4 9" xfId="1884" xr:uid="{00000000-0005-0000-0000-000085010000}"/>
    <cellStyle name="20% - uthevingsfarge 5 4 9 2" xfId="4210" xr:uid="{EA32034C-1462-4E7F-AA29-3964C23F1F6B}"/>
    <cellStyle name="20% - uthevingsfarge 5 5" xfId="197" xr:uid="{00000000-0005-0000-0000-000086010000}"/>
    <cellStyle name="20% - uthevingsfarge 5 5 2" xfId="198" xr:uid="{00000000-0005-0000-0000-000087010000}"/>
    <cellStyle name="20% - uthevingsfarge 5 5 2 2" xfId="199" xr:uid="{00000000-0005-0000-0000-000088010000}"/>
    <cellStyle name="20% - uthevingsfarge 5 5 2 2 2" xfId="439" xr:uid="{00000000-0005-0000-0000-000089010000}"/>
    <cellStyle name="20% - uthevingsfarge 5 5 2 2 2 2" xfId="814" xr:uid="{00000000-0005-0000-0000-00008A010000}"/>
    <cellStyle name="20% - uthevingsfarge 5 5 2 2 2 2 2" xfId="1720" xr:uid="{00000000-0005-0000-0000-00008B010000}"/>
    <cellStyle name="20% - uthevingsfarge 5 5 2 2 2 2 2 2" xfId="4046" xr:uid="{CFCE02AA-2D82-4D7C-84EE-0AF10ECF6E4C}"/>
    <cellStyle name="20% - uthevingsfarge 5 5 2 2 2 2 3" xfId="2413" xr:uid="{00000000-0005-0000-0000-00008C010000}"/>
    <cellStyle name="20% - uthevingsfarge 5 5 2 2 2 2 3 2" xfId="4739" xr:uid="{7B7B6503-3EC6-40E3-BCC5-8536BC21B666}"/>
    <cellStyle name="20% - uthevingsfarge 5 5 2 2 2 2 4" xfId="3178" xr:uid="{69ED089E-CEEA-470F-9F9D-356208B33619}"/>
    <cellStyle name="20% - uthevingsfarge 5 5 2 2 2 3" xfId="1373" xr:uid="{00000000-0005-0000-0000-00008D010000}"/>
    <cellStyle name="20% - uthevingsfarge 5 5 2 2 2 3 2" xfId="3699" xr:uid="{82FF2271-8699-4B6E-92BC-AED2727E7AA5}"/>
    <cellStyle name="20% - uthevingsfarge 5 5 2 2 2 4" xfId="2066" xr:uid="{00000000-0005-0000-0000-00008E010000}"/>
    <cellStyle name="20% - uthevingsfarge 5 5 2 2 2 4 2" xfId="4392" xr:uid="{229C2795-AB94-49E5-B9CB-9FF545E84F02}"/>
    <cellStyle name="20% - uthevingsfarge 5 5 2 2 2 5" xfId="2807" xr:uid="{B95DED11-E375-4A1E-B054-46C5DB0CA220}"/>
    <cellStyle name="20% - uthevingsfarge 5 5 2 2 3" xfId="619" xr:uid="{00000000-0005-0000-0000-00008F010000}"/>
    <cellStyle name="20% - uthevingsfarge 5 5 2 2 3 2" xfId="1548" xr:uid="{00000000-0005-0000-0000-000090010000}"/>
    <cellStyle name="20% - uthevingsfarge 5 5 2 2 3 2 2" xfId="3874" xr:uid="{7A13F212-1087-42A4-BB85-6E9A20F9867D}"/>
    <cellStyle name="20% - uthevingsfarge 5 5 2 2 3 3" xfId="2241" xr:uid="{00000000-0005-0000-0000-000091010000}"/>
    <cellStyle name="20% - uthevingsfarge 5 5 2 2 3 3 2" xfId="4567" xr:uid="{5BB8E53F-6F55-4481-AECC-95F52E67448B}"/>
    <cellStyle name="20% - uthevingsfarge 5 5 2 2 3 4" xfId="2983" xr:uid="{71CA78F1-861A-4B09-957C-5F24A0192302}"/>
    <cellStyle name="20% - uthevingsfarge 5 5 2 2 4" xfId="1016" xr:uid="{00000000-0005-0000-0000-000092010000}"/>
    <cellStyle name="20% - uthevingsfarge 5 5 2 2 4 2" xfId="3353" xr:uid="{55A0B90D-F864-471A-998B-B82C4A808E86}"/>
    <cellStyle name="20% - uthevingsfarge 5 5 2 2 5" xfId="1201" xr:uid="{00000000-0005-0000-0000-000093010000}"/>
    <cellStyle name="20% - uthevingsfarge 5 5 2 2 5 2" xfId="3527" xr:uid="{4C7C51F4-3DB4-400C-A70B-8A8C02034B9F}"/>
    <cellStyle name="20% - uthevingsfarge 5 5 2 2 6" xfId="1894" xr:uid="{00000000-0005-0000-0000-000094010000}"/>
    <cellStyle name="20% - uthevingsfarge 5 5 2 2 6 2" xfId="4220" xr:uid="{DB7948A5-3293-403A-A3DF-B850E30ED3C1}"/>
    <cellStyle name="20% - uthevingsfarge 5 5 2 2 7" xfId="2611" xr:uid="{B9D2A370-A595-4707-91AD-F9EFF26AECA5}"/>
    <cellStyle name="20% - uthevingsfarge 5 5 2 3" xfId="438" xr:uid="{00000000-0005-0000-0000-000095010000}"/>
    <cellStyle name="20% - uthevingsfarge 5 5 2 3 2" xfId="813" xr:uid="{00000000-0005-0000-0000-000096010000}"/>
    <cellStyle name="20% - uthevingsfarge 5 5 2 3 2 2" xfId="1719" xr:uid="{00000000-0005-0000-0000-000097010000}"/>
    <cellStyle name="20% - uthevingsfarge 5 5 2 3 2 2 2" xfId="4045" xr:uid="{2D2F75B6-3FE0-4DE7-BA86-C75D8A7248DD}"/>
    <cellStyle name="20% - uthevingsfarge 5 5 2 3 2 3" xfId="2412" xr:uid="{00000000-0005-0000-0000-000098010000}"/>
    <cellStyle name="20% - uthevingsfarge 5 5 2 3 2 3 2" xfId="4738" xr:uid="{2495E7DC-A20E-41AF-8B58-B12789593BE3}"/>
    <cellStyle name="20% - uthevingsfarge 5 5 2 3 2 4" xfId="3177" xr:uid="{C25397DF-44BF-42E0-9142-A24AB4668113}"/>
    <cellStyle name="20% - uthevingsfarge 5 5 2 3 3" xfId="1372" xr:uid="{00000000-0005-0000-0000-000099010000}"/>
    <cellStyle name="20% - uthevingsfarge 5 5 2 3 3 2" xfId="3698" xr:uid="{981C310B-8C4D-4690-BEDB-98D97E75DC99}"/>
    <cellStyle name="20% - uthevingsfarge 5 5 2 3 4" xfId="2065" xr:uid="{00000000-0005-0000-0000-00009A010000}"/>
    <cellStyle name="20% - uthevingsfarge 5 5 2 3 4 2" xfId="4391" xr:uid="{7F703A9B-277A-4928-8835-389693200A1D}"/>
    <cellStyle name="20% - uthevingsfarge 5 5 2 3 5" xfId="2806" xr:uid="{BD707E53-979E-4792-B64C-976402F23403}"/>
    <cellStyle name="20% - uthevingsfarge 5 5 2 4" xfId="618" xr:uid="{00000000-0005-0000-0000-00009B010000}"/>
    <cellStyle name="20% - uthevingsfarge 5 5 2 4 2" xfId="1547" xr:uid="{00000000-0005-0000-0000-00009C010000}"/>
    <cellStyle name="20% - uthevingsfarge 5 5 2 4 2 2" xfId="3873" xr:uid="{59598822-398B-4606-B513-C97B1EAFB5B8}"/>
    <cellStyle name="20% - uthevingsfarge 5 5 2 4 3" xfId="2240" xr:uid="{00000000-0005-0000-0000-00009D010000}"/>
    <cellStyle name="20% - uthevingsfarge 5 5 2 4 3 2" xfId="4566" xr:uid="{450B4C9C-9EA2-47A2-99C0-590BB30EBDA5}"/>
    <cellStyle name="20% - uthevingsfarge 5 5 2 4 4" xfId="2982" xr:uid="{8B915362-B5C8-42E7-99A7-D6AEC8B695C3}"/>
    <cellStyle name="20% - uthevingsfarge 5 5 2 5" xfId="1015" xr:uid="{00000000-0005-0000-0000-00009E010000}"/>
    <cellStyle name="20% - uthevingsfarge 5 5 2 5 2" xfId="3352" xr:uid="{45E242AE-1870-4E21-8EA3-64AD9EB944F6}"/>
    <cellStyle name="20% - uthevingsfarge 5 5 2 6" xfId="1200" xr:uid="{00000000-0005-0000-0000-00009F010000}"/>
    <cellStyle name="20% - uthevingsfarge 5 5 2 6 2" xfId="3526" xr:uid="{A0D47BD7-F09A-4A4A-B91D-5A321D830F9B}"/>
    <cellStyle name="20% - uthevingsfarge 5 5 2 7" xfId="1893" xr:uid="{00000000-0005-0000-0000-0000A0010000}"/>
    <cellStyle name="20% - uthevingsfarge 5 5 2 7 2" xfId="4219" xr:uid="{F17C1969-C1BE-42AE-847F-1CC29E46C928}"/>
    <cellStyle name="20% - uthevingsfarge 5 5 2 8" xfId="2610" xr:uid="{2354A9AD-A249-4CD4-941E-506614320AEA}"/>
    <cellStyle name="20% - uthevingsfarge 5 5 3" xfId="200" xr:uid="{00000000-0005-0000-0000-0000A1010000}"/>
    <cellStyle name="20% - uthevingsfarge 5 5 3 2" xfId="440" xr:uid="{00000000-0005-0000-0000-0000A2010000}"/>
    <cellStyle name="20% - uthevingsfarge 5 5 3 2 2" xfId="815" xr:uid="{00000000-0005-0000-0000-0000A3010000}"/>
    <cellStyle name="20% - uthevingsfarge 5 5 3 2 2 2" xfId="1721" xr:uid="{00000000-0005-0000-0000-0000A4010000}"/>
    <cellStyle name="20% - uthevingsfarge 5 5 3 2 2 2 2" xfId="4047" xr:uid="{A8677336-0DC8-4B55-B938-44889693B20B}"/>
    <cellStyle name="20% - uthevingsfarge 5 5 3 2 2 3" xfId="2414" xr:uid="{00000000-0005-0000-0000-0000A5010000}"/>
    <cellStyle name="20% - uthevingsfarge 5 5 3 2 2 3 2" xfId="4740" xr:uid="{7AA86CB7-A188-4AFB-805C-5505CE7AC24B}"/>
    <cellStyle name="20% - uthevingsfarge 5 5 3 2 2 4" xfId="3179" xr:uid="{7AAFA781-5997-4282-9856-680FE51C99A4}"/>
    <cellStyle name="20% - uthevingsfarge 5 5 3 2 3" xfId="1374" xr:uid="{00000000-0005-0000-0000-0000A6010000}"/>
    <cellStyle name="20% - uthevingsfarge 5 5 3 2 3 2" xfId="3700" xr:uid="{6D796320-36D1-43D5-95E3-DC1F12EA2858}"/>
    <cellStyle name="20% - uthevingsfarge 5 5 3 2 4" xfId="2067" xr:uid="{00000000-0005-0000-0000-0000A7010000}"/>
    <cellStyle name="20% - uthevingsfarge 5 5 3 2 4 2" xfId="4393" xr:uid="{EA6A8767-5463-423D-A9C0-BF0F919D800D}"/>
    <cellStyle name="20% - uthevingsfarge 5 5 3 2 5" xfId="2808" xr:uid="{8924CA8D-850D-4A68-8EA1-464AA22488D2}"/>
    <cellStyle name="20% - uthevingsfarge 5 5 3 3" xfId="620" xr:uid="{00000000-0005-0000-0000-0000A8010000}"/>
    <cellStyle name="20% - uthevingsfarge 5 5 3 3 2" xfId="1549" xr:uid="{00000000-0005-0000-0000-0000A9010000}"/>
    <cellStyle name="20% - uthevingsfarge 5 5 3 3 2 2" xfId="3875" xr:uid="{81F3617C-8F6A-4605-9DEC-5420F2019CC3}"/>
    <cellStyle name="20% - uthevingsfarge 5 5 3 3 3" xfId="2242" xr:uid="{00000000-0005-0000-0000-0000AA010000}"/>
    <cellStyle name="20% - uthevingsfarge 5 5 3 3 3 2" xfId="4568" xr:uid="{99B1ED15-08AD-43D6-81B0-B60FEE825DA0}"/>
    <cellStyle name="20% - uthevingsfarge 5 5 3 3 4" xfId="2984" xr:uid="{F831B8C9-6754-4620-A446-8A1E995F500C}"/>
    <cellStyle name="20% - uthevingsfarge 5 5 3 4" xfId="1017" xr:uid="{00000000-0005-0000-0000-0000AB010000}"/>
    <cellStyle name="20% - uthevingsfarge 5 5 3 4 2" xfId="3354" xr:uid="{5146AAEA-F10B-49D2-BD03-2F9FD618DD38}"/>
    <cellStyle name="20% - uthevingsfarge 5 5 3 5" xfId="1202" xr:uid="{00000000-0005-0000-0000-0000AC010000}"/>
    <cellStyle name="20% - uthevingsfarge 5 5 3 5 2" xfId="3528" xr:uid="{C9977F86-93D9-4018-81F3-1B572F8DE87F}"/>
    <cellStyle name="20% - uthevingsfarge 5 5 3 6" xfId="1895" xr:uid="{00000000-0005-0000-0000-0000AD010000}"/>
    <cellStyle name="20% - uthevingsfarge 5 5 3 6 2" xfId="4221" xr:uid="{9836DAA5-AA0A-4209-B64B-E9E5CBEA315D}"/>
    <cellStyle name="20% - uthevingsfarge 5 5 3 7" xfId="2612" xr:uid="{20BABC36-7EAA-419A-A4C6-0908EF999775}"/>
    <cellStyle name="20% - uthevingsfarge 5 5 4" xfId="437" xr:uid="{00000000-0005-0000-0000-0000AE010000}"/>
    <cellStyle name="20% - uthevingsfarge 5 5 4 2" xfId="812" xr:uid="{00000000-0005-0000-0000-0000AF010000}"/>
    <cellStyle name="20% - uthevingsfarge 5 5 4 2 2" xfId="1718" xr:uid="{00000000-0005-0000-0000-0000B0010000}"/>
    <cellStyle name="20% - uthevingsfarge 5 5 4 2 2 2" xfId="4044" xr:uid="{38B0D51A-A738-4612-9DB9-4289433B0012}"/>
    <cellStyle name="20% - uthevingsfarge 5 5 4 2 3" xfId="2411" xr:uid="{00000000-0005-0000-0000-0000B1010000}"/>
    <cellStyle name="20% - uthevingsfarge 5 5 4 2 3 2" xfId="4737" xr:uid="{F2B8CA9B-043B-4AD3-8A9C-0D4DF76600C6}"/>
    <cellStyle name="20% - uthevingsfarge 5 5 4 2 4" xfId="3176" xr:uid="{04A6F33A-9D70-4EDE-B9B3-653DCA694BC7}"/>
    <cellStyle name="20% - uthevingsfarge 5 5 4 3" xfId="1371" xr:uid="{00000000-0005-0000-0000-0000B2010000}"/>
    <cellStyle name="20% - uthevingsfarge 5 5 4 3 2" xfId="3697" xr:uid="{201B9519-0BE1-47D6-B16B-709ABA2FC9F3}"/>
    <cellStyle name="20% - uthevingsfarge 5 5 4 4" xfId="2064" xr:uid="{00000000-0005-0000-0000-0000B3010000}"/>
    <cellStyle name="20% - uthevingsfarge 5 5 4 4 2" xfId="4390" xr:uid="{8FF57AFD-26AB-4B19-9700-BE0A30DF7EC9}"/>
    <cellStyle name="20% - uthevingsfarge 5 5 4 5" xfId="2805" xr:uid="{DCA24F54-452F-47F7-8D78-CAA1026E43BA}"/>
    <cellStyle name="20% - uthevingsfarge 5 5 5" xfId="617" xr:uid="{00000000-0005-0000-0000-0000B4010000}"/>
    <cellStyle name="20% - uthevingsfarge 5 5 5 2" xfId="1546" xr:uid="{00000000-0005-0000-0000-0000B5010000}"/>
    <cellStyle name="20% - uthevingsfarge 5 5 5 2 2" xfId="3872" xr:uid="{60654520-7C9D-4270-9557-942F79DC1421}"/>
    <cellStyle name="20% - uthevingsfarge 5 5 5 3" xfId="2239" xr:uid="{00000000-0005-0000-0000-0000B6010000}"/>
    <cellStyle name="20% - uthevingsfarge 5 5 5 3 2" xfId="4565" xr:uid="{3C6771FD-BCA3-4774-B4CB-9B0F595269CF}"/>
    <cellStyle name="20% - uthevingsfarge 5 5 5 4" xfId="2981" xr:uid="{7AAB41ED-1F8F-4BBB-B0BD-BA2446C2E50A}"/>
    <cellStyle name="20% - uthevingsfarge 5 5 6" xfId="1014" xr:uid="{00000000-0005-0000-0000-0000B7010000}"/>
    <cellStyle name="20% - uthevingsfarge 5 5 6 2" xfId="3351" xr:uid="{81ACD5DB-8B4E-4CE0-814D-2F4B18FD36A2}"/>
    <cellStyle name="20% - uthevingsfarge 5 5 7" xfId="1199" xr:uid="{00000000-0005-0000-0000-0000B8010000}"/>
    <cellStyle name="20% - uthevingsfarge 5 5 7 2" xfId="3525" xr:uid="{84EC5628-E3C0-4840-8704-27F0E6AD15B8}"/>
    <cellStyle name="20% - uthevingsfarge 5 5 8" xfId="1892" xr:uid="{00000000-0005-0000-0000-0000B9010000}"/>
    <cellStyle name="20% - uthevingsfarge 5 5 8 2" xfId="4218" xr:uid="{54B1591B-7DD3-459A-BD99-69FDF1690F19}"/>
    <cellStyle name="20% - uthevingsfarge 5 5 9" xfId="2609" xr:uid="{FBE83823-DD3B-4AE4-B00C-1EDC2A863968}"/>
    <cellStyle name="20% - uthevingsfarge 5 6" xfId="201" xr:uid="{00000000-0005-0000-0000-0000BA010000}"/>
    <cellStyle name="20% - uthevingsfarge 5 6 2" xfId="202" xr:uid="{00000000-0005-0000-0000-0000BB010000}"/>
    <cellStyle name="20% - uthevingsfarge 5 6 2 2" xfId="442" xr:uid="{00000000-0005-0000-0000-0000BC010000}"/>
    <cellStyle name="20% - uthevingsfarge 5 6 2 2 2" xfId="817" xr:uid="{00000000-0005-0000-0000-0000BD010000}"/>
    <cellStyle name="20% - uthevingsfarge 5 6 2 2 2 2" xfId="1723" xr:uid="{00000000-0005-0000-0000-0000BE010000}"/>
    <cellStyle name="20% - uthevingsfarge 5 6 2 2 2 2 2" xfId="4049" xr:uid="{5A01A824-2572-401A-A277-7A99E7F7D407}"/>
    <cellStyle name="20% - uthevingsfarge 5 6 2 2 2 3" xfId="2416" xr:uid="{00000000-0005-0000-0000-0000BF010000}"/>
    <cellStyle name="20% - uthevingsfarge 5 6 2 2 2 3 2" xfId="4742" xr:uid="{3ABEBC40-99AB-4FEA-877E-D303C68724C8}"/>
    <cellStyle name="20% - uthevingsfarge 5 6 2 2 2 4" xfId="3181" xr:uid="{78D79E58-778E-49CF-B979-24A06750B90C}"/>
    <cellStyle name="20% - uthevingsfarge 5 6 2 2 3" xfId="1376" xr:uid="{00000000-0005-0000-0000-0000C0010000}"/>
    <cellStyle name="20% - uthevingsfarge 5 6 2 2 3 2" xfId="3702" xr:uid="{3FF1835F-3852-49F4-9C64-86C35CD3B57F}"/>
    <cellStyle name="20% - uthevingsfarge 5 6 2 2 4" xfId="2069" xr:uid="{00000000-0005-0000-0000-0000C1010000}"/>
    <cellStyle name="20% - uthevingsfarge 5 6 2 2 4 2" xfId="4395" xr:uid="{5ED2CC7A-DB0E-457B-A69D-C1CEA10F8576}"/>
    <cellStyle name="20% - uthevingsfarge 5 6 2 2 5" xfId="2810" xr:uid="{D1F116B7-99CA-48AC-A5FD-F11311853F6F}"/>
    <cellStyle name="20% - uthevingsfarge 5 6 2 3" xfId="622" xr:uid="{00000000-0005-0000-0000-0000C2010000}"/>
    <cellStyle name="20% - uthevingsfarge 5 6 2 3 2" xfId="1551" xr:uid="{00000000-0005-0000-0000-0000C3010000}"/>
    <cellStyle name="20% - uthevingsfarge 5 6 2 3 2 2" xfId="3877" xr:uid="{FC23A7A5-35F4-450C-A8EE-1F1C8F92F8B7}"/>
    <cellStyle name="20% - uthevingsfarge 5 6 2 3 3" xfId="2244" xr:uid="{00000000-0005-0000-0000-0000C4010000}"/>
    <cellStyle name="20% - uthevingsfarge 5 6 2 3 3 2" xfId="4570" xr:uid="{0A422A4C-8E3E-4378-80C2-77245698E598}"/>
    <cellStyle name="20% - uthevingsfarge 5 6 2 3 4" xfId="2986" xr:uid="{5E6DDFBC-4873-4133-B3D4-8FA6250D5458}"/>
    <cellStyle name="20% - uthevingsfarge 5 6 2 4" xfId="1019" xr:uid="{00000000-0005-0000-0000-0000C5010000}"/>
    <cellStyle name="20% - uthevingsfarge 5 6 2 4 2" xfId="3356" xr:uid="{7398F1D3-F3A6-46B4-A516-CE2A5E5BB44C}"/>
    <cellStyle name="20% - uthevingsfarge 5 6 2 5" xfId="1204" xr:uid="{00000000-0005-0000-0000-0000C6010000}"/>
    <cellStyle name="20% - uthevingsfarge 5 6 2 5 2" xfId="3530" xr:uid="{E3D3E2E1-5F89-4FFD-A0B0-74A4ABE054B9}"/>
    <cellStyle name="20% - uthevingsfarge 5 6 2 6" xfId="1897" xr:uid="{00000000-0005-0000-0000-0000C7010000}"/>
    <cellStyle name="20% - uthevingsfarge 5 6 2 6 2" xfId="4223" xr:uid="{74050EF3-F7FB-4C91-984E-D4C80495D832}"/>
    <cellStyle name="20% - uthevingsfarge 5 6 2 7" xfId="2614" xr:uid="{E347F7D6-BADA-4A48-B695-53F593FC333A}"/>
    <cellStyle name="20% - uthevingsfarge 5 6 3" xfId="441" xr:uid="{00000000-0005-0000-0000-0000C8010000}"/>
    <cellStyle name="20% - uthevingsfarge 5 6 3 2" xfId="816" xr:uid="{00000000-0005-0000-0000-0000C9010000}"/>
    <cellStyle name="20% - uthevingsfarge 5 6 3 2 2" xfId="1722" xr:uid="{00000000-0005-0000-0000-0000CA010000}"/>
    <cellStyle name="20% - uthevingsfarge 5 6 3 2 2 2" xfId="4048" xr:uid="{B2B3F2A1-0A5C-4E52-B717-197ED6A55061}"/>
    <cellStyle name="20% - uthevingsfarge 5 6 3 2 3" xfId="2415" xr:uid="{00000000-0005-0000-0000-0000CB010000}"/>
    <cellStyle name="20% - uthevingsfarge 5 6 3 2 3 2" xfId="4741" xr:uid="{FD192734-875E-4F69-B5B8-9F8C1759BBD3}"/>
    <cellStyle name="20% - uthevingsfarge 5 6 3 2 4" xfId="3180" xr:uid="{798AC349-7717-4839-97F9-C41FF92AC136}"/>
    <cellStyle name="20% - uthevingsfarge 5 6 3 3" xfId="1375" xr:uid="{00000000-0005-0000-0000-0000CC010000}"/>
    <cellStyle name="20% - uthevingsfarge 5 6 3 3 2" xfId="3701" xr:uid="{BFB5D9F5-563F-4955-B7E8-FAB97965F006}"/>
    <cellStyle name="20% - uthevingsfarge 5 6 3 4" xfId="2068" xr:uid="{00000000-0005-0000-0000-0000CD010000}"/>
    <cellStyle name="20% - uthevingsfarge 5 6 3 4 2" xfId="4394" xr:uid="{2B9D2280-E3E8-4BB7-A6ED-64EDFD6A009F}"/>
    <cellStyle name="20% - uthevingsfarge 5 6 3 5" xfId="2809" xr:uid="{798FD184-98FD-4BAA-8F68-DA0622F9374E}"/>
    <cellStyle name="20% - uthevingsfarge 5 6 4" xfId="621" xr:uid="{00000000-0005-0000-0000-0000CE010000}"/>
    <cellStyle name="20% - uthevingsfarge 5 6 4 2" xfId="1550" xr:uid="{00000000-0005-0000-0000-0000CF010000}"/>
    <cellStyle name="20% - uthevingsfarge 5 6 4 2 2" xfId="3876" xr:uid="{AE5494ED-A35E-48BE-AB4E-543567EC2EC4}"/>
    <cellStyle name="20% - uthevingsfarge 5 6 4 3" xfId="2243" xr:uid="{00000000-0005-0000-0000-0000D0010000}"/>
    <cellStyle name="20% - uthevingsfarge 5 6 4 3 2" xfId="4569" xr:uid="{7390172C-B4F3-4ACE-A115-0F9A48D1B038}"/>
    <cellStyle name="20% - uthevingsfarge 5 6 4 4" xfId="2985" xr:uid="{DB6AF99A-9C19-4FDF-A312-48B93804B7E2}"/>
    <cellStyle name="20% - uthevingsfarge 5 6 5" xfId="1018" xr:uid="{00000000-0005-0000-0000-0000D1010000}"/>
    <cellStyle name="20% - uthevingsfarge 5 6 5 2" xfId="3355" xr:uid="{9FA48945-321A-46EE-88F0-4ED5627A1E0D}"/>
    <cellStyle name="20% - uthevingsfarge 5 6 6" xfId="1203" xr:uid="{00000000-0005-0000-0000-0000D2010000}"/>
    <cellStyle name="20% - uthevingsfarge 5 6 6 2" xfId="3529" xr:uid="{6C201940-42A5-49C3-B320-788AA87A11C4}"/>
    <cellStyle name="20% - uthevingsfarge 5 6 7" xfId="1896" xr:uid="{00000000-0005-0000-0000-0000D3010000}"/>
    <cellStyle name="20% - uthevingsfarge 5 6 7 2" xfId="4222" xr:uid="{D927CD53-E551-4420-AD0C-EE381C6760A8}"/>
    <cellStyle name="20% - uthevingsfarge 5 6 8" xfId="2613" xr:uid="{65F3DBEE-2CF9-4120-980A-191C985EDB69}"/>
    <cellStyle name="20% - uthevingsfarge 5 7" xfId="203" xr:uid="{00000000-0005-0000-0000-0000D4010000}"/>
    <cellStyle name="20% - uthevingsfarge 5 7 2" xfId="443" xr:uid="{00000000-0005-0000-0000-0000D5010000}"/>
    <cellStyle name="20% - uthevingsfarge 5 7 2 2" xfId="818" xr:uid="{00000000-0005-0000-0000-0000D6010000}"/>
    <cellStyle name="20% - uthevingsfarge 5 7 2 2 2" xfId="1724" xr:uid="{00000000-0005-0000-0000-0000D7010000}"/>
    <cellStyle name="20% - uthevingsfarge 5 7 2 2 2 2" xfId="4050" xr:uid="{E2D2FB90-253C-432A-820F-A331E7F5D408}"/>
    <cellStyle name="20% - uthevingsfarge 5 7 2 2 3" xfId="2417" xr:uid="{00000000-0005-0000-0000-0000D8010000}"/>
    <cellStyle name="20% - uthevingsfarge 5 7 2 2 3 2" xfId="4743" xr:uid="{011A8927-4165-47A7-9273-019BE9DDA490}"/>
    <cellStyle name="20% - uthevingsfarge 5 7 2 2 4" xfId="3182" xr:uid="{23F08C78-E5B4-41FA-9341-3918C40C95F4}"/>
    <cellStyle name="20% - uthevingsfarge 5 7 2 3" xfId="1377" xr:uid="{00000000-0005-0000-0000-0000D9010000}"/>
    <cellStyle name="20% - uthevingsfarge 5 7 2 3 2" xfId="3703" xr:uid="{F9A7AB19-910A-4A6E-BCF6-92E22033CCAE}"/>
    <cellStyle name="20% - uthevingsfarge 5 7 2 4" xfId="2070" xr:uid="{00000000-0005-0000-0000-0000DA010000}"/>
    <cellStyle name="20% - uthevingsfarge 5 7 2 4 2" xfId="4396" xr:uid="{04F6F229-592C-4310-9935-52D1169F7BA3}"/>
    <cellStyle name="20% - uthevingsfarge 5 7 2 5" xfId="2811" xr:uid="{2EA75932-EACD-49CA-AAFA-C2A0EFDB0B99}"/>
    <cellStyle name="20% - uthevingsfarge 5 7 3" xfId="623" xr:uid="{00000000-0005-0000-0000-0000DB010000}"/>
    <cellStyle name="20% - uthevingsfarge 5 7 3 2" xfId="1552" xr:uid="{00000000-0005-0000-0000-0000DC010000}"/>
    <cellStyle name="20% - uthevingsfarge 5 7 3 2 2" xfId="3878" xr:uid="{547A44B8-C494-4472-AF45-41184CBE388E}"/>
    <cellStyle name="20% - uthevingsfarge 5 7 3 3" xfId="2245" xr:uid="{00000000-0005-0000-0000-0000DD010000}"/>
    <cellStyle name="20% - uthevingsfarge 5 7 3 3 2" xfId="4571" xr:uid="{BBA781DF-8B14-4469-8B19-F656F5C867C5}"/>
    <cellStyle name="20% - uthevingsfarge 5 7 3 4" xfId="2987" xr:uid="{671F94AD-0E51-4997-9C57-4D936CBD3614}"/>
    <cellStyle name="20% - uthevingsfarge 5 7 4" xfId="1020" xr:uid="{00000000-0005-0000-0000-0000DE010000}"/>
    <cellStyle name="20% - uthevingsfarge 5 7 4 2" xfId="3357" xr:uid="{990512CC-FB3A-4AAA-8BF1-FE83DB450482}"/>
    <cellStyle name="20% - uthevingsfarge 5 7 5" xfId="1205" xr:uid="{00000000-0005-0000-0000-0000DF010000}"/>
    <cellStyle name="20% - uthevingsfarge 5 7 5 2" xfId="3531" xr:uid="{52935F30-FB99-45D8-B5F3-FE216BE236A0}"/>
    <cellStyle name="20% - uthevingsfarge 5 7 6" xfId="1898" xr:uid="{00000000-0005-0000-0000-0000E0010000}"/>
    <cellStyle name="20% - uthevingsfarge 5 7 6 2" xfId="4224" xr:uid="{BF5B8D73-F16B-4CBA-9ED8-0DF9AF4C9F3C}"/>
    <cellStyle name="20% - uthevingsfarge 5 7 7" xfId="2615" xr:uid="{2A94CC9C-3D87-46FC-9A77-96F6C8F5441E}"/>
    <cellStyle name="20% - uthevingsfarge 6 2" xfId="204" xr:uid="{00000000-0005-0000-0000-0000E1010000}"/>
    <cellStyle name="40% - Accent1" xfId="47" xr:uid="{00000000-0005-0000-0000-0000E2010000}"/>
    <cellStyle name="40% - Accent1 2" xfId="152" xr:uid="{00000000-0005-0000-0000-0000E3010000}"/>
    <cellStyle name="40% - Accent1 2 2" xfId="396" xr:uid="{00000000-0005-0000-0000-0000E4010000}"/>
    <cellStyle name="40% - Accent1 2 2 2" xfId="774" xr:uid="{00000000-0005-0000-0000-0000E5010000}"/>
    <cellStyle name="40% - Accent1 2 2 2 2" xfId="1680" xr:uid="{00000000-0005-0000-0000-0000E6010000}"/>
    <cellStyle name="40% - Accent1 2 2 2 2 2" xfId="4006" xr:uid="{131DDF62-A62D-4A3B-B082-D72AC204FAD2}"/>
    <cellStyle name="40% - Accent1 2 2 2 3" xfId="2373" xr:uid="{00000000-0005-0000-0000-0000E7010000}"/>
    <cellStyle name="40% - Accent1 2 2 2 3 2" xfId="4699" xr:uid="{F010343A-E788-472F-BE86-4CD31F83A42B}"/>
    <cellStyle name="40% - Accent1 2 2 2 4" xfId="3138" xr:uid="{F2DFCAD6-3F7B-4B96-BD4F-F816ADF4685B}"/>
    <cellStyle name="40% - Accent1 2 2 3" xfId="1333" xr:uid="{00000000-0005-0000-0000-0000E8010000}"/>
    <cellStyle name="40% - Accent1 2 2 3 2" xfId="3659" xr:uid="{3B050BD5-6350-4B89-AEB2-4E84D76D2C48}"/>
    <cellStyle name="40% - Accent1 2 2 4" xfId="2026" xr:uid="{00000000-0005-0000-0000-0000E9010000}"/>
    <cellStyle name="40% - Accent1 2 2 4 2" xfId="4352" xr:uid="{99D54224-38FB-4D84-8B2E-5F4B30A79038}"/>
    <cellStyle name="40% - Accent1 2 2 5" xfId="2767" xr:uid="{15BAA16A-8D6E-41E8-A405-A0966BE729A4}"/>
    <cellStyle name="40% - Accent1 2 3" xfId="579" xr:uid="{00000000-0005-0000-0000-0000EA010000}"/>
    <cellStyle name="40% - Accent1 2 3 2" xfId="1508" xr:uid="{00000000-0005-0000-0000-0000EB010000}"/>
    <cellStyle name="40% - Accent1 2 3 2 2" xfId="3834" xr:uid="{D866AD32-9420-46E4-8B05-6E9266BF2C58}"/>
    <cellStyle name="40% - Accent1 2 3 3" xfId="2201" xr:uid="{00000000-0005-0000-0000-0000EC010000}"/>
    <cellStyle name="40% - Accent1 2 3 3 2" xfId="4527" xr:uid="{D638599E-D85A-4337-9C4D-E593A8D17C26}"/>
    <cellStyle name="40% - Accent1 2 3 4" xfId="2943" xr:uid="{B7A567C9-087C-4E3A-AE09-5243F3EBFB48}"/>
    <cellStyle name="40% - Accent1 2 4" xfId="976" xr:uid="{00000000-0005-0000-0000-0000ED010000}"/>
    <cellStyle name="40% - Accent1 2 4 2" xfId="3313" xr:uid="{AAEE4ED8-C820-43A4-B07C-DED5667ED27B}"/>
    <cellStyle name="40% - Accent1 2 5" xfId="1161" xr:uid="{00000000-0005-0000-0000-0000EE010000}"/>
    <cellStyle name="40% - Accent1 2 5 2" xfId="3487" xr:uid="{FCFB498F-15FE-43C0-A65E-EB453179A09E}"/>
    <cellStyle name="40% - Accent1 2 6" xfId="1854" xr:uid="{00000000-0005-0000-0000-0000EF010000}"/>
    <cellStyle name="40% - Accent1 2 6 2" xfId="4180" xr:uid="{C3CEB059-B195-4A4C-B478-4DF2732AC361}"/>
    <cellStyle name="40% - Accent1 2 7" xfId="2571" xr:uid="{9539AF8C-427F-4859-AF70-3A401F9A0D0A}"/>
    <cellStyle name="40% - Accent1 3" xfId="337" xr:uid="{00000000-0005-0000-0000-0000F0010000}"/>
    <cellStyle name="40% - Accent1 3 2" xfId="718" xr:uid="{00000000-0005-0000-0000-0000F1010000}"/>
    <cellStyle name="40% - Accent1 3 2 2" xfId="1634" xr:uid="{00000000-0005-0000-0000-0000F2010000}"/>
    <cellStyle name="40% - Accent1 3 2 2 2" xfId="3960" xr:uid="{EE8E52FA-FC4E-47AF-9994-83C5E09DCA60}"/>
    <cellStyle name="40% - Accent1 3 2 3" xfId="2327" xr:uid="{00000000-0005-0000-0000-0000F3010000}"/>
    <cellStyle name="40% - Accent1 3 2 3 2" xfId="4653" xr:uid="{B9EA68ED-35EE-46C4-8B03-13592C12A985}"/>
    <cellStyle name="40% - Accent1 3 2 4" xfId="3082" xr:uid="{2A9D82EE-BB73-4084-8E8D-FAC39D69628A}"/>
    <cellStyle name="40% - Accent1 3 3" xfId="1287" xr:uid="{00000000-0005-0000-0000-0000F4010000}"/>
    <cellStyle name="40% - Accent1 3 3 2" xfId="3613" xr:uid="{94B2AED2-0F7D-48C3-B82A-0056D4CA1F39}"/>
    <cellStyle name="40% - Accent1 3 4" xfId="1980" xr:uid="{00000000-0005-0000-0000-0000F5010000}"/>
    <cellStyle name="40% - Accent1 3 4 2" xfId="4306" xr:uid="{191021F2-D386-4D71-BD85-1F3AA519CF45}"/>
    <cellStyle name="40% - Accent1 3 5" xfId="2711" xr:uid="{05CA7A2A-7A87-40E1-A79E-C9592A135C94}"/>
    <cellStyle name="40% - Accent1 4" xfId="533" xr:uid="{00000000-0005-0000-0000-0000F6010000}"/>
    <cellStyle name="40% - Accent1 4 2" xfId="1462" xr:uid="{00000000-0005-0000-0000-0000F7010000}"/>
    <cellStyle name="40% - Accent1 4 2 2" xfId="3788" xr:uid="{E62064B7-EAFD-49B1-AF03-32FA3478576B}"/>
    <cellStyle name="40% - Accent1 4 3" xfId="2155" xr:uid="{00000000-0005-0000-0000-0000F8010000}"/>
    <cellStyle name="40% - Accent1 4 3 2" xfId="4481" xr:uid="{42829423-AE24-4437-B38E-1D3B0C10EF29}"/>
    <cellStyle name="40% - Accent1 4 4" xfId="2897" xr:uid="{13707493-6E60-4673-89B3-DF4A23BC6E3A}"/>
    <cellStyle name="40% - Accent1 5" xfId="918" xr:uid="{00000000-0005-0000-0000-0000F9010000}"/>
    <cellStyle name="40% - Accent1 5 2" xfId="3267" xr:uid="{98F7AFD6-C78B-4F6A-96D9-F6D8E1A207DB}"/>
    <cellStyle name="40% - Accent1 6" xfId="1115" xr:uid="{00000000-0005-0000-0000-0000FA010000}"/>
    <cellStyle name="40% - Accent1 6 2" xfId="3441" xr:uid="{032A0C47-01AB-497D-86AD-237B9C452B4B}"/>
    <cellStyle name="40% - Accent1 7" xfId="1808" xr:uid="{00000000-0005-0000-0000-0000FB010000}"/>
    <cellStyle name="40% - Accent1 7 2" xfId="4134" xr:uid="{2C4C9006-BAEB-4FD6-BADD-54A3B5798B32}"/>
    <cellStyle name="40% - Accent1 8" xfId="2515" xr:uid="{79396002-E982-4F0A-A9A2-9CE869E64E6B}"/>
    <cellStyle name="40% - Accent2" xfId="48" xr:uid="{00000000-0005-0000-0000-0000FC010000}"/>
    <cellStyle name="40% - Accent2 2" xfId="153" xr:uid="{00000000-0005-0000-0000-0000FD010000}"/>
    <cellStyle name="40% - Accent2 2 2" xfId="397" xr:uid="{00000000-0005-0000-0000-0000FE010000}"/>
    <cellStyle name="40% - Accent2 2 2 2" xfId="775" xr:uid="{00000000-0005-0000-0000-0000FF010000}"/>
    <cellStyle name="40% - Accent2 2 2 2 2" xfId="1681" xr:uid="{00000000-0005-0000-0000-000000020000}"/>
    <cellStyle name="40% - Accent2 2 2 2 2 2" xfId="4007" xr:uid="{E887CF22-CE19-45A0-834A-E1B3CFDC8680}"/>
    <cellStyle name="40% - Accent2 2 2 2 3" xfId="2374" xr:uid="{00000000-0005-0000-0000-000001020000}"/>
    <cellStyle name="40% - Accent2 2 2 2 3 2" xfId="4700" xr:uid="{6698E69F-36DF-4AA1-A044-E40752AE52CC}"/>
    <cellStyle name="40% - Accent2 2 2 2 4" xfId="3139" xr:uid="{41A3C3F1-49EB-4034-B04B-198E2E858015}"/>
    <cellStyle name="40% - Accent2 2 2 3" xfId="1334" xr:uid="{00000000-0005-0000-0000-000002020000}"/>
    <cellStyle name="40% - Accent2 2 2 3 2" xfId="3660" xr:uid="{E2A3ECD1-C042-41FE-940A-0DEF7B9C2816}"/>
    <cellStyle name="40% - Accent2 2 2 4" xfId="2027" xr:uid="{00000000-0005-0000-0000-000003020000}"/>
    <cellStyle name="40% - Accent2 2 2 4 2" xfId="4353" xr:uid="{C38EC6DD-C89F-4A08-926D-503274A6251D}"/>
    <cellStyle name="40% - Accent2 2 2 5" xfId="2768" xr:uid="{1417A962-AD2F-4809-BF0F-C06ED21F763A}"/>
    <cellStyle name="40% - Accent2 2 3" xfId="580" xr:uid="{00000000-0005-0000-0000-000004020000}"/>
    <cellStyle name="40% - Accent2 2 3 2" xfId="1509" xr:uid="{00000000-0005-0000-0000-000005020000}"/>
    <cellStyle name="40% - Accent2 2 3 2 2" xfId="3835" xr:uid="{E919BB3A-AA76-4321-9AE9-8062B3B020CA}"/>
    <cellStyle name="40% - Accent2 2 3 3" xfId="2202" xr:uid="{00000000-0005-0000-0000-000006020000}"/>
    <cellStyle name="40% - Accent2 2 3 3 2" xfId="4528" xr:uid="{4DD3A9B7-1C7A-4F55-87AE-ABD693F3FCDD}"/>
    <cellStyle name="40% - Accent2 2 3 4" xfId="2944" xr:uid="{327E9730-3278-41F1-A26B-C4816F7FE158}"/>
    <cellStyle name="40% - Accent2 2 4" xfId="977" xr:uid="{00000000-0005-0000-0000-000007020000}"/>
    <cellStyle name="40% - Accent2 2 4 2" xfId="3314" xr:uid="{0B502FB7-657F-4545-A53B-352E8EABCCD0}"/>
    <cellStyle name="40% - Accent2 2 5" xfId="1162" xr:uid="{00000000-0005-0000-0000-000008020000}"/>
    <cellStyle name="40% - Accent2 2 5 2" xfId="3488" xr:uid="{B4969718-EC1A-455B-87DB-2F84658B75EA}"/>
    <cellStyle name="40% - Accent2 2 6" xfId="1855" xr:uid="{00000000-0005-0000-0000-000009020000}"/>
    <cellStyle name="40% - Accent2 2 6 2" xfId="4181" xr:uid="{B3267695-D5AC-48A5-AFD4-2783152252B6}"/>
    <cellStyle name="40% - Accent2 2 7" xfId="2572" xr:uid="{02A75D44-960C-4ADE-8216-B20885CA2738}"/>
    <cellStyle name="40% - Accent2 3" xfId="338" xr:uid="{00000000-0005-0000-0000-00000A020000}"/>
    <cellStyle name="40% - Accent2 3 2" xfId="719" xr:uid="{00000000-0005-0000-0000-00000B020000}"/>
    <cellStyle name="40% - Accent2 3 2 2" xfId="1635" xr:uid="{00000000-0005-0000-0000-00000C020000}"/>
    <cellStyle name="40% - Accent2 3 2 2 2" xfId="3961" xr:uid="{30D3D20F-D7CD-4861-B38A-7D0139E0825E}"/>
    <cellStyle name="40% - Accent2 3 2 3" xfId="2328" xr:uid="{00000000-0005-0000-0000-00000D020000}"/>
    <cellStyle name="40% - Accent2 3 2 3 2" xfId="4654" xr:uid="{A6057CB5-ED15-4049-A75D-F38AAF067558}"/>
    <cellStyle name="40% - Accent2 3 2 4" xfId="3083" xr:uid="{CD7714D9-6682-4BEE-8DE5-568A10D8BE26}"/>
    <cellStyle name="40% - Accent2 3 3" xfId="1288" xr:uid="{00000000-0005-0000-0000-00000E020000}"/>
    <cellStyle name="40% - Accent2 3 3 2" xfId="3614" xr:uid="{37DD7BDD-C716-4000-9EEC-977637C3E738}"/>
    <cellStyle name="40% - Accent2 3 4" xfId="1981" xr:uid="{00000000-0005-0000-0000-00000F020000}"/>
    <cellStyle name="40% - Accent2 3 4 2" xfId="4307" xr:uid="{DEAF5841-9FD4-4085-A3A4-1352BFE59A8B}"/>
    <cellStyle name="40% - Accent2 3 5" xfId="2712" xr:uid="{57F9AE79-132A-4A29-A3F9-E41D09E8E6AF}"/>
    <cellStyle name="40% - Accent2 4" xfId="534" xr:uid="{00000000-0005-0000-0000-000010020000}"/>
    <cellStyle name="40% - Accent2 4 2" xfId="1463" xr:uid="{00000000-0005-0000-0000-000011020000}"/>
    <cellStyle name="40% - Accent2 4 2 2" xfId="3789" xr:uid="{8E88588A-4F54-4BA5-8DDE-2DDD4A011906}"/>
    <cellStyle name="40% - Accent2 4 3" xfId="2156" xr:uid="{00000000-0005-0000-0000-000012020000}"/>
    <cellStyle name="40% - Accent2 4 3 2" xfId="4482" xr:uid="{DB54C136-D60B-4F3A-9232-97DDD6B3DBA2}"/>
    <cellStyle name="40% - Accent2 4 4" xfId="2898" xr:uid="{2FAA95F0-A188-4638-8D44-2E8EC57413F5}"/>
    <cellStyle name="40% - Accent2 5" xfId="919" xr:uid="{00000000-0005-0000-0000-000013020000}"/>
    <cellStyle name="40% - Accent2 5 2" xfId="3268" xr:uid="{1CD70136-32A3-4B5D-83C7-F8045B55591A}"/>
    <cellStyle name="40% - Accent2 6" xfId="1116" xr:uid="{00000000-0005-0000-0000-000014020000}"/>
    <cellStyle name="40% - Accent2 6 2" xfId="3442" xr:uid="{E02A6756-7B5E-4C11-B204-D0C1B9726FA1}"/>
    <cellStyle name="40% - Accent2 7" xfId="1809" xr:uid="{00000000-0005-0000-0000-000015020000}"/>
    <cellStyle name="40% - Accent2 7 2" xfId="4135" xr:uid="{D17227FB-3992-4C5C-BC31-201E4798D1AA}"/>
    <cellStyle name="40% - Accent2 8" xfId="2516" xr:uid="{295C5BA2-ED16-4D04-B236-5791322705FF}"/>
    <cellStyle name="40% - Accent3" xfId="49" xr:uid="{00000000-0005-0000-0000-000016020000}"/>
    <cellStyle name="40% - Accent3 2" xfId="154" xr:uid="{00000000-0005-0000-0000-000017020000}"/>
    <cellStyle name="40% - Accent3 2 2" xfId="398" xr:uid="{00000000-0005-0000-0000-000018020000}"/>
    <cellStyle name="40% - Accent3 2 2 2" xfId="776" xr:uid="{00000000-0005-0000-0000-000019020000}"/>
    <cellStyle name="40% - Accent3 2 2 2 2" xfId="1682" xr:uid="{00000000-0005-0000-0000-00001A020000}"/>
    <cellStyle name="40% - Accent3 2 2 2 2 2" xfId="4008" xr:uid="{7AE9B84D-3255-405D-AC76-77A23ADBE8AA}"/>
    <cellStyle name="40% - Accent3 2 2 2 3" xfId="2375" xr:uid="{00000000-0005-0000-0000-00001B020000}"/>
    <cellStyle name="40% - Accent3 2 2 2 3 2" xfId="4701" xr:uid="{46CFE1B2-8053-4E00-8379-26DFC9861D5F}"/>
    <cellStyle name="40% - Accent3 2 2 2 4" xfId="3140" xr:uid="{94F5A4B6-4688-440B-A660-9160FF64C07D}"/>
    <cellStyle name="40% - Accent3 2 2 3" xfId="1335" xr:uid="{00000000-0005-0000-0000-00001C020000}"/>
    <cellStyle name="40% - Accent3 2 2 3 2" xfId="3661" xr:uid="{75C82CB6-7ED3-47BE-8562-F87BDCE46205}"/>
    <cellStyle name="40% - Accent3 2 2 4" xfId="2028" xr:uid="{00000000-0005-0000-0000-00001D020000}"/>
    <cellStyle name="40% - Accent3 2 2 4 2" xfId="4354" xr:uid="{721B36B5-6BC6-45FD-9F63-483B7B05FD99}"/>
    <cellStyle name="40% - Accent3 2 2 5" xfId="2769" xr:uid="{6A375A86-A88E-414B-B3BE-3ADF5AE0C22A}"/>
    <cellStyle name="40% - Accent3 2 3" xfId="581" xr:uid="{00000000-0005-0000-0000-00001E020000}"/>
    <cellStyle name="40% - Accent3 2 3 2" xfId="1510" xr:uid="{00000000-0005-0000-0000-00001F020000}"/>
    <cellStyle name="40% - Accent3 2 3 2 2" xfId="3836" xr:uid="{3CE83EA3-CAFA-4992-98D0-960F7EDAE5A4}"/>
    <cellStyle name="40% - Accent3 2 3 3" xfId="2203" xr:uid="{00000000-0005-0000-0000-000020020000}"/>
    <cellStyle name="40% - Accent3 2 3 3 2" xfId="4529" xr:uid="{4BC1A3B2-43CA-4956-8BCF-82FF8B712B27}"/>
    <cellStyle name="40% - Accent3 2 3 4" xfId="2945" xr:uid="{126BB9EC-C895-4C8A-AE91-D176D2B16C3B}"/>
    <cellStyle name="40% - Accent3 2 4" xfId="978" xr:uid="{00000000-0005-0000-0000-000021020000}"/>
    <cellStyle name="40% - Accent3 2 4 2" xfId="3315" xr:uid="{E8BB34AB-485A-45B1-B107-E8E68D4ABCAD}"/>
    <cellStyle name="40% - Accent3 2 5" xfId="1163" xr:uid="{00000000-0005-0000-0000-000022020000}"/>
    <cellStyle name="40% - Accent3 2 5 2" xfId="3489" xr:uid="{6D96CC56-EEF7-4B34-9CA9-5E0AFA6210B4}"/>
    <cellStyle name="40% - Accent3 2 6" xfId="1856" xr:uid="{00000000-0005-0000-0000-000023020000}"/>
    <cellStyle name="40% - Accent3 2 6 2" xfId="4182" xr:uid="{0B64B957-39D7-4105-8390-E24FAAD688E7}"/>
    <cellStyle name="40% - Accent3 2 7" xfId="2573" xr:uid="{392C6814-3974-4660-8E21-3897EC806F59}"/>
    <cellStyle name="40% - Accent3 3" xfId="339" xr:uid="{00000000-0005-0000-0000-000024020000}"/>
    <cellStyle name="40% - Accent3 3 2" xfId="720" xr:uid="{00000000-0005-0000-0000-000025020000}"/>
    <cellStyle name="40% - Accent3 3 2 2" xfId="1636" xr:uid="{00000000-0005-0000-0000-000026020000}"/>
    <cellStyle name="40% - Accent3 3 2 2 2" xfId="3962" xr:uid="{C1200094-99D4-4D81-BD8C-74D35A68760A}"/>
    <cellStyle name="40% - Accent3 3 2 3" xfId="2329" xr:uid="{00000000-0005-0000-0000-000027020000}"/>
    <cellStyle name="40% - Accent3 3 2 3 2" xfId="4655" xr:uid="{C3DC581C-CF8B-496C-AD5C-B8F6B863E81B}"/>
    <cellStyle name="40% - Accent3 3 2 4" xfId="3084" xr:uid="{1E43C96A-723A-4A8D-81CA-CF52D1DFD1E1}"/>
    <cellStyle name="40% - Accent3 3 3" xfId="1289" xr:uid="{00000000-0005-0000-0000-000028020000}"/>
    <cellStyle name="40% - Accent3 3 3 2" xfId="3615" xr:uid="{3A5E29F6-4204-4FE5-820B-A839BB2DF568}"/>
    <cellStyle name="40% - Accent3 3 4" xfId="1982" xr:uid="{00000000-0005-0000-0000-000029020000}"/>
    <cellStyle name="40% - Accent3 3 4 2" xfId="4308" xr:uid="{24086A61-739F-4B36-87E6-873E6720F5D6}"/>
    <cellStyle name="40% - Accent3 3 5" xfId="2713" xr:uid="{A6A12C10-44D4-40AE-ABE1-B70EF4B7864A}"/>
    <cellStyle name="40% - Accent3 4" xfId="535" xr:uid="{00000000-0005-0000-0000-00002A020000}"/>
    <cellStyle name="40% - Accent3 4 2" xfId="1464" xr:uid="{00000000-0005-0000-0000-00002B020000}"/>
    <cellStyle name="40% - Accent3 4 2 2" xfId="3790" xr:uid="{8243DCF2-5751-47E9-BF25-5F1A3FB19C15}"/>
    <cellStyle name="40% - Accent3 4 3" xfId="2157" xr:uid="{00000000-0005-0000-0000-00002C020000}"/>
    <cellStyle name="40% - Accent3 4 3 2" xfId="4483" xr:uid="{A3B49F18-0790-4195-BF12-7C843BCE9436}"/>
    <cellStyle name="40% - Accent3 4 4" xfId="2899" xr:uid="{B7B91C69-CB2B-4737-A540-E71475DDB6DF}"/>
    <cellStyle name="40% - Accent3 5" xfId="920" xr:uid="{00000000-0005-0000-0000-00002D020000}"/>
    <cellStyle name="40% - Accent3 5 2" xfId="3269" xr:uid="{0BA92722-F8D7-4E42-87D2-5FA57EE6E049}"/>
    <cellStyle name="40% - Accent3 6" xfId="1117" xr:uid="{00000000-0005-0000-0000-00002E020000}"/>
    <cellStyle name="40% - Accent3 6 2" xfId="3443" xr:uid="{12440FFB-99DF-49EB-840C-3DBFF33C0403}"/>
    <cellStyle name="40% - Accent3 7" xfId="1810" xr:uid="{00000000-0005-0000-0000-00002F020000}"/>
    <cellStyle name="40% - Accent3 7 2" xfId="4136" xr:uid="{8C3BC99D-3D6F-49C2-B132-FE8F2C17DFF6}"/>
    <cellStyle name="40% - Accent3 8" xfId="2517" xr:uid="{A14FE484-8897-4C10-AA08-EF0198602A0E}"/>
    <cellStyle name="40% - Accent4" xfId="50" xr:uid="{00000000-0005-0000-0000-000030020000}"/>
    <cellStyle name="40% - Accent4 2" xfId="155" xr:uid="{00000000-0005-0000-0000-000031020000}"/>
    <cellStyle name="40% - Accent4 2 2" xfId="399" xr:uid="{00000000-0005-0000-0000-000032020000}"/>
    <cellStyle name="40% - Accent4 2 2 2" xfId="777" xr:uid="{00000000-0005-0000-0000-000033020000}"/>
    <cellStyle name="40% - Accent4 2 2 2 2" xfId="1683" xr:uid="{00000000-0005-0000-0000-000034020000}"/>
    <cellStyle name="40% - Accent4 2 2 2 2 2" xfId="4009" xr:uid="{7CF8DD1A-C65F-4FD4-90C6-BA04A6618EA4}"/>
    <cellStyle name="40% - Accent4 2 2 2 3" xfId="2376" xr:uid="{00000000-0005-0000-0000-000035020000}"/>
    <cellStyle name="40% - Accent4 2 2 2 3 2" xfId="4702" xr:uid="{3CFFD86E-0AF5-4427-B073-AE03C645D4B1}"/>
    <cellStyle name="40% - Accent4 2 2 2 4" xfId="3141" xr:uid="{730B0F64-EE77-49DD-A392-98042E90BFCF}"/>
    <cellStyle name="40% - Accent4 2 2 3" xfId="1336" xr:uid="{00000000-0005-0000-0000-000036020000}"/>
    <cellStyle name="40% - Accent4 2 2 3 2" xfId="3662" xr:uid="{444602CE-2121-46CF-964F-DC664C45CDD0}"/>
    <cellStyle name="40% - Accent4 2 2 4" xfId="2029" xr:uid="{00000000-0005-0000-0000-000037020000}"/>
    <cellStyle name="40% - Accent4 2 2 4 2" xfId="4355" xr:uid="{A5E1842A-CA2D-4CBD-81F8-8FEA9FDC31A8}"/>
    <cellStyle name="40% - Accent4 2 2 5" xfId="2770" xr:uid="{862039A3-A000-4732-870F-AB226C5BA9AB}"/>
    <cellStyle name="40% - Accent4 2 3" xfId="582" xr:uid="{00000000-0005-0000-0000-000038020000}"/>
    <cellStyle name="40% - Accent4 2 3 2" xfId="1511" xr:uid="{00000000-0005-0000-0000-000039020000}"/>
    <cellStyle name="40% - Accent4 2 3 2 2" xfId="3837" xr:uid="{AAB58FC8-379C-454D-97BB-00B9BA19FE05}"/>
    <cellStyle name="40% - Accent4 2 3 3" xfId="2204" xr:uid="{00000000-0005-0000-0000-00003A020000}"/>
    <cellStyle name="40% - Accent4 2 3 3 2" xfId="4530" xr:uid="{BE6DC9E9-AFD0-4344-9C7C-99D3838B4CCB}"/>
    <cellStyle name="40% - Accent4 2 3 4" xfId="2946" xr:uid="{66B5D616-1A0F-4677-A4B0-2E9B4F279657}"/>
    <cellStyle name="40% - Accent4 2 4" xfId="979" xr:uid="{00000000-0005-0000-0000-00003B020000}"/>
    <cellStyle name="40% - Accent4 2 4 2" xfId="3316" xr:uid="{A80627C5-F8B2-4A80-BFAA-CCE049F84AB9}"/>
    <cellStyle name="40% - Accent4 2 5" xfId="1164" xr:uid="{00000000-0005-0000-0000-00003C020000}"/>
    <cellStyle name="40% - Accent4 2 5 2" xfId="3490" xr:uid="{6F3DE114-BCC4-40C5-8491-DB664E71C50A}"/>
    <cellStyle name="40% - Accent4 2 6" xfId="1857" xr:uid="{00000000-0005-0000-0000-00003D020000}"/>
    <cellStyle name="40% - Accent4 2 6 2" xfId="4183" xr:uid="{DA7D14D8-DF61-40D5-95AE-58249C846517}"/>
    <cellStyle name="40% - Accent4 2 7" xfId="2574" xr:uid="{F359FA07-A698-40F7-8E32-E3273D37A565}"/>
    <cellStyle name="40% - Accent4 3" xfId="340" xr:uid="{00000000-0005-0000-0000-00003E020000}"/>
    <cellStyle name="40% - Accent4 3 2" xfId="721" xr:uid="{00000000-0005-0000-0000-00003F020000}"/>
    <cellStyle name="40% - Accent4 3 2 2" xfId="1637" xr:uid="{00000000-0005-0000-0000-000040020000}"/>
    <cellStyle name="40% - Accent4 3 2 2 2" xfId="3963" xr:uid="{D6749249-C612-416C-AC28-AA1223820FF7}"/>
    <cellStyle name="40% - Accent4 3 2 3" xfId="2330" xr:uid="{00000000-0005-0000-0000-000041020000}"/>
    <cellStyle name="40% - Accent4 3 2 3 2" xfId="4656" xr:uid="{525131B7-A8CF-49D0-95F7-77D0B721E094}"/>
    <cellStyle name="40% - Accent4 3 2 4" xfId="3085" xr:uid="{3B17D537-E9A9-4FE5-9709-FE94F3592BDA}"/>
    <cellStyle name="40% - Accent4 3 3" xfId="1290" xr:uid="{00000000-0005-0000-0000-000042020000}"/>
    <cellStyle name="40% - Accent4 3 3 2" xfId="3616" xr:uid="{C646D255-F5DB-469A-8815-82AB97E01B40}"/>
    <cellStyle name="40% - Accent4 3 4" xfId="1983" xr:uid="{00000000-0005-0000-0000-000043020000}"/>
    <cellStyle name="40% - Accent4 3 4 2" xfId="4309" xr:uid="{86CCC7AC-B21F-497B-ACAC-C1E5FF385FBD}"/>
    <cellStyle name="40% - Accent4 3 5" xfId="2714" xr:uid="{BFF736E7-A610-4AE3-95D4-26F0E0E1A90B}"/>
    <cellStyle name="40% - Accent4 4" xfId="536" xr:uid="{00000000-0005-0000-0000-000044020000}"/>
    <cellStyle name="40% - Accent4 4 2" xfId="1465" xr:uid="{00000000-0005-0000-0000-000045020000}"/>
    <cellStyle name="40% - Accent4 4 2 2" xfId="3791" xr:uid="{3E91C58D-6CA0-4827-B26E-6B1F8D1276E9}"/>
    <cellStyle name="40% - Accent4 4 3" xfId="2158" xr:uid="{00000000-0005-0000-0000-000046020000}"/>
    <cellStyle name="40% - Accent4 4 3 2" xfId="4484" xr:uid="{C3D4131A-D843-4096-AE77-F94044F31A35}"/>
    <cellStyle name="40% - Accent4 4 4" xfId="2900" xr:uid="{BEE210CF-8986-4699-B256-DC259A2B629D}"/>
    <cellStyle name="40% - Accent4 5" xfId="921" xr:uid="{00000000-0005-0000-0000-000047020000}"/>
    <cellStyle name="40% - Accent4 5 2" xfId="3270" xr:uid="{2CB06784-DAEF-4260-9D56-1F7748B3FA0D}"/>
    <cellStyle name="40% - Accent4 6" xfId="1118" xr:uid="{00000000-0005-0000-0000-000048020000}"/>
    <cellStyle name="40% - Accent4 6 2" xfId="3444" xr:uid="{52349EF3-66B1-4A4A-AC5E-BC7B46ABAE63}"/>
    <cellStyle name="40% - Accent4 7" xfId="1811" xr:uid="{00000000-0005-0000-0000-000049020000}"/>
    <cellStyle name="40% - Accent4 7 2" xfId="4137" xr:uid="{C6DB0476-65C8-4012-8F9E-4D1CD30EE40A}"/>
    <cellStyle name="40% - Accent4 8" xfId="2518" xr:uid="{8B444414-CEA1-4CA0-851A-B8EEF05AEF78}"/>
    <cellStyle name="40% - Accent5" xfId="51" xr:uid="{00000000-0005-0000-0000-00004A020000}"/>
    <cellStyle name="40% - Accent5 2" xfId="156" xr:uid="{00000000-0005-0000-0000-00004B020000}"/>
    <cellStyle name="40% - Accent5 2 2" xfId="400" xr:uid="{00000000-0005-0000-0000-00004C020000}"/>
    <cellStyle name="40% - Accent5 2 2 2" xfId="778" xr:uid="{00000000-0005-0000-0000-00004D020000}"/>
    <cellStyle name="40% - Accent5 2 2 2 2" xfId="1684" xr:uid="{00000000-0005-0000-0000-00004E020000}"/>
    <cellStyle name="40% - Accent5 2 2 2 2 2" xfId="4010" xr:uid="{4764A702-F880-43DA-BE35-9AD01A341BAC}"/>
    <cellStyle name="40% - Accent5 2 2 2 3" xfId="2377" xr:uid="{00000000-0005-0000-0000-00004F020000}"/>
    <cellStyle name="40% - Accent5 2 2 2 3 2" xfId="4703" xr:uid="{47C01177-BC07-4EB7-B752-D5F9A3F119A7}"/>
    <cellStyle name="40% - Accent5 2 2 2 4" xfId="3142" xr:uid="{FC7DF6BE-AA28-4268-81BB-3AF6BFB8DC11}"/>
    <cellStyle name="40% - Accent5 2 2 3" xfId="1337" xr:uid="{00000000-0005-0000-0000-000050020000}"/>
    <cellStyle name="40% - Accent5 2 2 3 2" xfId="3663" xr:uid="{B2B31D17-60E3-4D85-BFC7-92A2C1BFE874}"/>
    <cellStyle name="40% - Accent5 2 2 4" xfId="2030" xr:uid="{00000000-0005-0000-0000-000051020000}"/>
    <cellStyle name="40% - Accent5 2 2 4 2" xfId="4356" xr:uid="{0B5FCBAE-801C-41C4-9A35-DC83DEB111DA}"/>
    <cellStyle name="40% - Accent5 2 2 5" xfId="2771" xr:uid="{8F621DA2-E2D0-489F-99CF-BCDA097B8BB2}"/>
    <cellStyle name="40% - Accent5 2 3" xfId="583" xr:uid="{00000000-0005-0000-0000-000052020000}"/>
    <cellStyle name="40% - Accent5 2 3 2" xfId="1512" xr:uid="{00000000-0005-0000-0000-000053020000}"/>
    <cellStyle name="40% - Accent5 2 3 2 2" xfId="3838" xr:uid="{C009886D-4C80-4DE2-9DD0-1941D7651581}"/>
    <cellStyle name="40% - Accent5 2 3 3" xfId="2205" xr:uid="{00000000-0005-0000-0000-000054020000}"/>
    <cellStyle name="40% - Accent5 2 3 3 2" xfId="4531" xr:uid="{59292794-6DAC-4F46-8567-A97274278C10}"/>
    <cellStyle name="40% - Accent5 2 3 4" xfId="2947" xr:uid="{60F02E39-4683-4364-B43D-5A487A5AD55E}"/>
    <cellStyle name="40% - Accent5 2 4" xfId="980" xr:uid="{00000000-0005-0000-0000-000055020000}"/>
    <cellStyle name="40% - Accent5 2 4 2" xfId="3317" xr:uid="{C9A35F4D-F182-4224-BCBB-249C1D9F9881}"/>
    <cellStyle name="40% - Accent5 2 5" xfId="1165" xr:uid="{00000000-0005-0000-0000-000056020000}"/>
    <cellStyle name="40% - Accent5 2 5 2" xfId="3491" xr:uid="{C63A5E28-1E58-45E2-83AA-544F225A0CB5}"/>
    <cellStyle name="40% - Accent5 2 6" xfId="1858" xr:uid="{00000000-0005-0000-0000-000057020000}"/>
    <cellStyle name="40% - Accent5 2 6 2" xfId="4184" xr:uid="{B571310D-E8EF-463F-85CF-571C598288EA}"/>
    <cellStyle name="40% - Accent5 2 7" xfId="2575" xr:uid="{1619FCA4-4914-47B7-A9A9-63F099143E26}"/>
    <cellStyle name="40% - Accent5 3" xfId="341" xr:uid="{00000000-0005-0000-0000-000058020000}"/>
    <cellStyle name="40% - Accent5 3 2" xfId="722" xr:uid="{00000000-0005-0000-0000-000059020000}"/>
    <cellStyle name="40% - Accent5 3 2 2" xfId="1638" xr:uid="{00000000-0005-0000-0000-00005A020000}"/>
    <cellStyle name="40% - Accent5 3 2 2 2" xfId="3964" xr:uid="{DA358974-DFCD-43D7-9C69-03110E10138B}"/>
    <cellStyle name="40% - Accent5 3 2 3" xfId="2331" xr:uid="{00000000-0005-0000-0000-00005B020000}"/>
    <cellStyle name="40% - Accent5 3 2 3 2" xfId="4657" xr:uid="{94AE020A-5345-40BA-9CA7-2EF9847A58A1}"/>
    <cellStyle name="40% - Accent5 3 2 4" xfId="3086" xr:uid="{C81168C1-EB91-40DC-8411-9D0E19CA9A2E}"/>
    <cellStyle name="40% - Accent5 3 3" xfId="1291" xr:uid="{00000000-0005-0000-0000-00005C020000}"/>
    <cellStyle name="40% - Accent5 3 3 2" xfId="3617" xr:uid="{C0F521C0-C0A9-4577-800D-FFC1AEE70255}"/>
    <cellStyle name="40% - Accent5 3 4" xfId="1984" xr:uid="{00000000-0005-0000-0000-00005D020000}"/>
    <cellStyle name="40% - Accent5 3 4 2" xfId="4310" xr:uid="{BFD629F9-7A9C-4023-90F9-1E713810EF56}"/>
    <cellStyle name="40% - Accent5 3 5" xfId="2715" xr:uid="{FA3FA554-BAE0-4EA5-82D0-279E63EF3E49}"/>
    <cellStyle name="40% - Accent5 4" xfId="537" xr:uid="{00000000-0005-0000-0000-00005E020000}"/>
    <cellStyle name="40% - Accent5 4 2" xfId="1466" xr:uid="{00000000-0005-0000-0000-00005F020000}"/>
    <cellStyle name="40% - Accent5 4 2 2" xfId="3792" xr:uid="{25F7FD7B-DC65-411B-BB07-27E3B4E2E483}"/>
    <cellStyle name="40% - Accent5 4 3" xfId="2159" xr:uid="{00000000-0005-0000-0000-000060020000}"/>
    <cellStyle name="40% - Accent5 4 3 2" xfId="4485" xr:uid="{EF114DDB-228A-4852-985A-73C454A35D3A}"/>
    <cellStyle name="40% - Accent5 4 4" xfId="2901" xr:uid="{BFDCC9DB-6776-4CA7-8B77-E241433C8CD7}"/>
    <cellStyle name="40% - Accent5 5" xfId="922" xr:uid="{00000000-0005-0000-0000-000061020000}"/>
    <cellStyle name="40% - Accent5 5 2" xfId="3271" xr:uid="{1EA2E575-A277-4A5C-BDFB-40D9FD76BC3D}"/>
    <cellStyle name="40% - Accent5 6" xfId="1119" xr:uid="{00000000-0005-0000-0000-000062020000}"/>
    <cellStyle name="40% - Accent5 6 2" xfId="3445" xr:uid="{A243935D-E4AF-41BB-861A-5513BB77F7D0}"/>
    <cellStyle name="40% - Accent5 7" xfId="1812" xr:uid="{00000000-0005-0000-0000-000063020000}"/>
    <cellStyle name="40% - Accent5 7 2" xfId="4138" xr:uid="{8CEEF811-6766-47A2-8BCD-84EA1AA89FEC}"/>
    <cellStyle name="40% - Accent5 8" xfId="2519" xr:uid="{930DDADC-7D7E-475C-B0C1-28B65A584815}"/>
    <cellStyle name="40% - Accent6" xfId="52" xr:uid="{00000000-0005-0000-0000-000064020000}"/>
    <cellStyle name="40% - Accent6 2" xfId="157" xr:uid="{00000000-0005-0000-0000-000065020000}"/>
    <cellStyle name="40% - Accent6 2 2" xfId="401" xr:uid="{00000000-0005-0000-0000-000066020000}"/>
    <cellStyle name="40% - Accent6 2 2 2" xfId="779" xr:uid="{00000000-0005-0000-0000-000067020000}"/>
    <cellStyle name="40% - Accent6 2 2 2 2" xfId="1685" xr:uid="{00000000-0005-0000-0000-000068020000}"/>
    <cellStyle name="40% - Accent6 2 2 2 2 2" xfId="4011" xr:uid="{5537B033-FFED-403E-8F72-AAA1CF039B37}"/>
    <cellStyle name="40% - Accent6 2 2 2 3" xfId="2378" xr:uid="{00000000-0005-0000-0000-000069020000}"/>
    <cellStyle name="40% - Accent6 2 2 2 3 2" xfId="4704" xr:uid="{4A086E73-4DF2-4059-A05D-F3F8BBE63575}"/>
    <cellStyle name="40% - Accent6 2 2 2 4" xfId="3143" xr:uid="{25365403-10CD-4868-9C13-40236AB45913}"/>
    <cellStyle name="40% - Accent6 2 2 3" xfId="1338" xr:uid="{00000000-0005-0000-0000-00006A020000}"/>
    <cellStyle name="40% - Accent6 2 2 3 2" xfId="3664" xr:uid="{04762FC8-6D4B-479F-B5A7-1926BFF68A79}"/>
    <cellStyle name="40% - Accent6 2 2 4" xfId="2031" xr:uid="{00000000-0005-0000-0000-00006B020000}"/>
    <cellStyle name="40% - Accent6 2 2 4 2" xfId="4357" xr:uid="{4D60E4A6-618C-4085-9E06-1EB6F064AF19}"/>
    <cellStyle name="40% - Accent6 2 2 5" xfId="2772" xr:uid="{7BEC6900-EC54-427E-8561-62893CBD32DF}"/>
    <cellStyle name="40% - Accent6 2 3" xfId="584" xr:uid="{00000000-0005-0000-0000-00006C020000}"/>
    <cellStyle name="40% - Accent6 2 3 2" xfId="1513" xr:uid="{00000000-0005-0000-0000-00006D020000}"/>
    <cellStyle name="40% - Accent6 2 3 2 2" xfId="3839" xr:uid="{45E0D89E-4E14-4C9B-A558-6599A0072661}"/>
    <cellStyle name="40% - Accent6 2 3 3" xfId="2206" xr:uid="{00000000-0005-0000-0000-00006E020000}"/>
    <cellStyle name="40% - Accent6 2 3 3 2" xfId="4532" xr:uid="{64105C97-2D1B-45A1-A7E4-E26EE30716F6}"/>
    <cellStyle name="40% - Accent6 2 3 4" xfId="2948" xr:uid="{1402D1BF-0393-4418-97FD-E6D3DAE1205A}"/>
    <cellStyle name="40% - Accent6 2 4" xfId="981" xr:uid="{00000000-0005-0000-0000-00006F020000}"/>
    <cellStyle name="40% - Accent6 2 4 2" xfId="3318" xr:uid="{9082F2FC-E0C6-48A1-8A8D-8D707079C895}"/>
    <cellStyle name="40% - Accent6 2 5" xfId="1166" xr:uid="{00000000-0005-0000-0000-000070020000}"/>
    <cellStyle name="40% - Accent6 2 5 2" xfId="3492" xr:uid="{91B89CAC-1324-4CCD-BBCA-29F02CF3132B}"/>
    <cellStyle name="40% - Accent6 2 6" xfId="1859" xr:uid="{00000000-0005-0000-0000-000071020000}"/>
    <cellStyle name="40% - Accent6 2 6 2" xfId="4185" xr:uid="{728D3552-56A8-4018-BF9A-987DB9AC2E2F}"/>
    <cellStyle name="40% - Accent6 2 7" xfId="2576" xr:uid="{05ADD79C-9A63-40C2-BEF5-875AC2B3E342}"/>
    <cellStyle name="40% - Accent6 3" xfId="342" xr:uid="{00000000-0005-0000-0000-000072020000}"/>
    <cellStyle name="40% - Accent6 3 2" xfId="723" xr:uid="{00000000-0005-0000-0000-000073020000}"/>
    <cellStyle name="40% - Accent6 3 2 2" xfId="1639" xr:uid="{00000000-0005-0000-0000-000074020000}"/>
    <cellStyle name="40% - Accent6 3 2 2 2" xfId="3965" xr:uid="{2A01C0F5-80C0-44E6-9CA9-344418F7E633}"/>
    <cellStyle name="40% - Accent6 3 2 3" xfId="2332" xr:uid="{00000000-0005-0000-0000-000075020000}"/>
    <cellStyle name="40% - Accent6 3 2 3 2" xfId="4658" xr:uid="{C41EE8FD-B3CF-485E-9412-B5D2C8104773}"/>
    <cellStyle name="40% - Accent6 3 2 4" xfId="3087" xr:uid="{9B2CF50C-43DC-435A-A126-D23CB515637C}"/>
    <cellStyle name="40% - Accent6 3 3" xfId="1292" xr:uid="{00000000-0005-0000-0000-000076020000}"/>
    <cellStyle name="40% - Accent6 3 3 2" xfId="3618" xr:uid="{972A0A09-DC76-47B0-893D-D0BBD9A931B1}"/>
    <cellStyle name="40% - Accent6 3 4" xfId="1985" xr:uid="{00000000-0005-0000-0000-000077020000}"/>
    <cellStyle name="40% - Accent6 3 4 2" xfId="4311" xr:uid="{8E9DEFD6-B2C8-453D-9B4A-2C54CFBC420A}"/>
    <cellStyle name="40% - Accent6 3 5" xfId="2716" xr:uid="{F7AFF32A-8474-442A-935F-8585D333C0C9}"/>
    <cellStyle name="40% - Accent6 4" xfId="538" xr:uid="{00000000-0005-0000-0000-000078020000}"/>
    <cellStyle name="40% - Accent6 4 2" xfId="1467" xr:uid="{00000000-0005-0000-0000-000079020000}"/>
    <cellStyle name="40% - Accent6 4 2 2" xfId="3793" xr:uid="{728D561E-F18F-4732-AA5A-0E7343BA4DDB}"/>
    <cellStyle name="40% - Accent6 4 3" xfId="2160" xr:uid="{00000000-0005-0000-0000-00007A020000}"/>
    <cellStyle name="40% - Accent6 4 3 2" xfId="4486" xr:uid="{B699FD57-A862-4118-9AF8-8FBBEBA59ED4}"/>
    <cellStyle name="40% - Accent6 4 4" xfId="2902" xr:uid="{8AD8CA3E-0855-4F81-AE52-053AEC2AE485}"/>
    <cellStyle name="40% - Accent6 5" xfId="923" xr:uid="{00000000-0005-0000-0000-00007B020000}"/>
    <cellStyle name="40% - Accent6 5 2" xfId="3272" xr:uid="{1AB8A3BC-3D28-4DCC-9EA8-63C8166608DF}"/>
    <cellStyle name="40% - Accent6 6" xfId="1120" xr:uid="{00000000-0005-0000-0000-00007C020000}"/>
    <cellStyle name="40% - Accent6 6 2" xfId="3446" xr:uid="{EAE63CA9-9567-44F2-AFFD-AE3506DDEACE}"/>
    <cellStyle name="40% - Accent6 7" xfId="1813" xr:uid="{00000000-0005-0000-0000-00007D020000}"/>
    <cellStyle name="40% - Accent6 7 2" xfId="4139" xr:uid="{2FF4519B-E897-4718-AC01-B5320EAF066C}"/>
    <cellStyle name="40% - Accent6 8" xfId="2520" xr:uid="{81D656C8-26EC-46E1-981B-9FD0A342673D}"/>
    <cellStyle name="40% - uthevingsfarge 1 2" xfId="205" xr:uid="{00000000-0005-0000-0000-00007E020000}"/>
    <cellStyle name="40% - uthevingsfarge 2 2" xfId="206" xr:uid="{00000000-0005-0000-0000-00007F020000}"/>
    <cellStyle name="40% - uthevingsfarge 3 2" xfId="207" xr:uid="{00000000-0005-0000-0000-000080020000}"/>
    <cellStyle name="40% - uthevingsfarge 4 2" xfId="208" xr:uid="{00000000-0005-0000-0000-000081020000}"/>
    <cellStyle name="40% - uthevingsfarge 5 2" xfId="209" xr:uid="{00000000-0005-0000-0000-000082020000}"/>
    <cellStyle name="40% - uthevingsfarge 5 2 10" xfId="2616" xr:uid="{637577FC-353A-41B8-9728-FCA6DED0CCF3}"/>
    <cellStyle name="40% - uthevingsfarge 5 2 2" xfId="210" xr:uid="{00000000-0005-0000-0000-000083020000}"/>
    <cellStyle name="40% - uthevingsfarge 5 2 2 2" xfId="211" xr:uid="{00000000-0005-0000-0000-000084020000}"/>
    <cellStyle name="40% - uthevingsfarge 5 2 2 2 2" xfId="212" xr:uid="{00000000-0005-0000-0000-000085020000}"/>
    <cellStyle name="40% - uthevingsfarge 5 2 2 2 2 2" xfId="447" xr:uid="{00000000-0005-0000-0000-000086020000}"/>
    <cellStyle name="40% - uthevingsfarge 5 2 2 2 2 2 2" xfId="822" xr:uid="{00000000-0005-0000-0000-000087020000}"/>
    <cellStyle name="40% - uthevingsfarge 5 2 2 2 2 2 2 2" xfId="1728" xr:uid="{00000000-0005-0000-0000-000088020000}"/>
    <cellStyle name="40% - uthevingsfarge 5 2 2 2 2 2 2 2 2" xfId="4054" xr:uid="{AFA7AE85-F38B-455C-B41F-8FE9B4CED533}"/>
    <cellStyle name="40% - uthevingsfarge 5 2 2 2 2 2 2 3" xfId="2421" xr:uid="{00000000-0005-0000-0000-000089020000}"/>
    <cellStyle name="40% - uthevingsfarge 5 2 2 2 2 2 2 3 2" xfId="4747" xr:uid="{A6275C75-5670-44C1-975B-97F698832E05}"/>
    <cellStyle name="40% - uthevingsfarge 5 2 2 2 2 2 2 4" xfId="3186" xr:uid="{F6F59EB6-ACEF-4FBF-8299-20A30D1BC794}"/>
    <cellStyle name="40% - uthevingsfarge 5 2 2 2 2 2 3" xfId="1381" xr:uid="{00000000-0005-0000-0000-00008A020000}"/>
    <cellStyle name="40% - uthevingsfarge 5 2 2 2 2 2 3 2" xfId="3707" xr:uid="{56D0E2F6-3CDE-486D-8CF3-EE782CD934BD}"/>
    <cellStyle name="40% - uthevingsfarge 5 2 2 2 2 2 4" xfId="2074" xr:uid="{00000000-0005-0000-0000-00008B020000}"/>
    <cellStyle name="40% - uthevingsfarge 5 2 2 2 2 2 4 2" xfId="4400" xr:uid="{D125AABF-AA87-4B7F-9CB0-8073C3C91A3A}"/>
    <cellStyle name="40% - uthevingsfarge 5 2 2 2 2 2 5" xfId="2815" xr:uid="{5F835A53-E52A-4A08-AD85-94981C74ACFC}"/>
    <cellStyle name="40% - uthevingsfarge 5 2 2 2 2 3" xfId="627" xr:uid="{00000000-0005-0000-0000-00008C020000}"/>
    <cellStyle name="40% - uthevingsfarge 5 2 2 2 2 3 2" xfId="1556" xr:uid="{00000000-0005-0000-0000-00008D020000}"/>
    <cellStyle name="40% - uthevingsfarge 5 2 2 2 2 3 2 2" xfId="3882" xr:uid="{6F9F87EE-BA4B-4332-8CF8-8A83E8EA89D2}"/>
    <cellStyle name="40% - uthevingsfarge 5 2 2 2 2 3 3" xfId="2249" xr:uid="{00000000-0005-0000-0000-00008E020000}"/>
    <cellStyle name="40% - uthevingsfarge 5 2 2 2 2 3 3 2" xfId="4575" xr:uid="{D17CC055-BC95-4572-84E8-06E21B1ACCF1}"/>
    <cellStyle name="40% - uthevingsfarge 5 2 2 2 2 3 4" xfId="2991" xr:uid="{A9D7266A-6FC5-426E-B745-D8C5815575FD}"/>
    <cellStyle name="40% - uthevingsfarge 5 2 2 2 2 4" xfId="1024" xr:uid="{00000000-0005-0000-0000-00008F020000}"/>
    <cellStyle name="40% - uthevingsfarge 5 2 2 2 2 4 2" xfId="3361" xr:uid="{05D4280E-BC24-4D46-BB6A-D6C4574027C7}"/>
    <cellStyle name="40% - uthevingsfarge 5 2 2 2 2 5" xfId="1209" xr:uid="{00000000-0005-0000-0000-000090020000}"/>
    <cellStyle name="40% - uthevingsfarge 5 2 2 2 2 5 2" xfId="3535" xr:uid="{8A284BC1-A6EF-4435-9A8A-B7DCAEE01F7C}"/>
    <cellStyle name="40% - uthevingsfarge 5 2 2 2 2 6" xfId="1902" xr:uid="{00000000-0005-0000-0000-000091020000}"/>
    <cellStyle name="40% - uthevingsfarge 5 2 2 2 2 6 2" xfId="4228" xr:uid="{F94749D8-1EC0-43CA-8EA6-8A2B7BFE7309}"/>
    <cellStyle name="40% - uthevingsfarge 5 2 2 2 2 7" xfId="2619" xr:uid="{576A2751-3710-46A6-AAD6-2ACF6B5AA2F7}"/>
    <cellStyle name="40% - uthevingsfarge 5 2 2 2 3" xfId="446" xr:uid="{00000000-0005-0000-0000-000092020000}"/>
    <cellStyle name="40% - uthevingsfarge 5 2 2 2 3 2" xfId="821" xr:uid="{00000000-0005-0000-0000-000093020000}"/>
    <cellStyle name="40% - uthevingsfarge 5 2 2 2 3 2 2" xfId="1727" xr:uid="{00000000-0005-0000-0000-000094020000}"/>
    <cellStyle name="40% - uthevingsfarge 5 2 2 2 3 2 2 2" xfId="4053" xr:uid="{F3E73700-BA94-42AF-BB0A-B570B9282185}"/>
    <cellStyle name="40% - uthevingsfarge 5 2 2 2 3 2 3" xfId="2420" xr:uid="{00000000-0005-0000-0000-000095020000}"/>
    <cellStyle name="40% - uthevingsfarge 5 2 2 2 3 2 3 2" xfId="4746" xr:uid="{12200939-2376-41EA-B45F-8EC1FD27A24F}"/>
    <cellStyle name="40% - uthevingsfarge 5 2 2 2 3 2 4" xfId="3185" xr:uid="{87DEB90C-68CE-41F9-9E5A-BF6E93FC9085}"/>
    <cellStyle name="40% - uthevingsfarge 5 2 2 2 3 3" xfId="1380" xr:uid="{00000000-0005-0000-0000-000096020000}"/>
    <cellStyle name="40% - uthevingsfarge 5 2 2 2 3 3 2" xfId="3706" xr:uid="{1865739F-EB1E-4799-BFF3-213AABEECBC8}"/>
    <cellStyle name="40% - uthevingsfarge 5 2 2 2 3 4" xfId="2073" xr:uid="{00000000-0005-0000-0000-000097020000}"/>
    <cellStyle name="40% - uthevingsfarge 5 2 2 2 3 4 2" xfId="4399" xr:uid="{213C9DA1-FD85-4808-973A-E712449FE829}"/>
    <cellStyle name="40% - uthevingsfarge 5 2 2 2 3 5" xfId="2814" xr:uid="{4FF7307F-CE07-4BC8-9735-A02D9F6C1A16}"/>
    <cellStyle name="40% - uthevingsfarge 5 2 2 2 4" xfId="626" xr:uid="{00000000-0005-0000-0000-000098020000}"/>
    <cellStyle name="40% - uthevingsfarge 5 2 2 2 4 2" xfId="1555" xr:uid="{00000000-0005-0000-0000-000099020000}"/>
    <cellStyle name="40% - uthevingsfarge 5 2 2 2 4 2 2" xfId="3881" xr:uid="{7E647E99-A697-4EBA-A7D1-EB3B83579E78}"/>
    <cellStyle name="40% - uthevingsfarge 5 2 2 2 4 3" xfId="2248" xr:uid="{00000000-0005-0000-0000-00009A020000}"/>
    <cellStyle name="40% - uthevingsfarge 5 2 2 2 4 3 2" xfId="4574" xr:uid="{430CCA75-6D55-49E2-9FED-E8DA372AD952}"/>
    <cellStyle name="40% - uthevingsfarge 5 2 2 2 4 4" xfId="2990" xr:uid="{093861FB-0889-4BB4-9A02-2ABE5F6EF108}"/>
    <cellStyle name="40% - uthevingsfarge 5 2 2 2 5" xfId="1023" xr:uid="{00000000-0005-0000-0000-00009B020000}"/>
    <cellStyle name="40% - uthevingsfarge 5 2 2 2 5 2" xfId="3360" xr:uid="{4E3FEB5E-E0EB-4202-89BD-F390FCD31210}"/>
    <cellStyle name="40% - uthevingsfarge 5 2 2 2 6" xfId="1208" xr:uid="{00000000-0005-0000-0000-00009C020000}"/>
    <cellStyle name="40% - uthevingsfarge 5 2 2 2 6 2" xfId="3534" xr:uid="{DBE036A0-98EA-46C1-A8F6-9DC336EC8371}"/>
    <cellStyle name="40% - uthevingsfarge 5 2 2 2 7" xfId="1901" xr:uid="{00000000-0005-0000-0000-00009D020000}"/>
    <cellStyle name="40% - uthevingsfarge 5 2 2 2 7 2" xfId="4227" xr:uid="{7D98B685-D07C-41BA-A4D5-A14ACAE0214C}"/>
    <cellStyle name="40% - uthevingsfarge 5 2 2 2 8" xfId="2618" xr:uid="{8C606D54-7789-4D48-940A-BD7C2135B62E}"/>
    <cellStyle name="40% - uthevingsfarge 5 2 2 3" xfId="213" xr:uid="{00000000-0005-0000-0000-00009E020000}"/>
    <cellStyle name="40% - uthevingsfarge 5 2 2 3 2" xfId="448" xr:uid="{00000000-0005-0000-0000-00009F020000}"/>
    <cellStyle name="40% - uthevingsfarge 5 2 2 3 2 2" xfId="823" xr:uid="{00000000-0005-0000-0000-0000A0020000}"/>
    <cellStyle name="40% - uthevingsfarge 5 2 2 3 2 2 2" xfId="1729" xr:uid="{00000000-0005-0000-0000-0000A1020000}"/>
    <cellStyle name="40% - uthevingsfarge 5 2 2 3 2 2 2 2" xfId="4055" xr:uid="{F20C956D-F254-44D7-8A3C-207A7896DF9D}"/>
    <cellStyle name="40% - uthevingsfarge 5 2 2 3 2 2 3" xfId="2422" xr:uid="{00000000-0005-0000-0000-0000A2020000}"/>
    <cellStyle name="40% - uthevingsfarge 5 2 2 3 2 2 3 2" xfId="4748" xr:uid="{D1066F7A-9DF4-4ACA-84E5-C91A50EA4180}"/>
    <cellStyle name="40% - uthevingsfarge 5 2 2 3 2 2 4" xfId="3187" xr:uid="{36C919C7-7AED-47BE-BB83-018BC8AD0938}"/>
    <cellStyle name="40% - uthevingsfarge 5 2 2 3 2 3" xfId="1382" xr:uid="{00000000-0005-0000-0000-0000A3020000}"/>
    <cellStyle name="40% - uthevingsfarge 5 2 2 3 2 3 2" xfId="3708" xr:uid="{F8E1EAB6-DAFD-46AC-9DFC-C15CB80BDBAB}"/>
    <cellStyle name="40% - uthevingsfarge 5 2 2 3 2 4" xfId="2075" xr:uid="{00000000-0005-0000-0000-0000A4020000}"/>
    <cellStyle name="40% - uthevingsfarge 5 2 2 3 2 4 2" xfId="4401" xr:uid="{E90AC94B-BB6D-4FBB-9F2C-685CD4E27464}"/>
    <cellStyle name="40% - uthevingsfarge 5 2 2 3 2 5" xfId="2816" xr:uid="{38861EE5-B30B-4402-86B5-DAD7474D03A1}"/>
    <cellStyle name="40% - uthevingsfarge 5 2 2 3 3" xfId="628" xr:uid="{00000000-0005-0000-0000-0000A5020000}"/>
    <cellStyle name="40% - uthevingsfarge 5 2 2 3 3 2" xfId="1557" xr:uid="{00000000-0005-0000-0000-0000A6020000}"/>
    <cellStyle name="40% - uthevingsfarge 5 2 2 3 3 2 2" xfId="3883" xr:uid="{5B1F1A85-9C74-4494-B50B-CAEBC6839A11}"/>
    <cellStyle name="40% - uthevingsfarge 5 2 2 3 3 3" xfId="2250" xr:uid="{00000000-0005-0000-0000-0000A7020000}"/>
    <cellStyle name="40% - uthevingsfarge 5 2 2 3 3 3 2" xfId="4576" xr:uid="{D06A8020-CEBE-4DEB-843A-83166BA6C2BA}"/>
    <cellStyle name="40% - uthevingsfarge 5 2 2 3 3 4" xfId="2992" xr:uid="{5C143611-D8FF-417B-9C1D-AA79993C5AC5}"/>
    <cellStyle name="40% - uthevingsfarge 5 2 2 3 4" xfId="1025" xr:uid="{00000000-0005-0000-0000-0000A8020000}"/>
    <cellStyle name="40% - uthevingsfarge 5 2 2 3 4 2" xfId="3362" xr:uid="{30B3F524-DDBE-4970-9491-ED3F450D6EE6}"/>
    <cellStyle name="40% - uthevingsfarge 5 2 2 3 5" xfId="1210" xr:uid="{00000000-0005-0000-0000-0000A9020000}"/>
    <cellStyle name="40% - uthevingsfarge 5 2 2 3 5 2" xfId="3536" xr:uid="{BD41EBC3-B3C8-4879-B946-4FA62758FDC0}"/>
    <cellStyle name="40% - uthevingsfarge 5 2 2 3 6" xfId="1903" xr:uid="{00000000-0005-0000-0000-0000AA020000}"/>
    <cellStyle name="40% - uthevingsfarge 5 2 2 3 6 2" xfId="4229" xr:uid="{D9CD028C-82F7-4E2E-A81C-20D80FC97BC0}"/>
    <cellStyle name="40% - uthevingsfarge 5 2 2 3 7" xfId="2620" xr:uid="{B86BD5CA-7C9D-41FC-8835-061D32D5A710}"/>
    <cellStyle name="40% - uthevingsfarge 5 2 2 4" xfId="445" xr:uid="{00000000-0005-0000-0000-0000AB020000}"/>
    <cellStyle name="40% - uthevingsfarge 5 2 2 4 2" xfId="820" xr:uid="{00000000-0005-0000-0000-0000AC020000}"/>
    <cellStyle name="40% - uthevingsfarge 5 2 2 4 2 2" xfId="1726" xr:uid="{00000000-0005-0000-0000-0000AD020000}"/>
    <cellStyle name="40% - uthevingsfarge 5 2 2 4 2 2 2" xfId="4052" xr:uid="{D5FF7590-5E84-4E6D-B964-C737959D9A92}"/>
    <cellStyle name="40% - uthevingsfarge 5 2 2 4 2 3" xfId="2419" xr:uid="{00000000-0005-0000-0000-0000AE020000}"/>
    <cellStyle name="40% - uthevingsfarge 5 2 2 4 2 3 2" xfId="4745" xr:uid="{34CD5299-7A68-4682-AD18-17C77BEEE5F5}"/>
    <cellStyle name="40% - uthevingsfarge 5 2 2 4 2 4" xfId="3184" xr:uid="{4D8CBFC0-CB5D-413C-B6E1-80435438DCE4}"/>
    <cellStyle name="40% - uthevingsfarge 5 2 2 4 3" xfId="1379" xr:uid="{00000000-0005-0000-0000-0000AF020000}"/>
    <cellStyle name="40% - uthevingsfarge 5 2 2 4 3 2" xfId="3705" xr:uid="{26C7333F-A60D-48C3-A874-3714EB0CCD80}"/>
    <cellStyle name="40% - uthevingsfarge 5 2 2 4 4" xfId="2072" xr:uid="{00000000-0005-0000-0000-0000B0020000}"/>
    <cellStyle name="40% - uthevingsfarge 5 2 2 4 4 2" xfId="4398" xr:uid="{5D0FF849-ED87-4107-B92E-5B35D8676581}"/>
    <cellStyle name="40% - uthevingsfarge 5 2 2 4 5" xfId="2813" xr:uid="{F7BEE080-097E-4E54-97EE-C5BF08695BFD}"/>
    <cellStyle name="40% - uthevingsfarge 5 2 2 5" xfId="625" xr:uid="{00000000-0005-0000-0000-0000B1020000}"/>
    <cellStyle name="40% - uthevingsfarge 5 2 2 5 2" xfId="1554" xr:uid="{00000000-0005-0000-0000-0000B2020000}"/>
    <cellStyle name="40% - uthevingsfarge 5 2 2 5 2 2" xfId="3880" xr:uid="{0DE2EF6E-2581-4F9C-BA43-07463F238437}"/>
    <cellStyle name="40% - uthevingsfarge 5 2 2 5 3" xfId="2247" xr:uid="{00000000-0005-0000-0000-0000B3020000}"/>
    <cellStyle name="40% - uthevingsfarge 5 2 2 5 3 2" xfId="4573" xr:uid="{CE588F21-E4E2-481C-96CF-EEB7DF3AF255}"/>
    <cellStyle name="40% - uthevingsfarge 5 2 2 5 4" xfId="2989" xr:uid="{D5590B20-EA7B-4C0B-8CF4-05BDD396BC86}"/>
    <cellStyle name="40% - uthevingsfarge 5 2 2 6" xfId="1022" xr:uid="{00000000-0005-0000-0000-0000B4020000}"/>
    <cellStyle name="40% - uthevingsfarge 5 2 2 6 2" xfId="3359" xr:uid="{87FFA5B5-5AFF-41F2-B76E-7EE84A7459ED}"/>
    <cellStyle name="40% - uthevingsfarge 5 2 2 7" xfId="1207" xr:uid="{00000000-0005-0000-0000-0000B5020000}"/>
    <cellStyle name="40% - uthevingsfarge 5 2 2 7 2" xfId="3533" xr:uid="{A3DF01CC-F275-480C-92D2-4355F79AACB2}"/>
    <cellStyle name="40% - uthevingsfarge 5 2 2 8" xfId="1900" xr:uid="{00000000-0005-0000-0000-0000B6020000}"/>
    <cellStyle name="40% - uthevingsfarge 5 2 2 8 2" xfId="4226" xr:uid="{0899CC4E-FC38-49FB-BF0B-878B8374B11C}"/>
    <cellStyle name="40% - uthevingsfarge 5 2 2 9" xfId="2617" xr:uid="{57D9322E-3CAE-4558-8E1D-0A8B4211E4CE}"/>
    <cellStyle name="40% - uthevingsfarge 5 2 3" xfId="214" xr:uid="{00000000-0005-0000-0000-0000B7020000}"/>
    <cellStyle name="40% - uthevingsfarge 5 2 3 2" xfId="215" xr:uid="{00000000-0005-0000-0000-0000B8020000}"/>
    <cellStyle name="40% - uthevingsfarge 5 2 3 2 2" xfId="450" xr:uid="{00000000-0005-0000-0000-0000B9020000}"/>
    <cellStyle name="40% - uthevingsfarge 5 2 3 2 2 2" xfId="825" xr:uid="{00000000-0005-0000-0000-0000BA020000}"/>
    <cellStyle name="40% - uthevingsfarge 5 2 3 2 2 2 2" xfId="1731" xr:uid="{00000000-0005-0000-0000-0000BB020000}"/>
    <cellStyle name="40% - uthevingsfarge 5 2 3 2 2 2 2 2" xfId="4057" xr:uid="{B729875F-C29E-4D91-81D2-F5221177750A}"/>
    <cellStyle name="40% - uthevingsfarge 5 2 3 2 2 2 3" xfId="2424" xr:uid="{00000000-0005-0000-0000-0000BC020000}"/>
    <cellStyle name="40% - uthevingsfarge 5 2 3 2 2 2 3 2" xfId="4750" xr:uid="{9C63618D-8D85-4586-AA21-C216B1A496A8}"/>
    <cellStyle name="40% - uthevingsfarge 5 2 3 2 2 2 4" xfId="3189" xr:uid="{AE937BAC-D63D-4A67-A49D-8557CE84A91F}"/>
    <cellStyle name="40% - uthevingsfarge 5 2 3 2 2 3" xfId="1384" xr:uid="{00000000-0005-0000-0000-0000BD020000}"/>
    <cellStyle name="40% - uthevingsfarge 5 2 3 2 2 3 2" xfId="3710" xr:uid="{2730F197-0303-4B93-A547-FCCB7EF5F857}"/>
    <cellStyle name="40% - uthevingsfarge 5 2 3 2 2 4" xfId="2077" xr:uid="{00000000-0005-0000-0000-0000BE020000}"/>
    <cellStyle name="40% - uthevingsfarge 5 2 3 2 2 4 2" xfId="4403" xr:uid="{AC152DD1-E7DC-49EE-83D2-5BA777F099C1}"/>
    <cellStyle name="40% - uthevingsfarge 5 2 3 2 2 5" xfId="2818" xr:uid="{0F006B55-44AF-4172-AAB2-C320ED43E8C1}"/>
    <cellStyle name="40% - uthevingsfarge 5 2 3 2 3" xfId="630" xr:uid="{00000000-0005-0000-0000-0000BF020000}"/>
    <cellStyle name="40% - uthevingsfarge 5 2 3 2 3 2" xfId="1559" xr:uid="{00000000-0005-0000-0000-0000C0020000}"/>
    <cellStyle name="40% - uthevingsfarge 5 2 3 2 3 2 2" xfId="3885" xr:uid="{DD24C60D-219E-4D18-8B4E-81DF90B23AA3}"/>
    <cellStyle name="40% - uthevingsfarge 5 2 3 2 3 3" xfId="2252" xr:uid="{00000000-0005-0000-0000-0000C1020000}"/>
    <cellStyle name="40% - uthevingsfarge 5 2 3 2 3 3 2" xfId="4578" xr:uid="{CC993B42-2FB4-40FA-87DF-F2EFF4E28AA0}"/>
    <cellStyle name="40% - uthevingsfarge 5 2 3 2 3 4" xfId="2994" xr:uid="{4471C84E-95BB-49BB-9369-AE4CBD8897C3}"/>
    <cellStyle name="40% - uthevingsfarge 5 2 3 2 4" xfId="1027" xr:uid="{00000000-0005-0000-0000-0000C2020000}"/>
    <cellStyle name="40% - uthevingsfarge 5 2 3 2 4 2" xfId="3364" xr:uid="{C612A03A-7390-4254-B4D8-A1A1E7F43D78}"/>
    <cellStyle name="40% - uthevingsfarge 5 2 3 2 5" xfId="1212" xr:uid="{00000000-0005-0000-0000-0000C3020000}"/>
    <cellStyle name="40% - uthevingsfarge 5 2 3 2 5 2" xfId="3538" xr:uid="{C6ABE582-24D9-4955-ADAF-ECDC148F783D}"/>
    <cellStyle name="40% - uthevingsfarge 5 2 3 2 6" xfId="1905" xr:uid="{00000000-0005-0000-0000-0000C4020000}"/>
    <cellStyle name="40% - uthevingsfarge 5 2 3 2 6 2" xfId="4231" xr:uid="{B77C9491-1D5E-4855-83E2-3D68C4AC8013}"/>
    <cellStyle name="40% - uthevingsfarge 5 2 3 2 7" xfId="2622" xr:uid="{6DF60197-4B82-4596-BDF8-6D2742FE8FCC}"/>
    <cellStyle name="40% - uthevingsfarge 5 2 3 3" xfId="449" xr:uid="{00000000-0005-0000-0000-0000C5020000}"/>
    <cellStyle name="40% - uthevingsfarge 5 2 3 3 2" xfId="824" xr:uid="{00000000-0005-0000-0000-0000C6020000}"/>
    <cellStyle name="40% - uthevingsfarge 5 2 3 3 2 2" xfId="1730" xr:uid="{00000000-0005-0000-0000-0000C7020000}"/>
    <cellStyle name="40% - uthevingsfarge 5 2 3 3 2 2 2" xfId="4056" xr:uid="{D48C8D2A-BD43-4BF0-BDC8-94F0F2763FC6}"/>
    <cellStyle name="40% - uthevingsfarge 5 2 3 3 2 3" xfId="2423" xr:uid="{00000000-0005-0000-0000-0000C8020000}"/>
    <cellStyle name="40% - uthevingsfarge 5 2 3 3 2 3 2" xfId="4749" xr:uid="{BC41BBE6-5193-4889-A51D-A457743AEADF}"/>
    <cellStyle name="40% - uthevingsfarge 5 2 3 3 2 4" xfId="3188" xr:uid="{194EE152-A9F1-47F6-8720-25712044C696}"/>
    <cellStyle name="40% - uthevingsfarge 5 2 3 3 3" xfId="1383" xr:uid="{00000000-0005-0000-0000-0000C9020000}"/>
    <cellStyle name="40% - uthevingsfarge 5 2 3 3 3 2" xfId="3709" xr:uid="{488A8302-1D76-4E1A-A023-E44409EF65F7}"/>
    <cellStyle name="40% - uthevingsfarge 5 2 3 3 4" xfId="2076" xr:uid="{00000000-0005-0000-0000-0000CA020000}"/>
    <cellStyle name="40% - uthevingsfarge 5 2 3 3 4 2" xfId="4402" xr:uid="{E09C641E-3EA2-45CD-83EF-447924DD0ABC}"/>
    <cellStyle name="40% - uthevingsfarge 5 2 3 3 5" xfId="2817" xr:uid="{686FEF36-80AD-4112-B861-DBD00AC647EC}"/>
    <cellStyle name="40% - uthevingsfarge 5 2 3 4" xfId="629" xr:uid="{00000000-0005-0000-0000-0000CB020000}"/>
    <cellStyle name="40% - uthevingsfarge 5 2 3 4 2" xfId="1558" xr:uid="{00000000-0005-0000-0000-0000CC020000}"/>
    <cellStyle name="40% - uthevingsfarge 5 2 3 4 2 2" xfId="3884" xr:uid="{707BE069-A2DE-4569-9639-76D5D046699E}"/>
    <cellStyle name="40% - uthevingsfarge 5 2 3 4 3" xfId="2251" xr:uid="{00000000-0005-0000-0000-0000CD020000}"/>
    <cellStyle name="40% - uthevingsfarge 5 2 3 4 3 2" xfId="4577" xr:uid="{44F20161-A16F-436F-9465-785760243D29}"/>
    <cellStyle name="40% - uthevingsfarge 5 2 3 4 4" xfId="2993" xr:uid="{EC6D9326-6709-4AE4-9D2D-A8BB34CB7704}"/>
    <cellStyle name="40% - uthevingsfarge 5 2 3 5" xfId="1026" xr:uid="{00000000-0005-0000-0000-0000CE020000}"/>
    <cellStyle name="40% - uthevingsfarge 5 2 3 5 2" xfId="3363" xr:uid="{DE5D5146-D7DA-4646-82AE-D40CACF67266}"/>
    <cellStyle name="40% - uthevingsfarge 5 2 3 6" xfId="1211" xr:uid="{00000000-0005-0000-0000-0000CF020000}"/>
    <cellStyle name="40% - uthevingsfarge 5 2 3 6 2" xfId="3537" xr:uid="{0C1F2437-CF47-4F5F-A4DE-58FD008032CA}"/>
    <cellStyle name="40% - uthevingsfarge 5 2 3 7" xfId="1904" xr:uid="{00000000-0005-0000-0000-0000D0020000}"/>
    <cellStyle name="40% - uthevingsfarge 5 2 3 7 2" xfId="4230" xr:uid="{71E829E7-EC40-47BD-93FB-50650999EDFD}"/>
    <cellStyle name="40% - uthevingsfarge 5 2 3 8" xfId="2621" xr:uid="{340F5203-3E29-4443-8870-081114C4D5C7}"/>
    <cellStyle name="40% - uthevingsfarge 5 2 4" xfId="216" xr:uid="{00000000-0005-0000-0000-0000D1020000}"/>
    <cellStyle name="40% - uthevingsfarge 5 2 4 2" xfId="451" xr:uid="{00000000-0005-0000-0000-0000D2020000}"/>
    <cellStyle name="40% - uthevingsfarge 5 2 4 2 2" xfId="826" xr:uid="{00000000-0005-0000-0000-0000D3020000}"/>
    <cellStyle name="40% - uthevingsfarge 5 2 4 2 2 2" xfId="1732" xr:uid="{00000000-0005-0000-0000-0000D4020000}"/>
    <cellStyle name="40% - uthevingsfarge 5 2 4 2 2 2 2" xfId="4058" xr:uid="{5E6C2A75-1CB3-4531-85DC-DCB2D0B4DE3E}"/>
    <cellStyle name="40% - uthevingsfarge 5 2 4 2 2 3" xfId="2425" xr:uid="{00000000-0005-0000-0000-0000D5020000}"/>
    <cellStyle name="40% - uthevingsfarge 5 2 4 2 2 3 2" xfId="4751" xr:uid="{F3727A8C-99FE-4C6F-9AFE-187EC52A85A9}"/>
    <cellStyle name="40% - uthevingsfarge 5 2 4 2 2 4" xfId="3190" xr:uid="{79CFD63D-193D-459C-A87A-84564F67DCB1}"/>
    <cellStyle name="40% - uthevingsfarge 5 2 4 2 3" xfId="1385" xr:uid="{00000000-0005-0000-0000-0000D6020000}"/>
    <cellStyle name="40% - uthevingsfarge 5 2 4 2 3 2" xfId="3711" xr:uid="{8DC4A47B-88AD-4410-9664-70970A286C59}"/>
    <cellStyle name="40% - uthevingsfarge 5 2 4 2 4" xfId="2078" xr:uid="{00000000-0005-0000-0000-0000D7020000}"/>
    <cellStyle name="40% - uthevingsfarge 5 2 4 2 4 2" xfId="4404" xr:uid="{B8C56F39-D4D7-464B-96D0-B67FB68B4EAF}"/>
    <cellStyle name="40% - uthevingsfarge 5 2 4 2 5" xfId="2819" xr:uid="{EB736752-F881-4AE2-AAA5-160939AE8D42}"/>
    <cellStyle name="40% - uthevingsfarge 5 2 4 3" xfId="631" xr:uid="{00000000-0005-0000-0000-0000D8020000}"/>
    <cellStyle name="40% - uthevingsfarge 5 2 4 3 2" xfId="1560" xr:uid="{00000000-0005-0000-0000-0000D9020000}"/>
    <cellStyle name="40% - uthevingsfarge 5 2 4 3 2 2" xfId="3886" xr:uid="{98DDE3D9-E82B-49AC-8550-9C53CE6EB6D0}"/>
    <cellStyle name="40% - uthevingsfarge 5 2 4 3 3" xfId="2253" xr:uid="{00000000-0005-0000-0000-0000DA020000}"/>
    <cellStyle name="40% - uthevingsfarge 5 2 4 3 3 2" xfId="4579" xr:uid="{998073AC-AC06-4B01-9600-AD92F96583C6}"/>
    <cellStyle name="40% - uthevingsfarge 5 2 4 3 4" xfId="2995" xr:uid="{F9C4F72A-8A8C-4657-87CF-63545376C1CB}"/>
    <cellStyle name="40% - uthevingsfarge 5 2 4 4" xfId="1028" xr:uid="{00000000-0005-0000-0000-0000DB020000}"/>
    <cellStyle name="40% - uthevingsfarge 5 2 4 4 2" xfId="3365" xr:uid="{0A754D3F-D49B-422D-80F1-61D890B84473}"/>
    <cellStyle name="40% - uthevingsfarge 5 2 4 5" xfId="1213" xr:uid="{00000000-0005-0000-0000-0000DC020000}"/>
    <cellStyle name="40% - uthevingsfarge 5 2 4 5 2" xfId="3539" xr:uid="{AE2679FF-D5AF-4AF5-8A89-D1C088930289}"/>
    <cellStyle name="40% - uthevingsfarge 5 2 4 6" xfId="1906" xr:uid="{00000000-0005-0000-0000-0000DD020000}"/>
    <cellStyle name="40% - uthevingsfarge 5 2 4 6 2" xfId="4232" xr:uid="{8D6257D3-26F5-4273-ADD2-493FC5635E5A}"/>
    <cellStyle name="40% - uthevingsfarge 5 2 4 7" xfId="2623" xr:uid="{7FAF8136-3D9A-419A-8F12-D07C36153122}"/>
    <cellStyle name="40% - uthevingsfarge 5 2 5" xfId="444" xr:uid="{00000000-0005-0000-0000-0000DE020000}"/>
    <cellStyle name="40% - uthevingsfarge 5 2 5 2" xfId="819" xr:uid="{00000000-0005-0000-0000-0000DF020000}"/>
    <cellStyle name="40% - uthevingsfarge 5 2 5 2 2" xfId="1725" xr:uid="{00000000-0005-0000-0000-0000E0020000}"/>
    <cellStyle name="40% - uthevingsfarge 5 2 5 2 2 2" xfId="4051" xr:uid="{216D99AB-B75F-4F9A-AB1F-8CB9543CB440}"/>
    <cellStyle name="40% - uthevingsfarge 5 2 5 2 3" xfId="2418" xr:uid="{00000000-0005-0000-0000-0000E1020000}"/>
    <cellStyle name="40% - uthevingsfarge 5 2 5 2 3 2" xfId="4744" xr:uid="{84177C48-F224-4898-B4EF-3F49B16F94CE}"/>
    <cellStyle name="40% - uthevingsfarge 5 2 5 2 4" xfId="3183" xr:uid="{CFC70721-D1F1-4EFA-B4A8-1948850781A9}"/>
    <cellStyle name="40% - uthevingsfarge 5 2 5 3" xfId="1378" xr:uid="{00000000-0005-0000-0000-0000E2020000}"/>
    <cellStyle name="40% - uthevingsfarge 5 2 5 3 2" xfId="3704" xr:uid="{D6037215-93BA-4122-A6D3-ED0D3BE8F623}"/>
    <cellStyle name="40% - uthevingsfarge 5 2 5 4" xfId="2071" xr:uid="{00000000-0005-0000-0000-0000E3020000}"/>
    <cellStyle name="40% - uthevingsfarge 5 2 5 4 2" xfId="4397" xr:uid="{7D586C46-67F3-4897-B98E-AFFBA373793B}"/>
    <cellStyle name="40% - uthevingsfarge 5 2 5 5" xfId="2812" xr:uid="{21EFED2B-DB21-4483-8947-FFFF116E25DD}"/>
    <cellStyle name="40% - uthevingsfarge 5 2 6" xfId="624" xr:uid="{00000000-0005-0000-0000-0000E4020000}"/>
    <cellStyle name="40% - uthevingsfarge 5 2 6 2" xfId="1553" xr:uid="{00000000-0005-0000-0000-0000E5020000}"/>
    <cellStyle name="40% - uthevingsfarge 5 2 6 2 2" xfId="3879" xr:uid="{95E6F4A0-EF87-4900-B3B5-94F01FE88288}"/>
    <cellStyle name="40% - uthevingsfarge 5 2 6 3" xfId="2246" xr:uid="{00000000-0005-0000-0000-0000E6020000}"/>
    <cellStyle name="40% - uthevingsfarge 5 2 6 3 2" xfId="4572" xr:uid="{A3B92403-3EB0-42BF-A1DF-971A47C9C4F3}"/>
    <cellStyle name="40% - uthevingsfarge 5 2 6 4" xfId="2988" xr:uid="{709E8088-8518-426F-95E2-1408A11F56A9}"/>
    <cellStyle name="40% - uthevingsfarge 5 2 7" xfId="1021" xr:uid="{00000000-0005-0000-0000-0000E7020000}"/>
    <cellStyle name="40% - uthevingsfarge 5 2 7 2" xfId="3358" xr:uid="{7CE9C4E1-CF5E-4DCC-B6EF-6E61F48E6341}"/>
    <cellStyle name="40% - uthevingsfarge 5 2 8" xfId="1206" xr:uid="{00000000-0005-0000-0000-0000E8020000}"/>
    <cellStyle name="40% - uthevingsfarge 5 2 8 2" xfId="3532" xr:uid="{575F183E-1CE4-4051-A6E0-BEAC9A96DD3C}"/>
    <cellStyle name="40% - uthevingsfarge 5 2 9" xfId="1899" xr:uid="{00000000-0005-0000-0000-0000E9020000}"/>
    <cellStyle name="40% - uthevingsfarge 5 2 9 2" xfId="4225" xr:uid="{368E8D89-07EB-4D4F-9454-981F8389BA15}"/>
    <cellStyle name="40% - uthevingsfarge 5 3" xfId="217" xr:uid="{00000000-0005-0000-0000-0000EA020000}"/>
    <cellStyle name="40% - uthevingsfarge 5 4" xfId="218" xr:uid="{00000000-0005-0000-0000-0000EB020000}"/>
    <cellStyle name="40% - uthevingsfarge 5 4 10" xfId="2624" xr:uid="{B935EB3B-1788-4EBE-8FCE-3BA34470FC6C}"/>
    <cellStyle name="40% - uthevingsfarge 5 4 2" xfId="219" xr:uid="{00000000-0005-0000-0000-0000EC020000}"/>
    <cellStyle name="40% - uthevingsfarge 5 4 2 2" xfId="220" xr:uid="{00000000-0005-0000-0000-0000ED020000}"/>
    <cellStyle name="40% - uthevingsfarge 5 4 2 2 2" xfId="221" xr:uid="{00000000-0005-0000-0000-0000EE020000}"/>
    <cellStyle name="40% - uthevingsfarge 5 4 2 2 2 2" xfId="455" xr:uid="{00000000-0005-0000-0000-0000EF020000}"/>
    <cellStyle name="40% - uthevingsfarge 5 4 2 2 2 2 2" xfId="830" xr:uid="{00000000-0005-0000-0000-0000F0020000}"/>
    <cellStyle name="40% - uthevingsfarge 5 4 2 2 2 2 2 2" xfId="1736" xr:uid="{00000000-0005-0000-0000-0000F1020000}"/>
    <cellStyle name="40% - uthevingsfarge 5 4 2 2 2 2 2 2 2" xfId="4062" xr:uid="{BBBCE5F5-12F3-47C9-B9E6-6FAECE7D50FF}"/>
    <cellStyle name="40% - uthevingsfarge 5 4 2 2 2 2 2 3" xfId="2429" xr:uid="{00000000-0005-0000-0000-0000F2020000}"/>
    <cellStyle name="40% - uthevingsfarge 5 4 2 2 2 2 2 3 2" xfId="4755" xr:uid="{CA6B02BE-47CF-4A33-8291-DF5399C84687}"/>
    <cellStyle name="40% - uthevingsfarge 5 4 2 2 2 2 2 4" xfId="3194" xr:uid="{6F22D278-067F-43A4-8689-93785D85C702}"/>
    <cellStyle name="40% - uthevingsfarge 5 4 2 2 2 2 3" xfId="1389" xr:uid="{00000000-0005-0000-0000-0000F3020000}"/>
    <cellStyle name="40% - uthevingsfarge 5 4 2 2 2 2 3 2" xfId="3715" xr:uid="{FEF91595-B25A-47BB-9A45-131096885C1D}"/>
    <cellStyle name="40% - uthevingsfarge 5 4 2 2 2 2 4" xfId="2082" xr:uid="{00000000-0005-0000-0000-0000F4020000}"/>
    <cellStyle name="40% - uthevingsfarge 5 4 2 2 2 2 4 2" xfId="4408" xr:uid="{BE864FF4-41BC-4A9B-BB4C-A42D7AACB1CE}"/>
    <cellStyle name="40% - uthevingsfarge 5 4 2 2 2 2 5" xfId="2823" xr:uid="{BE99B66F-170F-4E4D-981C-EF86B050E9B4}"/>
    <cellStyle name="40% - uthevingsfarge 5 4 2 2 2 3" xfId="635" xr:uid="{00000000-0005-0000-0000-0000F5020000}"/>
    <cellStyle name="40% - uthevingsfarge 5 4 2 2 2 3 2" xfId="1564" xr:uid="{00000000-0005-0000-0000-0000F6020000}"/>
    <cellStyle name="40% - uthevingsfarge 5 4 2 2 2 3 2 2" xfId="3890" xr:uid="{C791729D-0B13-4B5F-AD75-22E99E935CB5}"/>
    <cellStyle name="40% - uthevingsfarge 5 4 2 2 2 3 3" xfId="2257" xr:uid="{00000000-0005-0000-0000-0000F7020000}"/>
    <cellStyle name="40% - uthevingsfarge 5 4 2 2 2 3 3 2" xfId="4583" xr:uid="{F3A52095-5746-4CF4-8411-32A9BAC52DF3}"/>
    <cellStyle name="40% - uthevingsfarge 5 4 2 2 2 3 4" xfId="2999" xr:uid="{8BD01CC8-BBE1-4306-A3FA-4168B02A9261}"/>
    <cellStyle name="40% - uthevingsfarge 5 4 2 2 2 4" xfId="1032" xr:uid="{00000000-0005-0000-0000-0000F8020000}"/>
    <cellStyle name="40% - uthevingsfarge 5 4 2 2 2 4 2" xfId="3369" xr:uid="{0CC74C5C-0DDC-4220-B82B-41D26D8DEA3D}"/>
    <cellStyle name="40% - uthevingsfarge 5 4 2 2 2 5" xfId="1217" xr:uid="{00000000-0005-0000-0000-0000F9020000}"/>
    <cellStyle name="40% - uthevingsfarge 5 4 2 2 2 5 2" xfId="3543" xr:uid="{5CE96D1F-8D90-4B4B-99DA-46809CB51DC7}"/>
    <cellStyle name="40% - uthevingsfarge 5 4 2 2 2 6" xfId="1910" xr:uid="{00000000-0005-0000-0000-0000FA020000}"/>
    <cellStyle name="40% - uthevingsfarge 5 4 2 2 2 6 2" xfId="4236" xr:uid="{DAE30596-C69B-4EC9-80DB-751ACDF78EB6}"/>
    <cellStyle name="40% - uthevingsfarge 5 4 2 2 2 7" xfId="2627" xr:uid="{9B788EF0-1D69-4144-9E34-0F728F447B25}"/>
    <cellStyle name="40% - uthevingsfarge 5 4 2 2 3" xfId="454" xr:uid="{00000000-0005-0000-0000-0000FB020000}"/>
    <cellStyle name="40% - uthevingsfarge 5 4 2 2 3 2" xfId="829" xr:uid="{00000000-0005-0000-0000-0000FC020000}"/>
    <cellStyle name="40% - uthevingsfarge 5 4 2 2 3 2 2" xfId="1735" xr:uid="{00000000-0005-0000-0000-0000FD020000}"/>
    <cellStyle name="40% - uthevingsfarge 5 4 2 2 3 2 2 2" xfId="4061" xr:uid="{B76185BB-512B-43C0-8E26-C7F40C940D39}"/>
    <cellStyle name="40% - uthevingsfarge 5 4 2 2 3 2 3" xfId="2428" xr:uid="{00000000-0005-0000-0000-0000FE020000}"/>
    <cellStyle name="40% - uthevingsfarge 5 4 2 2 3 2 3 2" xfId="4754" xr:uid="{2C407AB2-1269-4B32-8150-1DE147106B40}"/>
    <cellStyle name="40% - uthevingsfarge 5 4 2 2 3 2 4" xfId="3193" xr:uid="{AD400CDF-44D8-4020-8105-A715C5CD7385}"/>
    <cellStyle name="40% - uthevingsfarge 5 4 2 2 3 3" xfId="1388" xr:uid="{00000000-0005-0000-0000-0000FF020000}"/>
    <cellStyle name="40% - uthevingsfarge 5 4 2 2 3 3 2" xfId="3714" xr:uid="{5C379FB3-5AF4-4451-A952-F3D8205CD61B}"/>
    <cellStyle name="40% - uthevingsfarge 5 4 2 2 3 4" xfId="2081" xr:uid="{00000000-0005-0000-0000-000000030000}"/>
    <cellStyle name="40% - uthevingsfarge 5 4 2 2 3 4 2" xfId="4407" xr:uid="{0D3EDC37-6A5D-480F-8732-9444C3377FBF}"/>
    <cellStyle name="40% - uthevingsfarge 5 4 2 2 3 5" xfId="2822" xr:uid="{48736391-C802-4B01-AD08-6E37B1E1FB67}"/>
    <cellStyle name="40% - uthevingsfarge 5 4 2 2 4" xfId="634" xr:uid="{00000000-0005-0000-0000-000001030000}"/>
    <cellStyle name="40% - uthevingsfarge 5 4 2 2 4 2" xfId="1563" xr:uid="{00000000-0005-0000-0000-000002030000}"/>
    <cellStyle name="40% - uthevingsfarge 5 4 2 2 4 2 2" xfId="3889" xr:uid="{87746478-C73D-4C4A-B61F-3E4CB95868E5}"/>
    <cellStyle name="40% - uthevingsfarge 5 4 2 2 4 3" xfId="2256" xr:uid="{00000000-0005-0000-0000-000003030000}"/>
    <cellStyle name="40% - uthevingsfarge 5 4 2 2 4 3 2" xfId="4582" xr:uid="{C17D7A3C-E915-48BF-9A04-3F244773B5BD}"/>
    <cellStyle name="40% - uthevingsfarge 5 4 2 2 4 4" xfId="2998" xr:uid="{55D68AEA-F10C-44B6-9DC6-656455F525DC}"/>
    <cellStyle name="40% - uthevingsfarge 5 4 2 2 5" xfId="1031" xr:uid="{00000000-0005-0000-0000-000004030000}"/>
    <cellStyle name="40% - uthevingsfarge 5 4 2 2 5 2" xfId="3368" xr:uid="{741CDA12-D0B4-4B6B-BE52-29DB9B1F2F7D}"/>
    <cellStyle name="40% - uthevingsfarge 5 4 2 2 6" xfId="1216" xr:uid="{00000000-0005-0000-0000-000005030000}"/>
    <cellStyle name="40% - uthevingsfarge 5 4 2 2 6 2" xfId="3542" xr:uid="{C9B7ABD2-6D0C-4D54-A9D1-703F048EC6F9}"/>
    <cellStyle name="40% - uthevingsfarge 5 4 2 2 7" xfId="1909" xr:uid="{00000000-0005-0000-0000-000006030000}"/>
    <cellStyle name="40% - uthevingsfarge 5 4 2 2 7 2" xfId="4235" xr:uid="{521865D9-C6B8-454A-AC3D-241F4C4ED539}"/>
    <cellStyle name="40% - uthevingsfarge 5 4 2 2 8" xfId="2626" xr:uid="{7BD01FCC-5791-4152-8CED-165FBF37D781}"/>
    <cellStyle name="40% - uthevingsfarge 5 4 2 3" xfId="222" xr:uid="{00000000-0005-0000-0000-000007030000}"/>
    <cellStyle name="40% - uthevingsfarge 5 4 2 3 2" xfId="456" xr:uid="{00000000-0005-0000-0000-000008030000}"/>
    <cellStyle name="40% - uthevingsfarge 5 4 2 3 2 2" xfId="831" xr:uid="{00000000-0005-0000-0000-000009030000}"/>
    <cellStyle name="40% - uthevingsfarge 5 4 2 3 2 2 2" xfId="1737" xr:uid="{00000000-0005-0000-0000-00000A030000}"/>
    <cellStyle name="40% - uthevingsfarge 5 4 2 3 2 2 2 2" xfId="4063" xr:uid="{01A8A174-1ABE-48D9-87B7-12DB844116B5}"/>
    <cellStyle name="40% - uthevingsfarge 5 4 2 3 2 2 3" xfId="2430" xr:uid="{00000000-0005-0000-0000-00000B030000}"/>
    <cellStyle name="40% - uthevingsfarge 5 4 2 3 2 2 3 2" xfId="4756" xr:uid="{24185DEC-B058-4B28-97DD-E985EAADBD3C}"/>
    <cellStyle name="40% - uthevingsfarge 5 4 2 3 2 2 4" xfId="3195" xr:uid="{6B286256-21FA-4699-BCE4-FF18AD2C31E2}"/>
    <cellStyle name="40% - uthevingsfarge 5 4 2 3 2 3" xfId="1390" xr:uid="{00000000-0005-0000-0000-00000C030000}"/>
    <cellStyle name="40% - uthevingsfarge 5 4 2 3 2 3 2" xfId="3716" xr:uid="{A44B1250-D38A-49E9-B1C6-A19A936E4FAB}"/>
    <cellStyle name="40% - uthevingsfarge 5 4 2 3 2 4" xfId="2083" xr:uid="{00000000-0005-0000-0000-00000D030000}"/>
    <cellStyle name="40% - uthevingsfarge 5 4 2 3 2 4 2" xfId="4409" xr:uid="{2B7D83DB-0903-4305-BE22-AB5DB2318328}"/>
    <cellStyle name="40% - uthevingsfarge 5 4 2 3 2 5" xfId="2824" xr:uid="{6A087C2B-0842-4E56-9D02-1A97D2AB08B3}"/>
    <cellStyle name="40% - uthevingsfarge 5 4 2 3 3" xfId="636" xr:uid="{00000000-0005-0000-0000-00000E030000}"/>
    <cellStyle name="40% - uthevingsfarge 5 4 2 3 3 2" xfId="1565" xr:uid="{00000000-0005-0000-0000-00000F030000}"/>
    <cellStyle name="40% - uthevingsfarge 5 4 2 3 3 2 2" xfId="3891" xr:uid="{8AAED743-16AC-414A-ADBD-38A28750A0D5}"/>
    <cellStyle name="40% - uthevingsfarge 5 4 2 3 3 3" xfId="2258" xr:uid="{00000000-0005-0000-0000-000010030000}"/>
    <cellStyle name="40% - uthevingsfarge 5 4 2 3 3 3 2" xfId="4584" xr:uid="{3E4297CA-8175-4D98-BBC8-5A58AB833F1A}"/>
    <cellStyle name="40% - uthevingsfarge 5 4 2 3 3 4" xfId="3000" xr:uid="{837C415C-8CC6-4E67-A39B-F7B435D07065}"/>
    <cellStyle name="40% - uthevingsfarge 5 4 2 3 4" xfId="1033" xr:uid="{00000000-0005-0000-0000-000011030000}"/>
    <cellStyle name="40% - uthevingsfarge 5 4 2 3 4 2" xfId="3370" xr:uid="{4D4BCC9F-7EEB-4AFB-B7A1-F96B98F27478}"/>
    <cellStyle name="40% - uthevingsfarge 5 4 2 3 5" xfId="1218" xr:uid="{00000000-0005-0000-0000-000012030000}"/>
    <cellStyle name="40% - uthevingsfarge 5 4 2 3 5 2" xfId="3544" xr:uid="{AF39DEC2-F19B-4490-9CEF-632CAFA5D2D1}"/>
    <cellStyle name="40% - uthevingsfarge 5 4 2 3 6" xfId="1911" xr:uid="{00000000-0005-0000-0000-000013030000}"/>
    <cellStyle name="40% - uthevingsfarge 5 4 2 3 6 2" xfId="4237" xr:uid="{7458E2AB-2EB6-42E6-BE87-B68D5CAB7FBA}"/>
    <cellStyle name="40% - uthevingsfarge 5 4 2 3 7" xfId="2628" xr:uid="{8D2F0218-9438-4119-A126-05FF75186992}"/>
    <cellStyle name="40% - uthevingsfarge 5 4 2 4" xfId="453" xr:uid="{00000000-0005-0000-0000-000014030000}"/>
    <cellStyle name="40% - uthevingsfarge 5 4 2 4 2" xfId="828" xr:uid="{00000000-0005-0000-0000-000015030000}"/>
    <cellStyle name="40% - uthevingsfarge 5 4 2 4 2 2" xfId="1734" xr:uid="{00000000-0005-0000-0000-000016030000}"/>
    <cellStyle name="40% - uthevingsfarge 5 4 2 4 2 2 2" xfId="4060" xr:uid="{86CB5A06-EE34-42BC-8B51-C5E22A103044}"/>
    <cellStyle name="40% - uthevingsfarge 5 4 2 4 2 3" xfId="2427" xr:uid="{00000000-0005-0000-0000-000017030000}"/>
    <cellStyle name="40% - uthevingsfarge 5 4 2 4 2 3 2" xfId="4753" xr:uid="{FE003523-44B9-4F1D-ADEB-9B1E5309DC60}"/>
    <cellStyle name="40% - uthevingsfarge 5 4 2 4 2 4" xfId="3192" xr:uid="{B67B3FD7-991A-49FB-BB21-4366067F1289}"/>
    <cellStyle name="40% - uthevingsfarge 5 4 2 4 3" xfId="1387" xr:uid="{00000000-0005-0000-0000-000018030000}"/>
    <cellStyle name="40% - uthevingsfarge 5 4 2 4 3 2" xfId="3713" xr:uid="{EDA48227-8F6F-43F8-BADD-159B1C9E5672}"/>
    <cellStyle name="40% - uthevingsfarge 5 4 2 4 4" xfId="2080" xr:uid="{00000000-0005-0000-0000-000019030000}"/>
    <cellStyle name="40% - uthevingsfarge 5 4 2 4 4 2" xfId="4406" xr:uid="{117F5965-5291-47FD-A9C7-3A61970687F0}"/>
    <cellStyle name="40% - uthevingsfarge 5 4 2 4 5" xfId="2821" xr:uid="{7746A652-FA39-4617-B74C-C00AB0FD2AB1}"/>
    <cellStyle name="40% - uthevingsfarge 5 4 2 5" xfId="633" xr:uid="{00000000-0005-0000-0000-00001A030000}"/>
    <cellStyle name="40% - uthevingsfarge 5 4 2 5 2" xfId="1562" xr:uid="{00000000-0005-0000-0000-00001B030000}"/>
    <cellStyle name="40% - uthevingsfarge 5 4 2 5 2 2" xfId="3888" xr:uid="{3FC8E09C-F42E-4D3C-BD32-0150C5629E8B}"/>
    <cellStyle name="40% - uthevingsfarge 5 4 2 5 3" xfId="2255" xr:uid="{00000000-0005-0000-0000-00001C030000}"/>
    <cellStyle name="40% - uthevingsfarge 5 4 2 5 3 2" xfId="4581" xr:uid="{5B9A8B2C-4F95-4ACB-8E70-5CF208455D99}"/>
    <cellStyle name="40% - uthevingsfarge 5 4 2 5 4" xfId="2997" xr:uid="{372CEEE2-4CFF-44DF-AAAF-755A7E036D7A}"/>
    <cellStyle name="40% - uthevingsfarge 5 4 2 6" xfId="1030" xr:uid="{00000000-0005-0000-0000-00001D030000}"/>
    <cellStyle name="40% - uthevingsfarge 5 4 2 6 2" xfId="3367" xr:uid="{5D6B7F3E-3497-47DE-B32D-5C3FE72B2126}"/>
    <cellStyle name="40% - uthevingsfarge 5 4 2 7" xfId="1215" xr:uid="{00000000-0005-0000-0000-00001E030000}"/>
    <cellStyle name="40% - uthevingsfarge 5 4 2 7 2" xfId="3541" xr:uid="{3FEAAC91-B49D-473C-9588-CD8A2A6D6D1D}"/>
    <cellStyle name="40% - uthevingsfarge 5 4 2 8" xfId="1908" xr:uid="{00000000-0005-0000-0000-00001F030000}"/>
    <cellStyle name="40% - uthevingsfarge 5 4 2 8 2" xfId="4234" xr:uid="{64357C3A-43F4-4AC3-9BBD-5C36695BC4C1}"/>
    <cellStyle name="40% - uthevingsfarge 5 4 2 9" xfId="2625" xr:uid="{22D16A2B-4855-44BB-BDCC-DF325DA95994}"/>
    <cellStyle name="40% - uthevingsfarge 5 4 3" xfId="223" xr:uid="{00000000-0005-0000-0000-000020030000}"/>
    <cellStyle name="40% - uthevingsfarge 5 4 3 2" xfId="224" xr:uid="{00000000-0005-0000-0000-000021030000}"/>
    <cellStyle name="40% - uthevingsfarge 5 4 3 2 2" xfId="458" xr:uid="{00000000-0005-0000-0000-000022030000}"/>
    <cellStyle name="40% - uthevingsfarge 5 4 3 2 2 2" xfId="833" xr:uid="{00000000-0005-0000-0000-000023030000}"/>
    <cellStyle name="40% - uthevingsfarge 5 4 3 2 2 2 2" xfId="1739" xr:uid="{00000000-0005-0000-0000-000024030000}"/>
    <cellStyle name="40% - uthevingsfarge 5 4 3 2 2 2 2 2" xfId="4065" xr:uid="{BF04C04E-595D-4901-869E-26C5F6A44FAE}"/>
    <cellStyle name="40% - uthevingsfarge 5 4 3 2 2 2 3" xfId="2432" xr:uid="{00000000-0005-0000-0000-000025030000}"/>
    <cellStyle name="40% - uthevingsfarge 5 4 3 2 2 2 3 2" xfId="4758" xr:uid="{64539129-2C22-443B-AD18-88A75DF0A09A}"/>
    <cellStyle name="40% - uthevingsfarge 5 4 3 2 2 2 4" xfId="3197" xr:uid="{A3926D83-9078-4AA9-848E-A8F6B657494F}"/>
    <cellStyle name="40% - uthevingsfarge 5 4 3 2 2 3" xfId="1392" xr:uid="{00000000-0005-0000-0000-000026030000}"/>
    <cellStyle name="40% - uthevingsfarge 5 4 3 2 2 3 2" xfId="3718" xr:uid="{8785306D-89FC-4807-AF63-9076D03F646E}"/>
    <cellStyle name="40% - uthevingsfarge 5 4 3 2 2 4" xfId="2085" xr:uid="{00000000-0005-0000-0000-000027030000}"/>
    <cellStyle name="40% - uthevingsfarge 5 4 3 2 2 4 2" xfId="4411" xr:uid="{71DC1809-DBBD-4A7C-A082-2621D65D0ADE}"/>
    <cellStyle name="40% - uthevingsfarge 5 4 3 2 2 5" xfId="2826" xr:uid="{026E2FC0-538F-4C4D-B1FA-64444C1FF1E7}"/>
    <cellStyle name="40% - uthevingsfarge 5 4 3 2 3" xfId="638" xr:uid="{00000000-0005-0000-0000-000028030000}"/>
    <cellStyle name="40% - uthevingsfarge 5 4 3 2 3 2" xfId="1567" xr:uid="{00000000-0005-0000-0000-000029030000}"/>
    <cellStyle name="40% - uthevingsfarge 5 4 3 2 3 2 2" xfId="3893" xr:uid="{48800C32-71FF-446E-813F-9FF636B9614E}"/>
    <cellStyle name="40% - uthevingsfarge 5 4 3 2 3 3" xfId="2260" xr:uid="{00000000-0005-0000-0000-00002A030000}"/>
    <cellStyle name="40% - uthevingsfarge 5 4 3 2 3 3 2" xfId="4586" xr:uid="{D5F3B47D-46E6-4115-9812-33493917080F}"/>
    <cellStyle name="40% - uthevingsfarge 5 4 3 2 3 4" xfId="3002" xr:uid="{E8B2548F-B6AD-45B6-BEB6-BC8FF2E703CB}"/>
    <cellStyle name="40% - uthevingsfarge 5 4 3 2 4" xfId="1035" xr:uid="{00000000-0005-0000-0000-00002B030000}"/>
    <cellStyle name="40% - uthevingsfarge 5 4 3 2 4 2" xfId="3372" xr:uid="{49AAAD56-4524-4791-95C8-1B19749EC7E1}"/>
    <cellStyle name="40% - uthevingsfarge 5 4 3 2 5" xfId="1220" xr:uid="{00000000-0005-0000-0000-00002C030000}"/>
    <cellStyle name="40% - uthevingsfarge 5 4 3 2 5 2" xfId="3546" xr:uid="{9E3C7325-BB6C-402B-84C9-1EF9999A0D7D}"/>
    <cellStyle name="40% - uthevingsfarge 5 4 3 2 6" xfId="1913" xr:uid="{00000000-0005-0000-0000-00002D030000}"/>
    <cellStyle name="40% - uthevingsfarge 5 4 3 2 6 2" xfId="4239" xr:uid="{0488774A-5E7F-4A68-B76D-FB43AE9B6CCC}"/>
    <cellStyle name="40% - uthevingsfarge 5 4 3 2 7" xfId="2630" xr:uid="{585A7A06-F5CB-45A5-8339-22848A411C07}"/>
    <cellStyle name="40% - uthevingsfarge 5 4 3 3" xfId="457" xr:uid="{00000000-0005-0000-0000-00002E030000}"/>
    <cellStyle name="40% - uthevingsfarge 5 4 3 3 2" xfId="832" xr:uid="{00000000-0005-0000-0000-00002F030000}"/>
    <cellStyle name="40% - uthevingsfarge 5 4 3 3 2 2" xfId="1738" xr:uid="{00000000-0005-0000-0000-000030030000}"/>
    <cellStyle name="40% - uthevingsfarge 5 4 3 3 2 2 2" xfId="4064" xr:uid="{D83C4688-58A3-471A-931E-0706D96F87CC}"/>
    <cellStyle name="40% - uthevingsfarge 5 4 3 3 2 3" xfId="2431" xr:uid="{00000000-0005-0000-0000-000031030000}"/>
    <cellStyle name="40% - uthevingsfarge 5 4 3 3 2 3 2" xfId="4757" xr:uid="{9F2D3646-1C35-4D7B-9129-9BE27A56830F}"/>
    <cellStyle name="40% - uthevingsfarge 5 4 3 3 2 4" xfId="3196" xr:uid="{DF3443B9-A688-4BF9-99F5-BE6FDB60B530}"/>
    <cellStyle name="40% - uthevingsfarge 5 4 3 3 3" xfId="1391" xr:uid="{00000000-0005-0000-0000-000032030000}"/>
    <cellStyle name="40% - uthevingsfarge 5 4 3 3 3 2" xfId="3717" xr:uid="{0498FFEA-EB52-4590-8B63-3A9716D9F038}"/>
    <cellStyle name="40% - uthevingsfarge 5 4 3 3 4" xfId="2084" xr:uid="{00000000-0005-0000-0000-000033030000}"/>
    <cellStyle name="40% - uthevingsfarge 5 4 3 3 4 2" xfId="4410" xr:uid="{1A0861BA-5C4A-4405-9A3A-9EE721F4E021}"/>
    <cellStyle name="40% - uthevingsfarge 5 4 3 3 5" xfId="2825" xr:uid="{544CE709-D49B-407C-B8AF-E178F345E434}"/>
    <cellStyle name="40% - uthevingsfarge 5 4 3 4" xfId="637" xr:uid="{00000000-0005-0000-0000-000034030000}"/>
    <cellStyle name="40% - uthevingsfarge 5 4 3 4 2" xfId="1566" xr:uid="{00000000-0005-0000-0000-000035030000}"/>
    <cellStyle name="40% - uthevingsfarge 5 4 3 4 2 2" xfId="3892" xr:uid="{2B6DAAAC-A031-4D62-9108-EA1BAEE9D737}"/>
    <cellStyle name="40% - uthevingsfarge 5 4 3 4 3" xfId="2259" xr:uid="{00000000-0005-0000-0000-000036030000}"/>
    <cellStyle name="40% - uthevingsfarge 5 4 3 4 3 2" xfId="4585" xr:uid="{4A61846B-DD44-4504-9BDA-E323924BD70F}"/>
    <cellStyle name="40% - uthevingsfarge 5 4 3 4 4" xfId="3001" xr:uid="{52E5DDDC-C1E1-4DC8-B230-9B55F68ACB50}"/>
    <cellStyle name="40% - uthevingsfarge 5 4 3 5" xfId="1034" xr:uid="{00000000-0005-0000-0000-000037030000}"/>
    <cellStyle name="40% - uthevingsfarge 5 4 3 5 2" xfId="3371" xr:uid="{6702FDA9-48E3-445C-BA15-F3E8E63201DA}"/>
    <cellStyle name="40% - uthevingsfarge 5 4 3 6" xfId="1219" xr:uid="{00000000-0005-0000-0000-000038030000}"/>
    <cellStyle name="40% - uthevingsfarge 5 4 3 6 2" xfId="3545" xr:uid="{81B17E32-342B-466F-907C-0208C8100843}"/>
    <cellStyle name="40% - uthevingsfarge 5 4 3 7" xfId="1912" xr:uid="{00000000-0005-0000-0000-000039030000}"/>
    <cellStyle name="40% - uthevingsfarge 5 4 3 7 2" xfId="4238" xr:uid="{CD64B65F-9BBE-424B-9D9C-509DF82B6749}"/>
    <cellStyle name="40% - uthevingsfarge 5 4 3 8" xfId="2629" xr:uid="{CAFAA127-9A46-4F28-8168-1D5BA519D62B}"/>
    <cellStyle name="40% - uthevingsfarge 5 4 4" xfId="225" xr:uid="{00000000-0005-0000-0000-00003A030000}"/>
    <cellStyle name="40% - uthevingsfarge 5 4 4 2" xfId="459" xr:uid="{00000000-0005-0000-0000-00003B030000}"/>
    <cellStyle name="40% - uthevingsfarge 5 4 4 2 2" xfId="834" xr:uid="{00000000-0005-0000-0000-00003C030000}"/>
    <cellStyle name="40% - uthevingsfarge 5 4 4 2 2 2" xfId="1740" xr:uid="{00000000-0005-0000-0000-00003D030000}"/>
    <cellStyle name="40% - uthevingsfarge 5 4 4 2 2 2 2" xfId="4066" xr:uid="{92E3920B-CDEE-45F9-AD03-2E8A34BBC054}"/>
    <cellStyle name="40% - uthevingsfarge 5 4 4 2 2 3" xfId="2433" xr:uid="{00000000-0005-0000-0000-00003E030000}"/>
    <cellStyle name="40% - uthevingsfarge 5 4 4 2 2 3 2" xfId="4759" xr:uid="{8BD6B20C-F985-48BC-9201-F97F70046DBE}"/>
    <cellStyle name="40% - uthevingsfarge 5 4 4 2 2 4" xfId="3198" xr:uid="{054CFE44-3866-47A7-BEF2-EF2693119AC6}"/>
    <cellStyle name="40% - uthevingsfarge 5 4 4 2 3" xfId="1393" xr:uid="{00000000-0005-0000-0000-00003F030000}"/>
    <cellStyle name="40% - uthevingsfarge 5 4 4 2 3 2" xfId="3719" xr:uid="{9E4A4507-E39E-4312-A582-1B8111D6AE4F}"/>
    <cellStyle name="40% - uthevingsfarge 5 4 4 2 4" xfId="2086" xr:uid="{00000000-0005-0000-0000-000040030000}"/>
    <cellStyle name="40% - uthevingsfarge 5 4 4 2 4 2" xfId="4412" xr:uid="{0DC6C3E1-BFD8-45EE-BDFC-C91640D18432}"/>
    <cellStyle name="40% - uthevingsfarge 5 4 4 2 5" xfId="2827" xr:uid="{8C3B99C5-0D22-43C2-BC47-D6360FAC285A}"/>
    <cellStyle name="40% - uthevingsfarge 5 4 4 3" xfId="639" xr:uid="{00000000-0005-0000-0000-000041030000}"/>
    <cellStyle name="40% - uthevingsfarge 5 4 4 3 2" xfId="1568" xr:uid="{00000000-0005-0000-0000-000042030000}"/>
    <cellStyle name="40% - uthevingsfarge 5 4 4 3 2 2" xfId="3894" xr:uid="{B5B51595-70EE-4B30-91CD-5A5166E5DBF4}"/>
    <cellStyle name="40% - uthevingsfarge 5 4 4 3 3" xfId="2261" xr:uid="{00000000-0005-0000-0000-000043030000}"/>
    <cellStyle name="40% - uthevingsfarge 5 4 4 3 3 2" xfId="4587" xr:uid="{73059E6D-8A81-415D-B7B1-D63348FD0A4D}"/>
    <cellStyle name="40% - uthevingsfarge 5 4 4 3 4" xfId="3003" xr:uid="{AB1B6FB8-BA33-47D8-AFA6-A422C8BF34FD}"/>
    <cellStyle name="40% - uthevingsfarge 5 4 4 4" xfId="1036" xr:uid="{00000000-0005-0000-0000-000044030000}"/>
    <cellStyle name="40% - uthevingsfarge 5 4 4 4 2" xfId="3373" xr:uid="{A12D64CB-C214-4AFB-BB90-3793DFFAA26D}"/>
    <cellStyle name="40% - uthevingsfarge 5 4 4 5" xfId="1221" xr:uid="{00000000-0005-0000-0000-000045030000}"/>
    <cellStyle name="40% - uthevingsfarge 5 4 4 5 2" xfId="3547" xr:uid="{D2237799-AE8E-4591-A3AC-AF1BCB8ECF68}"/>
    <cellStyle name="40% - uthevingsfarge 5 4 4 6" xfId="1914" xr:uid="{00000000-0005-0000-0000-000046030000}"/>
    <cellStyle name="40% - uthevingsfarge 5 4 4 6 2" xfId="4240" xr:uid="{6A7A02CA-CF4C-44DB-81A7-B885B94C2866}"/>
    <cellStyle name="40% - uthevingsfarge 5 4 4 7" xfId="2631" xr:uid="{82A73F25-6167-4436-80EC-0BF35F9F53A1}"/>
    <cellStyle name="40% - uthevingsfarge 5 4 5" xfId="452" xr:uid="{00000000-0005-0000-0000-000047030000}"/>
    <cellStyle name="40% - uthevingsfarge 5 4 5 2" xfId="827" xr:uid="{00000000-0005-0000-0000-000048030000}"/>
    <cellStyle name="40% - uthevingsfarge 5 4 5 2 2" xfId="1733" xr:uid="{00000000-0005-0000-0000-000049030000}"/>
    <cellStyle name="40% - uthevingsfarge 5 4 5 2 2 2" xfId="4059" xr:uid="{3F8ACEAC-06B5-445E-AC93-781338330FCA}"/>
    <cellStyle name="40% - uthevingsfarge 5 4 5 2 3" xfId="2426" xr:uid="{00000000-0005-0000-0000-00004A030000}"/>
    <cellStyle name="40% - uthevingsfarge 5 4 5 2 3 2" xfId="4752" xr:uid="{55C0E789-E24F-4415-BEAD-4C7DDD0D7DE0}"/>
    <cellStyle name="40% - uthevingsfarge 5 4 5 2 4" xfId="3191" xr:uid="{C2DA2B23-0CBB-4908-B318-A0B251865B38}"/>
    <cellStyle name="40% - uthevingsfarge 5 4 5 3" xfId="1386" xr:uid="{00000000-0005-0000-0000-00004B030000}"/>
    <cellStyle name="40% - uthevingsfarge 5 4 5 3 2" xfId="3712" xr:uid="{1578204A-CC36-47DD-A70E-69B105A4D0A0}"/>
    <cellStyle name="40% - uthevingsfarge 5 4 5 4" xfId="2079" xr:uid="{00000000-0005-0000-0000-00004C030000}"/>
    <cellStyle name="40% - uthevingsfarge 5 4 5 4 2" xfId="4405" xr:uid="{69FE022F-262B-464D-B323-BE28F1067710}"/>
    <cellStyle name="40% - uthevingsfarge 5 4 5 5" xfId="2820" xr:uid="{A87A74B8-31A1-452F-A958-BEE4E25EDFDA}"/>
    <cellStyle name="40% - uthevingsfarge 5 4 6" xfId="632" xr:uid="{00000000-0005-0000-0000-00004D030000}"/>
    <cellStyle name="40% - uthevingsfarge 5 4 6 2" xfId="1561" xr:uid="{00000000-0005-0000-0000-00004E030000}"/>
    <cellStyle name="40% - uthevingsfarge 5 4 6 2 2" xfId="3887" xr:uid="{E66FCE23-D687-4E66-B725-4EBB2969040B}"/>
    <cellStyle name="40% - uthevingsfarge 5 4 6 3" xfId="2254" xr:uid="{00000000-0005-0000-0000-00004F030000}"/>
    <cellStyle name="40% - uthevingsfarge 5 4 6 3 2" xfId="4580" xr:uid="{6900C9CD-BE3A-4395-BC50-516BF0521BDD}"/>
    <cellStyle name="40% - uthevingsfarge 5 4 6 4" xfId="2996" xr:uid="{820D1452-DB78-4076-AD3C-5A114013F0F1}"/>
    <cellStyle name="40% - uthevingsfarge 5 4 7" xfId="1029" xr:uid="{00000000-0005-0000-0000-000050030000}"/>
    <cellStyle name="40% - uthevingsfarge 5 4 7 2" xfId="3366" xr:uid="{AC08470B-43B6-4ACA-B2F4-1C6888729451}"/>
    <cellStyle name="40% - uthevingsfarge 5 4 8" xfId="1214" xr:uid="{00000000-0005-0000-0000-000051030000}"/>
    <cellStyle name="40% - uthevingsfarge 5 4 8 2" xfId="3540" xr:uid="{3A88382C-F7C8-47E0-B0E7-F839CB3FD145}"/>
    <cellStyle name="40% - uthevingsfarge 5 4 9" xfId="1907" xr:uid="{00000000-0005-0000-0000-000052030000}"/>
    <cellStyle name="40% - uthevingsfarge 5 4 9 2" xfId="4233" xr:uid="{0794573C-8142-44FC-8327-6E333DDC354C}"/>
    <cellStyle name="40% - uthevingsfarge 6 2" xfId="226" xr:uid="{00000000-0005-0000-0000-000053030000}"/>
    <cellStyle name="60% - Accent1" xfId="53" xr:uid="{00000000-0005-0000-0000-000054030000}"/>
    <cellStyle name="60% - Accent2" xfId="54" xr:uid="{00000000-0005-0000-0000-000055030000}"/>
    <cellStyle name="60% - Accent3" xfId="55" xr:uid="{00000000-0005-0000-0000-000056030000}"/>
    <cellStyle name="60% - Accent4" xfId="56" xr:uid="{00000000-0005-0000-0000-000057030000}"/>
    <cellStyle name="60% - Accent5" xfId="57" xr:uid="{00000000-0005-0000-0000-000058030000}"/>
    <cellStyle name="60% - Accent6" xfId="58" xr:uid="{00000000-0005-0000-0000-000059030000}"/>
    <cellStyle name="60% - uthevingsfarge 1 2" xfId="227" xr:uid="{00000000-0005-0000-0000-00005A030000}"/>
    <cellStyle name="60% - uthevingsfarge 2 2" xfId="228" xr:uid="{00000000-0005-0000-0000-00005B030000}"/>
    <cellStyle name="60% - uthevingsfarge 3 2" xfId="229" xr:uid="{00000000-0005-0000-0000-00005C030000}"/>
    <cellStyle name="60% - uthevingsfarge 4 2" xfId="230" xr:uid="{00000000-0005-0000-0000-00005D030000}"/>
    <cellStyle name="60% - uthevingsfarge 5 2" xfId="231" xr:uid="{00000000-0005-0000-0000-00005E030000}"/>
    <cellStyle name="60% - uthevingsfarge 6 2" xfId="232" xr:uid="{00000000-0005-0000-0000-00005F030000}"/>
    <cellStyle name="Accent1" xfId="59" xr:uid="{00000000-0005-0000-0000-000060030000}"/>
    <cellStyle name="Accent2" xfId="60" xr:uid="{00000000-0005-0000-0000-000061030000}"/>
    <cellStyle name="Accent3" xfId="61" xr:uid="{00000000-0005-0000-0000-000062030000}"/>
    <cellStyle name="Accent4" xfId="62" xr:uid="{00000000-0005-0000-0000-000063030000}"/>
    <cellStyle name="Accent5" xfId="19" xr:uid="{00000000-0005-0000-0000-000064030000}"/>
    <cellStyle name="Accent6" xfId="63" xr:uid="{00000000-0005-0000-0000-000065030000}"/>
    <cellStyle name="Bad" xfId="64" xr:uid="{00000000-0005-0000-0000-000066030000}"/>
    <cellStyle name="Beregning 2" xfId="233" xr:uid="{00000000-0005-0000-0000-000067030000}"/>
    <cellStyle name="Beregning 2 2" xfId="460" xr:uid="{00000000-0005-0000-0000-000068030000}"/>
    <cellStyle name="Beregning 2 3" xfId="1089" xr:uid="{00000000-0005-0000-0000-000069030000}"/>
    <cellStyle name="Calculation" xfId="65" xr:uid="{00000000-0005-0000-0000-00006A030000}"/>
    <cellStyle name="Check Cell" xfId="66" xr:uid="{00000000-0005-0000-0000-00006B030000}"/>
    <cellStyle name="Comma 13" xfId="1082" xr:uid="{00000000-0005-0000-0000-00006C030000}"/>
    <cellStyle name="Comma 2" xfId="67" xr:uid="{00000000-0005-0000-0000-00006D030000}"/>
    <cellStyle name="Comma 2 2" xfId="83" xr:uid="{00000000-0005-0000-0000-00006E030000}"/>
    <cellStyle name="Comma 2 2 2" xfId="345" xr:uid="{00000000-0005-0000-0000-00006F030000}"/>
    <cellStyle name="Comma 2 2 2 2" xfId="726" xr:uid="{00000000-0005-0000-0000-000070030000}"/>
    <cellStyle name="Comma 2 2 2 2 2" xfId="3090" xr:uid="{36523C07-1CD5-41B0-BD7A-B46514F0E09C}"/>
    <cellStyle name="Comma 2 2 2 3" xfId="2719" xr:uid="{C1737731-4E60-4CAC-A943-CB60E2AB9146}"/>
    <cellStyle name="Comma 2 2 3" xfId="927" xr:uid="{00000000-0005-0000-0000-000071030000}"/>
    <cellStyle name="Comma 2 2 4" xfId="2523" xr:uid="{7DC6FE5D-81F0-466A-B7E1-74CD1F1A71EB}"/>
    <cellStyle name="Comma 2 3" xfId="343" xr:uid="{00000000-0005-0000-0000-000072030000}"/>
    <cellStyle name="Comma 2 3 2" xfId="724" xr:uid="{00000000-0005-0000-0000-000073030000}"/>
    <cellStyle name="Comma 2 3 2 2" xfId="3088" xr:uid="{550FC760-9596-4F52-BDB5-3EEAA948BBFB}"/>
    <cellStyle name="Comma 2 3 3" xfId="2717" xr:uid="{58ECB721-0B1D-4D89-BED4-3FD3A39654CD}"/>
    <cellStyle name="Comma 2 4" xfId="925" xr:uid="{00000000-0005-0000-0000-000074030000}"/>
    <cellStyle name="Comma 2 5" xfId="2521" xr:uid="{18C20477-6F49-44C9-9BD1-08560B63012C}"/>
    <cellStyle name="Comma 2_Kontantstrøm-direkte" xfId="82" xr:uid="{00000000-0005-0000-0000-000075030000}"/>
    <cellStyle name="Comma 3" xfId="881" xr:uid="{00000000-0005-0000-0000-000076030000}"/>
    <cellStyle name="Dårlig 2" xfId="234" xr:uid="{00000000-0005-0000-0000-000077030000}"/>
    <cellStyle name="Explanatory Text" xfId="68" xr:uid="{00000000-0005-0000-0000-000078030000}"/>
    <cellStyle name="Forklarende tekst 2" xfId="235" xr:uid="{00000000-0005-0000-0000-000079030000}"/>
    <cellStyle name="God 2" xfId="236" xr:uid="{00000000-0005-0000-0000-00007A030000}"/>
    <cellStyle name="Good" xfId="69" xr:uid="{00000000-0005-0000-0000-00007B030000}"/>
    <cellStyle name="Heading 1" xfId="70" xr:uid="{00000000-0005-0000-0000-00007C030000}"/>
    <cellStyle name="Heading 2" xfId="71" xr:uid="{00000000-0005-0000-0000-00007D030000}"/>
    <cellStyle name="Heading 3" xfId="72" xr:uid="{00000000-0005-0000-0000-00007E030000}"/>
    <cellStyle name="Heading 4" xfId="73" xr:uid="{00000000-0005-0000-0000-00007F030000}"/>
    <cellStyle name="Hyperkobling" xfId="2477" builtinId="8"/>
    <cellStyle name="Inndata 2" xfId="237" xr:uid="{00000000-0005-0000-0000-000080030000}"/>
    <cellStyle name="Inndata 2 2" xfId="461" xr:uid="{00000000-0005-0000-0000-000081030000}"/>
    <cellStyle name="Inndata 2 3" xfId="1084" xr:uid="{00000000-0005-0000-0000-000082030000}"/>
    <cellStyle name="Input" xfId="74" xr:uid="{00000000-0005-0000-0000-000083030000}"/>
    <cellStyle name="Koblet celle 2" xfId="238" xr:uid="{00000000-0005-0000-0000-000084030000}"/>
    <cellStyle name="Komma" xfId="2478" builtinId="3"/>
    <cellStyle name="Komma 2" xfId="8" xr:uid="{00000000-0005-0000-0000-000085030000}"/>
    <cellStyle name="Komma 2 2" xfId="9" xr:uid="{00000000-0005-0000-0000-000086030000}"/>
    <cellStyle name="Komma 2 2 2" xfId="84" xr:uid="{00000000-0005-0000-0000-000087030000}"/>
    <cellStyle name="Komma 2 2 2 2" xfId="346" xr:uid="{00000000-0005-0000-0000-000088030000}"/>
    <cellStyle name="Komma 2 2 2 2 2" xfId="727" xr:uid="{00000000-0005-0000-0000-000089030000}"/>
    <cellStyle name="Komma 2 2 2 2 2 2" xfId="3091" xr:uid="{A9F5D35A-AD64-42E7-8830-131247014D41}"/>
    <cellStyle name="Komma 2 2 2 2 3" xfId="2720" xr:uid="{4DB1A1F4-0138-4150-A3E6-F86A233B67D2}"/>
    <cellStyle name="Komma 2 2 2 3" xfId="928" xr:uid="{00000000-0005-0000-0000-00008A030000}"/>
    <cellStyle name="Komma 2 2 2 4" xfId="2524" xr:uid="{12A66DA9-FD2D-42B8-891B-734E7791AF42}"/>
    <cellStyle name="Komma 2 2 3" xfId="303" xr:uid="{00000000-0005-0000-0000-00008B030000}"/>
    <cellStyle name="Komma 2 2 3 2" xfId="684" xr:uid="{00000000-0005-0000-0000-00008C030000}"/>
    <cellStyle name="Komma 2 2 3 2 2" xfId="3048" xr:uid="{489974FB-172C-4824-A1F1-076402AC2488}"/>
    <cellStyle name="Komma 2 2 3 3" xfId="2677" xr:uid="{FFD250CE-E3B9-4AB7-A27D-90E481D8C0EC}"/>
    <cellStyle name="Komma 2 2 4" xfId="884" xr:uid="{00000000-0005-0000-0000-00008D030000}"/>
    <cellStyle name="Komma 2 2 5" xfId="2482" xr:uid="{C4671CC9-3F45-4B01-A804-CC223EAB4006}"/>
    <cellStyle name="Komma 2 3" xfId="85" xr:uid="{00000000-0005-0000-0000-00008E030000}"/>
    <cellStyle name="Komma 2 3 2" xfId="347" xr:uid="{00000000-0005-0000-0000-00008F030000}"/>
    <cellStyle name="Komma 2 3 2 2" xfId="728" xr:uid="{00000000-0005-0000-0000-000090030000}"/>
    <cellStyle name="Komma 2 3 2 2 2" xfId="3092" xr:uid="{06F89353-561E-4C7A-AC7D-9EC8D2EA71A0}"/>
    <cellStyle name="Komma 2 3 2 3" xfId="2721" xr:uid="{22F527CF-5192-4F9C-8D2F-6C4CE0F8B4CB}"/>
    <cellStyle name="Komma 2 3 3" xfId="929" xr:uid="{00000000-0005-0000-0000-000091030000}"/>
    <cellStyle name="Komma 2 3 4" xfId="2525" xr:uid="{B1E975AB-5B2D-4DD5-AA24-466EC6811083}"/>
    <cellStyle name="Komma 2 4" xfId="302" xr:uid="{00000000-0005-0000-0000-000092030000}"/>
    <cellStyle name="Komma 2 4 2" xfId="683" xr:uid="{00000000-0005-0000-0000-000093030000}"/>
    <cellStyle name="Komma 2 4 2 2" xfId="3047" xr:uid="{6CD8483A-A852-4B8C-9683-747D2341F0B2}"/>
    <cellStyle name="Komma 2 4 3" xfId="2676" xr:uid="{CBAB728B-898C-4A4E-9791-98D43FA3AA6E}"/>
    <cellStyle name="Komma 2 5" xfId="883" xr:uid="{00000000-0005-0000-0000-000094030000}"/>
    <cellStyle name="Komma 2 6" xfId="2481" xr:uid="{B9ED5C6C-8314-4920-95DC-F9D4B30E8342}"/>
    <cellStyle name="Komma 3" xfId="10" xr:uid="{00000000-0005-0000-0000-000095030000}"/>
    <cellStyle name="Komma 3 2" xfId="11" xr:uid="{00000000-0005-0000-0000-000096030000}"/>
    <cellStyle name="Komma 3 2 2" xfId="86" xr:uid="{00000000-0005-0000-0000-000097030000}"/>
    <cellStyle name="Komma 3 2 2 2" xfId="239" xr:uid="{00000000-0005-0000-0000-000098030000}"/>
    <cellStyle name="Komma 3 2 2 2 2" xfId="462" xr:uid="{00000000-0005-0000-0000-000099030000}"/>
    <cellStyle name="Komma 3 2 2 2 2 2" xfId="835" xr:uid="{00000000-0005-0000-0000-00009A030000}"/>
    <cellStyle name="Komma 3 2 2 2 2 2 2" xfId="1741" xr:uid="{00000000-0005-0000-0000-00009B030000}"/>
    <cellStyle name="Komma 3 2 2 2 2 2 2 2" xfId="4067" xr:uid="{C09493CE-A94B-40C4-AE18-8D8DD018D6CF}"/>
    <cellStyle name="Komma 3 2 2 2 2 2 3" xfId="2434" xr:uid="{00000000-0005-0000-0000-00009C030000}"/>
    <cellStyle name="Komma 3 2 2 2 2 2 3 2" xfId="4760" xr:uid="{73578CA5-2C02-4FDD-94CE-2DC9491D563E}"/>
    <cellStyle name="Komma 3 2 2 2 2 2 4" xfId="3199" xr:uid="{7BCA8070-4E64-4E45-9D44-9809410DB644}"/>
    <cellStyle name="Komma 3 2 2 2 2 3" xfId="1394" xr:uid="{00000000-0005-0000-0000-00009D030000}"/>
    <cellStyle name="Komma 3 2 2 2 2 3 2" xfId="3720" xr:uid="{EF04BF39-D770-499C-9364-A6F2D65F9026}"/>
    <cellStyle name="Komma 3 2 2 2 2 4" xfId="2087" xr:uid="{00000000-0005-0000-0000-00009E030000}"/>
    <cellStyle name="Komma 3 2 2 2 2 4 2" xfId="4413" xr:uid="{8F216CB5-72D7-42AA-A367-6D91548B2AC9}"/>
    <cellStyle name="Komma 3 2 2 2 2 5" xfId="2828" xr:uid="{EE792453-E96E-4E9E-B21D-1B09F90A573B}"/>
    <cellStyle name="Komma 3 2 2 2 3" xfId="640" xr:uid="{00000000-0005-0000-0000-00009F030000}"/>
    <cellStyle name="Komma 3 2 2 2 3 2" xfId="1569" xr:uid="{00000000-0005-0000-0000-0000A0030000}"/>
    <cellStyle name="Komma 3 2 2 2 3 2 2" xfId="3895" xr:uid="{5B74DF1B-B92B-4DD2-9BE1-BE2752E46A49}"/>
    <cellStyle name="Komma 3 2 2 2 3 3" xfId="2262" xr:uid="{00000000-0005-0000-0000-0000A1030000}"/>
    <cellStyle name="Komma 3 2 2 2 3 3 2" xfId="4588" xr:uid="{BFCFC85E-847A-4E1D-BEC4-C5EC663C7FD0}"/>
    <cellStyle name="Komma 3 2 2 2 3 4" xfId="3004" xr:uid="{B5C54120-3B9D-48AD-9A7D-2C2713AF718E}"/>
    <cellStyle name="Komma 3 2 2 2 4" xfId="1038" xr:uid="{00000000-0005-0000-0000-0000A2030000}"/>
    <cellStyle name="Komma 3 2 2 2 4 2" xfId="3374" xr:uid="{0A6E1C33-AB3F-4357-B656-0CA89E2D0935}"/>
    <cellStyle name="Komma 3 2 2 2 5" xfId="1222" xr:uid="{00000000-0005-0000-0000-0000A3030000}"/>
    <cellStyle name="Komma 3 2 2 2 5 2" xfId="3548" xr:uid="{04F0A3DD-9CA8-44E0-A04D-20B61AFCF4F4}"/>
    <cellStyle name="Komma 3 2 2 2 6" xfId="1915" xr:uid="{00000000-0005-0000-0000-0000A4030000}"/>
    <cellStyle name="Komma 3 2 2 2 6 2" xfId="4241" xr:uid="{B7A05DF7-A123-4A00-A774-6751D57245FD}"/>
    <cellStyle name="Komma 3 2 2 2 7" xfId="2632" xr:uid="{D793999E-F500-4B57-BE17-BB501E52E521}"/>
    <cellStyle name="Komma 3 2 2 3" xfId="348" xr:uid="{00000000-0005-0000-0000-0000A5030000}"/>
    <cellStyle name="Komma 3 2 2 3 2" xfId="729" xr:uid="{00000000-0005-0000-0000-0000A6030000}"/>
    <cellStyle name="Komma 3 2 2 3 2 2" xfId="3093" xr:uid="{97447841-E13A-419C-986F-647A4C2D9526}"/>
    <cellStyle name="Komma 3 2 2 3 3" xfId="2722" xr:uid="{D6D1757B-5CC4-4F24-952C-DE36A37E86D3}"/>
    <cellStyle name="Komma 3 2 2 4" xfId="930" xr:uid="{00000000-0005-0000-0000-0000A7030000}"/>
    <cellStyle name="Komma 3 2 2 5" xfId="2526" xr:uid="{CC25D8A1-9884-4508-BEE0-322679DFB84A}"/>
    <cellStyle name="Komma 3 2 3" xfId="240" xr:uid="{00000000-0005-0000-0000-0000A8030000}"/>
    <cellStyle name="Komma 3 2 3 2" xfId="463" xr:uid="{00000000-0005-0000-0000-0000A9030000}"/>
    <cellStyle name="Komma 3 2 3 2 2" xfId="836" xr:uid="{00000000-0005-0000-0000-0000AA030000}"/>
    <cellStyle name="Komma 3 2 3 2 2 2" xfId="1742" xr:uid="{00000000-0005-0000-0000-0000AB030000}"/>
    <cellStyle name="Komma 3 2 3 2 2 2 2" xfId="4068" xr:uid="{D4A98816-9864-43CD-A72B-9FBB1FB154C3}"/>
    <cellStyle name="Komma 3 2 3 2 2 3" xfId="2435" xr:uid="{00000000-0005-0000-0000-0000AC030000}"/>
    <cellStyle name="Komma 3 2 3 2 2 3 2" xfId="4761" xr:uid="{B4D1876D-A27C-4E70-A686-0705A53CF1BD}"/>
    <cellStyle name="Komma 3 2 3 2 2 4" xfId="3200" xr:uid="{89A1184D-6F0C-4DC5-939C-B16873699227}"/>
    <cellStyle name="Komma 3 2 3 2 3" xfId="1395" xr:uid="{00000000-0005-0000-0000-0000AD030000}"/>
    <cellStyle name="Komma 3 2 3 2 3 2" xfId="3721" xr:uid="{A5B7383E-15C3-4B11-8134-FA827EEF439D}"/>
    <cellStyle name="Komma 3 2 3 2 4" xfId="2088" xr:uid="{00000000-0005-0000-0000-0000AE030000}"/>
    <cellStyle name="Komma 3 2 3 2 4 2" xfId="4414" xr:uid="{E9143822-D978-4EDF-8E3A-3AB855DC0F15}"/>
    <cellStyle name="Komma 3 2 3 2 5" xfId="2829" xr:uid="{4DDFF5A9-191B-4DD8-A9C7-602805E458B8}"/>
    <cellStyle name="Komma 3 2 3 3" xfId="641" xr:uid="{00000000-0005-0000-0000-0000AF030000}"/>
    <cellStyle name="Komma 3 2 3 3 2" xfId="1570" xr:uid="{00000000-0005-0000-0000-0000B0030000}"/>
    <cellStyle name="Komma 3 2 3 3 2 2" xfId="3896" xr:uid="{E8809509-7F40-46B0-9E7B-525A45150826}"/>
    <cellStyle name="Komma 3 2 3 3 3" xfId="2263" xr:uid="{00000000-0005-0000-0000-0000B1030000}"/>
    <cellStyle name="Komma 3 2 3 3 3 2" xfId="4589" xr:uid="{49065301-83A0-4DCF-A074-6B8E56277268}"/>
    <cellStyle name="Komma 3 2 3 3 4" xfId="3005" xr:uid="{37B9CE11-3D46-41D0-9172-BB66472E64E3}"/>
    <cellStyle name="Komma 3 2 3 4" xfId="1039" xr:uid="{00000000-0005-0000-0000-0000B2030000}"/>
    <cellStyle name="Komma 3 2 3 4 2" xfId="3375" xr:uid="{A7EDF5E5-8F9F-424E-B604-B633A3E9C22D}"/>
    <cellStyle name="Komma 3 2 3 5" xfId="1223" xr:uid="{00000000-0005-0000-0000-0000B3030000}"/>
    <cellStyle name="Komma 3 2 3 5 2" xfId="3549" xr:uid="{089EEC99-64E5-49F4-8E4C-B86317693CFB}"/>
    <cellStyle name="Komma 3 2 3 6" xfId="1916" xr:uid="{00000000-0005-0000-0000-0000B4030000}"/>
    <cellStyle name="Komma 3 2 3 6 2" xfId="4242" xr:uid="{71BDDDF0-8562-4DDB-A90B-58477EF0E284}"/>
    <cellStyle name="Komma 3 2 3 7" xfId="2633" xr:uid="{63ACE3ED-C55F-46E9-B7F7-7F86B3A328A6}"/>
    <cellStyle name="Komma 3 2 4" xfId="305" xr:uid="{00000000-0005-0000-0000-0000B5030000}"/>
    <cellStyle name="Komma 3 2 4 2" xfId="686" xr:uid="{00000000-0005-0000-0000-0000B6030000}"/>
    <cellStyle name="Komma 3 2 4 2 2" xfId="3050" xr:uid="{7C9827B1-703F-4F48-917E-4043A70CD2E3}"/>
    <cellStyle name="Komma 3 2 4 3" xfId="2679" xr:uid="{61FF4A2A-E933-4935-8074-CE3BE6CA9CDF}"/>
    <cellStyle name="Komma 3 2 5" xfId="886" xr:uid="{00000000-0005-0000-0000-0000B7030000}"/>
    <cellStyle name="Komma 3 2 6" xfId="2484" xr:uid="{FDE6A80D-0A38-4A74-A95D-920260E8A16A}"/>
    <cellStyle name="Komma 3 3" xfId="87" xr:uid="{00000000-0005-0000-0000-0000B8030000}"/>
    <cellStyle name="Komma 3 3 2" xfId="241" xr:uid="{00000000-0005-0000-0000-0000B9030000}"/>
    <cellStyle name="Komma 3 3 2 2" xfId="464" xr:uid="{00000000-0005-0000-0000-0000BA030000}"/>
    <cellStyle name="Komma 3 3 2 2 2" xfId="837" xr:uid="{00000000-0005-0000-0000-0000BB030000}"/>
    <cellStyle name="Komma 3 3 2 2 2 2" xfId="1743" xr:uid="{00000000-0005-0000-0000-0000BC030000}"/>
    <cellStyle name="Komma 3 3 2 2 2 2 2" xfId="4069" xr:uid="{8433DFFE-0B47-47CB-88A8-35673EBBD2AA}"/>
    <cellStyle name="Komma 3 3 2 2 2 3" xfId="2436" xr:uid="{00000000-0005-0000-0000-0000BD030000}"/>
    <cellStyle name="Komma 3 3 2 2 2 3 2" xfId="4762" xr:uid="{7E40C222-1E21-482B-9EAE-E9E100280821}"/>
    <cellStyle name="Komma 3 3 2 2 2 4" xfId="3201" xr:uid="{BD3026E9-E5FE-4279-AC72-5EB6811AFF71}"/>
    <cellStyle name="Komma 3 3 2 2 3" xfId="1396" xr:uid="{00000000-0005-0000-0000-0000BE030000}"/>
    <cellStyle name="Komma 3 3 2 2 3 2" xfId="3722" xr:uid="{0D2B7EC4-9AE9-43E1-8B7F-E6655CB5D386}"/>
    <cellStyle name="Komma 3 3 2 2 4" xfId="2089" xr:uid="{00000000-0005-0000-0000-0000BF030000}"/>
    <cellStyle name="Komma 3 3 2 2 4 2" xfId="4415" xr:uid="{5CC17D10-97B5-4CC3-A703-2D801713EA35}"/>
    <cellStyle name="Komma 3 3 2 2 5" xfId="2830" xr:uid="{750BD467-08EC-4019-8A41-0DFBE706CB52}"/>
    <cellStyle name="Komma 3 3 2 3" xfId="642" xr:uid="{00000000-0005-0000-0000-0000C0030000}"/>
    <cellStyle name="Komma 3 3 2 3 2" xfId="1571" xr:uid="{00000000-0005-0000-0000-0000C1030000}"/>
    <cellStyle name="Komma 3 3 2 3 2 2" xfId="3897" xr:uid="{B4FE1824-5130-41D8-8CEC-CE8D608AF088}"/>
    <cellStyle name="Komma 3 3 2 3 3" xfId="2264" xr:uid="{00000000-0005-0000-0000-0000C2030000}"/>
    <cellStyle name="Komma 3 3 2 3 3 2" xfId="4590" xr:uid="{62F727EE-32BA-491E-BAAF-636C66682CEC}"/>
    <cellStyle name="Komma 3 3 2 3 4" xfId="3006" xr:uid="{0F582C20-2BD5-49FB-AA83-281788CD3594}"/>
    <cellStyle name="Komma 3 3 2 4" xfId="1040" xr:uid="{00000000-0005-0000-0000-0000C3030000}"/>
    <cellStyle name="Komma 3 3 2 4 2" xfId="3376" xr:uid="{BCFC6038-B29B-4FD2-9C93-69D23DA681DF}"/>
    <cellStyle name="Komma 3 3 2 5" xfId="1224" xr:uid="{00000000-0005-0000-0000-0000C4030000}"/>
    <cellStyle name="Komma 3 3 2 5 2" xfId="3550" xr:uid="{DCC52C45-A4C3-4539-A876-DBC060742EAE}"/>
    <cellStyle name="Komma 3 3 2 6" xfId="1917" xr:uid="{00000000-0005-0000-0000-0000C5030000}"/>
    <cellStyle name="Komma 3 3 2 6 2" xfId="4243" xr:uid="{1D38BC12-573D-486B-BDF6-3DBF12FC6FE2}"/>
    <cellStyle name="Komma 3 3 2 7" xfId="2634" xr:uid="{42C708FB-06C8-47E6-970F-DD1D2801B5B9}"/>
    <cellStyle name="Komma 3 3 3" xfId="349" xr:uid="{00000000-0005-0000-0000-0000C6030000}"/>
    <cellStyle name="Komma 3 3 3 2" xfId="730" xr:uid="{00000000-0005-0000-0000-0000C7030000}"/>
    <cellStyle name="Komma 3 3 3 2 2" xfId="3094" xr:uid="{2076E082-063C-4804-90C0-741D7F9A2E24}"/>
    <cellStyle name="Komma 3 3 3 3" xfId="2723" xr:uid="{08E4D168-5D41-42C0-84D1-8F16845746FB}"/>
    <cellStyle name="Komma 3 3 4" xfId="931" xr:uid="{00000000-0005-0000-0000-0000C8030000}"/>
    <cellStyle name="Komma 3 3 5" xfId="2527" xr:uid="{86B30EE1-23E6-46EC-9F28-D624EA9795E2}"/>
    <cellStyle name="Komma 3 4" xfId="242" xr:uid="{00000000-0005-0000-0000-0000C9030000}"/>
    <cellStyle name="Komma 3 4 2" xfId="465" xr:uid="{00000000-0005-0000-0000-0000CA030000}"/>
    <cellStyle name="Komma 3 4 2 2" xfId="838" xr:uid="{00000000-0005-0000-0000-0000CB030000}"/>
    <cellStyle name="Komma 3 4 2 2 2" xfId="1744" xr:uid="{00000000-0005-0000-0000-0000CC030000}"/>
    <cellStyle name="Komma 3 4 2 2 2 2" xfId="4070" xr:uid="{AA0A450B-527F-469B-B7ED-D3837641E27D}"/>
    <cellStyle name="Komma 3 4 2 2 3" xfId="2437" xr:uid="{00000000-0005-0000-0000-0000CD030000}"/>
    <cellStyle name="Komma 3 4 2 2 3 2" xfId="4763" xr:uid="{0057B4AB-E34B-4E91-8EAD-D833B3EFC57C}"/>
    <cellStyle name="Komma 3 4 2 2 4" xfId="3202" xr:uid="{1A0C632A-9A5D-47F5-99E3-AA8424D28020}"/>
    <cellStyle name="Komma 3 4 2 3" xfId="1397" xr:uid="{00000000-0005-0000-0000-0000CE030000}"/>
    <cellStyle name="Komma 3 4 2 3 2" xfId="3723" xr:uid="{C66879E4-612D-4D16-B6D2-07429862AFD8}"/>
    <cellStyle name="Komma 3 4 2 4" xfId="2090" xr:uid="{00000000-0005-0000-0000-0000CF030000}"/>
    <cellStyle name="Komma 3 4 2 4 2" xfId="4416" xr:uid="{CED9BE34-DB86-4217-A4DC-39CBDD062EDF}"/>
    <cellStyle name="Komma 3 4 2 5" xfId="2831" xr:uid="{A0F8B9C6-DB47-404B-A44C-BE49B123726A}"/>
    <cellStyle name="Komma 3 4 3" xfId="643" xr:uid="{00000000-0005-0000-0000-0000D0030000}"/>
    <cellStyle name="Komma 3 4 3 2" xfId="1572" xr:uid="{00000000-0005-0000-0000-0000D1030000}"/>
    <cellStyle name="Komma 3 4 3 2 2" xfId="3898" xr:uid="{C0A441C4-680A-44C9-8A10-AF1A7C81955D}"/>
    <cellStyle name="Komma 3 4 3 3" xfId="2265" xr:uid="{00000000-0005-0000-0000-0000D2030000}"/>
    <cellStyle name="Komma 3 4 3 3 2" xfId="4591" xr:uid="{BB617B22-1343-4BF3-BF81-00D19AD20445}"/>
    <cellStyle name="Komma 3 4 3 4" xfId="3007" xr:uid="{DE7DA3E5-B8C1-45FB-BBDB-ECD6A5649EC6}"/>
    <cellStyle name="Komma 3 4 4" xfId="1041" xr:uid="{00000000-0005-0000-0000-0000D3030000}"/>
    <cellStyle name="Komma 3 4 4 2" xfId="3377" xr:uid="{687A63A6-FC80-4449-BE43-79DEBA4D8F4A}"/>
    <cellStyle name="Komma 3 4 5" xfId="1225" xr:uid="{00000000-0005-0000-0000-0000D4030000}"/>
    <cellStyle name="Komma 3 4 5 2" xfId="3551" xr:uid="{F8B8391C-78BC-44D4-96E5-B6BEC191DE34}"/>
    <cellStyle name="Komma 3 4 6" xfId="1918" xr:uid="{00000000-0005-0000-0000-0000D5030000}"/>
    <cellStyle name="Komma 3 4 6 2" xfId="4244" xr:uid="{E4080CDC-C5A6-4E5C-B988-81A9EE6A35C5}"/>
    <cellStyle name="Komma 3 4 7" xfId="2635" xr:uid="{94930A4F-A867-42DE-9501-99B27A40E12B}"/>
    <cellStyle name="Komma 3 5" xfId="304" xr:uid="{00000000-0005-0000-0000-0000D6030000}"/>
    <cellStyle name="Komma 3 5 2" xfId="685" xr:uid="{00000000-0005-0000-0000-0000D7030000}"/>
    <cellStyle name="Komma 3 5 2 2" xfId="3049" xr:uid="{5BCD23B2-7CDB-4E62-96E5-53D54F855240}"/>
    <cellStyle name="Komma 3 5 3" xfId="2678" xr:uid="{741DB87F-1E1D-4B18-84DF-9E1C073B2E43}"/>
    <cellStyle name="Komma 3 6" xfId="885" xr:uid="{00000000-0005-0000-0000-0000D8030000}"/>
    <cellStyle name="Komma 3 7" xfId="2483" xr:uid="{4A936CC9-ADF1-4305-9799-189B6D85406D}"/>
    <cellStyle name="Komma 4" xfId="12" xr:uid="{00000000-0005-0000-0000-0000D9030000}"/>
    <cellStyle name="Komma 4 2" xfId="88" xr:uid="{00000000-0005-0000-0000-0000DA030000}"/>
    <cellStyle name="Komma 4 2 2" xfId="243" xr:uid="{00000000-0005-0000-0000-0000DB030000}"/>
    <cellStyle name="Komma 4 2 2 2" xfId="466" xr:uid="{00000000-0005-0000-0000-0000DC030000}"/>
    <cellStyle name="Komma 4 2 2 2 2" xfId="839" xr:uid="{00000000-0005-0000-0000-0000DD030000}"/>
    <cellStyle name="Komma 4 2 2 2 2 2" xfId="1745" xr:uid="{00000000-0005-0000-0000-0000DE030000}"/>
    <cellStyle name="Komma 4 2 2 2 2 2 2" xfId="4071" xr:uid="{B46C6AB8-34E5-4F88-9A93-850ED586595C}"/>
    <cellStyle name="Komma 4 2 2 2 2 3" xfId="2438" xr:uid="{00000000-0005-0000-0000-0000DF030000}"/>
    <cellStyle name="Komma 4 2 2 2 2 3 2" xfId="4764" xr:uid="{2CC7B46D-10FB-47B2-AE0F-5B560A38A1A7}"/>
    <cellStyle name="Komma 4 2 2 2 2 4" xfId="3203" xr:uid="{5C4698B3-2593-4D75-965C-0734A96EC81E}"/>
    <cellStyle name="Komma 4 2 2 2 3" xfId="1398" xr:uid="{00000000-0005-0000-0000-0000E0030000}"/>
    <cellStyle name="Komma 4 2 2 2 3 2" xfId="3724" xr:uid="{DDFAA8DD-8D7C-45E7-AEA2-52BB06C4D419}"/>
    <cellStyle name="Komma 4 2 2 2 4" xfId="2091" xr:uid="{00000000-0005-0000-0000-0000E1030000}"/>
    <cellStyle name="Komma 4 2 2 2 4 2" xfId="4417" xr:uid="{EDDDE3DC-2B88-4246-8DED-80BE77527CA5}"/>
    <cellStyle name="Komma 4 2 2 2 5" xfId="2832" xr:uid="{276CEEB3-5D69-45CC-90B7-8C6DF7683443}"/>
    <cellStyle name="Komma 4 2 2 3" xfId="644" xr:uid="{00000000-0005-0000-0000-0000E2030000}"/>
    <cellStyle name="Komma 4 2 2 3 2" xfId="1573" xr:uid="{00000000-0005-0000-0000-0000E3030000}"/>
    <cellStyle name="Komma 4 2 2 3 2 2" xfId="3899" xr:uid="{75CAB834-86D1-4A60-8DE7-0248312E761B}"/>
    <cellStyle name="Komma 4 2 2 3 3" xfId="2266" xr:uid="{00000000-0005-0000-0000-0000E4030000}"/>
    <cellStyle name="Komma 4 2 2 3 3 2" xfId="4592" xr:uid="{1839A026-BECC-4E02-9EA6-041A80C152F6}"/>
    <cellStyle name="Komma 4 2 2 3 4" xfId="3008" xr:uid="{5443E001-CAA4-4D0A-9B15-8FB31EEFE8B2}"/>
    <cellStyle name="Komma 4 2 2 4" xfId="1042" xr:uid="{00000000-0005-0000-0000-0000E5030000}"/>
    <cellStyle name="Komma 4 2 2 4 2" xfId="3378" xr:uid="{D7557658-E6D3-475C-A1D8-5B79D1C623F6}"/>
    <cellStyle name="Komma 4 2 2 5" xfId="1226" xr:uid="{00000000-0005-0000-0000-0000E6030000}"/>
    <cellStyle name="Komma 4 2 2 5 2" xfId="3552" xr:uid="{F704EC88-E58B-4D45-AE0D-4A3D03BEAC82}"/>
    <cellStyle name="Komma 4 2 2 6" xfId="1919" xr:uid="{00000000-0005-0000-0000-0000E7030000}"/>
    <cellStyle name="Komma 4 2 2 6 2" xfId="4245" xr:uid="{23B03C88-DC20-4900-8FDF-BB700A7C4673}"/>
    <cellStyle name="Komma 4 2 2 7" xfId="2636" xr:uid="{0DDC70E3-23BA-44AA-88E8-512C9F758A97}"/>
    <cellStyle name="Komma 4 2 3" xfId="350" xr:uid="{00000000-0005-0000-0000-0000E8030000}"/>
    <cellStyle name="Komma 4 2 3 2" xfId="731" xr:uid="{00000000-0005-0000-0000-0000E9030000}"/>
    <cellStyle name="Komma 4 2 3 2 2" xfId="3095" xr:uid="{4D09ACF2-EE1C-4460-BC1F-26C83887FA09}"/>
    <cellStyle name="Komma 4 2 3 3" xfId="2724" xr:uid="{598AAD0E-C575-4127-A092-51430ACA7B0D}"/>
    <cellStyle name="Komma 4 2 4" xfId="932" xr:uid="{00000000-0005-0000-0000-0000EA030000}"/>
    <cellStyle name="Komma 4 2 5" xfId="2528" xr:uid="{C17C094D-867F-42BB-ADFE-E13AE0E58CEC}"/>
    <cellStyle name="Komma 4 3" xfId="244" xr:uid="{00000000-0005-0000-0000-0000EB030000}"/>
    <cellStyle name="Komma 4 3 2" xfId="299" xr:uid="{00000000-0005-0000-0000-0000EC030000}"/>
    <cellStyle name="Komma 4 3 2 2" xfId="505" xr:uid="{00000000-0005-0000-0000-0000ED030000}"/>
    <cellStyle name="Komma 4 3 2 2 2" xfId="876" xr:uid="{00000000-0005-0000-0000-0000EE030000}"/>
    <cellStyle name="Komma 4 3 2 2 2 2" xfId="3240" xr:uid="{B81F0687-5235-4C01-8255-2EABE57640BB}"/>
    <cellStyle name="Komma 4 3 2 2 3" xfId="2869" xr:uid="{2AA1163A-676A-4DAF-93E8-BCA8C57F040A}"/>
    <cellStyle name="Komma 4 3 2 3" xfId="1079" xr:uid="{00000000-0005-0000-0000-0000EF030000}"/>
    <cellStyle name="Komma 4 3 2 4" xfId="2673" xr:uid="{9F18B800-F91D-443F-BD74-6F2C75548F3A}"/>
    <cellStyle name="Komma 4 3 3" xfId="467" xr:uid="{00000000-0005-0000-0000-0000F0030000}"/>
    <cellStyle name="Komma 4 3 3 2" xfId="840" xr:uid="{00000000-0005-0000-0000-0000F1030000}"/>
    <cellStyle name="Komma 4 3 3 2 2" xfId="1746" xr:uid="{00000000-0005-0000-0000-0000F2030000}"/>
    <cellStyle name="Komma 4 3 3 2 2 2" xfId="4072" xr:uid="{DCB06EE7-3544-4659-BB6B-871444F8880F}"/>
    <cellStyle name="Komma 4 3 3 2 3" xfId="2439" xr:uid="{00000000-0005-0000-0000-0000F3030000}"/>
    <cellStyle name="Komma 4 3 3 2 3 2" xfId="4765" xr:uid="{60B6331D-98EE-4C53-9819-1536ADCF1B3C}"/>
    <cellStyle name="Komma 4 3 3 2 4" xfId="3204" xr:uid="{CA486B65-BAA5-4717-BB03-929E32353F38}"/>
    <cellStyle name="Komma 4 3 3 3" xfId="1399" xr:uid="{00000000-0005-0000-0000-0000F4030000}"/>
    <cellStyle name="Komma 4 3 3 3 2" xfId="3725" xr:uid="{4A91E08A-9501-4FA3-893E-5D53DA49D48A}"/>
    <cellStyle name="Komma 4 3 3 4" xfId="2092" xr:uid="{00000000-0005-0000-0000-0000F5030000}"/>
    <cellStyle name="Komma 4 3 3 4 2" xfId="4418" xr:uid="{BEBE773D-5BD4-4F52-84CC-A989ACC26693}"/>
    <cellStyle name="Komma 4 3 3 5" xfId="2833" xr:uid="{995E2A5A-21F0-4283-BC29-3B37EC8F43D4}"/>
    <cellStyle name="Komma 4 3 4" xfId="645" xr:uid="{00000000-0005-0000-0000-0000F6030000}"/>
    <cellStyle name="Komma 4 3 4 2" xfId="1574" xr:uid="{00000000-0005-0000-0000-0000F7030000}"/>
    <cellStyle name="Komma 4 3 4 2 2" xfId="3900" xr:uid="{5EC8988E-550F-4C19-B628-CAD3E91AEF8F}"/>
    <cellStyle name="Komma 4 3 4 3" xfId="2267" xr:uid="{00000000-0005-0000-0000-0000F8030000}"/>
    <cellStyle name="Komma 4 3 4 3 2" xfId="4593" xr:uid="{295D575C-4500-4AA0-A60F-9461D267C2CA}"/>
    <cellStyle name="Komma 4 3 4 4" xfId="3009" xr:uid="{68BEEC97-98F1-4432-A64E-5C9ED11F31D2}"/>
    <cellStyle name="Komma 4 3 5" xfId="1043" xr:uid="{00000000-0005-0000-0000-0000F9030000}"/>
    <cellStyle name="Komma 4 3 5 2" xfId="3379" xr:uid="{8C0F0D42-9089-407E-9E64-51AB3DC559C9}"/>
    <cellStyle name="Komma 4 3 6" xfId="1227" xr:uid="{00000000-0005-0000-0000-0000FA030000}"/>
    <cellStyle name="Komma 4 3 6 2" xfId="3553" xr:uid="{C087B543-55A4-47FA-9823-E7C560DEC85D}"/>
    <cellStyle name="Komma 4 3 7" xfId="1920" xr:uid="{00000000-0005-0000-0000-0000FB030000}"/>
    <cellStyle name="Komma 4 3 7 2" xfId="4246" xr:uid="{E8C5C427-C439-4F1E-9D3B-2A28CD973AAA}"/>
    <cellStyle name="Komma 4 3 8" xfId="2637" xr:uid="{A955FE41-4434-46E5-B4B5-D37EE83115D8}"/>
    <cellStyle name="Komma 4 4" xfId="245" xr:uid="{00000000-0005-0000-0000-0000FC030000}"/>
    <cellStyle name="Komma 4 4 2" xfId="468" xr:uid="{00000000-0005-0000-0000-0000FD030000}"/>
    <cellStyle name="Komma 4 4 2 2" xfId="841" xr:uid="{00000000-0005-0000-0000-0000FE030000}"/>
    <cellStyle name="Komma 4 4 2 2 2" xfId="1747" xr:uid="{00000000-0005-0000-0000-0000FF030000}"/>
    <cellStyle name="Komma 4 4 2 2 2 2" xfId="4073" xr:uid="{5ECEA175-FD12-4888-A6E0-058EB704F739}"/>
    <cellStyle name="Komma 4 4 2 2 3" xfId="2440" xr:uid="{00000000-0005-0000-0000-000000040000}"/>
    <cellStyle name="Komma 4 4 2 2 3 2" xfId="4766" xr:uid="{B2528193-5123-4F48-82D1-F96C31FEACF0}"/>
    <cellStyle name="Komma 4 4 2 2 4" xfId="3205" xr:uid="{6133DB82-0639-435A-8416-712206FB06A6}"/>
    <cellStyle name="Komma 4 4 2 3" xfId="1400" xr:uid="{00000000-0005-0000-0000-000001040000}"/>
    <cellStyle name="Komma 4 4 2 3 2" xfId="3726" xr:uid="{7EDD95EF-964B-402A-9DA6-2F1D4C00610E}"/>
    <cellStyle name="Komma 4 4 2 4" xfId="2093" xr:uid="{00000000-0005-0000-0000-000002040000}"/>
    <cellStyle name="Komma 4 4 2 4 2" xfId="4419" xr:uid="{F5690072-DF0F-4B57-B82E-B8F89732DFEE}"/>
    <cellStyle name="Komma 4 4 2 5" xfId="2834" xr:uid="{5A89AA0C-39E5-4761-9FEA-B0A4F7A99BA5}"/>
    <cellStyle name="Komma 4 4 3" xfId="646" xr:uid="{00000000-0005-0000-0000-000003040000}"/>
    <cellStyle name="Komma 4 4 3 2" xfId="1575" xr:uid="{00000000-0005-0000-0000-000004040000}"/>
    <cellStyle name="Komma 4 4 3 2 2" xfId="3901" xr:uid="{2FF8F00B-2427-4F3A-B587-CF942E963DE6}"/>
    <cellStyle name="Komma 4 4 3 3" xfId="2268" xr:uid="{00000000-0005-0000-0000-000005040000}"/>
    <cellStyle name="Komma 4 4 3 3 2" xfId="4594" xr:uid="{CC9D4FBF-0975-4132-BF17-73C65A532C6A}"/>
    <cellStyle name="Komma 4 4 3 4" xfId="3010" xr:uid="{8AEA408B-D086-4EB9-BF7A-905474CDA00C}"/>
    <cellStyle name="Komma 4 4 4" xfId="1044" xr:uid="{00000000-0005-0000-0000-000006040000}"/>
    <cellStyle name="Komma 4 4 4 2" xfId="3380" xr:uid="{80F472F9-F4FB-4B0D-95D3-4525000AC07A}"/>
    <cellStyle name="Komma 4 4 5" xfId="1228" xr:uid="{00000000-0005-0000-0000-000007040000}"/>
    <cellStyle name="Komma 4 4 5 2" xfId="3554" xr:uid="{29205970-4C11-4C85-9689-A8C2BCE5A1F0}"/>
    <cellStyle name="Komma 4 4 6" xfId="1921" xr:uid="{00000000-0005-0000-0000-000008040000}"/>
    <cellStyle name="Komma 4 4 6 2" xfId="4247" xr:uid="{DAC7F520-AD6A-4983-B906-1279FB12A482}"/>
    <cellStyle name="Komma 4 4 7" xfId="2638" xr:uid="{C96D5A0C-C4FB-40CC-9C0F-595193E7808C}"/>
    <cellStyle name="Komma 4 5" xfId="306" xr:uid="{00000000-0005-0000-0000-000009040000}"/>
    <cellStyle name="Komma 4 5 2" xfId="687" xr:uid="{00000000-0005-0000-0000-00000A040000}"/>
    <cellStyle name="Komma 4 5 2 2" xfId="3051" xr:uid="{1D47EEB2-F03D-48B0-AEDB-0C86CFB14F1F}"/>
    <cellStyle name="Komma 4 5 3" xfId="2680" xr:uid="{CA66838E-71FD-40E6-B3A8-47FEB5CB8471}"/>
    <cellStyle name="Komma 4 6" xfId="887" xr:uid="{00000000-0005-0000-0000-00000B040000}"/>
    <cellStyle name="Komma 4 7" xfId="2485" xr:uid="{7AEE0A1D-D40E-4740-8A68-9090644F1918}"/>
    <cellStyle name="Komma 5" xfId="13" xr:uid="{00000000-0005-0000-0000-00000C040000}"/>
    <cellStyle name="Komma 5 2" xfId="89" xr:uid="{00000000-0005-0000-0000-00000D040000}"/>
    <cellStyle name="Komma 5 2 2" xfId="351" xr:uid="{00000000-0005-0000-0000-00000E040000}"/>
    <cellStyle name="Komma 5 2 2 2" xfId="732" xr:uid="{00000000-0005-0000-0000-00000F040000}"/>
    <cellStyle name="Komma 5 2 2 2 2" xfId="3096" xr:uid="{22405709-8426-443D-98F8-821D8556F989}"/>
    <cellStyle name="Komma 5 2 2 3" xfId="2725" xr:uid="{DFDB642B-5D83-4FDF-AD29-CD7C7FCD9745}"/>
    <cellStyle name="Komma 5 2 3" xfId="933" xr:uid="{00000000-0005-0000-0000-000010040000}"/>
    <cellStyle name="Komma 5 2 4" xfId="2529" xr:uid="{604E20B6-7417-4857-88B8-4C6F18F1B025}"/>
    <cellStyle name="Komma 5 3" xfId="307" xr:uid="{00000000-0005-0000-0000-000011040000}"/>
    <cellStyle name="Komma 5 3 2" xfId="688" xr:uid="{00000000-0005-0000-0000-000012040000}"/>
    <cellStyle name="Komma 5 3 2 2" xfId="3052" xr:uid="{9A6CFDD0-A09A-4640-A3AE-A9DB3811AB44}"/>
    <cellStyle name="Komma 5 3 3" xfId="2681" xr:uid="{B6A3DE8A-9344-4B34-BD8C-41036956F4F8}"/>
    <cellStyle name="Komma 5 4" xfId="888" xr:uid="{00000000-0005-0000-0000-000013040000}"/>
    <cellStyle name="Komma 5 5" xfId="2486" xr:uid="{85ECCC6E-A9C4-4227-9ECB-5A9A1F43A5F7}"/>
    <cellStyle name="Komma 6" xfId="7" xr:uid="{00000000-0005-0000-0000-000014040000}"/>
    <cellStyle name="Komma 6 2" xfId="22" xr:uid="{00000000-0005-0000-0000-000015040000}"/>
    <cellStyle name="Komma 6 2 2" xfId="312" xr:uid="{00000000-0005-0000-0000-000016040000}"/>
    <cellStyle name="Komma 6 2 2 2" xfId="693" xr:uid="{00000000-0005-0000-0000-000017040000}"/>
    <cellStyle name="Komma 6 2 2 2 2" xfId="3057" xr:uid="{881CE1EB-2066-44D3-8868-0C4CC1FAA335}"/>
    <cellStyle name="Komma 6 2 2 3" xfId="2686" xr:uid="{255E8AA5-4206-48AE-BED9-757195F2C28C}"/>
    <cellStyle name="Komma 6 2 3" xfId="893" xr:uid="{00000000-0005-0000-0000-000018040000}"/>
    <cellStyle name="Komma 6 2 4" xfId="2491" xr:uid="{A52809CE-0611-48AC-901E-E21EC12A4A18}"/>
    <cellStyle name="Komma 6 3" xfId="21" xr:uid="{00000000-0005-0000-0000-000019040000}"/>
    <cellStyle name="Komma 6 3 2" xfId="311" xr:uid="{00000000-0005-0000-0000-00001A040000}"/>
    <cellStyle name="Komma 6 3 2 2" xfId="692" xr:uid="{00000000-0005-0000-0000-00001B040000}"/>
    <cellStyle name="Komma 6 3 2 2 2" xfId="3056" xr:uid="{37CAFF07-C01D-4B88-BBE5-1B7124E9426D}"/>
    <cellStyle name="Komma 6 3 2 3" xfId="2685" xr:uid="{A4E3513B-BE65-4C29-A584-772EB716A6D5}"/>
    <cellStyle name="Komma 6 3 3" xfId="892" xr:uid="{00000000-0005-0000-0000-00001C040000}"/>
    <cellStyle name="Komma 6 3 4" xfId="2490" xr:uid="{3CAE8A31-607B-45D4-81DC-62D693B5C035}"/>
    <cellStyle name="Komma 6 4" xfId="301" xr:uid="{00000000-0005-0000-0000-00001D040000}"/>
    <cellStyle name="Komma 6 4 2" xfId="682" xr:uid="{00000000-0005-0000-0000-00001E040000}"/>
    <cellStyle name="Komma 6 4 2 2" xfId="3046" xr:uid="{B2E3502D-7E6F-4E3D-9D63-604F6CE3CB8C}"/>
    <cellStyle name="Komma 6 4 3" xfId="2675" xr:uid="{B3D629EB-627C-4B20-A251-8C7826EB0EBE}"/>
    <cellStyle name="Komma 6 5" xfId="882" xr:uid="{00000000-0005-0000-0000-00001F040000}"/>
    <cellStyle name="Komma 6 6" xfId="2480" xr:uid="{7A1230D3-6E18-46C7-8443-A64656899514}"/>
    <cellStyle name="Komma 7" xfId="90" xr:uid="{00000000-0005-0000-0000-000020040000}"/>
    <cellStyle name="Komma 7 2" xfId="352" xr:uid="{00000000-0005-0000-0000-000021040000}"/>
    <cellStyle name="Komma 7 2 2" xfId="733" xr:uid="{00000000-0005-0000-0000-000022040000}"/>
    <cellStyle name="Komma 7 2 2 2" xfId="3097" xr:uid="{24146CC0-10E8-436F-AEAA-C3B9B5C7AC49}"/>
    <cellStyle name="Komma 7 2 3" xfId="2726" xr:uid="{5454A54C-EF20-49E0-9772-0C07535E4571}"/>
    <cellStyle name="Komma 7 3" xfId="934" xr:uid="{00000000-0005-0000-0000-000023040000}"/>
    <cellStyle name="Komma 7 4" xfId="2530" xr:uid="{741AD654-A1AF-458F-948F-2E5B72E81A4B}"/>
    <cellStyle name="Komma 8" xfId="300" xr:uid="{00000000-0005-0000-0000-000024040000}"/>
    <cellStyle name="Komma 8 2" xfId="681" xr:uid="{00000000-0005-0000-0000-000025040000}"/>
    <cellStyle name="Komma 8 2 2" xfId="3045" xr:uid="{6B9238CE-3317-4E7F-8BBF-9B4ECDE6C2A9}"/>
    <cellStyle name="Komma 8 3" xfId="2674" xr:uid="{07CA6CD6-162D-4F5A-A38C-5DA31503080C}"/>
    <cellStyle name="Kontrollcelle 2" xfId="246" xr:uid="{00000000-0005-0000-0000-000026040000}"/>
    <cellStyle name="Linked Cell" xfId="75" xr:uid="{00000000-0005-0000-0000-000027040000}"/>
    <cellStyle name="Merknad 2" xfId="91" xr:uid="{00000000-0005-0000-0000-000028040000}"/>
    <cellStyle name="Merknad 2 2" xfId="92" xr:uid="{00000000-0005-0000-0000-000029040000}"/>
    <cellStyle name="Merknad 2 2 2" xfId="174" xr:uid="{00000000-0005-0000-0000-00002A040000}"/>
    <cellStyle name="Merknad 2 2 2 2" xfId="418" xr:uid="{00000000-0005-0000-0000-00002B040000}"/>
    <cellStyle name="Merknad 2 2 2 3" xfId="1088" xr:uid="{00000000-0005-0000-0000-00002C040000}"/>
    <cellStyle name="Merknad 2 2 3" xfId="354" xr:uid="{00000000-0005-0000-0000-00002D040000}"/>
    <cellStyle name="Merknad 2 2 4" xfId="1087" xr:uid="{00000000-0005-0000-0000-00002E040000}"/>
    <cellStyle name="Merknad 2 3" xfId="173" xr:uid="{00000000-0005-0000-0000-00002F040000}"/>
    <cellStyle name="Merknad 2 3 2" xfId="417" xr:uid="{00000000-0005-0000-0000-000030040000}"/>
    <cellStyle name="Merknad 2 3 3" xfId="1090" xr:uid="{00000000-0005-0000-0000-000031040000}"/>
    <cellStyle name="Merknad 2 4" xfId="353" xr:uid="{00000000-0005-0000-0000-000032040000}"/>
    <cellStyle name="Merknad 2 5" xfId="924" xr:uid="{00000000-0005-0000-0000-000033040000}"/>
    <cellStyle name="Merknad 3" xfId="93" xr:uid="{00000000-0005-0000-0000-000034040000}"/>
    <cellStyle name="Merknad 3 2" xfId="175" xr:uid="{00000000-0005-0000-0000-000035040000}"/>
    <cellStyle name="Merknad 3 2 2" xfId="419" xr:uid="{00000000-0005-0000-0000-000036040000}"/>
    <cellStyle name="Merknad 3 2 3" xfId="1037" xr:uid="{00000000-0005-0000-0000-000037040000}"/>
    <cellStyle name="Merknad 3 3" xfId="355" xr:uid="{00000000-0005-0000-0000-000038040000}"/>
    <cellStyle name="Merknad 3 4" xfId="1085" xr:uid="{00000000-0005-0000-0000-000039040000}"/>
    <cellStyle name="Neutral" xfId="76" xr:uid="{00000000-0005-0000-0000-00003A040000}"/>
    <cellStyle name="Normal" xfId="0" builtinId="0"/>
    <cellStyle name="Normal 10" xfId="2" xr:uid="{00000000-0005-0000-0000-00003C040000}"/>
    <cellStyle name="Normal 10 2" xfId="94" xr:uid="{00000000-0005-0000-0000-00003D040000}"/>
    <cellStyle name="Normal 10_Balanse - eiendeler" xfId="95" xr:uid="{00000000-0005-0000-0000-00003E040000}"/>
    <cellStyle name="Normal 11" xfId="5" xr:uid="{00000000-0005-0000-0000-00003F040000}"/>
    <cellStyle name="Normal 11 2" xfId="2479" xr:uid="{C847BA38-E84E-424A-94AD-D98FE5F0B938}"/>
    <cellStyle name="Normal 15 3" xfId="880" xr:uid="{00000000-0005-0000-0000-000040040000}"/>
    <cellStyle name="Normal 2" xfId="6" xr:uid="{00000000-0005-0000-0000-000041040000}"/>
    <cellStyle name="Normal 2 2" xfId="1" xr:uid="{00000000-0005-0000-0000-000042040000}"/>
    <cellStyle name="Normal 2 2 2" xfId="96" xr:uid="{00000000-0005-0000-0000-000043040000}"/>
    <cellStyle name="Normal 2 2_Balanse - eiendeler" xfId="97" xr:uid="{00000000-0005-0000-0000-000044040000}"/>
    <cellStyle name="Normal 2 3" xfId="98" xr:uid="{00000000-0005-0000-0000-000045040000}"/>
    <cellStyle name="Normal 2 3 2" xfId="247" xr:uid="{00000000-0005-0000-0000-000046040000}"/>
    <cellStyle name="Normal 2 3 2 2" xfId="248" xr:uid="{00000000-0005-0000-0000-000047040000}"/>
    <cellStyle name="Normal 2 3 2 2 2" xfId="249" xr:uid="{00000000-0005-0000-0000-000048040000}"/>
    <cellStyle name="Normal 2 3 2 2 2 2" xfId="471" xr:uid="{00000000-0005-0000-0000-000049040000}"/>
    <cellStyle name="Normal 2 3 2 2 2 2 2" xfId="844" xr:uid="{00000000-0005-0000-0000-00004A040000}"/>
    <cellStyle name="Normal 2 3 2 2 2 2 2 2" xfId="1750" xr:uid="{00000000-0005-0000-0000-00004B040000}"/>
    <cellStyle name="Normal 2 3 2 2 2 2 2 2 2" xfId="4076" xr:uid="{C9F6AAA3-8126-4B44-99C4-07C67B1CB7BB}"/>
    <cellStyle name="Normal 2 3 2 2 2 2 2 3" xfId="2443" xr:uid="{00000000-0005-0000-0000-00004C040000}"/>
    <cellStyle name="Normal 2 3 2 2 2 2 2 3 2" xfId="4769" xr:uid="{50C806BD-33E2-439E-A448-56801A6796D0}"/>
    <cellStyle name="Normal 2 3 2 2 2 2 2 4" xfId="3208" xr:uid="{A3C03774-DC8A-4040-AB38-3D0EBBE7A36B}"/>
    <cellStyle name="Normal 2 3 2 2 2 2 3" xfId="1403" xr:uid="{00000000-0005-0000-0000-00004D040000}"/>
    <cellStyle name="Normal 2 3 2 2 2 2 3 2" xfId="3729" xr:uid="{BA9FA7FE-7658-4C41-9AEF-4B83EF8EBD7C}"/>
    <cellStyle name="Normal 2 3 2 2 2 2 4" xfId="2096" xr:uid="{00000000-0005-0000-0000-00004E040000}"/>
    <cellStyle name="Normal 2 3 2 2 2 2 4 2" xfId="4422" xr:uid="{42C3FA92-4DBA-4FEB-A2A4-0530409CFCF9}"/>
    <cellStyle name="Normal 2 3 2 2 2 2 5" xfId="2837" xr:uid="{DC426A5C-8D81-45D7-85CA-1F31AE556F6D}"/>
    <cellStyle name="Normal 2 3 2 2 2 3" xfId="649" xr:uid="{00000000-0005-0000-0000-00004F040000}"/>
    <cellStyle name="Normal 2 3 2 2 2 3 2" xfId="1578" xr:uid="{00000000-0005-0000-0000-000050040000}"/>
    <cellStyle name="Normal 2 3 2 2 2 3 2 2" xfId="3904" xr:uid="{DBF3A520-A039-42D2-AD27-73B12DD577B2}"/>
    <cellStyle name="Normal 2 3 2 2 2 3 3" xfId="2271" xr:uid="{00000000-0005-0000-0000-000051040000}"/>
    <cellStyle name="Normal 2 3 2 2 2 3 3 2" xfId="4597" xr:uid="{93E946E7-A4B9-4699-AEAC-8B1D82241F2D}"/>
    <cellStyle name="Normal 2 3 2 2 2 3 4" xfId="3013" xr:uid="{992017D3-F13A-419C-9083-B12DD964F44D}"/>
    <cellStyle name="Normal 2 3 2 2 2 4" xfId="1047" xr:uid="{00000000-0005-0000-0000-000052040000}"/>
    <cellStyle name="Normal 2 3 2 2 2 4 2" xfId="3383" xr:uid="{AEA01B79-423C-4D6C-B5C9-CAC77163D1C3}"/>
    <cellStyle name="Normal 2 3 2 2 2 5" xfId="1231" xr:uid="{00000000-0005-0000-0000-000053040000}"/>
    <cellStyle name="Normal 2 3 2 2 2 5 2" xfId="3557" xr:uid="{D71C8F0A-4205-4C9C-AD3C-B6A114C746C2}"/>
    <cellStyle name="Normal 2 3 2 2 2 6" xfId="1924" xr:uid="{00000000-0005-0000-0000-000054040000}"/>
    <cellStyle name="Normal 2 3 2 2 2 6 2" xfId="4250" xr:uid="{98CD0DDB-6AA5-43E8-9CDA-79D10177FE98}"/>
    <cellStyle name="Normal 2 3 2 2 2 7" xfId="2641" xr:uid="{CCEFB8D4-D716-48B3-B3B2-C2AC80306A2F}"/>
    <cellStyle name="Normal 2 3 2 2 3" xfId="470" xr:uid="{00000000-0005-0000-0000-000055040000}"/>
    <cellStyle name="Normal 2 3 2 2 3 2" xfId="843" xr:uid="{00000000-0005-0000-0000-000056040000}"/>
    <cellStyle name="Normal 2 3 2 2 3 2 2" xfId="1749" xr:uid="{00000000-0005-0000-0000-000057040000}"/>
    <cellStyle name="Normal 2 3 2 2 3 2 2 2" xfId="4075" xr:uid="{3EBA33EA-5FD2-41EF-9A59-C1DB07C35E89}"/>
    <cellStyle name="Normal 2 3 2 2 3 2 3" xfId="2442" xr:uid="{00000000-0005-0000-0000-000058040000}"/>
    <cellStyle name="Normal 2 3 2 2 3 2 3 2" xfId="4768" xr:uid="{6E04ADA7-3792-46A4-A86C-D34D5A03A55D}"/>
    <cellStyle name="Normal 2 3 2 2 3 2 4" xfId="3207" xr:uid="{DFB127E2-4B46-4867-BF2A-4BF6DF8F7715}"/>
    <cellStyle name="Normal 2 3 2 2 3 3" xfId="1402" xr:uid="{00000000-0005-0000-0000-000059040000}"/>
    <cellStyle name="Normal 2 3 2 2 3 3 2" xfId="3728" xr:uid="{FD53187D-0665-46E5-AFA8-F90D0166129B}"/>
    <cellStyle name="Normal 2 3 2 2 3 4" xfId="2095" xr:uid="{00000000-0005-0000-0000-00005A040000}"/>
    <cellStyle name="Normal 2 3 2 2 3 4 2" xfId="4421" xr:uid="{2E641143-C3BA-44D6-AF06-D093B878FFBA}"/>
    <cellStyle name="Normal 2 3 2 2 3 5" xfId="2836" xr:uid="{64DC5942-6773-41B6-BE51-8EBB792F37DC}"/>
    <cellStyle name="Normal 2 3 2 2 4" xfId="648" xr:uid="{00000000-0005-0000-0000-00005B040000}"/>
    <cellStyle name="Normal 2 3 2 2 4 2" xfId="1577" xr:uid="{00000000-0005-0000-0000-00005C040000}"/>
    <cellStyle name="Normal 2 3 2 2 4 2 2" xfId="3903" xr:uid="{351A891B-E064-4CC3-9C12-CB696373F1D9}"/>
    <cellStyle name="Normal 2 3 2 2 4 3" xfId="2270" xr:uid="{00000000-0005-0000-0000-00005D040000}"/>
    <cellStyle name="Normal 2 3 2 2 4 3 2" xfId="4596" xr:uid="{627E6278-9685-4E04-9E6F-797000C6686B}"/>
    <cellStyle name="Normal 2 3 2 2 4 4" xfId="3012" xr:uid="{EBB80836-7FD4-420B-A5E9-4C1362D4D0FD}"/>
    <cellStyle name="Normal 2 3 2 2 5" xfId="1046" xr:uid="{00000000-0005-0000-0000-00005E040000}"/>
    <cellStyle name="Normal 2 3 2 2 5 2" xfId="3382" xr:uid="{20D419F5-1F54-4C9B-B484-5919EB84E0FE}"/>
    <cellStyle name="Normal 2 3 2 2 6" xfId="1230" xr:uid="{00000000-0005-0000-0000-00005F040000}"/>
    <cellStyle name="Normal 2 3 2 2 6 2" xfId="3556" xr:uid="{A15D6A8C-D1DF-4DCE-BF28-3A5B702E67D1}"/>
    <cellStyle name="Normal 2 3 2 2 7" xfId="1923" xr:uid="{00000000-0005-0000-0000-000060040000}"/>
    <cellStyle name="Normal 2 3 2 2 7 2" xfId="4249" xr:uid="{41D4D5FA-4FEB-4D16-9ACE-8DB4AD96D55A}"/>
    <cellStyle name="Normal 2 3 2 2 8" xfId="2640" xr:uid="{99EA6F7C-A76D-4861-8E3F-D37BEE01AD37}"/>
    <cellStyle name="Normal 2 3 2 3" xfId="250" xr:uid="{00000000-0005-0000-0000-000061040000}"/>
    <cellStyle name="Normal 2 3 2 3 2" xfId="472" xr:uid="{00000000-0005-0000-0000-000062040000}"/>
    <cellStyle name="Normal 2 3 2 3 2 2" xfId="845" xr:uid="{00000000-0005-0000-0000-000063040000}"/>
    <cellStyle name="Normal 2 3 2 3 2 2 2" xfId="1751" xr:uid="{00000000-0005-0000-0000-000064040000}"/>
    <cellStyle name="Normal 2 3 2 3 2 2 2 2" xfId="4077" xr:uid="{A18B14A4-B87D-4EEA-B598-F62969EC0630}"/>
    <cellStyle name="Normal 2 3 2 3 2 2 3" xfId="2444" xr:uid="{00000000-0005-0000-0000-000065040000}"/>
    <cellStyle name="Normal 2 3 2 3 2 2 3 2" xfId="4770" xr:uid="{3FC48817-F1AA-46F4-98C1-4A1CDCE0E59E}"/>
    <cellStyle name="Normal 2 3 2 3 2 2 4" xfId="3209" xr:uid="{B5F07F92-4705-45F8-B2D8-21390C3014CF}"/>
    <cellStyle name="Normal 2 3 2 3 2 3" xfId="1404" xr:uid="{00000000-0005-0000-0000-000066040000}"/>
    <cellStyle name="Normal 2 3 2 3 2 3 2" xfId="3730" xr:uid="{9B310412-51BA-4C46-AA52-2405936F083C}"/>
    <cellStyle name="Normal 2 3 2 3 2 4" xfId="2097" xr:uid="{00000000-0005-0000-0000-000067040000}"/>
    <cellStyle name="Normal 2 3 2 3 2 4 2" xfId="4423" xr:uid="{DC4C1E56-E0D9-443E-9C2A-80E4AF375400}"/>
    <cellStyle name="Normal 2 3 2 3 2 5" xfId="2838" xr:uid="{50834C47-68B5-4A28-91C0-6BDF5F18D221}"/>
    <cellStyle name="Normal 2 3 2 3 3" xfId="650" xr:uid="{00000000-0005-0000-0000-000068040000}"/>
    <cellStyle name="Normal 2 3 2 3 3 2" xfId="1579" xr:uid="{00000000-0005-0000-0000-000069040000}"/>
    <cellStyle name="Normal 2 3 2 3 3 2 2" xfId="3905" xr:uid="{3142A854-EE3E-48D1-9FBA-984601FBE8BA}"/>
    <cellStyle name="Normal 2 3 2 3 3 3" xfId="2272" xr:uid="{00000000-0005-0000-0000-00006A040000}"/>
    <cellStyle name="Normal 2 3 2 3 3 3 2" xfId="4598" xr:uid="{EC3C314F-EF69-417E-9CE4-D1132256FEA6}"/>
    <cellStyle name="Normal 2 3 2 3 3 4" xfId="3014" xr:uid="{91242A20-40F2-431E-AC9D-FA584FDE2A14}"/>
    <cellStyle name="Normal 2 3 2 3 4" xfId="1048" xr:uid="{00000000-0005-0000-0000-00006B040000}"/>
    <cellStyle name="Normal 2 3 2 3 4 2" xfId="3384" xr:uid="{30E6DF8F-2815-49BD-AB42-0B6C368AF183}"/>
    <cellStyle name="Normal 2 3 2 3 5" xfId="1232" xr:uid="{00000000-0005-0000-0000-00006C040000}"/>
    <cellStyle name="Normal 2 3 2 3 5 2" xfId="3558" xr:uid="{063ADE7F-6E82-4DDD-8C1E-AF6D8784403D}"/>
    <cellStyle name="Normal 2 3 2 3 6" xfId="1925" xr:uid="{00000000-0005-0000-0000-00006D040000}"/>
    <cellStyle name="Normal 2 3 2 3 6 2" xfId="4251" xr:uid="{0464CC6D-AE39-4580-BC90-79221AF880C0}"/>
    <cellStyle name="Normal 2 3 2 3 7" xfId="2642" xr:uid="{B94F1AA6-D2BA-458A-B091-29C55780BA02}"/>
    <cellStyle name="Normal 2 3 2 4" xfId="469" xr:uid="{00000000-0005-0000-0000-00006E040000}"/>
    <cellStyle name="Normal 2 3 2 4 2" xfId="842" xr:uid="{00000000-0005-0000-0000-00006F040000}"/>
    <cellStyle name="Normal 2 3 2 4 2 2" xfId="1748" xr:uid="{00000000-0005-0000-0000-000070040000}"/>
    <cellStyle name="Normal 2 3 2 4 2 2 2" xfId="4074" xr:uid="{C0BD3660-8D3A-4F9E-B93D-39AD2AB887E2}"/>
    <cellStyle name="Normal 2 3 2 4 2 3" xfId="2441" xr:uid="{00000000-0005-0000-0000-000071040000}"/>
    <cellStyle name="Normal 2 3 2 4 2 3 2" xfId="4767" xr:uid="{B812C152-948C-4B8A-86CB-63BC04E44154}"/>
    <cellStyle name="Normal 2 3 2 4 2 4" xfId="3206" xr:uid="{A42F45B4-F1C7-4F62-AB73-455F038E94F1}"/>
    <cellStyle name="Normal 2 3 2 4 3" xfId="1401" xr:uid="{00000000-0005-0000-0000-000072040000}"/>
    <cellStyle name="Normal 2 3 2 4 3 2" xfId="3727" xr:uid="{958C71C7-0528-4353-98C4-D18A8DBA56BF}"/>
    <cellStyle name="Normal 2 3 2 4 4" xfId="2094" xr:uid="{00000000-0005-0000-0000-000073040000}"/>
    <cellStyle name="Normal 2 3 2 4 4 2" xfId="4420" xr:uid="{B14B3BD7-3A21-4EF7-B8D7-C12E60CFC072}"/>
    <cellStyle name="Normal 2 3 2 4 5" xfId="2835" xr:uid="{1D59CE13-EEF0-4BD5-B1EF-4F3551C3C1A8}"/>
    <cellStyle name="Normal 2 3 2 5" xfId="647" xr:uid="{00000000-0005-0000-0000-000074040000}"/>
    <cellStyle name="Normal 2 3 2 5 2" xfId="1576" xr:uid="{00000000-0005-0000-0000-000075040000}"/>
    <cellStyle name="Normal 2 3 2 5 2 2" xfId="3902" xr:uid="{FCF773D4-A069-4F32-BF70-EC670F905A35}"/>
    <cellStyle name="Normal 2 3 2 5 3" xfId="2269" xr:uid="{00000000-0005-0000-0000-000076040000}"/>
    <cellStyle name="Normal 2 3 2 5 3 2" xfId="4595" xr:uid="{B8DCEC81-3F13-4BC8-85FE-5516A7566B16}"/>
    <cellStyle name="Normal 2 3 2 5 4" xfId="3011" xr:uid="{3F19514E-754D-4826-A564-C0DF1F6E30FF}"/>
    <cellStyle name="Normal 2 3 2 6" xfId="1045" xr:uid="{00000000-0005-0000-0000-000077040000}"/>
    <cellStyle name="Normal 2 3 2 6 2" xfId="3381" xr:uid="{0D09AF0A-D3FE-40EF-B520-BB4730736DAC}"/>
    <cellStyle name="Normal 2 3 2 7" xfId="1229" xr:uid="{00000000-0005-0000-0000-000078040000}"/>
    <cellStyle name="Normal 2 3 2 7 2" xfId="3555" xr:uid="{B20EE271-D959-47B7-B648-DF1B18536752}"/>
    <cellStyle name="Normal 2 3 2 8" xfId="1922" xr:uid="{00000000-0005-0000-0000-000079040000}"/>
    <cellStyle name="Normal 2 3 2 8 2" xfId="4248" xr:uid="{2D26BA35-44BF-40A6-9A2D-B46B7060FC25}"/>
    <cellStyle name="Normal 2 3 2 9" xfId="2639" xr:uid="{E830C319-F278-40E8-BBF0-FB5DE497E196}"/>
    <cellStyle name="Normal 2 3 3" xfId="251" xr:uid="{00000000-0005-0000-0000-00007A040000}"/>
    <cellStyle name="Normal 2 3 3 2" xfId="252" xr:uid="{00000000-0005-0000-0000-00007B040000}"/>
    <cellStyle name="Normal 2 3 3 2 2" xfId="474" xr:uid="{00000000-0005-0000-0000-00007C040000}"/>
    <cellStyle name="Normal 2 3 3 2 2 2" xfId="847" xr:uid="{00000000-0005-0000-0000-00007D040000}"/>
    <cellStyle name="Normal 2 3 3 2 2 2 2" xfId="1753" xr:uid="{00000000-0005-0000-0000-00007E040000}"/>
    <cellStyle name="Normal 2 3 3 2 2 2 2 2" xfId="4079" xr:uid="{6F794058-12D4-4FF6-994B-009C487DA277}"/>
    <cellStyle name="Normal 2 3 3 2 2 2 3" xfId="2446" xr:uid="{00000000-0005-0000-0000-00007F040000}"/>
    <cellStyle name="Normal 2 3 3 2 2 2 3 2" xfId="4772" xr:uid="{4C370082-0176-44C8-8B1B-099C1CDBD77C}"/>
    <cellStyle name="Normal 2 3 3 2 2 2 4" xfId="3211" xr:uid="{1F6BCC23-CFEF-49E4-8272-9E6E960D758C}"/>
    <cellStyle name="Normal 2 3 3 2 2 3" xfId="1406" xr:uid="{00000000-0005-0000-0000-000080040000}"/>
    <cellStyle name="Normal 2 3 3 2 2 3 2" xfId="3732" xr:uid="{66054A27-4392-42FB-97DD-C86B4F0D14A3}"/>
    <cellStyle name="Normal 2 3 3 2 2 4" xfId="2099" xr:uid="{00000000-0005-0000-0000-000081040000}"/>
    <cellStyle name="Normal 2 3 3 2 2 4 2" xfId="4425" xr:uid="{BC9B19E4-1614-48C0-99B3-3F86FB9118DD}"/>
    <cellStyle name="Normal 2 3 3 2 2 5" xfId="2840" xr:uid="{0B04817E-7B26-41CC-9DDD-3129AB359802}"/>
    <cellStyle name="Normal 2 3 3 2 3" xfId="652" xr:uid="{00000000-0005-0000-0000-000082040000}"/>
    <cellStyle name="Normal 2 3 3 2 3 2" xfId="1581" xr:uid="{00000000-0005-0000-0000-000083040000}"/>
    <cellStyle name="Normal 2 3 3 2 3 2 2" xfId="3907" xr:uid="{3CB6D18C-97BE-4B62-B833-CD8340547C63}"/>
    <cellStyle name="Normal 2 3 3 2 3 3" xfId="2274" xr:uid="{00000000-0005-0000-0000-000084040000}"/>
    <cellStyle name="Normal 2 3 3 2 3 3 2" xfId="4600" xr:uid="{056E5669-10AA-41D1-90D4-6745B3E2092B}"/>
    <cellStyle name="Normal 2 3 3 2 3 4" xfId="3016" xr:uid="{CA0F96F4-24A3-492E-8CD4-E5C612103845}"/>
    <cellStyle name="Normal 2 3 3 2 4" xfId="1050" xr:uid="{00000000-0005-0000-0000-000085040000}"/>
    <cellStyle name="Normal 2 3 3 2 4 2" xfId="3386" xr:uid="{5C050F62-B1BB-4076-9902-9769C38CC3D9}"/>
    <cellStyle name="Normal 2 3 3 2 5" xfId="1234" xr:uid="{00000000-0005-0000-0000-000086040000}"/>
    <cellStyle name="Normal 2 3 3 2 5 2" xfId="3560" xr:uid="{88DFC108-AA41-47FD-8209-C3E614408B59}"/>
    <cellStyle name="Normal 2 3 3 2 6" xfId="1927" xr:uid="{00000000-0005-0000-0000-000087040000}"/>
    <cellStyle name="Normal 2 3 3 2 6 2" xfId="4253" xr:uid="{E57EA9F7-6075-4027-8820-AFA898D1F4DD}"/>
    <cellStyle name="Normal 2 3 3 2 7" xfId="2644" xr:uid="{744CAEC2-3C26-4FC5-A71F-96969DCA45D8}"/>
    <cellStyle name="Normal 2 3 3 3" xfId="473" xr:uid="{00000000-0005-0000-0000-000088040000}"/>
    <cellStyle name="Normal 2 3 3 3 2" xfId="846" xr:uid="{00000000-0005-0000-0000-000089040000}"/>
    <cellStyle name="Normal 2 3 3 3 2 2" xfId="1752" xr:uid="{00000000-0005-0000-0000-00008A040000}"/>
    <cellStyle name="Normal 2 3 3 3 2 2 2" xfId="4078" xr:uid="{7CA0547F-3E48-4383-AD01-6CA36429FDAC}"/>
    <cellStyle name="Normal 2 3 3 3 2 3" xfId="2445" xr:uid="{00000000-0005-0000-0000-00008B040000}"/>
    <cellStyle name="Normal 2 3 3 3 2 3 2" xfId="4771" xr:uid="{ABA0D60E-06CF-440E-A772-66A89030EC86}"/>
    <cellStyle name="Normal 2 3 3 3 2 4" xfId="3210" xr:uid="{D4BB0145-31E8-4F95-BCF1-92F81F692772}"/>
    <cellStyle name="Normal 2 3 3 3 3" xfId="1405" xr:uid="{00000000-0005-0000-0000-00008C040000}"/>
    <cellStyle name="Normal 2 3 3 3 3 2" xfId="3731" xr:uid="{2C2A9C42-A210-4FB6-B52F-122113FCE61C}"/>
    <cellStyle name="Normal 2 3 3 3 4" xfId="2098" xr:uid="{00000000-0005-0000-0000-00008D040000}"/>
    <cellStyle name="Normal 2 3 3 3 4 2" xfId="4424" xr:uid="{BE2D4233-2E32-45EF-B4AF-0F7C5F475FA5}"/>
    <cellStyle name="Normal 2 3 3 3 5" xfId="2839" xr:uid="{633BE805-DDBA-492A-94B3-D9E779CA1672}"/>
    <cellStyle name="Normal 2 3 3 4" xfId="651" xr:uid="{00000000-0005-0000-0000-00008E040000}"/>
    <cellStyle name="Normal 2 3 3 4 2" xfId="1580" xr:uid="{00000000-0005-0000-0000-00008F040000}"/>
    <cellStyle name="Normal 2 3 3 4 2 2" xfId="3906" xr:uid="{AE020AB1-5A06-4B9E-9809-02766FDFCAC6}"/>
    <cellStyle name="Normal 2 3 3 4 3" xfId="2273" xr:uid="{00000000-0005-0000-0000-000090040000}"/>
    <cellStyle name="Normal 2 3 3 4 3 2" xfId="4599" xr:uid="{C01AD764-BA44-4A12-A91B-2E88DC8305DC}"/>
    <cellStyle name="Normal 2 3 3 4 4" xfId="3015" xr:uid="{6744EE46-7B68-4E79-886D-730ADA10830E}"/>
    <cellStyle name="Normal 2 3 3 5" xfId="1049" xr:uid="{00000000-0005-0000-0000-000091040000}"/>
    <cellStyle name="Normal 2 3 3 5 2" xfId="3385" xr:uid="{BA8CDE11-6432-4166-9272-9499A384411E}"/>
    <cellStyle name="Normal 2 3 3 6" xfId="1233" xr:uid="{00000000-0005-0000-0000-000092040000}"/>
    <cellStyle name="Normal 2 3 3 6 2" xfId="3559" xr:uid="{1B9097F9-99A9-42FA-A233-D0B938626FD7}"/>
    <cellStyle name="Normal 2 3 3 7" xfId="1926" xr:uid="{00000000-0005-0000-0000-000093040000}"/>
    <cellStyle name="Normal 2 3 3 7 2" xfId="4252" xr:uid="{83CFEB95-3242-47B2-AB0C-CCA8442F5FEF}"/>
    <cellStyle name="Normal 2 3 3 8" xfId="2643" xr:uid="{D9DC2542-EB1C-4A90-B547-EB1B6EBAE4B3}"/>
    <cellStyle name="Normal 2 3 4" xfId="253" xr:uid="{00000000-0005-0000-0000-000094040000}"/>
    <cellStyle name="Normal 2 3 4 2" xfId="475" xr:uid="{00000000-0005-0000-0000-000095040000}"/>
    <cellStyle name="Normal 2 3 4 2 2" xfId="848" xr:uid="{00000000-0005-0000-0000-000096040000}"/>
    <cellStyle name="Normal 2 3 4 2 2 2" xfId="1754" xr:uid="{00000000-0005-0000-0000-000097040000}"/>
    <cellStyle name="Normal 2 3 4 2 2 2 2" xfId="4080" xr:uid="{3DA9EC8C-4CE8-4C85-8FDA-66153D79AFD9}"/>
    <cellStyle name="Normal 2 3 4 2 2 3" xfId="2447" xr:uid="{00000000-0005-0000-0000-000098040000}"/>
    <cellStyle name="Normal 2 3 4 2 2 3 2" xfId="4773" xr:uid="{36EE946C-3E36-4066-905A-D6B11989A9D0}"/>
    <cellStyle name="Normal 2 3 4 2 2 4" xfId="3212" xr:uid="{73E9369B-9768-44C5-A8A5-647B94B90E60}"/>
    <cellStyle name="Normal 2 3 4 2 3" xfId="1407" xr:uid="{00000000-0005-0000-0000-000099040000}"/>
    <cellStyle name="Normal 2 3 4 2 3 2" xfId="3733" xr:uid="{EA0C3808-45D7-4AB0-9A7A-208F134BAF05}"/>
    <cellStyle name="Normal 2 3 4 2 4" xfId="2100" xr:uid="{00000000-0005-0000-0000-00009A040000}"/>
    <cellStyle name="Normal 2 3 4 2 4 2" xfId="4426" xr:uid="{47D8F997-FE43-458D-A09A-5F6777D2DCB3}"/>
    <cellStyle name="Normal 2 3 4 2 5" xfId="2841" xr:uid="{E1C6D2D5-7630-41B7-A393-A43C22427660}"/>
    <cellStyle name="Normal 2 3 4 3" xfId="653" xr:uid="{00000000-0005-0000-0000-00009B040000}"/>
    <cellStyle name="Normal 2 3 4 3 2" xfId="1582" xr:uid="{00000000-0005-0000-0000-00009C040000}"/>
    <cellStyle name="Normal 2 3 4 3 2 2" xfId="3908" xr:uid="{8EBFB75A-499F-4F16-8E81-7DB60BEE5B0D}"/>
    <cellStyle name="Normal 2 3 4 3 3" xfId="2275" xr:uid="{00000000-0005-0000-0000-00009D040000}"/>
    <cellStyle name="Normal 2 3 4 3 3 2" xfId="4601" xr:uid="{822A68FF-523A-417C-B637-5C99C740364C}"/>
    <cellStyle name="Normal 2 3 4 3 4" xfId="3017" xr:uid="{F79E7EF6-D88C-4D99-924B-A3788C2FC352}"/>
    <cellStyle name="Normal 2 3 4 4" xfId="1051" xr:uid="{00000000-0005-0000-0000-00009E040000}"/>
    <cellStyle name="Normal 2 3 4 4 2" xfId="3387" xr:uid="{70FD3E71-9389-4231-9304-9FB69BAB6999}"/>
    <cellStyle name="Normal 2 3 4 5" xfId="1235" xr:uid="{00000000-0005-0000-0000-00009F040000}"/>
    <cellStyle name="Normal 2 3 4 5 2" xfId="3561" xr:uid="{0BCD65A1-515B-4608-88E5-5F4CF0501E18}"/>
    <cellStyle name="Normal 2 3 4 6" xfId="1928" xr:uid="{00000000-0005-0000-0000-0000A0040000}"/>
    <cellStyle name="Normal 2 3 4 6 2" xfId="4254" xr:uid="{CD5BB7C7-01F5-43AA-8C91-1F3804C6F4E1}"/>
    <cellStyle name="Normal 2 3 4 7" xfId="2645" xr:uid="{7F32AACB-60AF-44FE-8EFC-3CFD897B471A}"/>
    <cellStyle name="Normal 2 4" xfId="20" xr:uid="{00000000-0005-0000-0000-0000A1040000}"/>
    <cellStyle name="Normal 2 4 10" xfId="1786" xr:uid="{00000000-0005-0000-0000-0000A2040000}"/>
    <cellStyle name="Normal 2 4 10 2" xfId="4112" xr:uid="{64441D3F-5D76-42E0-B290-869D21385E01}"/>
    <cellStyle name="Normal 2 4 11" xfId="2489" xr:uid="{1F320097-D385-43A0-9FE5-D3127BB8F520}"/>
    <cellStyle name="Normal 2 4 2" xfId="130" xr:uid="{00000000-0005-0000-0000-0000A3040000}"/>
    <cellStyle name="Normal 2 4 2 2" xfId="254" xr:uid="{00000000-0005-0000-0000-0000A4040000}"/>
    <cellStyle name="Normal 2 4 2 2 2" xfId="255" xr:uid="{00000000-0005-0000-0000-0000A5040000}"/>
    <cellStyle name="Normal 2 4 2 2 2 2" xfId="477" xr:uid="{00000000-0005-0000-0000-0000A6040000}"/>
    <cellStyle name="Normal 2 4 2 2 2 2 2" xfId="850" xr:uid="{00000000-0005-0000-0000-0000A7040000}"/>
    <cellStyle name="Normal 2 4 2 2 2 2 2 2" xfId="1756" xr:uid="{00000000-0005-0000-0000-0000A8040000}"/>
    <cellStyle name="Normal 2 4 2 2 2 2 2 2 2" xfId="4082" xr:uid="{420ED157-B27B-4CBB-867D-B45B26BF3D5D}"/>
    <cellStyle name="Normal 2 4 2 2 2 2 2 3" xfId="2449" xr:uid="{00000000-0005-0000-0000-0000A9040000}"/>
    <cellStyle name="Normal 2 4 2 2 2 2 2 3 2" xfId="4775" xr:uid="{26F5CA1D-8840-4430-B53D-834251C59437}"/>
    <cellStyle name="Normal 2 4 2 2 2 2 2 4" xfId="3214" xr:uid="{BCDCA261-7D3A-4E42-B857-3CF6942A18F8}"/>
    <cellStyle name="Normal 2 4 2 2 2 2 3" xfId="1409" xr:uid="{00000000-0005-0000-0000-0000AA040000}"/>
    <cellStyle name="Normal 2 4 2 2 2 2 3 2" xfId="3735" xr:uid="{F3E1546D-588E-4D80-B229-1F6B2CE33C89}"/>
    <cellStyle name="Normal 2 4 2 2 2 2 4" xfId="2102" xr:uid="{00000000-0005-0000-0000-0000AB040000}"/>
    <cellStyle name="Normal 2 4 2 2 2 2 4 2" xfId="4428" xr:uid="{C812E139-5FC7-4D9B-9666-54C9A1C7D589}"/>
    <cellStyle name="Normal 2 4 2 2 2 2 5" xfId="2843" xr:uid="{D0F3B39A-0FB8-4C35-A4D9-4AD13436A422}"/>
    <cellStyle name="Normal 2 4 2 2 2 3" xfId="655" xr:uid="{00000000-0005-0000-0000-0000AC040000}"/>
    <cellStyle name="Normal 2 4 2 2 2 3 2" xfId="1584" xr:uid="{00000000-0005-0000-0000-0000AD040000}"/>
    <cellStyle name="Normal 2 4 2 2 2 3 2 2" xfId="3910" xr:uid="{4FDB4AF3-72BB-41E1-9E74-7C95D5897B81}"/>
    <cellStyle name="Normal 2 4 2 2 2 3 3" xfId="2277" xr:uid="{00000000-0005-0000-0000-0000AE040000}"/>
    <cellStyle name="Normal 2 4 2 2 2 3 3 2" xfId="4603" xr:uid="{99F60CD9-5BA6-4FFD-946D-89EB2DFFDD1A}"/>
    <cellStyle name="Normal 2 4 2 2 2 3 4" xfId="3019" xr:uid="{E2D70863-7A17-4132-BDAB-212DC876D2C3}"/>
    <cellStyle name="Normal 2 4 2 2 2 4" xfId="1053" xr:uid="{00000000-0005-0000-0000-0000AF040000}"/>
    <cellStyle name="Normal 2 4 2 2 2 4 2" xfId="3389" xr:uid="{20960EF1-79FD-4D01-AA20-0D957920CFE1}"/>
    <cellStyle name="Normal 2 4 2 2 2 5" xfId="1237" xr:uid="{00000000-0005-0000-0000-0000B0040000}"/>
    <cellStyle name="Normal 2 4 2 2 2 5 2" xfId="3563" xr:uid="{3A8E7D89-46B6-4651-8DB3-B7CB2792E7AD}"/>
    <cellStyle name="Normal 2 4 2 2 2 6" xfId="1930" xr:uid="{00000000-0005-0000-0000-0000B1040000}"/>
    <cellStyle name="Normal 2 4 2 2 2 6 2" xfId="4256" xr:uid="{5144F057-2A4F-4DFD-9948-32B8C9D6145B}"/>
    <cellStyle name="Normal 2 4 2 2 2 7" xfId="2647" xr:uid="{273D3D15-3B51-4F68-AAF7-43DACE620925}"/>
    <cellStyle name="Normal 2 4 2 2 3" xfId="476" xr:uid="{00000000-0005-0000-0000-0000B2040000}"/>
    <cellStyle name="Normal 2 4 2 2 3 2" xfId="849" xr:uid="{00000000-0005-0000-0000-0000B3040000}"/>
    <cellStyle name="Normal 2 4 2 2 3 2 2" xfId="1755" xr:uid="{00000000-0005-0000-0000-0000B4040000}"/>
    <cellStyle name="Normal 2 4 2 2 3 2 2 2" xfId="4081" xr:uid="{E5A7E2C6-9151-4042-8221-4A8B1B0883A5}"/>
    <cellStyle name="Normal 2 4 2 2 3 2 3" xfId="2448" xr:uid="{00000000-0005-0000-0000-0000B5040000}"/>
    <cellStyle name="Normal 2 4 2 2 3 2 3 2" xfId="4774" xr:uid="{24BED09C-C962-46C5-918F-DE95B1046673}"/>
    <cellStyle name="Normal 2 4 2 2 3 2 4" xfId="3213" xr:uid="{B073E981-E519-43B4-9509-47BC4039EE47}"/>
    <cellStyle name="Normal 2 4 2 2 3 3" xfId="1408" xr:uid="{00000000-0005-0000-0000-0000B6040000}"/>
    <cellStyle name="Normal 2 4 2 2 3 3 2" xfId="3734" xr:uid="{022BD222-8507-4179-B2A2-7856F84BD1F2}"/>
    <cellStyle name="Normal 2 4 2 2 3 4" xfId="2101" xr:uid="{00000000-0005-0000-0000-0000B7040000}"/>
    <cellStyle name="Normal 2 4 2 2 3 4 2" xfId="4427" xr:uid="{897D6DFB-7ED4-4659-9B9C-00758EE60F07}"/>
    <cellStyle name="Normal 2 4 2 2 3 5" xfId="2842" xr:uid="{C5A01FEB-E0B0-4F9A-AEE7-6A3FB99DAC38}"/>
    <cellStyle name="Normal 2 4 2 2 4" xfId="654" xr:uid="{00000000-0005-0000-0000-0000B8040000}"/>
    <cellStyle name="Normal 2 4 2 2 4 2" xfId="1583" xr:uid="{00000000-0005-0000-0000-0000B9040000}"/>
    <cellStyle name="Normal 2 4 2 2 4 2 2" xfId="3909" xr:uid="{F511A8B5-D797-45EB-9BEC-96FD118EEFB1}"/>
    <cellStyle name="Normal 2 4 2 2 4 3" xfId="2276" xr:uid="{00000000-0005-0000-0000-0000BA040000}"/>
    <cellStyle name="Normal 2 4 2 2 4 3 2" xfId="4602" xr:uid="{DE0CF9CC-B405-4828-9DD6-57D744859399}"/>
    <cellStyle name="Normal 2 4 2 2 4 4" xfId="3018" xr:uid="{F27C5855-7850-427C-8803-C194F0AF81BB}"/>
    <cellStyle name="Normal 2 4 2 2 5" xfId="1052" xr:uid="{00000000-0005-0000-0000-0000BB040000}"/>
    <cellStyle name="Normal 2 4 2 2 5 2" xfId="3388" xr:uid="{46B7C23D-BE7F-4F39-9854-F1B04499DC21}"/>
    <cellStyle name="Normal 2 4 2 2 6" xfId="1236" xr:uid="{00000000-0005-0000-0000-0000BC040000}"/>
    <cellStyle name="Normal 2 4 2 2 6 2" xfId="3562" xr:uid="{DB5B7690-E35E-4BCD-B967-2D89DB9FD46E}"/>
    <cellStyle name="Normal 2 4 2 2 7" xfId="1929" xr:uid="{00000000-0005-0000-0000-0000BD040000}"/>
    <cellStyle name="Normal 2 4 2 2 7 2" xfId="4255" xr:uid="{E1B08CBC-1BCA-44EB-BCDB-5F6B76725E9F}"/>
    <cellStyle name="Normal 2 4 2 2 8" xfId="2646" xr:uid="{EBF61FDE-A7C1-42D9-89F5-46E50E5A78D9}"/>
    <cellStyle name="Normal 2 4 2 3" xfId="256" xr:uid="{00000000-0005-0000-0000-0000BE040000}"/>
    <cellStyle name="Normal 2 4 2 3 2" xfId="478" xr:uid="{00000000-0005-0000-0000-0000BF040000}"/>
    <cellStyle name="Normal 2 4 2 3 2 2" xfId="851" xr:uid="{00000000-0005-0000-0000-0000C0040000}"/>
    <cellStyle name="Normal 2 4 2 3 2 2 2" xfId="1757" xr:uid="{00000000-0005-0000-0000-0000C1040000}"/>
    <cellStyle name="Normal 2 4 2 3 2 2 2 2" xfId="4083" xr:uid="{1FD2F2F3-F732-435A-8A2F-BA712F63A924}"/>
    <cellStyle name="Normal 2 4 2 3 2 2 3" xfId="2450" xr:uid="{00000000-0005-0000-0000-0000C2040000}"/>
    <cellStyle name="Normal 2 4 2 3 2 2 3 2" xfId="4776" xr:uid="{6A72D954-B882-40AE-98EB-061165488E9F}"/>
    <cellStyle name="Normal 2 4 2 3 2 2 4" xfId="3215" xr:uid="{7EE3E12B-2D1D-462B-AF10-661715F666E0}"/>
    <cellStyle name="Normal 2 4 2 3 2 3" xfId="1410" xr:uid="{00000000-0005-0000-0000-0000C3040000}"/>
    <cellStyle name="Normal 2 4 2 3 2 3 2" xfId="3736" xr:uid="{90262112-4A30-42FB-ADE8-1FA273D4B3C8}"/>
    <cellStyle name="Normal 2 4 2 3 2 4" xfId="2103" xr:uid="{00000000-0005-0000-0000-0000C4040000}"/>
    <cellStyle name="Normal 2 4 2 3 2 4 2" xfId="4429" xr:uid="{3C357F7A-F4F2-48F9-A580-6E249ED48501}"/>
    <cellStyle name="Normal 2 4 2 3 2 5" xfId="2844" xr:uid="{F4EBE9AB-A9BC-4CE4-A0B5-E1526AE3124E}"/>
    <cellStyle name="Normal 2 4 2 3 3" xfId="656" xr:uid="{00000000-0005-0000-0000-0000C5040000}"/>
    <cellStyle name="Normal 2 4 2 3 3 2" xfId="1585" xr:uid="{00000000-0005-0000-0000-0000C6040000}"/>
    <cellStyle name="Normal 2 4 2 3 3 2 2" xfId="3911" xr:uid="{18639615-455D-41D4-889A-A1C049F2542D}"/>
    <cellStyle name="Normal 2 4 2 3 3 3" xfId="2278" xr:uid="{00000000-0005-0000-0000-0000C7040000}"/>
    <cellStyle name="Normal 2 4 2 3 3 3 2" xfId="4604" xr:uid="{1439873C-7FB6-433E-9BE9-4EEE7DE78B14}"/>
    <cellStyle name="Normal 2 4 2 3 3 4" xfId="3020" xr:uid="{1EDC44E2-8EC8-4388-9373-D920CE0E9D1A}"/>
    <cellStyle name="Normal 2 4 2 3 4" xfId="1054" xr:uid="{00000000-0005-0000-0000-0000C8040000}"/>
    <cellStyle name="Normal 2 4 2 3 4 2" xfId="3390" xr:uid="{D5E038B8-E454-426F-AD0F-75035A1F189E}"/>
    <cellStyle name="Normal 2 4 2 3 5" xfId="1238" xr:uid="{00000000-0005-0000-0000-0000C9040000}"/>
    <cellStyle name="Normal 2 4 2 3 5 2" xfId="3564" xr:uid="{C1D2ABF2-E0CC-4B98-9728-F7D7009AA4CF}"/>
    <cellStyle name="Normal 2 4 2 3 6" xfId="1931" xr:uid="{00000000-0005-0000-0000-0000CA040000}"/>
    <cellStyle name="Normal 2 4 2 3 6 2" xfId="4257" xr:uid="{FFC5EF63-391B-42A1-9081-CF96D237B290}"/>
    <cellStyle name="Normal 2 4 2 3 7" xfId="2648" xr:uid="{342DB015-DDD5-497A-A6CB-745BFDF1B346}"/>
    <cellStyle name="Normal 2 4 2 4" xfId="374" xr:uid="{00000000-0005-0000-0000-0000CB040000}"/>
    <cellStyle name="Normal 2 4 2 4 2" xfId="752" xr:uid="{00000000-0005-0000-0000-0000CC040000}"/>
    <cellStyle name="Normal 2 4 2 4 2 2" xfId="1658" xr:uid="{00000000-0005-0000-0000-0000CD040000}"/>
    <cellStyle name="Normal 2 4 2 4 2 2 2" xfId="3984" xr:uid="{7B798207-BA1E-47B3-BB13-6BA8F9006EEF}"/>
    <cellStyle name="Normal 2 4 2 4 2 3" xfId="2351" xr:uid="{00000000-0005-0000-0000-0000CE040000}"/>
    <cellStyle name="Normal 2 4 2 4 2 3 2" xfId="4677" xr:uid="{8557C3E0-F085-40C4-B20A-80A1C1BEAB08}"/>
    <cellStyle name="Normal 2 4 2 4 2 4" xfId="3116" xr:uid="{AAB1A27E-07DB-4AEF-9FB0-6CDD36EEBED0}"/>
    <cellStyle name="Normal 2 4 2 4 3" xfId="1311" xr:uid="{00000000-0005-0000-0000-0000CF040000}"/>
    <cellStyle name="Normal 2 4 2 4 3 2" xfId="3637" xr:uid="{68D68D73-2A4D-4262-8B61-C5B5038F2754}"/>
    <cellStyle name="Normal 2 4 2 4 4" xfId="2004" xr:uid="{00000000-0005-0000-0000-0000D0040000}"/>
    <cellStyle name="Normal 2 4 2 4 4 2" xfId="4330" xr:uid="{B17983B9-8E56-4386-83FC-098A296976B7}"/>
    <cellStyle name="Normal 2 4 2 4 5" xfId="2745" xr:uid="{4016D261-52E3-4B2B-8797-55742E2CE61E}"/>
    <cellStyle name="Normal 2 4 2 5" xfId="557" xr:uid="{00000000-0005-0000-0000-0000D1040000}"/>
    <cellStyle name="Normal 2 4 2 5 2" xfId="1486" xr:uid="{00000000-0005-0000-0000-0000D2040000}"/>
    <cellStyle name="Normal 2 4 2 5 2 2" xfId="3812" xr:uid="{BB649AA9-1E92-43F4-9C62-757790D27343}"/>
    <cellStyle name="Normal 2 4 2 5 3" xfId="2179" xr:uid="{00000000-0005-0000-0000-0000D3040000}"/>
    <cellStyle name="Normal 2 4 2 5 3 2" xfId="4505" xr:uid="{385F89C6-5163-483C-A49B-35400CB4E5A7}"/>
    <cellStyle name="Normal 2 4 2 5 4" xfId="2921" xr:uid="{A00451B9-EC63-4793-8B4E-5FBA9B5A53AE}"/>
    <cellStyle name="Normal 2 4 2 6" xfId="954" xr:uid="{00000000-0005-0000-0000-0000D4040000}"/>
    <cellStyle name="Normal 2 4 2 6 2" xfId="3291" xr:uid="{DE99320A-C5A0-4C9A-8EA2-43D2866EC341}"/>
    <cellStyle name="Normal 2 4 2 7" xfId="1139" xr:uid="{00000000-0005-0000-0000-0000D5040000}"/>
    <cellStyle name="Normal 2 4 2 7 2" xfId="3465" xr:uid="{424B7DF5-AB17-43D7-87C3-2F6E0957A419}"/>
    <cellStyle name="Normal 2 4 2 8" xfId="1832" xr:uid="{00000000-0005-0000-0000-0000D6040000}"/>
    <cellStyle name="Normal 2 4 2 8 2" xfId="4158" xr:uid="{53A0B823-A9A1-4D97-B98E-0402C5D01C54}"/>
    <cellStyle name="Normal 2 4 2 9" xfId="2549" xr:uid="{ACFBB332-D114-438C-B0DD-8C1D068ED592}"/>
    <cellStyle name="Normal 2 4 3" xfId="177" xr:uid="{00000000-0005-0000-0000-0000D7040000}"/>
    <cellStyle name="Normal 2 4 3 2" xfId="257" xr:uid="{00000000-0005-0000-0000-0000D8040000}"/>
    <cellStyle name="Normal 2 4 3 2 2" xfId="479" xr:uid="{00000000-0005-0000-0000-0000D9040000}"/>
    <cellStyle name="Normal 2 4 3 2 2 2" xfId="852" xr:uid="{00000000-0005-0000-0000-0000DA040000}"/>
    <cellStyle name="Normal 2 4 3 2 2 2 2" xfId="1758" xr:uid="{00000000-0005-0000-0000-0000DB040000}"/>
    <cellStyle name="Normal 2 4 3 2 2 2 2 2" xfId="4084" xr:uid="{B017E684-1177-4977-9F59-87448C3D8959}"/>
    <cellStyle name="Normal 2 4 3 2 2 2 3" xfId="2451" xr:uid="{00000000-0005-0000-0000-0000DC040000}"/>
    <cellStyle name="Normal 2 4 3 2 2 2 3 2" xfId="4777" xr:uid="{F2F363B5-E0C8-449E-8BBA-A86F127CD820}"/>
    <cellStyle name="Normal 2 4 3 2 2 2 4" xfId="3216" xr:uid="{FF69E336-97B8-4D5E-82DB-4A7C50E8AEDD}"/>
    <cellStyle name="Normal 2 4 3 2 2 3" xfId="1411" xr:uid="{00000000-0005-0000-0000-0000DD040000}"/>
    <cellStyle name="Normal 2 4 3 2 2 3 2" xfId="3737" xr:uid="{4C91C6EC-4F8B-4024-AEB6-52A6929176B5}"/>
    <cellStyle name="Normal 2 4 3 2 2 4" xfId="2104" xr:uid="{00000000-0005-0000-0000-0000DE040000}"/>
    <cellStyle name="Normal 2 4 3 2 2 4 2" xfId="4430" xr:uid="{E1609FB9-B556-490E-925E-0BD34A8C93B9}"/>
    <cellStyle name="Normal 2 4 3 2 2 5" xfId="2845" xr:uid="{59040F00-17A6-4126-AF4B-236D76418838}"/>
    <cellStyle name="Normal 2 4 3 2 3" xfId="657" xr:uid="{00000000-0005-0000-0000-0000DF040000}"/>
    <cellStyle name="Normal 2 4 3 2 3 2" xfId="1586" xr:uid="{00000000-0005-0000-0000-0000E0040000}"/>
    <cellStyle name="Normal 2 4 3 2 3 2 2" xfId="3912" xr:uid="{AB295270-F15B-48F1-A768-DB2AD4FECA3E}"/>
    <cellStyle name="Normal 2 4 3 2 3 3" xfId="2279" xr:uid="{00000000-0005-0000-0000-0000E1040000}"/>
    <cellStyle name="Normal 2 4 3 2 3 3 2" xfId="4605" xr:uid="{109526CE-90E3-40C8-B233-BAE17165FFAC}"/>
    <cellStyle name="Normal 2 4 3 2 3 4" xfId="3021" xr:uid="{31EA9470-05B6-42F7-A7D4-9DDEC4A50F90}"/>
    <cellStyle name="Normal 2 4 3 2 4" xfId="1055" xr:uid="{00000000-0005-0000-0000-0000E2040000}"/>
    <cellStyle name="Normal 2 4 3 2 4 2" xfId="3391" xr:uid="{0A7C0A0D-D39D-4547-81DB-A2A028B79176}"/>
    <cellStyle name="Normal 2 4 3 2 5" xfId="1239" xr:uid="{00000000-0005-0000-0000-0000E3040000}"/>
    <cellStyle name="Normal 2 4 3 2 5 2" xfId="3565" xr:uid="{59448D37-237D-4020-B0F2-010EA447441A}"/>
    <cellStyle name="Normal 2 4 3 2 6" xfId="1932" xr:uid="{00000000-0005-0000-0000-0000E4040000}"/>
    <cellStyle name="Normal 2 4 3 2 6 2" xfId="4258" xr:uid="{FC409455-477A-407D-922C-3B3B87735856}"/>
    <cellStyle name="Normal 2 4 3 2 7" xfId="2649" xr:uid="{E34F02B1-6CD4-422C-B240-52D27B526F54}"/>
    <cellStyle name="Normal 2 4 3 3" xfId="421" xr:uid="{00000000-0005-0000-0000-0000E5040000}"/>
    <cellStyle name="Normal 2 4 3 3 2" xfId="796" xr:uid="{00000000-0005-0000-0000-0000E6040000}"/>
    <cellStyle name="Normal 2 4 3 3 2 2" xfId="1702" xr:uid="{00000000-0005-0000-0000-0000E7040000}"/>
    <cellStyle name="Normal 2 4 3 3 2 2 2" xfId="4028" xr:uid="{4D7C1122-A0ED-4D15-A73D-E1747F0F8C7A}"/>
    <cellStyle name="Normal 2 4 3 3 2 3" xfId="2395" xr:uid="{00000000-0005-0000-0000-0000E8040000}"/>
    <cellStyle name="Normal 2 4 3 3 2 3 2" xfId="4721" xr:uid="{E52093F9-14A1-4D98-969F-6E5E2EA4BB4F}"/>
    <cellStyle name="Normal 2 4 3 3 2 4" xfId="3160" xr:uid="{1EBA60D4-F5A7-484B-9C03-FD0AB05FA4DB}"/>
    <cellStyle name="Normal 2 4 3 3 3" xfId="1355" xr:uid="{00000000-0005-0000-0000-0000E9040000}"/>
    <cellStyle name="Normal 2 4 3 3 3 2" xfId="3681" xr:uid="{64939A1A-6DB2-4CE3-BB1E-7057902B6D9C}"/>
    <cellStyle name="Normal 2 4 3 3 4" xfId="2048" xr:uid="{00000000-0005-0000-0000-0000EA040000}"/>
    <cellStyle name="Normal 2 4 3 3 4 2" xfId="4374" xr:uid="{61B3EEFD-CC71-4A6A-B822-EAA083F5CFBF}"/>
    <cellStyle name="Normal 2 4 3 3 5" xfId="2789" xr:uid="{C506DE19-489B-4A7F-AC0B-0477AAF4CAC7}"/>
    <cellStyle name="Normal 2 4 3 4" xfId="601" xr:uid="{00000000-0005-0000-0000-0000EB040000}"/>
    <cellStyle name="Normal 2 4 3 4 2" xfId="1530" xr:uid="{00000000-0005-0000-0000-0000EC040000}"/>
    <cellStyle name="Normal 2 4 3 4 2 2" xfId="3856" xr:uid="{3436CB18-24C2-425A-92EB-F2FCA47E2D7F}"/>
    <cellStyle name="Normal 2 4 3 4 3" xfId="2223" xr:uid="{00000000-0005-0000-0000-0000ED040000}"/>
    <cellStyle name="Normal 2 4 3 4 3 2" xfId="4549" xr:uid="{C4A3791F-D2DD-4FA6-98FC-172364EF42B3}"/>
    <cellStyle name="Normal 2 4 3 4 4" xfId="2965" xr:uid="{C094C95C-88E5-4928-82B2-13FF2099EA68}"/>
    <cellStyle name="Normal 2 4 3 5" xfId="998" xr:uid="{00000000-0005-0000-0000-0000EE040000}"/>
    <cellStyle name="Normal 2 4 3 5 2" xfId="3335" xr:uid="{0CAD59CE-4666-4898-B42B-05B47B46C716}"/>
    <cellStyle name="Normal 2 4 3 6" xfId="1183" xr:uid="{00000000-0005-0000-0000-0000EF040000}"/>
    <cellStyle name="Normal 2 4 3 6 2" xfId="3509" xr:uid="{DEA17F5A-9420-43DF-8512-2C02227D4DD8}"/>
    <cellStyle name="Normal 2 4 3 7" xfId="1876" xr:uid="{00000000-0005-0000-0000-0000F0040000}"/>
    <cellStyle name="Normal 2 4 3 7 2" xfId="4202" xr:uid="{787F4476-C6D3-45B6-AF20-EA4151007FB2}"/>
    <cellStyle name="Normal 2 4 3 8" xfId="2593" xr:uid="{45E9EF1E-AEE9-4CDD-8E5C-D1E24F49F5FA}"/>
    <cellStyle name="Normal 2 4 4" xfId="258" xr:uid="{00000000-0005-0000-0000-0000F1040000}"/>
    <cellStyle name="Normal 2 4 4 2" xfId="480" xr:uid="{00000000-0005-0000-0000-0000F2040000}"/>
    <cellStyle name="Normal 2 4 4 2 2" xfId="853" xr:uid="{00000000-0005-0000-0000-0000F3040000}"/>
    <cellStyle name="Normal 2 4 4 2 2 2" xfId="1759" xr:uid="{00000000-0005-0000-0000-0000F4040000}"/>
    <cellStyle name="Normal 2 4 4 2 2 2 2" xfId="4085" xr:uid="{EC0C8710-A842-4F9B-87E5-3AC06AB2FDF2}"/>
    <cellStyle name="Normal 2 4 4 2 2 3" xfId="2452" xr:uid="{00000000-0005-0000-0000-0000F5040000}"/>
    <cellStyle name="Normal 2 4 4 2 2 3 2" xfId="4778" xr:uid="{7DEB82E9-0DEF-4556-886B-52BA101405B5}"/>
    <cellStyle name="Normal 2 4 4 2 2 4" xfId="3217" xr:uid="{C79FCCD0-5A5D-4258-886B-A572FF91C55C}"/>
    <cellStyle name="Normal 2 4 4 2 3" xfId="1412" xr:uid="{00000000-0005-0000-0000-0000F6040000}"/>
    <cellStyle name="Normal 2 4 4 2 3 2" xfId="3738" xr:uid="{CB0FF0DF-75D6-4720-82DA-606BBD9FD2B0}"/>
    <cellStyle name="Normal 2 4 4 2 4" xfId="2105" xr:uid="{00000000-0005-0000-0000-0000F7040000}"/>
    <cellStyle name="Normal 2 4 4 2 4 2" xfId="4431" xr:uid="{1124A283-BBB5-443A-92A4-9EB5AC5AE087}"/>
    <cellStyle name="Normal 2 4 4 2 5" xfId="2846" xr:uid="{E178B5FA-847F-4764-AE1B-886B4DDC71CA}"/>
    <cellStyle name="Normal 2 4 4 3" xfId="658" xr:uid="{00000000-0005-0000-0000-0000F8040000}"/>
    <cellStyle name="Normal 2 4 4 3 2" xfId="1587" xr:uid="{00000000-0005-0000-0000-0000F9040000}"/>
    <cellStyle name="Normal 2 4 4 3 2 2" xfId="3913" xr:uid="{E1AB5175-80F3-4307-860B-EE12E31620C8}"/>
    <cellStyle name="Normal 2 4 4 3 3" xfId="2280" xr:uid="{00000000-0005-0000-0000-0000FA040000}"/>
    <cellStyle name="Normal 2 4 4 3 3 2" xfId="4606" xr:uid="{4A8DFE5A-55D5-405D-AD50-6AC50B84646F}"/>
    <cellStyle name="Normal 2 4 4 3 4" xfId="3022" xr:uid="{62478631-8E6D-42F0-A953-47CC2E495DDC}"/>
    <cellStyle name="Normal 2 4 4 4" xfId="1056" xr:uid="{00000000-0005-0000-0000-0000FB040000}"/>
    <cellStyle name="Normal 2 4 4 4 2" xfId="3392" xr:uid="{8A9AE55B-D3E2-4A0D-9E8E-2DC343298E9B}"/>
    <cellStyle name="Normal 2 4 4 5" xfId="1240" xr:uid="{00000000-0005-0000-0000-0000FC040000}"/>
    <cellStyle name="Normal 2 4 4 5 2" xfId="3566" xr:uid="{05B40AB4-B3B2-4D4C-9657-804EDD3AAC58}"/>
    <cellStyle name="Normal 2 4 4 6" xfId="1933" xr:uid="{00000000-0005-0000-0000-0000FD040000}"/>
    <cellStyle name="Normal 2 4 4 6 2" xfId="4259" xr:uid="{63FC760C-CF66-4D71-9276-338EBF810EBF}"/>
    <cellStyle name="Normal 2 4 4 7" xfId="2650" xr:uid="{76DF482A-EF65-4D23-A49C-34348AC67291}"/>
    <cellStyle name="Normal 2 4 5" xfId="507" xr:uid="{00000000-0005-0000-0000-0000FE040000}"/>
    <cellStyle name="Normal 2 4 5 2" xfId="878" xr:uid="{00000000-0005-0000-0000-0000FF040000}"/>
    <cellStyle name="Normal 2 4 5 2 2" xfId="1783" xr:uid="{00000000-0005-0000-0000-000000050000}"/>
    <cellStyle name="Normal 2 4 5 2 2 2" xfId="4109" xr:uid="{C70F6D6E-5C23-4277-8D72-2778FC6DD4A6}"/>
    <cellStyle name="Normal 2 4 5 2 3" xfId="2476" xr:uid="{00000000-0005-0000-0000-000001050000}"/>
    <cellStyle name="Normal 2 4 5 2 3 2" xfId="4802" xr:uid="{1FFD64DB-7B90-4940-852E-21239FD5CD71}"/>
    <cellStyle name="Normal 2 4 5 2 4" xfId="3242" xr:uid="{D8D6F831-F03B-4826-98FD-723E586784C8}"/>
    <cellStyle name="Normal 2 4 5 3" xfId="1081" xr:uid="{00000000-0005-0000-0000-000002050000}"/>
    <cellStyle name="Normal 2 4 5 3 2" xfId="3416" xr:uid="{071A2FC5-9F85-4AFB-96A6-5B5C74D73B9D}"/>
    <cellStyle name="Normal 2 4 5 4" xfId="1436" xr:uid="{00000000-0005-0000-0000-000003050000}"/>
    <cellStyle name="Normal 2 4 5 4 2" xfId="3762" xr:uid="{70468DE5-6637-4C6F-8070-717C01645D78}"/>
    <cellStyle name="Normal 2 4 5 5" xfId="2129" xr:uid="{00000000-0005-0000-0000-000004050000}"/>
    <cellStyle name="Normal 2 4 5 5 2" xfId="4455" xr:uid="{3A037BC6-CE6B-4DEF-930D-289ED6E2EC2F}"/>
    <cellStyle name="Normal 2 4 5 6" xfId="2871" xr:uid="{9E0455BF-990B-415D-BA65-4FFFE4E5B658}"/>
    <cellStyle name="Normal 2 4 6" xfId="310" xr:uid="{00000000-0005-0000-0000-000005050000}"/>
    <cellStyle name="Normal 2 4 6 2" xfId="691" xr:uid="{00000000-0005-0000-0000-000006050000}"/>
    <cellStyle name="Normal 2 4 6 2 2" xfId="1612" xr:uid="{00000000-0005-0000-0000-000007050000}"/>
    <cellStyle name="Normal 2 4 6 2 2 2" xfId="3938" xr:uid="{65387DE8-FD62-4DBD-90F3-60C2AE6A7D33}"/>
    <cellStyle name="Normal 2 4 6 2 3" xfId="2305" xr:uid="{00000000-0005-0000-0000-000008050000}"/>
    <cellStyle name="Normal 2 4 6 2 3 2" xfId="4631" xr:uid="{A8E99EDF-0A1A-4FF4-8A42-011316461DDD}"/>
    <cellStyle name="Normal 2 4 6 2 4" xfId="3055" xr:uid="{C56DBF1E-7388-4E0F-B31E-F2D540C42561}"/>
    <cellStyle name="Normal 2 4 6 3" xfId="1265" xr:uid="{00000000-0005-0000-0000-000009050000}"/>
    <cellStyle name="Normal 2 4 6 3 2" xfId="3591" xr:uid="{AD63831E-23D9-449F-838D-07B3EA65B738}"/>
    <cellStyle name="Normal 2 4 6 4" xfId="1958" xr:uid="{00000000-0005-0000-0000-00000A050000}"/>
    <cellStyle name="Normal 2 4 6 4 2" xfId="4284" xr:uid="{833A527E-B5C9-4963-84D5-D346FE74A83B}"/>
    <cellStyle name="Normal 2 4 6 5" xfId="2684" xr:uid="{71C82DB5-F968-4BF1-BAEA-4527F2AD6B85}"/>
    <cellStyle name="Normal 2 4 7" xfId="511" xr:uid="{00000000-0005-0000-0000-00000B050000}"/>
    <cellStyle name="Normal 2 4 7 2" xfId="1440" xr:uid="{00000000-0005-0000-0000-00000C050000}"/>
    <cellStyle name="Normal 2 4 7 2 2" xfId="3766" xr:uid="{DC70C953-8DAD-449F-BA17-BF220D788B4B}"/>
    <cellStyle name="Normal 2 4 7 3" xfId="2133" xr:uid="{00000000-0005-0000-0000-00000D050000}"/>
    <cellStyle name="Normal 2 4 7 3 2" xfId="4459" xr:uid="{F9934414-6DB0-4CEB-8938-18DA44A0C546}"/>
    <cellStyle name="Normal 2 4 7 4" xfId="2875" xr:uid="{5B053729-2942-409D-A1D1-ED21B21C8AB7}"/>
    <cellStyle name="Normal 2 4 8" xfId="891" xr:uid="{00000000-0005-0000-0000-00000E050000}"/>
    <cellStyle name="Normal 2 4 8 2" xfId="3245" xr:uid="{AA243E91-AC5A-44F8-87D8-CA34E3A1504B}"/>
    <cellStyle name="Normal 2 4 9" xfId="1093" xr:uid="{00000000-0005-0000-0000-00000F050000}"/>
    <cellStyle name="Normal 2 4 9 2" xfId="3419" xr:uid="{F77943C7-91EF-4F63-83C4-756709672A30}"/>
    <cellStyle name="Normal 2 5" xfId="259" xr:uid="{00000000-0005-0000-0000-000010050000}"/>
    <cellStyle name="Normal 2_Balanse - eiendeler" xfId="99" xr:uid="{00000000-0005-0000-0000-000011050000}"/>
    <cellStyle name="Normal 3" xfId="14" xr:uid="{00000000-0005-0000-0000-000012050000}"/>
    <cellStyle name="Normal 3 2" xfId="15" xr:uid="{00000000-0005-0000-0000-000013050000}"/>
    <cellStyle name="Normal 3 2 2" xfId="100" xr:uid="{00000000-0005-0000-0000-000014050000}"/>
    <cellStyle name="Normal 3 2_Balanse - eiendeler" xfId="101" xr:uid="{00000000-0005-0000-0000-000015050000}"/>
    <cellStyle name="Normal 3 3" xfId="102" xr:uid="{00000000-0005-0000-0000-000016050000}"/>
    <cellStyle name="Normal 3 3 2" xfId="260" xr:uid="{00000000-0005-0000-0000-000017050000}"/>
    <cellStyle name="Normal 3_Balanse - eiendeler" xfId="103" xr:uid="{00000000-0005-0000-0000-000018050000}"/>
    <cellStyle name="Normal 4" xfId="16" xr:uid="{00000000-0005-0000-0000-000019050000}"/>
    <cellStyle name="Normal 4 10" xfId="508" xr:uid="{00000000-0005-0000-0000-00001A050000}"/>
    <cellStyle name="Normal 4 10 2" xfId="1437" xr:uid="{00000000-0005-0000-0000-00001B050000}"/>
    <cellStyle name="Normal 4 10 2 2" xfId="3763" xr:uid="{4A984B52-3144-4561-B5D9-A6D035B71294}"/>
    <cellStyle name="Normal 4 10 3" xfId="2130" xr:uid="{00000000-0005-0000-0000-00001C050000}"/>
    <cellStyle name="Normal 4 10 3 2" xfId="4456" xr:uid="{1A4392A1-FBB0-4265-B9F4-F101566C357F}"/>
    <cellStyle name="Normal 4 10 4" xfId="2872" xr:uid="{F2F65E06-F07D-42F1-B129-93368B403898}"/>
    <cellStyle name="Normal 4 11" xfId="889" xr:uid="{00000000-0005-0000-0000-00001D050000}"/>
    <cellStyle name="Normal 4 11 2" xfId="3243" xr:uid="{5E6584D9-2632-41D9-8F6A-4FB817C94D8D}"/>
    <cellStyle name="Normal 4 12" xfId="1091" xr:uid="{00000000-0005-0000-0000-00001E050000}"/>
    <cellStyle name="Normal 4 12 2" xfId="3417" xr:uid="{A412BE42-BF95-4D28-90DB-4E7C23158686}"/>
    <cellStyle name="Normal 4 13" xfId="1784" xr:uid="{00000000-0005-0000-0000-00001F050000}"/>
    <cellStyle name="Normal 4 13 2" xfId="4110" xr:uid="{CC0CCDC5-4613-481E-A09A-34D6036855E4}"/>
    <cellStyle name="Normal 4 14" xfId="2487" xr:uid="{84C79D6E-A816-40CD-9B8A-C608C8B75E81}"/>
    <cellStyle name="Normal 4 2" xfId="24" xr:uid="{00000000-0005-0000-0000-000020050000}"/>
    <cellStyle name="Normal 4 2 10" xfId="895" xr:uid="{00000000-0005-0000-0000-000021050000}"/>
    <cellStyle name="Normal 4 2 10 2" xfId="3247" xr:uid="{3C4E541E-56F1-45B8-A9C4-3024C5F370EF}"/>
    <cellStyle name="Normal 4 2 11" xfId="1095" xr:uid="{00000000-0005-0000-0000-000022050000}"/>
    <cellStyle name="Normal 4 2 11 2" xfId="3421" xr:uid="{B20A1EF7-D2E7-4340-BF78-BD55291AED76}"/>
    <cellStyle name="Normal 4 2 12" xfId="1788" xr:uid="{00000000-0005-0000-0000-000023050000}"/>
    <cellStyle name="Normal 4 2 12 2" xfId="4114" xr:uid="{31088451-8E1F-4875-9362-F4B4D9DD81AA}"/>
    <cellStyle name="Normal 4 2 13" xfId="2493" xr:uid="{8071C344-C82A-4E46-9409-CC880ADE42BE}"/>
    <cellStyle name="Normal 4 2 2" xfId="28" xr:uid="{00000000-0005-0000-0000-000024050000}"/>
    <cellStyle name="Normal 4 2 2 2" xfId="104" xr:uid="{00000000-0005-0000-0000-000025050000}"/>
    <cellStyle name="Normal 4 2 2 2 2" xfId="159" xr:uid="{00000000-0005-0000-0000-000026050000}"/>
    <cellStyle name="Normal 4 2 2 2 2 2" xfId="403" xr:uid="{00000000-0005-0000-0000-000027050000}"/>
    <cellStyle name="Normal 4 2 2 2 2 2 2" xfId="781" xr:uid="{00000000-0005-0000-0000-000028050000}"/>
    <cellStyle name="Normal 4 2 2 2 2 2 2 2" xfId="1687" xr:uid="{00000000-0005-0000-0000-000029050000}"/>
    <cellStyle name="Normal 4 2 2 2 2 2 2 2 2" xfId="4013" xr:uid="{ADC4801C-0518-46FB-B8B3-594809FE3A8C}"/>
    <cellStyle name="Normal 4 2 2 2 2 2 2 3" xfId="2380" xr:uid="{00000000-0005-0000-0000-00002A050000}"/>
    <cellStyle name="Normal 4 2 2 2 2 2 2 3 2" xfId="4706" xr:uid="{5DB1F7FF-E53D-464A-ACC2-9122360C9D68}"/>
    <cellStyle name="Normal 4 2 2 2 2 2 2 4" xfId="3145" xr:uid="{2A5AAB7C-D324-4B59-9D0D-0220407144E2}"/>
    <cellStyle name="Normal 4 2 2 2 2 2 3" xfId="1340" xr:uid="{00000000-0005-0000-0000-00002B050000}"/>
    <cellStyle name="Normal 4 2 2 2 2 2 3 2" xfId="3666" xr:uid="{1389E541-13F3-44D5-A732-C8241BDF385D}"/>
    <cellStyle name="Normal 4 2 2 2 2 2 4" xfId="2033" xr:uid="{00000000-0005-0000-0000-00002C050000}"/>
    <cellStyle name="Normal 4 2 2 2 2 2 4 2" xfId="4359" xr:uid="{86DC89A4-6281-4A71-9904-13F10427E22D}"/>
    <cellStyle name="Normal 4 2 2 2 2 2 5" xfId="2774" xr:uid="{49B6EDD9-6FF4-4CEA-8F54-741D54171817}"/>
    <cellStyle name="Normal 4 2 2 2 2 3" xfId="586" xr:uid="{00000000-0005-0000-0000-00002D050000}"/>
    <cellStyle name="Normal 4 2 2 2 2 3 2" xfId="1515" xr:uid="{00000000-0005-0000-0000-00002E050000}"/>
    <cellStyle name="Normal 4 2 2 2 2 3 2 2" xfId="3841" xr:uid="{BA700C91-4980-43CA-9EA3-E2E7861B0828}"/>
    <cellStyle name="Normal 4 2 2 2 2 3 3" xfId="2208" xr:uid="{00000000-0005-0000-0000-00002F050000}"/>
    <cellStyle name="Normal 4 2 2 2 2 3 3 2" xfId="4534" xr:uid="{A1CB54E2-274A-4AC9-9A69-E7EA53B2E12B}"/>
    <cellStyle name="Normal 4 2 2 2 2 3 4" xfId="2950" xr:uid="{028E3ABD-C120-4268-BD0A-132C3DF782C8}"/>
    <cellStyle name="Normal 4 2 2 2 2 4" xfId="983" xr:uid="{00000000-0005-0000-0000-000030050000}"/>
    <cellStyle name="Normal 4 2 2 2 2 4 2" xfId="3320" xr:uid="{2E910951-94BC-4880-924E-5C3D919006F2}"/>
    <cellStyle name="Normal 4 2 2 2 2 5" xfId="1168" xr:uid="{00000000-0005-0000-0000-000031050000}"/>
    <cellStyle name="Normal 4 2 2 2 2 5 2" xfId="3494" xr:uid="{F5EA5DF6-BCA5-4FC3-A81D-7828C69D63C2}"/>
    <cellStyle name="Normal 4 2 2 2 2 6" xfId="1861" xr:uid="{00000000-0005-0000-0000-000032050000}"/>
    <cellStyle name="Normal 4 2 2 2 2 6 2" xfId="4187" xr:uid="{F9414AB5-8070-48CB-9498-2F467EF63C39}"/>
    <cellStyle name="Normal 4 2 2 2 2 7" xfId="2578" xr:uid="{D73FFC01-A20C-4879-98FD-637F1B7E44AA}"/>
    <cellStyle name="Normal 4 2 2 2 3" xfId="356" xr:uid="{00000000-0005-0000-0000-000033050000}"/>
    <cellStyle name="Normal 4 2 2 2 3 2" xfId="734" xr:uid="{00000000-0005-0000-0000-000034050000}"/>
    <cellStyle name="Normal 4 2 2 2 3 2 2" xfId="1641" xr:uid="{00000000-0005-0000-0000-000035050000}"/>
    <cellStyle name="Normal 4 2 2 2 3 2 2 2" xfId="3967" xr:uid="{4B20899C-2529-47F6-8275-06A4B7BA735A}"/>
    <cellStyle name="Normal 4 2 2 2 3 2 3" xfId="2334" xr:uid="{00000000-0005-0000-0000-000036050000}"/>
    <cellStyle name="Normal 4 2 2 2 3 2 3 2" xfId="4660" xr:uid="{0698440A-654B-4A14-8BBF-554C43095BF4}"/>
    <cellStyle name="Normal 4 2 2 2 3 2 4" xfId="3098" xr:uid="{53E23A3B-A118-4F32-910E-B7F64F23C703}"/>
    <cellStyle name="Normal 4 2 2 2 3 3" xfId="1294" xr:uid="{00000000-0005-0000-0000-000037050000}"/>
    <cellStyle name="Normal 4 2 2 2 3 3 2" xfId="3620" xr:uid="{FA7C8107-AD67-4135-BC89-83F189BEDA35}"/>
    <cellStyle name="Normal 4 2 2 2 3 4" xfId="1987" xr:uid="{00000000-0005-0000-0000-000038050000}"/>
    <cellStyle name="Normal 4 2 2 2 3 4 2" xfId="4313" xr:uid="{6A34250A-CAA6-46C3-9461-25BF63DB5F5F}"/>
    <cellStyle name="Normal 4 2 2 2 3 5" xfId="2727" xr:uid="{116137DD-7460-4AC7-9F6C-5C020D695B32}"/>
    <cellStyle name="Normal 4 2 2 2 4" xfId="540" xr:uid="{00000000-0005-0000-0000-000039050000}"/>
    <cellStyle name="Normal 4 2 2 2 4 2" xfId="1469" xr:uid="{00000000-0005-0000-0000-00003A050000}"/>
    <cellStyle name="Normal 4 2 2 2 4 2 2" xfId="3795" xr:uid="{A63D8C1A-2A1B-419C-814C-BD64B362ECFD}"/>
    <cellStyle name="Normal 4 2 2 2 4 3" xfId="2162" xr:uid="{00000000-0005-0000-0000-00003B050000}"/>
    <cellStyle name="Normal 4 2 2 2 4 3 2" xfId="4488" xr:uid="{F143649C-EF6C-4C62-8ECC-55AECB38582D}"/>
    <cellStyle name="Normal 4 2 2 2 4 4" xfId="2904" xr:uid="{F718486B-F3C5-4DA3-A358-426D7321A5F5}"/>
    <cellStyle name="Normal 4 2 2 2 5" xfId="936" xr:uid="{00000000-0005-0000-0000-00003C050000}"/>
    <cellStyle name="Normal 4 2 2 2 5 2" xfId="3274" xr:uid="{D6F6276C-2A4A-4616-B479-BBE386B3529A}"/>
    <cellStyle name="Normal 4 2 2 2 6" xfId="1122" xr:uid="{00000000-0005-0000-0000-00003D050000}"/>
    <cellStyle name="Normal 4 2 2 2 6 2" xfId="3448" xr:uid="{1E3DB91D-4B8C-4388-BC96-3C4EF888E03F}"/>
    <cellStyle name="Normal 4 2 2 2 7" xfId="1815" xr:uid="{00000000-0005-0000-0000-00003E050000}"/>
    <cellStyle name="Normal 4 2 2 2 7 2" xfId="4141" xr:uid="{1283FA72-3099-44FE-AD63-0152A3BD8EA7}"/>
    <cellStyle name="Normal 4 2 2 2 8" xfId="2531" xr:uid="{6F127F22-C109-4EA3-8D3A-199AF9FBFFD8}"/>
    <cellStyle name="Normal 4 2 2 3" xfId="136" xr:uid="{00000000-0005-0000-0000-00003F050000}"/>
    <cellStyle name="Normal 4 2 2 3 2" xfId="380" xr:uid="{00000000-0005-0000-0000-000040050000}"/>
    <cellStyle name="Normal 4 2 2 3 2 2" xfId="758" xr:uid="{00000000-0005-0000-0000-000041050000}"/>
    <cellStyle name="Normal 4 2 2 3 2 2 2" xfId="1664" xr:uid="{00000000-0005-0000-0000-000042050000}"/>
    <cellStyle name="Normal 4 2 2 3 2 2 2 2" xfId="3990" xr:uid="{3A32F960-0EC3-4081-AD09-FF367C55E087}"/>
    <cellStyle name="Normal 4 2 2 3 2 2 3" xfId="2357" xr:uid="{00000000-0005-0000-0000-000043050000}"/>
    <cellStyle name="Normal 4 2 2 3 2 2 3 2" xfId="4683" xr:uid="{023FB745-0F99-496E-97FB-F2780756BA62}"/>
    <cellStyle name="Normal 4 2 2 3 2 2 4" xfId="3122" xr:uid="{EF2DF29E-256D-4145-A489-5242091FD70C}"/>
    <cellStyle name="Normal 4 2 2 3 2 3" xfId="1317" xr:uid="{00000000-0005-0000-0000-000044050000}"/>
    <cellStyle name="Normal 4 2 2 3 2 3 2" xfId="3643" xr:uid="{D5455A18-A945-4701-9A98-E4CB06B52E4F}"/>
    <cellStyle name="Normal 4 2 2 3 2 4" xfId="2010" xr:uid="{00000000-0005-0000-0000-000045050000}"/>
    <cellStyle name="Normal 4 2 2 3 2 4 2" xfId="4336" xr:uid="{ADD368CD-FA90-4B2F-97A4-97D0D428C6CD}"/>
    <cellStyle name="Normal 4 2 2 3 2 5" xfId="2751" xr:uid="{4AE68BBD-070D-4236-96A7-85A7CFF20658}"/>
    <cellStyle name="Normal 4 2 2 3 3" xfId="563" xr:uid="{00000000-0005-0000-0000-000046050000}"/>
    <cellStyle name="Normal 4 2 2 3 3 2" xfId="1492" xr:uid="{00000000-0005-0000-0000-000047050000}"/>
    <cellStyle name="Normal 4 2 2 3 3 2 2" xfId="3818" xr:uid="{CEB1C05C-EED9-435F-8BFF-221971E6ABF5}"/>
    <cellStyle name="Normal 4 2 2 3 3 3" xfId="2185" xr:uid="{00000000-0005-0000-0000-000048050000}"/>
    <cellStyle name="Normal 4 2 2 3 3 3 2" xfId="4511" xr:uid="{ECEE89BF-9BC0-4F5D-B0F9-ADE520A70DAA}"/>
    <cellStyle name="Normal 4 2 2 3 3 4" xfId="2927" xr:uid="{ADA6EBF9-E9B5-4907-93B7-74DF3A36A7CE}"/>
    <cellStyle name="Normal 4 2 2 3 4" xfId="960" xr:uid="{00000000-0005-0000-0000-000049050000}"/>
    <cellStyle name="Normal 4 2 2 3 4 2" xfId="3297" xr:uid="{7E62D804-01C0-4169-A2F1-A7C85ECE848D}"/>
    <cellStyle name="Normal 4 2 2 3 5" xfId="1145" xr:uid="{00000000-0005-0000-0000-00004A050000}"/>
    <cellStyle name="Normal 4 2 2 3 5 2" xfId="3471" xr:uid="{74CC4909-9D65-4C47-96F9-79E1AD7CED28}"/>
    <cellStyle name="Normal 4 2 2 3 6" xfId="1838" xr:uid="{00000000-0005-0000-0000-00004B050000}"/>
    <cellStyle name="Normal 4 2 2 3 6 2" xfId="4164" xr:uid="{F6AC3029-FA10-4A57-9689-414F9865BA99}"/>
    <cellStyle name="Normal 4 2 2 3 7" xfId="2555" xr:uid="{366FB2A1-00A5-4529-A44C-F5D8375E9C6B}"/>
    <cellStyle name="Normal 4 2 2 4" xfId="318" xr:uid="{00000000-0005-0000-0000-00004C050000}"/>
    <cellStyle name="Normal 4 2 2 4 2" xfId="699" xr:uid="{00000000-0005-0000-0000-00004D050000}"/>
    <cellStyle name="Normal 4 2 2 4 2 2" xfId="1618" xr:uid="{00000000-0005-0000-0000-00004E050000}"/>
    <cellStyle name="Normal 4 2 2 4 2 2 2" xfId="3944" xr:uid="{9DBA4BE6-B4DA-4859-A944-552F3357BCCC}"/>
    <cellStyle name="Normal 4 2 2 4 2 3" xfId="2311" xr:uid="{00000000-0005-0000-0000-00004F050000}"/>
    <cellStyle name="Normal 4 2 2 4 2 3 2" xfId="4637" xr:uid="{AC586C58-5CEF-40E7-A2AF-772D4F626D86}"/>
    <cellStyle name="Normal 4 2 2 4 2 4" xfId="3063" xr:uid="{2B37F7C4-B789-4060-85A6-870A0702F60F}"/>
    <cellStyle name="Normal 4 2 2 4 3" xfId="1271" xr:uid="{00000000-0005-0000-0000-000050050000}"/>
    <cellStyle name="Normal 4 2 2 4 3 2" xfId="3597" xr:uid="{A934EAA5-B1AA-4CAD-A433-F7A10339B50B}"/>
    <cellStyle name="Normal 4 2 2 4 4" xfId="1964" xr:uid="{00000000-0005-0000-0000-000051050000}"/>
    <cellStyle name="Normal 4 2 2 4 4 2" xfId="4290" xr:uid="{3583DAAB-2220-4CD4-9603-9592A0B8A785}"/>
    <cellStyle name="Normal 4 2 2 4 5" xfId="2692" xr:uid="{4B1AD78A-0EBD-40A5-9FDC-A68098107709}"/>
    <cellStyle name="Normal 4 2 2 5" xfId="517" xr:uid="{00000000-0005-0000-0000-000052050000}"/>
    <cellStyle name="Normal 4 2 2 5 2" xfId="1446" xr:uid="{00000000-0005-0000-0000-000053050000}"/>
    <cellStyle name="Normal 4 2 2 5 2 2" xfId="3772" xr:uid="{000FF3D0-7BA9-4627-BDE8-98A2EB4F287D}"/>
    <cellStyle name="Normal 4 2 2 5 3" xfId="2139" xr:uid="{00000000-0005-0000-0000-000054050000}"/>
    <cellStyle name="Normal 4 2 2 5 3 2" xfId="4465" xr:uid="{96EF3E48-FE20-4B9F-9B38-D0C88853222D}"/>
    <cellStyle name="Normal 4 2 2 5 4" xfId="2881" xr:uid="{21F7A050-83AB-4141-B7A1-77A5AA6AD9F8}"/>
    <cellStyle name="Normal 4 2 2 6" xfId="899" xr:uid="{00000000-0005-0000-0000-000055050000}"/>
    <cellStyle name="Normal 4 2 2 6 2" xfId="3251" xr:uid="{A08C4AB6-970F-4A37-B9D7-302480FC4A92}"/>
    <cellStyle name="Normal 4 2 2 7" xfId="1099" xr:uid="{00000000-0005-0000-0000-000056050000}"/>
    <cellStyle name="Normal 4 2 2 7 2" xfId="3425" xr:uid="{5BAF48E2-E0E8-4BBB-9E81-1AB66FDDC694}"/>
    <cellStyle name="Normal 4 2 2 8" xfId="1792" xr:uid="{00000000-0005-0000-0000-000057050000}"/>
    <cellStyle name="Normal 4 2 2 8 2" xfId="4118" xr:uid="{B2BD87E8-B232-4966-926E-F53B4556DAE6}"/>
    <cellStyle name="Normal 4 2 2 9" xfId="2497" xr:uid="{3D82E875-7FFE-44F2-B2A9-74915F370962}"/>
    <cellStyle name="Normal 4 2 3" xfId="32" xr:uid="{00000000-0005-0000-0000-000058050000}"/>
    <cellStyle name="Normal 4 2 3 2" xfId="140" xr:uid="{00000000-0005-0000-0000-000059050000}"/>
    <cellStyle name="Normal 4 2 3 2 2" xfId="384" xr:uid="{00000000-0005-0000-0000-00005A050000}"/>
    <cellStyle name="Normal 4 2 3 2 2 2" xfId="762" xr:uid="{00000000-0005-0000-0000-00005B050000}"/>
    <cellStyle name="Normal 4 2 3 2 2 2 2" xfId="1668" xr:uid="{00000000-0005-0000-0000-00005C050000}"/>
    <cellStyle name="Normal 4 2 3 2 2 2 2 2" xfId="3994" xr:uid="{0E8FFB43-836B-48F4-BD1A-FC965242C7E5}"/>
    <cellStyle name="Normal 4 2 3 2 2 2 3" xfId="2361" xr:uid="{00000000-0005-0000-0000-00005D050000}"/>
    <cellStyle name="Normal 4 2 3 2 2 2 3 2" xfId="4687" xr:uid="{1364057B-D66D-4EC9-8B66-D50CBDDE8B2F}"/>
    <cellStyle name="Normal 4 2 3 2 2 2 4" xfId="3126" xr:uid="{8F48181F-158A-43DD-A193-C41551A5C912}"/>
    <cellStyle name="Normal 4 2 3 2 2 3" xfId="1321" xr:uid="{00000000-0005-0000-0000-00005E050000}"/>
    <cellStyle name="Normal 4 2 3 2 2 3 2" xfId="3647" xr:uid="{6C63362B-1763-4B9A-AB2D-A8252326FDB2}"/>
    <cellStyle name="Normal 4 2 3 2 2 4" xfId="2014" xr:uid="{00000000-0005-0000-0000-00005F050000}"/>
    <cellStyle name="Normal 4 2 3 2 2 4 2" xfId="4340" xr:uid="{9D4729F6-AA47-456C-B860-0E98DB02C592}"/>
    <cellStyle name="Normal 4 2 3 2 2 5" xfId="2755" xr:uid="{45AEDF85-5467-48F6-85F4-4AC4A1D01397}"/>
    <cellStyle name="Normal 4 2 3 2 3" xfId="567" xr:uid="{00000000-0005-0000-0000-000060050000}"/>
    <cellStyle name="Normal 4 2 3 2 3 2" xfId="1496" xr:uid="{00000000-0005-0000-0000-000061050000}"/>
    <cellStyle name="Normal 4 2 3 2 3 2 2" xfId="3822" xr:uid="{018EB7CF-A858-45D7-B411-29D6854EB981}"/>
    <cellStyle name="Normal 4 2 3 2 3 3" xfId="2189" xr:uid="{00000000-0005-0000-0000-000062050000}"/>
    <cellStyle name="Normal 4 2 3 2 3 3 2" xfId="4515" xr:uid="{061534A9-6785-421A-8E61-D2D4253BB10E}"/>
    <cellStyle name="Normal 4 2 3 2 3 4" xfId="2931" xr:uid="{B64CFBA8-C47F-4576-B2D6-206E8C975958}"/>
    <cellStyle name="Normal 4 2 3 2 4" xfId="964" xr:uid="{00000000-0005-0000-0000-000063050000}"/>
    <cellStyle name="Normal 4 2 3 2 4 2" xfId="3301" xr:uid="{31CCB6DD-F487-4CAB-BF74-FD4898D246B5}"/>
    <cellStyle name="Normal 4 2 3 2 5" xfId="1149" xr:uid="{00000000-0005-0000-0000-000064050000}"/>
    <cellStyle name="Normal 4 2 3 2 5 2" xfId="3475" xr:uid="{B0C49D4C-A685-4625-8AC8-9F7DD86BF784}"/>
    <cellStyle name="Normal 4 2 3 2 6" xfId="1842" xr:uid="{00000000-0005-0000-0000-000065050000}"/>
    <cellStyle name="Normal 4 2 3 2 6 2" xfId="4168" xr:uid="{09A65AB9-42E8-4522-8F3A-BBB4E0464F68}"/>
    <cellStyle name="Normal 4 2 3 2 7" xfId="2559" xr:uid="{8CA0BA21-2105-4264-B064-16CF35326D64}"/>
    <cellStyle name="Normal 4 2 3 3" xfId="322" xr:uid="{00000000-0005-0000-0000-000066050000}"/>
    <cellStyle name="Normal 4 2 3 3 2" xfId="703" xr:uid="{00000000-0005-0000-0000-000067050000}"/>
    <cellStyle name="Normal 4 2 3 3 2 2" xfId="1622" xr:uid="{00000000-0005-0000-0000-000068050000}"/>
    <cellStyle name="Normal 4 2 3 3 2 2 2" xfId="3948" xr:uid="{F1D1F6D1-AEB1-4E07-BC07-B5940F1A6F3B}"/>
    <cellStyle name="Normal 4 2 3 3 2 3" xfId="2315" xr:uid="{00000000-0005-0000-0000-000069050000}"/>
    <cellStyle name="Normal 4 2 3 3 2 3 2" xfId="4641" xr:uid="{793AD061-B209-415A-9004-17A9514A2336}"/>
    <cellStyle name="Normal 4 2 3 3 2 4" xfId="3067" xr:uid="{A26E9478-A259-4354-94C4-808847D40BB4}"/>
    <cellStyle name="Normal 4 2 3 3 3" xfId="1275" xr:uid="{00000000-0005-0000-0000-00006A050000}"/>
    <cellStyle name="Normal 4 2 3 3 3 2" xfId="3601" xr:uid="{DE4776CD-ADBB-4504-8F1C-77D27C36DC7B}"/>
    <cellStyle name="Normal 4 2 3 3 4" xfId="1968" xr:uid="{00000000-0005-0000-0000-00006B050000}"/>
    <cellStyle name="Normal 4 2 3 3 4 2" xfId="4294" xr:uid="{96B41D68-6278-41D7-B1E6-712A9847210B}"/>
    <cellStyle name="Normal 4 2 3 3 5" xfId="2696" xr:uid="{E38F96D2-4721-43A1-9B52-B04081B20EE1}"/>
    <cellStyle name="Normal 4 2 3 4" xfId="521" xr:uid="{00000000-0005-0000-0000-00006C050000}"/>
    <cellStyle name="Normal 4 2 3 4 2" xfId="1450" xr:uid="{00000000-0005-0000-0000-00006D050000}"/>
    <cellStyle name="Normal 4 2 3 4 2 2" xfId="3776" xr:uid="{FBFC9B43-516A-4415-B503-34B65C24921F}"/>
    <cellStyle name="Normal 4 2 3 4 3" xfId="2143" xr:uid="{00000000-0005-0000-0000-00006E050000}"/>
    <cellStyle name="Normal 4 2 3 4 3 2" xfId="4469" xr:uid="{FBFB4EFA-6474-4962-8FBD-167BF50B761E}"/>
    <cellStyle name="Normal 4 2 3 4 4" xfId="2885" xr:uid="{7666E498-C562-41A5-9ADC-9886049DB5BB}"/>
    <cellStyle name="Normal 4 2 3 5" xfId="903" xr:uid="{00000000-0005-0000-0000-00006F050000}"/>
    <cellStyle name="Normal 4 2 3 5 2" xfId="3255" xr:uid="{471A7571-6A62-4444-9B39-956B23F07B4C}"/>
    <cellStyle name="Normal 4 2 3 6" xfId="1103" xr:uid="{00000000-0005-0000-0000-000070050000}"/>
    <cellStyle name="Normal 4 2 3 6 2" xfId="3429" xr:uid="{5BF63881-5A5B-48E5-9E7E-947560809EC5}"/>
    <cellStyle name="Normal 4 2 3 7" xfId="1796" xr:uid="{00000000-0005-0000-0000-000071050000}"/>
    <cellStyle name="Normal 4 2 3 7 2" xfId="4122" xr:uid="{73042016-6EDB-424F-8847-90E1070C0147}"/>
    <cellStyle name="Normal 4 2 3 8" xfId="2501" xr:uid="{8E1E26B4-46A3-4C6A-AF13-EF281F7BC9DC}"/>
    <cellStyle name="Normal 4 2 4" xfId="117" xr:uid="{00000000-0005-0000-0000-000072050000}"/>
    <cellStyle name="Normal 4 2 4 2" xfId="163" xr:uid="{00000000-0005-0000-0000-000073050000}"/>
    <cellStyle name="Normal 4 2 4 2 2" xfId="407" xr:uid="{00000000-0005-0000-0000-000074050000}"/>
    <cellStyle name="Normal 4 2 4 2 2 2" xfId="785" xr:uid="{00000000-0005-0000-0000-000075050000}"/>
    <cellStyle name="Normal 4 2 4 2 2 2 2" xfId="1691" xr:uid="{00000000-0005-0000-0000-000076050000}"/>
    <cellStyle name="Normal 4 2 4 2 2 2 2 2" xfId="4017" xr:uid="{DF44EE01-41DF-4AF1-B064-26C000C40606}"/>
    <cellStyle name="Normal 4 2 4 2 2 2 3" xfId="2384" xr:uid="{00000000-0005-0000-0000-000077050000}"/>
    <cellStyle name="Normal 4 2 4 2 2 2 3 2" xfId="4710" xr:uid="{394483CB-0FA9-4EFE-A423-5A42FD02948E}"/>
    <cellStyle name="Normal 4 2 4 2 2 2 4" xfId="3149" xr:uid="{E6E89FE6-55F5-4DAB-BB56-7553924084D7}"/>
    <cellStyle name="Normal 4 2 4 2 2 3" xfId="1344" xr:uid="{00000000-0005-0000-0000-000078050000}"/>
    <cellStyle name="Normal 4 2 4 2 2 3 2" xfId="3670" xr:uid="{7E4EFE90-55C3-42A5-8A78-52BA8047ACC4}"/>
    <cellStyle name="Normal 4 2 4 2 2 4" xfId="2037" xr:uid="{00000000-0005-0000-0000-000079050000}"/>
    <cellStyle name="Normal 4 2 4 2 2 4 2" xfId="4363" xr:uid="{6F5CEE25-1E84-4381-88E3-17F864998A7C}"/>
    <cellStyle name="Normal 4 2 4 2 2 5" xfId="2778" xr:uid="{0D5852FD-F37A-444C-81F7-F6AD97385305}"/>
    <cellStyle name="Normal 4 2 4 2 3" xfId="590" xr:uid="{00000000-0005-0000-0000-00007A050000}"/>
    <cellStyle name="Normal 4 2 4 2 3 2" xfId="1519" xr:uid="{00000000-0005-0000-0000-00007B050000}"/>
    <cellStyle name="Normal 4 2 4 2 3 2 2" xfId="3845" xr:uid="{F265B229-7943-475F-BF60-B88FED89BD41}"/>
    <cellStyle name="Normal 4 2 4 2 3 3" xfId="2212" xr:uid="{00000000-0005-0000-0000-00007C050000}"/>
    <cellStyle name="Normal 4 2 4 2 3 3 2" xfId="4538" xr:uid="{C78E8696-4B59-423B-835E-2C7AA12C1C7F}"/>
    <cellStyle name="Normal 4 2 4 2 3 4" xfId="2954" xr:uid="{DBF7F705-7AF6-44EE-A54A-955FFC3E94B9}"/>
    <cellStyle name="Normal 4 2 4 2 4" xfId="987" xr:uid="{00000000-0005-0000-0000-00007D050000}"/>
    <cellStyle name="Normal 4 2 4 2 4 2" xfId="3324" xr:uid="{EFACF32A-CFFA-4783-8406-149BFB81AC09}"/>
    <cellStyle name="Normal 4 2 4 2 5" xfId="1172" xr:uid="{00000000-0005-0000-0000-00007E050000}"/>
    <cellStyle name="Normal 4 2 4 2 5 2" xfId="3498" xr:uid="{5079B477-402F-463B-A7AE-8EB7626D9162}"/>
    <cellStyle name="Normal 4 2 4 2 6" xfId="1865" xr:uid="{00000000-0005-0000-0000-00007F050000}"/>
    <cellStyle name="Normal 4 2 4 2 6 2" xfId="4191" xr:uid="{7C3134ED-57FC-4256-BF9B-8ABC2DE9D802}"/>
    <cellStyle name="Normal 4 2 4 2 7" xfId="2582" xr:uid="{C01F5544-6ADF-41C5-943A-17AAED136497}"/>
    <cellStyle name="Normal 4 2 4 3" xfId="361" xr:uid="{00000000-0005-0000-0000-000080050000}"/>
    <cellStyle name="Normal 4 2 4 3 2" xfId="739" xr:uid="{00000000-0005-0000-0000-000081050000}"/>
    <cellStyle name="Normal 4 2 4 3 2 2" xfId="1645" xr:uid="{00000000-0005-0000-0000-000082050000}"/>
    <cellStyle name="Normal 4 2 4 3 2 2 2" xfId="3971" xr:uid="{D55F9ED1-47D8-45A6-A45A-B6CB3EC2C099}"/>
    <cellStyle name="Normal 4 2 4 3 2 3" xfId="2338" xr:uid="{00000000-0005-0000-0000-000083050000}"/>
    <cellStyle name="Normal 4 2 4 3 2 3 2" xfId="4664" xr:uid="{96BEA2B2-6714-49C6-8C6D-BA45C3FA7820}"/>
    <cellStyle name="Normal 4 2 4 3 2 4" xfId="3103" xr:uid="{F2E6663F-A72C-4405-AFE3-782026216C25}"/>
    <cellStyle name="Normal 4 2 4 3 3" xfId="1298" xr:uid="{00000000-0005-0000-0000-000084050000}"/>
    <cellStyle name="Normal 4 2 4 3 3 2" xfId="3624" xr:uid="{212604EC-1614-4FD1-B4EF-BB0F12917975}"/>
    <cellStyle name="Normal 4 2 4 3 4" xfId="1991" xr:uid="{00000000-0005-0000-0000-000085050000}"/>
    <cellStyle name="Normal 4 2 4 3 4 2" xfId="4317" xr:uid="{94B94CE7-4E3C-4B9C-B4C6-FE3FE9DB53F4}"/>
    <cellStyle name="Normal 4 2 4 3 5" xfId="2732" xr:uid="{87D9A86F-3A88-4991-A2A3-38396836BB6D}"/>
    <cellStyle name="Normal 4 2 4 4" xfId="544" xr:uid="{00000000-0005-0000-0000-000086050000}"/>
    <cellStyle name="Normal 4 2 4 4 2" xfId="1473" xr:uid="{00000000-0005-0000-0000-000087050000}"/>
    <cellStyle name="Normal 4 2 4 4 2 2" xfId="3799" xr:uid="{59315113-DBE8-43E7-AECB-E20C5B42650E}"/>
    <cellStyle name="Normal 4 2 4 4 3" xfId="2166" xr:uid="{00000000-0005-0000-0000-000088050000}"/>
    <cellStyle name="Normal 4 2 4 4 3 2" xfId="4492" xr:uid="{A656C928-CEC8-49E5-AC97-90D6F926FC88}"/>
    <cellStyle name="Normal 4 2 4 4 4" xfId="2908" xr:uid="{11F0B269-1E30-45E0-8B28-F6941999D50A}"/>
    <cellStyle name="Normal 4 2 4 5" xfId="941" xr:uid="{00000000-0005-0000-0000-000089050000}"/>
    <cellStyle name="Normal 4 2 4 5 2" xfId="3278" xr:uid="{BBABA314-562B-41F4-886B-DB5E8015DBE4}"/>
    <cellStyle name="Normal 4 2 4 6" xfId="1126" xr:uid="{00000000-0005-0000-0000-00008A050000}"/>
    <cellStyle name="Normal 4 2 4 6 2" xfId="3452" xr:uid="{9DF7A1CC-974B-41BA-907D-2A4C3FC6DF41}"/>
    <cellStyle name="Normal 4 2 4 7" xfId="1819" xr:uid="{00000000-0005-0000-0000-00008B050000}"/>
    <cellStyle name="Normal 4 2 4 7 2" xfId="4145" xr:uid="{604E18BD-DB12-4C56-BAFB-654827755702}"/>
    <cellStyle name="Normal 4 2 4 8" xfId="2536" xr:uid="{5629AF2E-DD90-4959-852D-1917A383A46B}"/>
    <cellStyle name="Normal 4 2 5" xfId="120" xr:uid="{00000000-0005-0000-0000-00008C050000}"/>
    <cellStyle name="Normal 4 2 5 2" xfId="166" xr:uid="{00000000-0005-0000-0000-00008D050000}"/>
    <cellStyle name="Normal 4 2 5 2 2" xfId="410" xr:uid="{00000000-0005-0000-0000-00008E050000}"/>
    <cellStyle name="Normal 4 2 5 2 2 2" xfId="788" xr:uid="{00000000-0005-0000-0000-00008F050000}"/>
    <cellStyle name="Normal 4 2 5 2 2 2 2" xfId="1694" xr:uid="{00000000-0005-0000-0000-000090050000}"/>
    <cellStyle name="Normal 4 2 5 2 2 2 2 2" xfId="4020" xr:uid="{E754E13F-B5AD-4921-B2EA-771C9E12CE7A}"/>
    <cellStyle name="Normal 4 2 5 2 2 2 3" xfId="2387" xr:uid="{00000000-0005-0000-0000-000091050000}"/>
    <cellStyle name="Normal 4 2 5 2 2 2 3 2" xfId="4713" xr:uid="{FE1A1423-6E54-49A7-BB84-A718775069FD}"/>
    <cellStyle name="Normal 4 2 5 2 2 2 4" xfId="3152" xr:uid="{D9232FC7-0466-460C-982B-42F26A5F682C}"/>
    <cellStyle name="Normal 4 2 5 2 2 3" xfId="1347" xr:uid="{00000000-0005-0000-0000-000092050000}"/>
    <cellStyle name="Normal 4 2 5 2 2 3 2" xfId="3673" xr:uid="{BF5E8EDA-6E1F-48EC-838B-394AF7D08786}"/>
    <cellStyle name="Normal 4 2 5 2 2 4" xfId="2040" xr:uid="{00000000-0005-0000-0000-000093050000}"/>
    <cellStyle name="Normal 4 2 5 2 2 4 2" xfId="4366" xr:uid="{9A06D59E-F351-4084-86EE-DC8151C30904}"/>
    <cellStyle name="Normal 4 2 5 2 2 5" xfId="2781" xr:uid="{85AE3FB9-38CD-4F91-BCAD-48BC17EE1F07}"/>
    <cellStyle name="Normal 4 2 5 2 3" xfId="593" xr:uid="{00000000-0005-0000-0000-000094050000}"/>
    <cellStyle name="Normal 4 2 5 2 3 2" xfId="1522" xr:uid="{00000000-0005-0000-0000-000095050000}"/>
    <cellStyle name="Normal 4 2 5 2 3 2 2" xfId="3848" xr:uid="{754DBC8C-EFD3-4384-89B7-D9B98C8A3567}"/>
    <cellStyle name="Normal 4 2 5 2 3 3" xfId="2215" xr:uid="{00000000-0005-0000-0000-000096050000}"/>
    <cellStyle name="Normal 4 2 5 2 3 3 2" xfId="4541" xr:uid="{BCCC7ACF-B4FD-4D9F-AE6D-A32A9291CD7C}"/>
    <cellStyle name="Normal 4 2 5 2 3 4" xfId="2957" xr:uid="{21774770-4035-4A0E-BDD9-2EC9B3A227AE}"/>
    <cellStyle name="Normal 4 2 5 2 4" xfId="990" xr:uid="{00000000-0005-0000-0000-000097050000}"/>
    <cellStyle name="Normal 4 2 5 2 4 2" xfId="3327" xr:uid="{41792376-4E5E-4E8A-BD30-3357FD2944FF}"/>
    <cellStyle name="Normal 4 2 5 2 5" xfId="1175" xr:uid="{00000000-0005-0000-0000-000098050000}"/>
    <cellStyle name="Normal 4 2 5 2 5 2" xfId="3501" xr:uid="{3606B4C2-D717-494D-9DEE-AEE7B60C92FD}"/>
    <cellStyle name="Normal 4 2 5 2 6" xfId="1868" xr:uid="{00000000-0005-0000-0000-000099050000}"/>
    <cellStyle name="Normal 4 2 5 2 6 2" xfId="4194" xr:uid="{BBB180AE-C4D1-42A7-8937-3E92EB120599}"/>
    <cellStyle name="Normal 4 2 5 2 7" xfId="2585" xr:uid="{BE42C82D-92B3-4639-A028-FAAAE87E5A0B}"/>
    <cellStyle name="Normal 4 2 5 3" xfId="364" xr:uid="{00000000-0005-0000-0000-00009A050000}"/>
    <cellStyle name="Normal 4 2 5 3 2" xfId="742" xr:uid="{00000000-0005-0000-0000-00009B050000}"/>
    <cellStyle name="Normal 4 2 5 3 2 2" xfId="1648" xr:uid="{00000000-0005-0000-0000-00009C050000}"/>
    <cellStyle name="Normal 4 2 5 3 2 2 2" xfId="3974" xr:uid="{FA5EE932-EDE6-4441-9EE9-DD501E273265}"/>
    <cellStyle name="Normal 4 2 5 3 2 3" xfId="2341" xr:uid="{00000000-0005-0000-0000-00009D050000}"/>
    <cellStyle name="Normal 4 2 5 3 2 3 2" xfId="4667" xr:uid="{FFA868A5-8E2A-4D92-847A-3742A8BFE75A}"/>
    <cellStyle name="Normal 4 2 5 3 2 4" xfId="3106" xr:uid="{79B1A966-6659-40A8-9F1B-00F63D5376E3}"/>
    <cellStyle name="Normal 4 2 5 3 3" xfId="1301" xr:uid="{00000000-0005-0000-0000-00009E050000}"/>
    <cellStyle name="Normal 4 2 5 3 3 2" xfId="3627" xr:uid="{39F1EDF8-50F7-44AD-84A2-CC33AC81AB61}"/>
    <cellStyle name="Normal 4 2 5 3 4" xfId="1994" xr:uid="{00000000-0005-0000-0000-00009F050000}"/>
    <cellStyle name="Normal 4 2 5 3 4 2" xfId="4320" xr:uid="{127E137C-1B04-4A19-B78F-BF38985205D8}"/>
    <cellStyle name="Normal 4 2 5 3 5" xfId="2735" xr:uid="{8299A843-DDF3-4510-A6C3-295C16E4020D}"/>
    <cellStyle name="Normal 4 2 5 4" xfId="547" xr:uid="{00000000-0005-0000-0000-0000A0050000}"/>
    <cellStyle name="Normal 4 2 5 4 2" xfId="1476" xr:uid="{00000000-0005-0000-0000-0000A1050000}"/>
    <cellStyle name="Normal 4 2 5 4 2 2" xfId="3802" xr:uid="{7A50620F-3546-406E-BDBF-A63657D79214}"/>
    <cellStyle name="Normal 4 2 5 4 3" xfId="2169" xr:uid="{00000000-0005-0000-0000-0000A2050000}"/>
    <cellStyle name="Normal 4 2 5 4 3 2" xfId="4495" xr:uid="{E577F31A-F593-4A16-A721-2784A3FCF67B}"/>
    <cellStyle name="Normal 4 2 5 4 4" xfId="2911" xr:uid="{9B70A8F2-0E06-4A8C-BBE7-D03C272FDF8C}"/>
    <cellStyle name="Normal 4 2 5 5" xfId="944" xr:uid="{00000000-0005-0000-0000-0000A3050000}"/>
    <cellStyle name="Normal 4 2 5 5 2" xfId="3281" xr:uid="{72330301-8045-4DEA-AD2E-39F8FCAA1801}"/>
    <cellStyle name="Normal 4 2 5 6" xfId="1129" xr:uid="{00000000-0005-0000-0000-0000A4050000}"/>
    <cellStyle name="Normal 4 2 5 6 2" xfId="3455" xr:uid="{8C8C71C6-BA30-41A7-A8E2-255DC6CC66D3}"/>
    <cellStyle name="Normal 4 2 5 7" xfId="1822" xr:uid="{00000000-0005-0000-0000-0000A5050000}"/>
    <cellStyle name="Normal 4 2 5 7 2" xfId="4148" xr:uid="{5712D23D-ABD0-475C-935E-6CD721E57BFE}"/>
    <cellStyle name="Normal 4 2 5 8" xfId="2539" xr:uid="{1225E885-3206-4107-9FEA-FE118BEECC8B}"/>
    <cellStyle name="Normal 4 2 6" xfId="124" xr:uid="{00000000-0005-0000-0000-0000A6050000}"/>
    <cellStyle name="Normal 4 2 6 2" xfId="170" xr:uid="{00000000-0005-0000-0000-0000A7050000}"/>
    <cellStyle name="Normal 4 2 6 2 2" xfId="414" xr:uid="{00000000-0005-0000-0000-0000A8050000}"/>
    <cellStyle name="Normal 4 2 6 2 2 2" xfId="792" xr:uid="{00000000-0005-0000-0000-0000A9050000}"/>
    <cellStyle name="Normal 4 2 6 2 2 2 2" xfId="1698" xr:uid="{00000000-0005-0000-0000-0000AA050000}"/>
    <cellStyle name="Normal 4 2 6 2 2 2 2 2" xfId="4024" xr:uid="{ED3CB825-BEFE-450F-BCBF-FE0D8BE74ECC}"/>
    <cellStyle name="Normal 4 2 6 2 2 2 3" xfId="2391" xr:uid="{00000000-0005-0000-0000-0000AB050000}"/>
    <cellStyle name="Normal 4 2 6 2 2 2 3 2" xfId="4717" xr:uid="{E6E7EC26-5CCC-43F2-A2E9-6ACA66FB9391}"/>
    <cellStyle name="Normal 4 2 6 2 2 2 4" xfId="3156" xr:uid="{A8A07F83-A5BB-45CC-B1F9-9912884A9C19}"/>
    <cellStyle name="Normal 4 2 6 2 2 3" xfId="1351" xr:uid="{00000000-0005-0000-0000-0000AC050000}"/>
    <cellStyle name="Normal 4 2 6 2 2 3 2" xfId="3677" xr:uid="{9D09E5BC-210C-4F8C-BD78-47F4B541DBE7}"/>
    <cellStyle name="Normal 4 2 6 2 2 4" xfId="2044" xr:uid="{00000000-0005-0000-0000-0000AD050000}"/>
    <cellStyle name="Normal 4 2 6 2 2 4 2" xfId="4370" xr:uid="{BE66C16D-2895-4F3B-A051-A0FACA006AA2}"/>
    <cellStyle name="Normal 4 2 6 2 2 5" xfId="2785" xr:uid="{6E2830C4-C1C3-4869-BEF2-D80AFC3A83C7}"/>
    <cellStyle name="Normal 4 2 6 2 3" xfId="597" xr:uid="{00000000-0005-0000-0000-0000AE050000}"/>
    <cellStyle name="Normal 4 2 6 2 3 2" xfId="1526" xr:uid="{00000000-0005-0000-0000-0000AF050000}"/>
    <cellStyle name="Normal 4 2 6 2 3 2 2" xfId="3852" xr:uid="{2B8A6A38-0EAB-4B47-A8EA-BA212C8D6BB7}"/>
    <cellStyle name="Normal 4 2 6 2 3 3" xfId="2219" xr:uid="{00000000-0005-0000-0000-0000B0050000}"/>
    <cellStyle name="Normal 4 2 6 2 3 3 2" xfId="4545" xr:uid="{4A217928-6A15-4EDB-BD26-843BFBFB0931}"/>
    <cellStyle name="Normal 4 2 6 2 3 4" xfId="2961" xr:uid="{0EE5054C-219E-4D41-8112-54063C61CFD4}"/>
    <cellStyle name="Normal 4 2 6 2 4" xfId="994" xr:uid="{00000000-0005-0000-0000-0000B1050000}"/>
    <cellStyle name="Normal 4 2 6 2 4 2" xfId="3331" xr:uid="{06EE9A61-FB19-4300-A5B8-FE5A27928692}"/>
    <cellStyle name="Normal 4 2 6 2 5" xfId="1179" xr:uid="{00000000-0005-0000-0000-0000B2050000}"/>
    <cellStyle name="Normal 4 2 6 2 5 2" xfId="3505" xr:uid="{D3A79632-BA2E-4DB1-BB6E-2933A70067CB}"/>
    <cellStyle name="Normal 4 2 6 2 6" xfId="1872" xr:uid="{00000000-0005-0000-0000-0000B3050000}"/>
    <cellStyle name="Normal 4 2 6 2 6 2" xfId="4198" xr:uid="{957869E6-6569-41B5-81E1-4DD9C26E3287}"/>
    <cellStyle name="Normal 4 2 6 2 7" xfId="2589" xr:uid="{3610B214-76D6-40B6-B0B9-E428134460AC}"/>
    <cellStyle name="Normal 4 2 6 3" xfId="368" xr:uid="{00000000-0005-0000-0000-0000B4050000}"/>
    <cellStyle name="Normal 4 2 6 3 2" xfId="746" xr:uid="{00000000-0005-0000-0000-0000B5050000}"/>
    <cellStyle name="Normal 4 2 6 3 2 2" xfId="1652" xr:uid="{00000000-0005-0000-0000-0000B6050000}"/>
    <cellStyle name="Normal 4 2 6 3 2 2 2" xfId="3978" xr:uid="{114B7429-DB6C-47C9-9660-9D67237B0060}"/>
    <cellStyle name="Normal 4 2 6 3 2 3" xfId="2345" xr:uid="{00000000-0005-0000-0000-0000B7050000}"/>
    <cellStyle name="Normal 4 2 6 3 2 3 2" xfId="4671" xr:uid="{735F1AFE-B9C3-490E-B80E-E75B851EBDDE}"/>
    <cellStyle name="Normal 4 2 6 3 2 4" xfId="3110" xr:uid="{0B58F881-90C1-4733-B3BF-02C23A256156}"/>
    <cellStyle name="Normal 4 2 6 3 3" xfId="1305" xr:uid="{00000000-0005-0000-0000-0000B8050000}"/>
    <cellStyle name="Normal 4 2 6 3 3 2" xfId="3631" xr:uid="{C9C15CD8-8C36-4DF3-9DE4-DA212FA05B94}"/>
    <cellStyle name="Normal 4 2 6 3 4" xfId="1998" xr:uid="{00000000-0005-0000-0000-0000B9050000}"/>
    <cellStyle name="Normal 4 2 6 3 4 2" xfId="4324" xr:uid="{3599154B-2AB1-44C0-8D3C-111AAE7E693A}"/>
    <cellStyle name="Normal 4 2 6 3 5" xfId="2739" xr:uid="{7FCFD32C-B9C3-4DF4-989C-0FE04B42FBC5}"/>
    <cellStyle name="Normal 4 2 6 4" xfId="551" xr:uid="{00000000-0005-0000-0000-0000BA050000}"/>
    <cellStyle name="Normal 4 2 6 4 2" xfId="1480" xr:uid="{00000000-0005-0000-0000-0000BB050000}"/>
    <cellStyle name="Normal 4 2 6 4 2 2" xfId="3806" xr:uid="{0CCD01E8-6659-4BCF-BA77-16FC906EBCB7}"/>
    <cellStyle name="Normal 4 2 6 4 3" xfId="2173" xr:uid="{00000000-0005-0000-0000-0000BC050000}"/>
    <cellStyle name="Normal 4 2 6 4 3 2" xfId="4499" xr:uid="{EA57B2F4-9242-4942-920C-AFD5F80496CF}"/>
    <cellStyle name="Normal 4 2 6 4 4" xfId="2915" xr:uid="{D1E15881-3D45-471F-8E7B-AF25CF1BAE87}"/>
    <cellStyle name="Normal 4 2 6 5" xfId="948" xr:uid="{00000000-0005-0000-0000-0000BD050000}"/>
    <cellStyle name="Normal 4 2 6 5 2" xfId="3285" xr:uid="{22A5C992-7943-4D2A-BE55-5FF4A33F2FA6}"/>
    <cellStyle name="Normal 4 2 6 6" xfId="1133" xr:uid="{00000000-0005-0000-0000-0000BE050000}"/>
    <cellStyle name="Normal 4 2 6 6 2" xfId="3459" xr:uid="{BE4A2A9C-4F5F-4863-AF95-87A96FC5D8B9}"/>
    <cellStyle name="Normal 4 2 6 7" xfId="1826" xr:uid="{00000000-0005-0000-0000-0000BF050000}"/>
    <cellStyle name="Normal 4 2 6 7 2" xfId="4152" xr:uid="{972DB47B-87C5-4E7E-A67B-4808DCF72D7E}"/>
    <cellStyle name="Normal 4 2 6 8" xfId="2543" xr:uid="{3141D1F8-2D11-4C6C-B9E8-5E0D70CE0200}"/>
    <cellStyle name="Normal 4 2 7" xfId="132" xr:uid="{00000000-0005-0000-0000-0000C0050000}"/>
    <cellStyle name="Normal 4 2 7 2" xfId="376" xr:uid="{00000000-0005-0000-0000-0000C1050000}"/>
    <cellStyle name="Normal 4 2 7 2 2" xfId="754" xr:uid="{00000000-0005-0000-0000-0000C2050000}"/>
    <cellStyle name="Normal 4 2 7 2 2 2" xfId="1660" xr:uid="{00000000-0005-0000-0000-0000C3050000}"/>
    <cellStyle name="Normal 4 2 7 2 2 2 2" xfId="3986" xr:uid="{8F82832B-DDF2-4AEF-B924-19F432055E62}"/>
    <cellStyle name="Normal 4 2 7 2 2 3" xfId="2353" xr:uid="{00000000-0005-0000-0000-0000C4050000}"/>
    <cellStyle name="Normal 4 2 7 2 2 3 2" xfId="4679" xr:uid="{C9EE8947-607C-4E4C-BA13-43024B440F12}"/>
    <cellStyle name="Normal 4 2 7 2 2 4" xfId="3118" xr:uid="{77065123-8697-46BE-9A5A-A599F1EFA03D}"/>
    <cellStyle name="Normal 4 2 7 2 3" xfId="1313" xr:uid="{00000000-0005-0000-0000-0000C5050000}"/>
    <cellStyle name="Normal 4 2 7 2 3 2" xfId="3639" xr:uid="{F4CEAE13-2BFE-431A-B48D-EC60F6B867CA}"/>
    <cellStyle name="Normal 4 2 7 2 4" xfId="2006" xr:uid="{00000000-0005-0000-0000-0000C6050000}"/>
    <cellStyle name="Normal 4 2 7 2 4 2" xfId="4332" xr:uid="{54FD6117-0412-46FE-BBE6-7F853A8F2991}"/>
    <cellStyle name="Normal 4 2 7 2 5" xfId="2747" xr:uid="{B84690BF-4685-4562-8C60-A840505C22A9}"/>
    <cellStyle name="Normal 4 2 7 3" xfId="559" xr:uid="{00000000-0005-0000-0000-0000C7050000}"/>
    <cellStyle name="Normal 4 2 7 3 2" xfId="1488" xr:uid="{00000000-0005-0000-0000-0000C8050000}"/>
    <cellStyle name="Normal 4 2 7 3 2 2" xfId="3814" xr:uid="{9698B4CC-DB4A-4A82-A093-DDA7ECF1E572}"/>
    <cellStyle name="Normal 4 2 7 3 3" xfId="2181" xr:uid="{00000000-0005-0000-0000-0000C9050000}"/>
    <cellStyle name="Normal 4 2 7 3 3 2" xfId="4507" xr:uid="{1EA02857-F8E4-45DF-9F11-D51BB1E7F1BB}"/>
    <cellStyle name="Normal 4 2 7 3 4" xfId="2923" xr:uid="{FDAA064C-4FE9-46DA-B54C-14F4FDB6323F}"/>
    <cellStyle name="Normal 4 2 7 4" xfId="956" xr:uid="{00000000-0005-0000-0000-0000CA050000}"/>
    <cellStyle name="Normal 4 2 7 4 2" xfId="3293" xr:uid="{44563D59-DC13-4DFD-8459-B33D435A3FC7}"/>
    <cellStyle name="Normal 4 2 7 5" xfId="1141" xr:uid="{00000000-0005-0000-0000-0000CB050000}"/>
    <cellStyle name="Normal 4 2 7 5 2" xfId="3467" xr:uid="{7945BD0B-BA89-4254-ABB8-BC270D78280B}"/>
    <cellStyle name="Normal 4 2 7 6" xfId="1834" xr:uid="{00000000-0005-0000-0000-0000CC050000}"/>
    <cellStyle name="Normal 4 2 7 6 2" xfId="4160" xr:uid="{856A32AE-C7E1-4F45-8A88-D1406AE329BC}"/>
    <cellStyle name="Normal 4 2 7 7" xfId="2551" xr:uid="{285E50A7-2244-4773-A402-E966B3B8801A}"/>
    <cellStyle name="Normal 4 2 8" xfId="314" xr:uid="{00000000-0005-0000-0000-0000CD050000}"/>
    <cellStyle name="Normal 4 2 8 2" xfId="695" xr:uid="{00000000-0005-0000-0000-0000CE050000}"/>
    <cellStyle name="Normal 4 2 8 2 2" xfId="1614" xr:uid="{00000000-0005-0000-0000-0000CF050000}"/>
    <cellStyle name="Normal 4 2 8 2 2 2" xfId="3940" xr:uid="{68DE812D-7F61-4EA3-BF48-A134A0472D64}"/>
    <cellStyle name="Normal 4 2 8 2 3" xfId="2307" xr:uid="{00000000-0005-0000-0000-0000D0050000}"/>
    <cellStyle name="Normal 4 2 8 2 3 2" xfId="4633" xr:uid="{C15635A5-375B-4E4A-91A9-47391BF273D8}"/>
    <cellStyle name="Normal 4 2 8 2 4" xfId="3059" xr:uid="{72C927FF-4B9B-4ED6-9876-D60CA5E03F29}"/>
    <cellStyle name="Normal 4 2 8 3" xfId="1267" xr:uid="{00000000-0005-0000-0000-0000D1050000}"/>
    <cellStyle name="Normal 4 2 8 3 2" xfId="3593" xr:uid="{57871DAF-000A-4FFA-8E81-FEDACE0B633F}"/>
    <cellStyle name="Normal 4 2 8 4" xfId="1960" xr:uid="{00000000-0005-0000-0000-0000D2050000}"/>
    <cellStyle name="Normal 4 2 8 4 2" xfId="4286" xr:uid="{CB8F3201-C2FB-4CDE-A28F-1E56B544568A}"/>
    <cellStyle name="Normal 4 2 8 5" xfId="2688" xr:uid="{78AC3A8F-1F58-43B1-9F90-D8EE5A198620}"/>
    <cellStyle name="Normal 4 2 9" xfId="513" xr:uid="{00000000-0005-0000-0000-0000D3050000}"/>
    <cellStyle name="Normal 4 2 9 2" xfId="1442" xr:uid="{00000000-0005-0000-0000-0000D4050000}"/>
    <cellStyle name="Normal 4 2 9 2 2" xfId="3768" xr:uid="{F4417F58-34B8-4404-8BBC-E7229F2417B3}"/>
    <cellStyle name="Normal 4 2 9 3" xfId="2135" xr:uid="{00000000-0005-0000-0000-0000D5050000}"/>
    <cellStyle name="Normal 4 2 9 3 2" xfId="4461" xr:uid="{D4135F28-38AC-4DFD-ADE3-7C0FA05110B9}"/>
    <cellStyle name="Normal 4 2 9 4" xfId="2877" xr:uid="{63F5E08E-2704-403D-8A31-BDDB4829FF5F}"/>
    <cellStyle name="Normal 4 2_Balanse - eiendeler" xfId="105" xr:uid="{00000000-0005-0000-0000-0000D6050000}"/>
    <cellStyle name="Normal 4 3" xfId="23" xr:uid="{00000000-0005-0000-0000-0000D7050000}"/>
    <cellStyle name="Normal 4 3 2" xfId="106" xr:uid="{00000000-0005-0000-0000-0000D8050000}"/>
    <cellStyle name="Normal 4 3 2 2" xfId="160" xr:uid="{00000000-0005-0000-0000-0000D9050000}"/>
    <cellStyle name="Normal 4 3 2 2 2" xfId="404" xr:uid="{00000000-0005-0000-0000-0000DA050000}"/>
    <cellStyle name="Normal 4 3 2 2 2 2" xfId="782" xr:uid="{00000000-0005-0000-0000-0000DB050000}"/>
    <cellStyle name="Normal 4 3 2 2 2 2 2" xfId="1688" xr:uid="{00000000-0005-0000-0000-0000DC050000}"/>
    <cellStyle name="Normal 4 3 2 2 2 2 2 2" xfId="4014" xr:uid="{6A668194-B78D-47DC-9421-8C64B6DE9571}"/>
    <cellStyle name="Normal 4 3 2 2 2 2 3" xfId="2381" xr:uid="{00000000-0005-0000-0000-0000DD050000}"/>
    <cellStyle name="Normal 4 3 2 2 2 2 3 2" xfId="4707" xr:uid="{C0DAE87A-F656-4FEB-A4A2-184267DDA9E6}"/>
    <cellStyle name="Normal 4 3 2 2 2 2 4" xfId="3146" xr:uid="{CEB44BD0-557B-4538-848D-D4A7DBF25908}"/>
    <cellStyle name="Normal 4 3 2 2 2 3" xfId="1341" xr:uid="{00000000-0005-0000-0000-0000DE050000}"/>
    <cellStyle name="Normal 4 3 2 2 2 3 2" xfId="3667" xr:uid="{669728DF-3003-45E1-9BE4-9E48FE6931F1}"/>
    <cellStyle name="Normal 4 3 2 2 2 4" xfId="2034" xr:uid="{00000000-0005-0000-0000-0000DF050000}"/>
    <cellStyle name="Normal 4 3 2 2 2 4 2" xfId="4360" xr:uid="{47AB33D4-4943-4195-A44E-410D25F0CD8F}"/>
    <cellStyle name="Normal 4 3 2 2 2 5" xfId="2775" xr:uid="{51FE7FE4-29AF-405C-8BA6-8AD0664D1FF0}"/>
    <cellStyle name="Normal 4 3 2 2 3" xfId="587" xr:uid="{00000000-0005-0000-0000-0000E0050000}"/>
    <cellStyle name="Normal 4 3 2 2 3 2" xfId="1516" xr:uid="{00000000-0005-0000-0000-0000E1050000}"/>
    <cellStyle name="Normal 4 3 2 2 3 2 2" xfId="3842" xr:uid="{76DBD145-2220-4797-808E-ACD19847BC94}"/>
    <cellStyle name="Normal 4 3 2 2 3 3" xfId="2209" xr:uid="{00000000-0005-0000-0000-0000E2050000}"/>
    <cellStyle name="Normal 4 3 2 2 3 3 2" xfId="4535" xr:uid="{AF53C46F-CDE9-46DD-B9E4-D0D7BC4BC8A7}"/>
    <cellStyle name="Normal 4 3 2 2 3 4" xfId="2951" xr:uid="{0B91EDE8-82FF-4D0E-B5D3-6EB371304793}"/>
    <cellStyle name="Normal 4 3 2 2 4" xfId="984" xr:uid="{00000000-0005-0000-0000-0000E3050000}"/>
    <cellStyle name="Normal 4 3 2 2 4 2" xfId="3321" xr:uid="{8C53B169-52C8-403A-847F-8A6D83190AD8}"/>
    <cellStyle name="Normal 4 3 2 2 5" xfId="1169" xr:uid="{00000000-0005-0000-0000-0000E4050000}"/>
    <cellStyle name="Normal 4 3 2 2 5 2" xfId="3495" xr:uid="{F10B8E37-7090-43BC-B96F-75853129EF22}"/>
    <cellStyle name="Normal 4 3 2 2 6" xfId="1862" xr:uid="{00000000-0005-0000-0000-0000E5050000}"/>
    <cellStyle name="Normal 4 3 2 2 6 2" xfId="4188" xr:uid="{291DA055-F073-4C00-8587-BF545C7CC052}"/>
    <cellStyle name="Normal 4 3 2 2 7" xfId="2579" xr:uid="{99B510A4-2D49-4BCE-8534-B7AB7DC581F2}"/>
    <cellStyle name="Normal 4 3 2 3" xfId="357" xr:uid="{00000000-0005-0000-0000-0000E6050000}"/>
    <cellStyle name="Normal 4 3 2 3 2" xfId="735" xr:uid="{00000000-0005-0000-0000-0000E7050000}"/>
    <cellStyle name="Normal 4 3 2 3 2 2" xfId="1642" xr:uid="{00000000-0005-0000-0000-0000E8050000}"/>
    <cellStyle name="Normal 4 3 2 3 2 2 2" xfId="3968" xr:uid="{88DCDE69-D470-4254-9E91-B77301C1C453}"/>
    <cellStyle name="Normal 4 3 2 3 2 3" xfId="2335" xr:uid="{00000000-0005-0000-0000-0000E9050000}"/>
    <cellStyle name="Normal 4 3 2 3 2 3 2" xfId="4661" xr:uid="{985D313C-BA65-4F01-84A2-B26840698771}"/>
    <cellStyle name="Normal 4 3 2 3 2 4" xfId="3099" xr:uid="{4F216FE5-7906-4C78-934C-56FBC2765BD5}"/>
    <cellStyle name="Normal 4 3 2 3 3" xfId="1295" xr:uid="{00000000-0005-0000-0000-0000EA050000}"/>
    <cellStyle name="Normal 4 3 2 3 3 2" xfId="3621" xr:uid="{70E7E6A5-96E6-4864-87D8-FABD9C275FB6}"/>
    <cellStyle name="Normal 4 3 2 3 4" xfId="1988" xr:uid="{00000000-0005-0000-0000-0000EB050000}"/>
    <cellStyle name="Normal 4 3 2 3 4 2" xfId="4314" xr:uid="{3E58A40E-0C44-4399-9A3B-B3381A66027D}"/>
    <cellStyle name="Normal 4 3 2 3 5" xfId="2728" xr:uid="{E6370204-31C5-4454-9C3E-48DE2BEE398F}"/>
    <cellStyle name="Normal 4 3 2 4" xfId="541" xr:uid="{00000000-0005-0000-0000-0000EC050000}"/>
    <cellStyle name="Normal 4 3 2 4 2" xfId="1470" xr:uid="{00000000-0005-0000-0000-0000ED050000}"/>
    <cellStyle name="Normal 4 3 2 4 2 2" xfId="3796" xr:uid="{13243804-CCE8-4118-B1EF-E659A4E79825}"/>
    <cellStyle name="Normal 4 3 2 4 3" xfId="2163" xr:uid="{00000000-0005-0000-0000-0000EE050000}"/>
    <cellStyle name="Normal 4 3 2 4 3 2" xfId="4489" xr:uid="{FFB9FF04-0783-41B0-AE3C-34E0C760EF10}"/>
    <cellStyle name="Normal 4 3 2 4 4" xfId="2905" xr:uid="{7A0ACBCD-0E2A-4E7F-A8ED-665BE1361AF0}"/>
    <cellStyle name="Normal 4 3 2 5" xfId="937" xr:uid="{00000000-0005-0000-0000-0000EF050000}"/>
    <cellStyle name="Normal 4 3 2 5 2" xfId="3275" xr:uid="{383862C5-D17B-4105-8199-E727D198CF62}"/>
    <cellStyle name="Normal 4 3 2 6" xfId="1123" xr:uid="{00000000-0005-0000-0000-0000F0050000}"/>
    <cellStyle name="Normal 4 3 2 6 2" xfId="3449" xr:uid="{5D263F11-2836-48F5-BD89-FAD1838ED8F7}"/>
    <cellStyle name="Normal 4 3 2 7" xfId="1816" xr:uid="{00000000-0005-0000-0000-0000F1050000}"/>
    <cellStyle name="Normal 4 3 2 7 2" xfId="4142" xr:uid="{81574BDA-ECA2-440B-A423-DA867C09EDB4}"/>
    <cellStyle name="Normal 4 3 2 8" xfId="2532" xr:uid="{D5B5C14F-F5ED-497E-B236-09392A04759C}"/>
    <cellStyle name="Normal 4 3 3" xfId="131" xr:uid="{00000000-0005-0000-0000-0000F2050000}"/>
    <cellStyle name="Normal 4 3 3 2" xfId="375" xr:uid="{00000000-0005-0000-0000-0000F3050000}"/>
    <cellStyle name="Normal 4 3 3 2 2" xfId="753" xr:uid="{00000000-0005-0000-0000-0000F4050000}"/>
    <cellStyle name="Normal 4 3 3 2 2 2" xfId="1659" xr:uid="{00000000-0005-0000-0000-0000F5050000}"/>
    <cellStyle name="Normal 4 3 3 2 2 2 2" xfId="3985" xr:uid="{90C8930F-15D0-4501-954B-828B0B2B4F0D}"/>
    <cellStyle name="Normal 4 3 3 2 2 3" xfId="2352" xr:uid="{00000000-0005-0000-0000-0000F6050000}"/>
    <cellStyle name="Normal 4 3 3 2 2 3 2" xfId="4678" xr:uid="{03416BC5-1472-43A1-B7E7-474482E7BBF4}"/>
    <cellStyle name="Normal 4 3 3 2 2 4" xfId="3117" xr:uid="{53F14620-BA2F-42B8-99DA-CCEA0FF40C72}"/>
    <cellStyle name="Normal 4 3 3 2 3" xfId="1312" xr:uid="{00000000-0005-0000-0000-0000F7050000}"/>
    <cellStyle name="Normal 4 3 3 2 3 2" xfId="3638" xr:uid="{561441B4-4E11-4518-AEE5-7C0A6ED11702}"/>
    <cellStyle name="Normal 4 3 3 2 4" xfId="2005" xr:uid="{00000000-0005-0000-0000-0000F8050000}"/>
    <cellStyle name="Normal 4 3 3 2 4 2" xfId="4331" xr:uid="{888EEE5B-D2CB-4E9A-ADAB-C63E7C43F10A}"/>
    <cellStyle name="Normal 4 3 3 2 5" xfId="2746" xr:uid="{1FED1A19-1C46-4C80-AD5E-D9FC9D6F487F}"/>
    <cellStyle name="Normal 4 3 3 3" xfId="558" xr:uid="{00000000-0005-0000-0000-0000F9050000}"/>
    <cellStyle name="Normal 4 3 3 3 2" xfId="1487" xr:uid="{00000000-0005-0000-0000-0000FA050000}"/>
    <cellStyle name="Normal 4 3 3 3 2 2" xfId="3813" xr:uid="{5D6623FB-C4B9-47CF-B1A7-1886EF2EBF9E}"/>
    <cellStyle name="Normal 4 3 3 3 3" xfId="2180" xr:uid="{00000000-0005-0000-0000-0000FB050000}"/>
    <cellStyle name="Normal 4 3 3 3 3 2" xfId="4506" xr:uid="{726A06D3-735D-4B90-ADB2-64BD0BFB1D38}"/>
    <cellStyle name="Normal 4 3 3 3 4" xfId="2922" xr:uid="{50307B3A-FA39-4651-8A12-2437675EC6C8}"/>
    <cellStyle name="Normal 4 3 3 4" xfId="955" xr:uid="{00000000-0005-0000-0000-0000FC050000}"/>
    <cellStyle name="Normal 4 3 3 4 2" xfId="3292" xr:uid="{41EF24B6-E210-4B44-B750-8165CE002BE9}"/>
    <cellStyle name="Normal 4 3 3 5" xfId="1140" xr:uid="{00000000-0005-0000-0000-0000FD050000}"/>
    <cellStyle name="Normal 4 3 3 5 2" xfId="3466" xr:uid="{5FAB2007-B202-4497-B063-1F7277934572}"/>
    <cellStyle name="Normal 4 3 3 6" xfId="1833" xr:uid="{00000000-0005-0000-0000-0000FE050000}"/>
    <cellStyle name="Normal 4 3 3 6 2" xfId="4159" xr:uid="{AD83BE76-D922-4D78-9570-08B80C6B4C89}"/>
    <cellStyle name="Normal 4 3 3 7" xfId="2550" xr:uid="{F54D5FDA-0D78-4E66-9F08-DF2CD1250855}"/>
    <cellStyle name="Normal 4 3 4" xfId="313" xr:uid="{00000000-0005-0000-0000-0000FF050000}"/>
    <cellStyle name="Normal 4 3 4 2" xfId="694" xr:uid="{00000000-0005-0000-0000-000000060000}"/>
    <cellStyle name="Normal 4 3 4 2 2" xfId="1613" xr:uid="{00000000-0005-0000-0000-000001060000}"/>
    <cellStyle name="Normal 4 3 4 2 2 2" xfId="3939" xr:uid="{A7B4DD40-3B1A-436D-9036-107E0DF9F29C}"/>
    <cellStyle name="Normal 4 3 4 2 3" xfId="2306" xr:uid="{00000000-0005-0000-0000-000002060000}"/>
    <cellStyle name="Normal 4 3 4 2 3 2" xfId="4632" xr:uid="{847B7761-498B-480E-9D3A-9AFF06ADE102}"/>
    <cellStyle name="Normal 4 3 4 2 4" xfId="3058" xr:uid="{B8604AAA-E55F-490A-906D-9102C6362C99}"/>
    <cellStyle name="Normal 4 3 4 3" xfId="1266" xr:uid="{00000000-0005-0000-0000-000003060000}"/>
    <cellStyle name="Normal 4 3 4 3 2" xfId="3592" xr:uid="{CCEAFDB8-59B7-4B01-91DC-4DEED84C1D0E}"/>
    <cellStyle name="Normal 4 3 4 4" xfId="1959" xr:uid="{00000000-0005-0000-0000-000004060000}"/>
    <cellStyle name="Normal 4 3 4 4 2" xfId="4285" xr:uid="{B2FFDDEF-5C90-4446-A9BE-98BC9309FC3B}"/>
    <cellStyle name="Normal 4 3 4 5" xfId="2687" xr:uid="{1C8E1BF9-191C-4E89-BE67-CAD4F3AD5520}"/>
    <cellStyle name="Normal 4 3 5" xfId="512" xr:uid="{00000000-0005-0000-0000-000005060000}"/>
    <cellStyle name="Normal 4 3 5 2" xfId="1441" xr:uid="{00000000-0005-0000-0000-000006060000}"/>
    <cellStyle name="Normal 4 3 5 2 2" xfId="3767" xr:uid="{BA3412E8-B7A7-4475-B820-153A0FDDF5B4}"/>
    <cellStyle name="Normal 4 3 5 3" xfId="2134" xr:uid="{00000000-0005-0000-0000-000007060000}"/>
    <cellStyle name="Normal 4 3 5 3 2" xfId="4460" xr:uid="{B07E553F-D661-4749-AE77-818B7BFA4961}"/>
    <cellStyle name="Normal 4 3 5 4" xfId="2876" xr:uid="{3F9C6893-13C3-41A9-B0BF-26EA111CC775}"/>
    <cellStyle name="Normal 4 3 6" xfId="894" xr:uid="{00000000-0005-0000-0000-000008060000}"/>
    <cellStyle name="Normal 4 3 6 2" xfId="3246" xr:uid="{F3CCA450-3482-482A-8649-B9AF7D9D0F39}"/>
    <cellStyle name="Normal 4 3 7" xfId="1094" xr:uid="{00000000-0005-0000-0000-000009060000}"/>
    <cellStyle name="Normal 4 3 7 2" xfId="3420" xr:uid="{99A9BB64-6927-43EE-A858-267D9AECFAEA}"/>
    <cellStyle name="Normal 4 3 8" xfId="1787" xr:uid="{00000000-0005-0000-0000-00000A060000}"/>
    <cellStyle name="Normal 4 3 8 2" xfId="4113" xr:uid="{BD3BD40E-E344-438F-B2C2-F6FF950F1834}"/>
    <cellStyle name="Normal 4 3 9" xfId="2492" xr:uid="{96E9D2DC-1528-4631-B152-D47B5070652B}"/>
    <cellStyle name="Normal 4 4" xfId="27" xr:uid="{00000000-0005-0000-0000-00000B060000}"/>
    <cellStyle name="Normal 4 4 2" xfId="35" xr:uid="{00000000-0005-0000-0000-00000C060000}"/>
    <cellStyle name="Normal 4 4 2 2" xfId="143" xr:uid="{00000000-0005-0000-0000-00000D060000}"/>
    <cellStyle name="Normal 4 4 2 2 2" xfId="387" xr:uid="{00000000-0005-0000-0000-00000E060000}"/>
    <cellStyle name="Normal 4 4 2 2 2 2" xfId="765" xr:uid="{00000000-0005-0000-0000-00000F060000}"/>
    <cellStyle name="Normal 4 4 2 2 2 2 2" xfId="1671" xr:uid="{00000000-0005-0000-0000-000010060000}"/>
    <cellStyle name="Normal 4 4 2 2 2 2 2 2" xfId="3997" xr:uid="{499186D0-C282-4790-870A-EC9DE64D3B38}"/>
    <cellStyle name="Normal 4 4 2 2 2 2 3" xfId="2364" xr:uid="{00000000-0005-0000-0000-000011060000}"/>
    <cellStyle name="Normal 4 4 2 2 2 2 3 2" xfId="4690" xr:uid="{A7EBCB1C-CD84-45B3-9796-21B5436B1C52}"/>
    <cellStyle name="Normal 4 4 2 2 2 2 4" xfId="3129" xr:uid="{EB2C5038-F8A9-4192-A1AD-3E2C414DD5F9}"/>
    <cellStyle name="Normal 4 4 2 2 2 3" xfId="1324" xr:uid="{00000000-0005-0000-0000-000012060000}"/>
    <cellStyle name="Normal 4 4 2 2 2 3 2" xfId="3650" xr:uid="{BFCF9407-AAC6-4962-BE45-522084FA3B7C}"/>
    <cellStyle name="Normal 4 4 2 2 2 4" xfId="2017" xr:uid="{00000000-0005-0000-0000-000013060000}"/>
    <cellStyle name="Normal 4 4 2 2 2 4 2" xfId="4343" xr:uid="{979C9D46-A849-43AA-AB9C-7169433D23E0}"/>
    <cellStyle name="Normal 4 4 2 2 2 5" xfId="2758" xr:uid="{700AB52F-ABB9-4420-9DFF-8E1301C63450}"/>
    <cellStyle name="Normal 4 4 2 2 3" xfId="570" xr:uid="{00000000-0005-0000-0000-000014060000}"/>
    <cellStyle name="Normal 4 4 2 2 3 2" xfId="1499" xr:uid="{00000000-0005-0000-0000-000015060000}"/>
    <cellStyle name="Normal 4 4 2 2 3 2 2" xfId="3825" xr:uid="{C9E694A5-9D2D-44DE-B3C8-072F186894CB}"/>
    <cellStyle name="Normal 4 4 2 2 3 3" xfId="2192" xr:uid="{00000000-0005-0000-0000-000016060000}"/>
    <cellStyle name="Normal 4 4 2 2 3 3 2" xfId="4518" xr:uid="{25474F55-7166-4E1F-8370-D2C26CC9A5C3}"/>
    <cellStyle name="Normal 4 4 2 2 3 4" xfId="2934" xr:uid="{2B811BA9-58B7-42CD-B2EC-32FA23C701A4}"/>
    <cellStyle name="Normal 4 4 2 2 4" xfId="967" xr:uid="{00000000-0005-0000-0000-000017060000}"/>
    <cellStyle name="Normal 4 4 2 2 4 2" xfId="3304" xr:uid="{4C13911A-BA20-4E0E-87C7-6A82A9AD1C74}"/>
    <cellStyle name="Normal 4 4 2 2 5" xfId="1152" xr:uid="{00000000-0005-0000-0000-000018060000}"/>
    <cellStyle name="Normal 4 4 2 2 5 2" xfId="3478" xr:uid="{3B848130-8435-4605-BB63-66264526F5D7}"/>
    <cellStyle name="Normal 4 4 2 2 6" xfId="1845" xr:uid="{00000000-0005-0000-0000-000019060000}"/>
    <cellStyle name="Normal 4 4 2 2 6 2" xfId="4171" xr:uid="{241A1F69-249E-4574-A81C-5CA169D971DC}"/>
    <cellStyle name="Normal 4 4 2 2 7" xfId="2562" xr:uid="{8A08CD7D-0F66-494F-870C-4F5BA775A1C6}"/>
    <cellStyle name="Normal 4 4 2 3" xfId="325" xr:uid="{00000000-0005-0000-0000-00001A060000}"/>
    <cellStyle name="Normal 4 4 2 3 2" xfId="706" xr:uid="{00000000-0005-0000-0000-00001B060000}"/>
    <cellStyle name="Normal 4 4 2 3 2 2" xfId="1625" xr:uid="{00000000-0005-0000-0000-00001C060000}"/>
    <cellStyle name="Normal 4 4 2 3 2 2 2" xfId="3951" xr:uid="{785B6A99-9C71-45F7-9893-A655B96444B5}"/>
    <cellStyle name="Normal 4 4 2 3 2 3" xfId="2318" xr:uid="{00000000-0005-0000-0000-00001D060000}"/>
    <cellStyle name="Normal 4 4 2 3 2 3 2" xfId="4644" xr:uid="{27F3EE22-0B31-4516-A5AC-8FEFDAAFFD6C}"/>
    <cellStyle name="Normal 4 4 2 3 2 4" xfId="3070" xr:uid="{75473E50-0F70-4786-A2A4-7A504E9672ED}"/>
    <cellStyle name="Normal 4 4 2 3 3" xfId="1278" xr:uid="{00000000-0005-0000-0000-00001E060000}"/>
    <cellStyle name="Normal 4 4 2 3 3 2" xfId="3604" xr:uid="{F0AD17A0-DB8F-49C4-A676-0E4320D3C4FC}"/>
    <cellStyle name="Normal 4 4 2 3 4" xfId="1971" xr:uid="{00000000-0005-0000-0000-00001F060000}"/>
    <cellStyle name="Normal 4 4 2 3 4 2" xfId="4297" xr:uid="{A5A009D3-64E9-4474-8530-FFEC4F70EBF0}"/>
    <cellStyle name="Normal 4 4 2 3 5" xfId="2699" xr:uid="{D01A5D95-42F3-484E-89ED-7E1154ACDDB1}"/>
    <cellStyle name="Normal 4 4 2 4" xfId="524" xr:uid="{00000000-0005-0000-0000-000020060000}"/>
    <cellStyle name="Normal 4 4 2 4 2" xfId="1453" xr:uid="{00000000-0005-0000-0000-000021060000}"/>
    <cellStyle name="Normal 4 4 2 4 2 2" xfId="3779" xr:uid="{D9940205-221D-4364-8546-CF61E64744A6}"/>
    <cellStyle name="Normal 4 4 2 4 3" xfId="2146" xr:uid="{00000000-0005-0000-0000-000022060000}"/>
    <cellStyle name="Normal 4 4 2 4 3 2" xfId="4472" xr:uid="{44609034-29FD-44B5-8840-FF52D8FACF47}"/>
    <cellStyle name="Normal 4 4 2 4 4" xfId="2888" xr:uid="{EB34F100-070B-4EDB-A3E2-52F7A64A6DB6}"/>
    <cellStyle name="Normal 4 4 2 5" xfId="906" xr:uid="{00000000-0005-0000-0000-000023060000}"/>
    <cellStyle name="Normal 4 4 2 5 2" xfId="3258" xr:uid="{F1240F7E-5E2D-41EA-9025-6AFE41F436BE}"/>
    <cellStyle name="Normal 4 4 2 6" xfId="1106" xr:uid="{00000000-0005-0000-0000-000024060000}"/>
    <cellStyle name="Normal 4 4 2 6 2" xfId="3432" xr:uid="{86249D66-AEF2-4E38-8DA7-8EAA1F7FCEAD}"/>
    <cellStyle name="Normal 4 4 2 7" xfId="1799" xr:uid="{00000000-0005-0000-0000-000025060000}"/>
    <cellStyle name="Normal 4 4 2 7 2" xfId="4125" xr:uid="{C4BB4C44-5F4E-4AA1-B43B-D5A0A8EF2914}"/>
    <cellStyle name="Normal 4 4 2 8" xfId="2504" xr:uid="{EF508DD3-32D1-4027-899C-8B3F40FED81F}"/>
    <cellStyle name="Normal 4 4 3" xfId="135" xr:uid="{00000000-0005-0000-0000-000026060000}"/>
    <cellStyle name="Normal 4 4 3 2" xfId="379" xr:uid="{00000000-0005-0000-0000-000027060000}"/>
    <cellStyle name="Normal 4 4 3 2 2" xfId="757" xr:uid="{00000000-0005-0000-0000-000028060000}"/>
    <cellStyle name="Normal 4 4 3 2 2 2" xfId="1663" xr:uid="{00000000-0005-0000-0000-000029060000}"/>
    <cellStyle name="Normal 4 4 3 2 2 2 2" xfId="3989" xr:uid="{958754B8-01ED-4AA5-9106-D7DFC7FF281C}"/>
    <cellStyle name="Normal 4 4 3 2 2 3" xfId="2356" xr:uid="{00000000-0005-0000-0000-00002A060000}"/>
    <cellStyle name="Normal 4 4 3 2 2 3 2" xfId="4682" xr:uid="{8BFD1C46-2B58-40DC-BD41-272488D1795B}"/>
    <cellStyle name="Normal 4 4 3 2 2 4" xfId="3121" xr:uid="{C4F48E4B-7F3C-4E7C-854A-174623907BBC}"/>
    <cellStyle name="Normal 4 4 3 2 3" xfId="1316" xr:uid="{00000000-0005-0000-0000-00002B060000}"/>
    <cellStyle name="Normal 4 4 3 2 3 2" xfId="3642" xr:uid="{AAA4DE4D-FA9F-46F2-B69E-2DBD976ECFB1}"/>
    <cellStyle name="Normal 4 4 3 2 4" xfId="2009" xr:uid="{00000000-0005-0000-0000-00002C060000}"/>
    <cellStyle name="Normal 4 4 3 2 4 2" xfId="4335" xr:uid="{F030C840-ECBD-4EC1-B79F-54D4D448AC4D}"/>
    <cellStyle name="Normal 4 4 3 2 5" xfId="2750" xr:uid="{198BFD8A-CD83-4930-8126-70FD68DA696D}"/>
    <cellStyle name="Normal 4 4 3 3" xfId="562" xr:uid="{00000000-0005-0000-0000-00002D060000}"/>
    <cellStyle name="Normal 4 4 3 3 2" xfId="1491" xr:uid="{00000000-0005-0000-0000-00002E060000}"/>
    <cellStyle name="Normal 4 4 3 3 2 2" xfId="3817" xr:uid="{C52A7CD3-69DF-4FCF-9EFC-93ACD2244975}"/>
    <cellStyle name="Normal 4 4 3 3 3" xfId="2184" xr:uid="{00000000-0005-0000-0000-00002F060000}"/>
    <cellStyle name="Normal 4 4 3 3 3 2" xfId="4510" xr:uid="{6D8714BA-CA84-40B5-8E10-17D31DBAF745}"/>
    <cellStyle name="Normal 4 4 3 3 4" xfId="2926" xr:uid="{500815DB-64C7-47F3-8247-A8F3C6282512}"/>
    <cellStyle name="Normal 4 4 3 4" xfId="959" xr:uid="{00000000-0005-0000-0000-000030060000}"/>
    <cellStyle name="Normal 4 4 3 4 2" xfId="3296" xr:uid="{09A7E97A-1532-4282-A3CE-94AA68E78583}"/>
    <cellStyle name="Normal 4 4 3 5" xfId="1144" xr:uid="{00000000-0005-0000-0000-000031060000}"/>
    <cellStyle name="Normal 4 4 3 5 2" xfId="3470" xr:uid="{FBDAF3E3-0BEC-4325-A1A2-C12C06DB4736}"/>
    <cellStyle name="Normal 4 4 3 6" xfId="1837" xr:uid="{00000000-0005-0000-0000-000032060000}"/>
    <cellStyle name="Normal 4 4 3 6 2" xfId="4163" xr:uid="{CEFDD4B5-A6FF-42D3-B13C-B7927670AF50}"/>
    <cellStyle name="Normal 4 4 3 7" xfId="2554" xr:uid="{6EA41BE6-B02E-42CF-81B3-2C08F65250F7}"/>
    <cellStyle name="Normal 4 4 4" xfId="317" xr:uid="{00000000-0005-0000-0000-000033060000}"/>
    <cellStyle name="Normal 4 4 4 2" xfId="698" xr:uid="{00000000-0005-0000-0000-000034060000}"/>
    <cellStyle name="Normal 4 4 4 2 2" xfId="1617" xr:uid="{00000000-0005-0000-0000-000035060000}"/>
    <cellStyle name="Normal 4 4 4 2 2 2" xfId="3943" xr:uid="{6550A66A-5D2C-4A3D-BBBE-3CAF291E2F7F}"/>
    <cellStyle name="Normal 4 4 4 2 3" xfId="2310" xr:uid="{00000000-0005-0000-0000-000036060000}"/>
    <cellStyle name="Normal 4 4 4 2 3 2" xfId="4636" xr:uid="{592148B2-644C-4515-88A3-B8C937687750}"/>
    <cellStyle name="Normal 4 4 4 2 4" xfId="3062" xr:uid="{EDECE933-DC03-4DCB-8028-D3BCC0EFCBDB}"/>
    <cellStyle name="Normal 4 4 4 3" xfId="1270" xr:uid="{00000000-0005-0000-0000-000037060000}"/>
    <cellStyle name="Normal 4 4 4 3 2" xfId="3596" xr:uid="{64FBC58D-7813-4B89-8200-5587CFB555EF}"/>
    <cellStyle name="Normal 4 4 4 4" xfId="1963" xr:uid="{00000000-0005-0000-0000-000038060000}"/>
    <cellStyle name="Normal 4 4 4 4 2" xfId="4289" xr:uid="{11ABE642-A7CA-477A-B817-427DE1274176}"/>
    <cellStyle name="Normal 4 4 4 5" xfId="2691" xr:uid="{2D5C4524-D368-4EAC-A2ED-D69A43E29C48}"/>
    <cellStyle name="Normal 4 4 5" xfId="516" xr:uid="{00000000-0005-0000-0000-000039060000}"/>
    <cellStyle name="Normal 4 4 5 2" xfId="1445" xr:uid="{00000000-0005-0000-0000-00003A060000}"/>
    <cellStyle name="Normal 4 4 5 2 2" xfId="3771" xr:uid="{AACB443F-6671-47B7-B534-B750866F20EA}"/>
    <cellStyle name="Normal 4 4 5 3" xfId="2138" xr:uid="{00000000-0005-0000-0000-00003B060000}"/>
    <cellStyle name="Normal 4 4 5 3 2" xfId="4464" xr:uid="{E6E73435-8FDB-4F5F-A25B-7F0C53152AC2}"/>
    <cellStyle name="Normal 4 4 5 4" xfId="2880" xr:uid="{B1AA7702-53F2-47F6-A79C-ED7C46DAAF26}"/>
    <cellStyle name="Normal 4 4 6" xfId="898" xr:uid="{00000000-0005-0000-0000-00003C060000}"/>
    <cellStyle name="Normal 4 4 6 2" xfId="3250" xr:uid="{20A61B98-CA94-40A3-9A93-77958BB0F125}"/>
    <cellStyle name="Normal 4 4 7" xfId="1098" xr:uid="{00000000-0005-0000-0000-00003D060000}"/>
    <cellStyle name="Normal 4 4 7 2" xfId="3424" xr:uid="{7770D441-8686-4C2D-AC30-C3FA9FA873C9}"/>
    <cellStyle name="Normal 4 4 8" xfId="1791" xr:uid="{00000000-0005-0000-0000-00003E060000}"/>
    <cellStyle name="Normal 4 4 8 2" xfId="4117" xr:uid="{C7D04C99-7120-471A-BB10-6F22B08FEA37}"/>
    <cellStyle name="Normal 4 4 9" xfId="2496" xr:uid="{FDF5512F-526C-4D06-A2DF-9C728052B527}"/>
    <cellStyle name="Normal 4 5" xfId="31" xr:uid="{00000000-0005-0000-0000-00003F060000}"/>
    <cellStyle name="Normal 4 5 2" xfId="139" xr:uid="{00000000-0005-0000-0000-000040060000}"/>
    <cellStyle name="Normal 4 5 2 2" xfId="383" xr:uid="{00000000-0005-0000-0000-000041060000}"/>
    <cellStyle name="Normal 4 5 2 2 2" xfId="761" xr:uid="{00000000-0005-0000-0000-000042060000}"/>
    <cellStyle name="Normal 4 5 2 2 2 2" xfId="1667" xr:uid="{00000000-0005-0000-0000-000043060000}"/>
    <cellStyle name="Normal 4 5 2 2 2 2 2" xfId="3993" xr:uid="{00BFFA60-65B3-4B84-BF9C-A5A456256B4F}"/>
    <cellStyle name="Normal 4 5 2 2 2 3" xfId="2360" xr:uid="{00000000-0005-0000-0000-000044060000}"/>
    <cellStyle name="Normal 4 5 2 2 2 3 2" xfId="4686" xr:uid="{E8F6E8E0-2F13-463B-AAD0-D33064E503C3}"/>
    <cellStyle name="Normal 4 5 2 2 2 4" xfId="3125" xr:uid="{3A89E2FA-2A7A-4128-9004-BA574CDB62E1}"/>
    <cellStyle name="Normal 4 5 2 2 3" xfId="1320" xr:uid="{00000000-0005-0000-0000-000045060000}"/>
    <cellStyle name="Normal 4 5 2 2 3 2" xfId="3646" xr:uid="{E510F0FB-19E7-4EBD-B409-F4DD0FED309C}"/>
    <cellStyle name="Normal 4 5 2 2 4" xfId="2013" xr:uid="{00000000-0005-0000-0000-000046060000}"/>
    <cellStyle name="Normal 4 5 2 2 4 2" xfId="4339" xr:uid="{46181F65-0025-4AF8-A6E9-251F83307329}"/>
    <cellStyle name="Normal 4 5 2 2 5" xfId="2754" xr:uid="{2C66BC36-66D9-4140-AA69-9D3BA3600FD9}"/>
    <cellStyle name="Normal 4 5 2 3" xfId="566" xr:uid="{00000000-0005-0000-0000-000047060000}"/>
    <cellStyle name="Normal 4 5 2 3 2" xfId="1495" xr:uid="{00000000-0005-0000-0000-000048060000}"/>
    <cellStyle name="Normal 4 5 2 3 2 2" xfId="3821" xr:uid="{A474FF51-DF67-4A5D-8D09-7CBF7BC6EF16}"/>
    <cellStyle name="Normal 4 5 2 3 3" xfId="2188" xr:uid="{00000000-0005-0000-0000-000049060000}"/>
    <cellStyle name="Normal 4 5 2 3 3 2" xfId="4514" xr:uid="{3274173E-1665-4F07-A721-79CD308A0747}"/>
    <cellStyle name="Normal 4 5 2 3 4" xfId="2930" xr:uid="{DBCAA5BC-63CD-48A8-AC7E-B45FBCC27840}"/>
    <cellStyle name="Normal 4 5 2 4" xfId="963" xr:uid="{00000000-0005-0000-0000-00004A060000}"/>
    <cellStyle name="Normal 4 5 2 4 2" xfId="3300" xr:uid="{50AF29D5-31F0-4C7F-89FD-47BFEBE00AF6}"/>
    <cellStyle name="Normal 4 5 2 5" xfId="1148" xr:uid="{00000000-0005-0000-0000-00004B060000}"/>
    <cellStyle name="Normal 4 5 2 5 2" xfId="3474" xr:uid="{D2E90C06-055A-4D3E-AAA3-204D9ADE6BC1}"/>
    <cellStyle name="Normal 4 5 2 6" xfId="1841" xr:uid="{00000000-0005-0000-0000-00004C060000}"/>
    <cellStyle name="Normal 4 5 2 6 2" xfId="4167" xr:uid="{4959F667-D5CD-4E37-B04C-7D65198CBAE0}"/>
    <cellStyle name="Normal 4 5 2 7" xfId="2558" xr:uid="{4F87A9FC-329C-4974-91DF-84956310DEA4}"/>
    <cellStyle name="Normal 4 5 3" xfId="321" xr:uid="{00000000-0005-0000-0000-00004D060000}"/>
    <cellStyle name="Normal 4 5 3 2" xfId="702" xr:uid="{00000000-0005-0000-0000-00004E060000}"/>
    <cellStyle name="Normal 4 5 3 2 2" xfId="1621" xr:uid="{00000000-0005-0000-0000-00004F060000}"/>
    <cellStyle name="Normal 4 5 3 2 2 2" xfId="3947" xr:uid="{F28320AE-4C54-4699-8F5E-ABC6AD0A32AF}"/>
    <cellStyle name="Normal 4 5 3 2 3" xfId="2314" xr:uid="{00000000-0005-0000-0000-000050060000}"/>
    <cellStyle name="Normal 4 5 3 2 3 2" xfId="4640" xr:uid="{91EBF40D-860C-472D-BAC1-AB11ED417CB1}"/>
    <cellStyle name="Normal 4 5 3 2 4" xfId="3066" xr:uid="{040F3C44-6799-4E84-A44A-15AC1FA21640}"/>
    <cellStyle name="Normal 4 5 3 3" xfId="1274" xr:uid="{00000000-0005-0000-0000-000051060000}"/>
    <cellStyle name="Normal 4 5 3 3 2" xfId="3600" xr:uid="{60C5E4C3-87B4-4630-BD79-547F5AB27C61}"/>
    <cellStyle name="Normal 4 5 3 4" xfId="1967" xr:uid="{00000000-0005-0000-0000-000052060000}"/>
    <cellStyle name="Normal 4 5 3 4 2" xfId="4293" xr:uid="{29CC9543-4BD2-4D6E-9240-D3CDE8FC0A10}"/>
    <cellStyle name="Normal 4 5 3 5" xfId="2695" xr:uid="{6CA71061-9278-4B9D-B4CF-73D44FF41407}"/>
    <cellStyle name="Normal 4 5 4" xfId="520" xr:uid="{00000000-0005-0000-0000-000053060000}"/>
    <cellStyle name="Normal 4 5 4 2" xfId="1449" xr:uid="{00000000-0005-0000-0000-000054060000}"/>
    <cellStyle name="Normal 4 5 4 2 2" xfId="3775" xr:uid="{A351CB45-3DA8-440C-A029-9289A020945A}"/>
    <cellStyle name="Normal 4 5 4 3" xfId="2142" xr:uid="{00000000-0005-0000-0000-000055060000}"/>
    <cellStyle name="Normal 4 5 4 3 2" xfId="4468" xr:uid="{75DE14DF-FED4-481D-87C3-6CF1998C929C}"/>
    <cellStyle name="Normal 4 5 4 4" xfId="2884" xr:uid="{E2CCBDDC-0F2C-486D-BA5A-82B25B7F368F}"/>
    <cellStyle name="Normal 4 5 5" xfId="902" xr:uid="{00000000-0005-0000-0000-000056060000}"/>
    <cellStyle name="Normal 4 5 5 2" xfId="3254" xr:uid="{FE425FE1-B8B1-4879-9374-AF837239679E}"/>
    <cellStyle name="Normal 4 5 6" xfId="1102" xr:uid="{00000000-0005-0000-0000-000057060000}"/>
    <cellStyle name="Normal 4 5 6 2" xfId="3428" xr:uid="{8DA56BEF-945D-4E36-92E2-082709A4963C}"/>
    <cellStyle name="Normal 4 5 7" xfId="1795" xr:uid="{00000000-0005-0000-0000-000058060000}"/>
    <cellStyle name="Normal 4 5 7 2" xfId="4121" xr:uid="{AD32248E-D4FC-4B31-B49C-88A0FD1D27FF}"/>
    <cellStyle name="Normal 4 5 8" xfId="2500" xr:uid="{A1C34CA0-9722-48B1-BD31-8DE6209380AB}"/>
    <cellStyle name="Normal 4 6" xfId="119" xr:uid="{00000000-0005-0000-0000-000059060000}"/>
    <cellStyle name="Normal 4 6 2" xfId="165" xr:uid="{00000000-0005-0000-0000-00005A060000}"/>
    <cellStyle name="Normal 4 6 2 2" xfId="409" xr:uid="{00000000-0005-0000-0000-00005B060000}"/>
    <cellStyle name="Normal 4 6 2 2 2" xfId="787" xr:uid="{00000000-0005-0000-0000-00005C060000}"/>
    <cellStyle name="Normal 4 6 2 2 2 2" xfId="1693" xr:uid="{00000000-0005-0000-0000-00005D060000}"/>
    <cellStyle name="Normal 4 6 2 2 2 2 2" xfId="4019" xr:uid="{1D8D4BF7-8FDC-4C9A-8C1F-FC9A769C23E5}"/>
    <cellStyle name="Normal 4 6 2 2 2 3" xfId="2386" xr:uid="{00000000-0005-0000-0000-00005E060000}"/>
    <cellStyle name="Normal 4 6 2 2 2 3 2" xfId="4712" xr:uid="{4E509F7B-3FED-4247-B569-07672338FC5D}"/>
    <cellStyle name="Normal 4 6 2 2 2 4" xfId="3151" xr:uid="{016F8823-BE26-47A7-94DA-AB6A66CB137B}"/>
    <cellStyle name="Normal 4 6 2 2 3" xfId="1346" xr:uid="{00000000-0005-0000-0000-00005F060000}"/>
    <cellStyle name="Normal 4 6 2 2 3 2" xfId="3672" xr:uid="{C2895861-07B2-4F73-BEE8-90DDA38ABA9B}"/>
    <cellStyle name="Normal 4 6 2 2 4" xfId="2039" xr:uid="{00000000-0005-0000-0000-000060060000}"/>
    <cellStyle name="Normal 4 6 2 2 4 2" xfId="4365" xr:uid="{41741C78-E8E3-444C-980C-5B58FDFFD625}"/>
    <cellStyle name="Normal 4 6 2 2 5" xfId="2780" xr:uid="{16908A17-9E5D-40ED-9F41-AA8F5F941336}"/>
    <cellStyle name="Normal 4 6 2 3" xfId="592" xr:uid="{00000000-0005-0000-0000-000061060000}"/>
    <cellStyle name="Normal 4 6 2 3 2" xfId="1521" xr:uid="{00000000-0005-0000-0000-000062060000}"/>
    <cellStyle name="Normal 4 6 2 3 2 2" xfId="3847" xr:uid="{B0F38E3A-BCE8-475D-A44C-12EF71836FFB}"/>
    <cellStyle name="Normal 4 6 2 3 3" xfId="2214" xr:uid="{00000000-0005-0000-0000-000063060000}"/>
    <cellStyle name="Normal 4 6 2 3 3 2" xfId="4540" xr:uid="{29DD2340-B679-4AAA-9BBF-6971C7A67BC2}"/>
    <cellStyle name="Normal 4 6 2 3 4" xfId="2956" xr:uid="{F945FBDF-E7DF-430A-B897-B3355B8745E8}"/>
    <cellStyle name="Normal 4 6 2 4" xfId="989" xr:uid="{00000000-0005-0000-0000-000064060000}"/>
    <cellStyle name="Normal 4 6 2 4 2" xfId="3326" xr:uid="{C9C969CD-6431-4A72-B32C-E42FA7E8BA8E}"/>
    <cellStyle name="Normal 4 6 2 5" xfId="1174" xr:uid="{00000000-0005-0000-0000-000065060000}"/>
    <cellStyle name="Normal 4 6 2 5 2" xfId="3500" xr:uid="{AEAA1721-AFEA-4994-98AD-7C37D681F056}"/>
    <cellStyle name="Normal 4 6 2 6" xfId="1867" xr:uid="{00000000-0005-0000-0000-000066060000}"/>
    <cellStyle name="Normal 4 6 2 6 2" xfId="4193" xr:uid="{6BFDDFF4-2FCD-4B88-B854-83DEB503C9D2}"/>
    <cellStyle name="Normal 4 6 2 7" xfId="2584" xr:uid="{A106D490-BE0B-4690-B89E-894AB6269DB4}"/>
    <cellStyle name="Normal 4 6 3" xfId="363" xr:uid="{00000000-0005-0000-0000-000067060000}"/>
    <cellStyle name="Normal 4 6 3 2" xfId="741" xr:uid="{00000000-0005-0000-0000-000068060000}"/>
    <cellStyle name="Normal 4 6 3 2 2" xfId="1647" xr:uid="{00000000-0005-0000-0000-000069060000}"/>
    <cellStyle name="Normal 4 6 3 2 2 2" xfId="3973" xr:uid="{C517FBEE-2E68-46DF-945C-AF46976A14EF}"/>
    <cellStyle name="Normal 4 6 3 2 3" xfId="2340" xr:uid="{00000000-0005-0000-0000-00006A060000}"/>
    <cellStyle name="Normal 4 6 3 2 3 2" xfId="4666" xr:uid="{36666575-E132-4FA0-BB24-A1DC5D7E0148}"/>
    <cellStyle name="Normal 4 6 3 2 4" xfId="3105" xr:uid="{EE18CC7A-4AAE-415E-8BCC-D676336B9D44}"/>
    <cellStyle name="Normal 4 6 3 3" xfId="1300" xr:uid="{00000000-0005-0000-0000-00006B060000}"/>
    <cellStyle name="Normal 4 6 3 3 2" xfId="3626" xr:uid="{E31FDEEF-24EB-4DFA-8712-9EF4AC94A008}"/>
    <cellStyle name="Normal 4 6 3 4" xfId="1993" xr:uid="{00000000-0005-0000-0000-00006C060000}"/>
    <cellStyle name="Normal 4 6 3 4 2" xfId="4319" xr:uid="{99C97EF2-49B9-4972-90F3-195A8A9C04C2}"/>
    <cellStyle name="Normal 4 6 3 5" xfId="2734" xr:uid="{6EBAA9AC-9EC0-47ED-B399-3764D8537816}"/>
    <cellStyle name="Normal 4 6 4" xfId="546" xr:uid="{00000000-0005-0000-0000-00006D060000}"/>
    <cellStyle name="Normal 4 6 4 2" xfId="1475" xr:uid="{00000000-0005-0000-0000-00006E060000}"/>
    <cellStyle name="Normal 4 6 4 2 2" xfId="3801" xr:uid="{046DE15C-40C8-4FFE-8397-2A872A88C9FB}"/>
    <cellStyle name="Normal 4 6 4 3" xfId="2168" xr:uid="{00000000-0005-0000-0000-00006F060000}"/>
    <cellStyle name="Normal 4 6 4 3 2" xfId="4494" xr:uid="{97C16C57-3B33-45E8-AF6E-9C475034386C}"/>
    <cellStyle name="Normal 4 6 4 4" xfId="2910" xr:uid="{59023837-609D-4A31-A85F-98FD91F3BF07}"/>
    <cellStyle name="Normal 4 6 5" xfId="943" xr:uid="{00000000-0005-0000-0000-000070060000}"/>
    <cellStyle name="Normal 4 6 5 2" xfId="3280" xr:uid="{2E852C3C-526F-44D2-8AFE-C87B4BF8606D}"/>
    <cellStyle name="Normal 4 6 6" xfId="1128" xr:uid="{00000000-0005-0000-0000-000071060000}"/>
    <cellStyle name="Normal 4 6 6 2" xfId="3454" xr:uid="{6E00943B-8A41-47AD-8C69-7F1E73A98870}"/>
    <cellStyle name="Normal 4 6 7" xfId="1821" xr:uid="{00000000-0005-0000-0000-000072060000}"/>
    <cellStyle name="Normal 4 6 7 2" xfId="4147" xr:uid="{D431651F-C948-4141-A196-7DECA314C690}"/>
    <cellStyle name="Normal 4 6 8" xfId="2538" xr:uid="{5807A5EF-AAC3-432D-940C-9014CE8AF8A2}"/>
    <cellStyle name="Normal 4 7" xfId="123" xr:uid="{00000000-0005-0000-0000-000073060000}"/>
    <cellStyle name="Normal 4 7 2" xfId="169" xr:uid="{00000000-0005-0000-0000-000074060000}"/>
    <cellStyle name="Normal 4 7 2 2" xfId="413" xr:uid="{00000000-0005-0000-0000-000075060000}"/>
    <cellStyle name="Normal 4 7 2 2 2" xfId="791" xr:uid="{00000000-0005-0000-0000-000076060000}"/>
    <cellStyle name="Normal 4 7 2 2 2 2" xfId="1697" xr:uid="{00000000-0005-0000-0000-000077060000}"/>
    <cellStyle name="Normal 4 7 2 2 2 2 2" xfId="4023" xr:uid="{79ACABD7-CB34-4F6F-8CC9-37F4118C4AB6}"/>
    <cellStyle name="Normal 4 7 2 2 2 3" xfId="2390" xr:uid="{00000000-0005-0000-0000-000078060000}"/>
    <cellStyle name="Normal 4 7 2 2 2 3 2" xfId="4716" xr:uid="{739D94C0-9721-4F6A-929E-7226D23BAFEC}"/>
    <cellStyle name="Normal 4 7 2 2 2 4" xfId="3155" xr:uid="{33D59D62-9A27-446F-9CC8-2128810EF79D}"/>
    <cellStyle name="Normal 4 7 2 2 3" xfId="1350" xr:uid="{00000000-0005-0000-0000-000079060000}"/>
    <cellStyle name="Normal 4 7 2 2 3 2" xfId="3676" xr:uid="{B33C8B7D-7838-434D-B870-ACC7A63E0634}"/>
    <cellStyle name="Normal 4 7 2 2 4" xfId="2043" xr:uid="{00000000-0005-0000-0000-00007A060000}"/>
    <cellStyle name="Normal 4 7 2 2 4 2" xfId="4369" xr:uid="{48576BC4-2CDB-485A-8D53-33A1505DF375}"/>
    <cellStyle name="Normal 4 7 2 2 5" xfId="2784" xr:uid="{E11E7399-FB4E-42EE-831C-A335A1442EF9}"/>
    <cellStyle name="Normal 4 7 2 3" xfId="596" xr:uid="{00000000-0005-0000-0000-00007B060000}"/>
    <cellStyle name="Normal 4 7 2 3 2" xfId="1525" xr:uid="{00000000-0005-0000-0000-00007C060000}"/>
    <cellStyle name="Normal 4 7 2 3 2 2" xfId="3851" xr:uid="{22AA5006-08A6-4CBA-B396-00DC6D0ABCCF}"/>
    <cellStyle name="Normal 4 7 2 3 3" xfId="2218" xr:uid="{00000000-0005-0000-0000-00007D060000}"/>
    <cellStyle name="Normal 4 7 2 3 3 2" xfId="4544" xr:uid="{7EA74B34-CD8E-480A-9FEB-B605780DE54B}"/>
    <cellStyle name="Normal 4 7 2 3 4" xfId="2960" xr:uid="{A4060446-1A4F-4163-BF68-315A5761A1A5}"/>
    <cellStyle name="Normal 4 7 2 4" xfId="993" xr:uid="{00000000-0005-0000-0000-00007E060000}"/>
    <cellStyle name="Normal 4 7 2 4 2" xfId="3330" xr:uid="{DB98FDB8-949C-4945-A064-B1C630FF920E}"/>
    <cellStyle name="Normal 4 7 2 5" xfId="1178" xr:uid="{00000000-0005-0000-0000-00007F060000}"/>
    <cellStyle name="Normal 4 7 2 5 2" xfId="3504" xr:uid="{5CF911FB-5B0F-4AFE-BF32-CCF5849CE985}"/>
    <cellStyle name="Normal 4 7 2 6" xfId="1871" xr:uid="{00000000-0005-0000-0000-000080060000}"/>
    <cellStyle name="Normal 4 7 2 6 2" xfId="4197" xr:uid="{05F3D052-1515-4A5C-8EFD-BD66BAEBF239}"/>
    <cellStyle name="Normal 4 7 2 7" xfId="2588" xr:uid="{B3F1803F-5EDD-4A1F-A482-3EBA011864CD}"/>
    <cellStyle name="Normal 4 7 3" xfId="367" xr:uid="{00000000-0005-0000-0000-000081060000}"/>
    <cellStyle name="Normal 4 7 3 2" xfId="745" xr:uid="{00000000-0005-0000-0000-000082060000}"/>
    <cellStyle name="Normal 4 7 3 2 2" xfId="1651" xr:uid="{00000000-0005-0000-0000-000083060000}"/>
    <cellStyle name="Normal 4 7 3 2 2 2" xfId="3977" xr:uid="{EE0BFC73-F159-4EA0-A247-6DD98CBCF58E}"/>
    <cellStyle name="Normal 4 7 3 2 3" xfId="2344" xr:uid="{00000000-0005-0000-0000-000084060000}"/>
    <cellStyle name="Normal 4 7 3 2 3 2" xfId="4670" xr:uid="{36196A18-2546-4E90-BBA7-76451C3E9D52}"/>
    <cellStyle name="Normal 4 7 3 2 4" xfId="3109" xr:uid="{AFFD26E8-08DA-48AD-BF51-7E851E43E435}"/>
    <cellStyle name="Normal 4 7 3 3" xfId="1304" xr:uid="{00000000-0005-0000-0000-000085060000}"/>
    <cellStyle name="Normal 4 7 3 3 2" xfId="3630" xr:uid="{83255840-ADD1-4FB8-A3B6-0C106E825FE9}"/>
    <cellStyle name="Normal 4 7 3 4" xfId="1997" xr:uid="{00000000-0005-0000-0000-000086060000}"/>
    <cellStyle name="Normal 4 7 3 4 2" xfId="4323" xr:uid="{9F298E10-DC68-4BD2-9D0B-EE030958B993}"/>
    <cellStyle name="Normal 4 7 3 5" xfId="2738" xr:uid="{110AB896-612D-4185-99C9-B896C92D6F34}"/>
    <cellStyle name="Normal 4 7 4" xfId="550" xr:uid="{00000000-0005-0000-0000-000087060000}"/>
    <cellStyle name="Normal 4 7 4 2" xfId="1479" xr:uid="{00000000-0005-0000-0000-000088060000}"/>
    <cellStyle name="Normal 4 7 4 2 2" xfId="3805" xr:uid="{3E99FB83-03CC-478E-A6B1-398BADEB9C14}"/>
    <cellStyle name="Normal 4 7 4 3" xfId="2172" xr:uid="{00000000-0005-0000-0000-000089060000}"/>
    <cellStyle name="Normal 4 7 4 3 2" xfId="4498" xr:uid="{A3101A6D-ADFB-49AD-BCD4-5EBA97FD2967}"/>
    <cellStyle name="Normal 4 7 4 4" xfId="2914" xr:uid="{D5EB8A13-992A-41E8-B35A-6A885085DA6F}"/>
    <cellStyle name="Normal 4 7 5" xfId="947" xr:uid="{00000000-0005-0000-0000-00008A060000}"/>
    <cellStyle name="Normal 4 7 5 2" xfId="3284" xr:uid="{226948E2-DC62-46A2-925E-9FACB3A33F6E}"/>
    <cellStyle name="Normal 4 7 6" xfId="1132" xr:uid="{00000000-0005-0000-0000-00008B060000}"/>
    <cellStyle name="Normal 4 7 6 2" xfId="3458" xr:uid="{B40C6F65-5677-4732-8C44-AAA037950D0A}"/>
    <cellStyle name="Normal 4 7 7" xfId="1825" xr:uid="{00000000-0005-0000-0000-00008C060000}"/>
    <cellStyle name="Normal 4 7 7 2" xfId="4151" xr:uid="{44E037A7-1CD4-42C0-A8EF-29175243E852}"/>
    <cellStyle name="Normal 4 7 8" xfId="2542" xr:uid="{5E5206DC-240D-4FBA-B5DC-46D80D25F707}"/>
    <cellStyle name="Normal 4 8" xfId="127" xr:uid="{00000000-0005-0000-0000-00008D060000}"/>
    <cellStyle name="Normal 4 8 2" xfId="371" xr:uid="{00000000-0005-0000-0000-00008E060000}"/>
    <cellStyle name="Normal 4 8 2 2" xfId="749" xr:uid="{00000000-0005-0000-0000-00008F060000}"/>
    <cellStyle name="Normal 4 8 2 2 2" xfId="1655" xr:uid="{00000000-0005-0000-0000-000090060000}"/>
    <cellStyle name="Normal 4 8 2 2 2 2" xfId="3981" xr:uid="{C6CACB29-B3B0-452B-BFDA-FE33CD4862E9}"/>
    <cellStyle name="Normal 4 8 2 2 3" xfId="2348" xr:uid="{00000000-0005-0000-0000-000091060000}"/>
    <cellStyle name="Normal 4 8 2 2 3 2" xfId="4674" xr:uid="{CCC54C35-1144-49AD-8285-6193DA975E53}"/>
    <cellStyle name="Normal 4 8 2 2 4" xfId="3113" xr:uid="{47E7D108-936D-4BDD-B206-BA9C87EE6B96}"/>
    <cellStyle name="Normal 4 8 2 3" xfId="1308" xr:uid="{00000000-0005-0000-0000-000092060000}"/>
    <cellStyle name="Normal 4 8 2 3 2" xfId="3634" xr:uid="{319ED4A6-08A3-43F8-B9DF-B7D62EE980EA}"/>
    <cellStyle name="Normal 4 8 2 4" xfId="2001" xr:uid="{00000000-0005-0000-0000-000093060000}"/>
    <cellStyle name="Normal 4 8 2 4 2" xfId="4327" xr:uid="{35E25F56-135F-4CD5-A95D-53C7B59E94CE}"/>
    <cellStyle name="Normal 4 8 2 5" xfId="2742" xr:uid="{4093D8FA-35A4-4E6C-BABB-E42A30829756}"/>
    <cellStyle name="Normal 4 8 3" xfId="554" xr:uid="{00000000-0005-0000-0000-000094060000}"/>
    <cellStyle name="Normal 4 8 3 2" xfId="1483" xr:uid="{00000000-0005-0000-0000-000095060000}"/>
    <cellStyle name="Normal 4 8 3 2 2" xfId="3809" xr:uid="{CFB40263-44E1-47C8-8B41-8EBB90ECAAC7}"/>
    <cellStyle name="Normal 4 8 3 3" xfId="2176" xr:uid="{00000000-0005-0000-0000-000096060000}"/>
    <cellStyle name="Normal 4 8 3 3 2" xfId="4502" xr:uid="{64F5B75F-7431-4534-A06B-5BD95438E022}"/>
    <cellStyle name="Normal 4 8 3 4" xfId="2918" xr:uid="{6F22E731-ADBE-46F9-AEB2-E3BF31A25BC7}"/>
    <cellStyle name="Normal 4 8 4" xfId="951" xr:uid="{00000000-0005-0000-0000-000097060000}"/>
    <cellStyle name="Normal 4 8 4 2" xfId="3288" xr:uid="{6FCE45E1-9399-4921-8998-FF4219942FCB}"/>
    <cellStyle name="Normal 4 8 5" xfId="1136" xr:uid="{00000000-0005-0000-0000-000098060000}"/>
    <cellStyle name="Normal 4 8 5 2" xfId="3462" xr:uid="{74D20428-D261-4CE7-BCE5-3D70AF964D73}"/>
    <cellStyle name="Normal 4 8 6" xfId="1829" xr:uid="{00000000-0005-0000-0000-000099060000}"/>
    <cellStyle name="Normal 4 8 6 2" xfId="4155" xr:uid="{4BC8EEB2-3D66-4968-9AD6-8002A5AB5EEE}"/>
    <cellStyle name="Normal 4 8 7" xfId="2546" xr:uid="{99D27540-84AD-49D3-B852-5BDD8DEBD5F6}"/>
    <cellStyle name="Normal 4 9" xfId="308" xr:uid="{00000000-0005-0000-0000-00009A060000}"/>
    <cellStyle name="Normal 4 9 2" xfId="689" xr:uid="{00000000-0005-0000-0000-00009B060000}"/>
    <cellStyle name="Normal 4 9 2 2" xfId="1610" xr:uid="{00000000-0005-0000-0000-00009C060000}"/>
    <cellStyle name="Normal 4 9 2 2 2" xfId="3936" xr:uid="{1FDCE0AF-7202-4BEB-BEDD-52F2F3E8E8F9}"/>
    <cellStyle name="Normal 4 9 2 3" xfId="2303" xr:uid="{00000000-0005-0000-0000-00009D060000}"/>
    <cellStyle name="Normal 4 9 2 3 2" xfId="4629" xr:uid="{9AE772E0-F7F7-4518-BE1F-15E3BD66DF9F}"/>
    <cellStyle name="Normal 4 9 2 4" xfId="3053" xr:uid="{220171CE-2FFA-47BB-BD0B-47198BEB41F4}"/>
    <cellStyle name="Normal 4 9 3" xfId="1263" xr:uid="{00000000-0005-0000-0000-00009E060000}"/>
    <cellStyle name="Normal 4 9 3 2" xfId="3589" xr:uid="{A8E6A3B1-4FB6-4E6D-88D1-69BB9B92E1AE}"/>
    <cellStyle name="Normal 4 9 4" xfId="1956" xr:uid="{00000000-0005-0000-0000-00009F060000}"/>
    <cellStyle name="Normal 4 9 4 2" xfId="4282" xr:uid="{8FD6D798-16EF-44C6-BB95-0F158E3E3613}"/>
    <cellStyle name="Normal 4 9 5" xfId="2682" xr:uid="{9A6D4E48-6D93-4EC5-A22F-6FA26462DB5D}"/>
    <cellStyle name="Normal 4_Balanse - eiendeler" xfId="107" xr:uid="{00000000-0005-0000-0000-0000A0060000}"/>
    <cellStyle name="Normal 5" xfId="18" xr:uid="{00000000-0005-0000-0000-0000A1060000}"/>
    <cellStyle name="Normal 5 10" xfId="298" xr:uid="{00000000-0005-0000-0000-0000A2060000}"/>
    <cellStyle name="Normal 5 10 2" xfId="504" xr:uid="{00000000-0005-0000-0000-0000A3060000}"/>
    <cellStyle name="Normal 5 10 2 2" xfId="875" xr:uid="{00000000-0005-0000-0000-0000A4060000}"/>
    <cellStyle name="Normal 5 10 2 2 2" xfId="1781" xr:uid="{00000000-0005-0000-0000-0000A5060000}"/>
    <cellStyle name="Normal 5 10 2 2 2 2" xfId="4107" xr:uid="{3ABE9D07-A173-4056-A9C7-BD6465C9E890}"/>
    <cellStyle name="Normal 5 10 2 2 3" xfId="2474" xr:uid="{00000000-0005-0000-0000-0000A6060000}"/>
    <cellStyle name="Normal 5 10 2 2 3 2" xfId="4800" xr:uid="{1117DD67-9A1F-44C2-BC3F-FB2CE4B1BB66}"/>
    <cellStyle name="Normal 5 10 2 2 4" xfId="3239" xr:uid="{68F430BE-3051-4FED-BA5D-F5D9DD67DB73}"/>
    <cellStyle name="Normal 5 10 2 3" xfId="1434" xr:uid="{00000000-0005-0000-0000-0000A7060000}"/>
    <cellStyle name="Normal 5 10 2 3 2" xfId="3760" xr:uid="{D96CB7D3-BDBE-4228-A28B-7317A764C82A}"/>
    <cellStyle name="Normal 5 10 2 4" xfId="2127" xr:uid="{00000000-0005-0000-0000-0000A8060000}"/>
    <cellStyle name="Normal 5 10 2 4 2" xfId="4453" xr:uid="{0F9B077A-48E1-4C05-912E-03C3918E1EF5}"/>
    <cellStyle name="Normal 5 10 2 5" xfId="2868" xr:uid="{A88BD307-D957-418C-B2C2-100F14C51F05}"/>
    <cellStyle name="Normal 5 10 3" xfId="680" xr:uid="{00000000-0005-0000-0000-0000A9060000}"/>
    <cellStyle name="Normal 5 10 3 2" xfId="1609" xr:uid="{00000000-0005-0000-0000-0000AA060000}"/>
    <cellStyle name="Normal 5 10 3 2 2" xfId="3935" xr:uid="{C98E9EAC-3760-49E7-8CA7-0CF63AED7D50}"/>
    <cellStyle name="Normal 5 10 3 3" xfId="2302" xr:uid="{00000000-0005-0000-0000-0000AB060000}"/>
    <cellStyle name="Normal 5 10 3 3 2" xfId="4628" xr:uid="{1BB916FF-EC49-4E7A-A5EA-8571B5AE8752}"/>
    <cellStyle name="Normal 5 10 3 4" xfId="3044" xr:uid="{ABFABD33-4A34-4F54-ADDB-FE0C7CAC9811}"/>
    <cellStyle name="Normal 5 10 4" xfId="1078" xr:uid="{00000000-0005-0000-0000-0000AC060000}"/>
    <cellStyle name="Normal 5 10 4 2" xfId="3414" xr:uid="{08C13A19-548E-444E-82B8-D0AE6B67F1B9}"/>
    <cellStyle name="Normal 5 10 5" xfId="1262" xr:uid="{00000000-0005-0000-0000-0000AD060000}"/>
    <cellStyle name="Normal 5 10 5 2" xfId="3588" xr:uid="{80B70262-3F13-4FEF-80E2-1A302A632B8B}"/>
    <cellStyle name="Normal 5 10 6" xfId="1955" xr:uid="{00000000-0005-0000-0000-0000AE060000}"/>
    <cellStyle name="Normal 5 10 6 2" xfId="4281" xr:uid="{0F01079D-C7FD-4737-85E0-E148D3564869}"/>
    <cellStyle name="Normal 5 10 7" xfId="2672" xr:uid="{61F2B698-94BF-4BB6-A37D-B908BEFACA45}"/>
    <cellStyle name="Normal 5 11" xfId="309" xr:uid="{00000000-0005-0000-0000-0000AF060000}"/>
    <cellStyle name="Normal 5 11 2" xfId="690" xr:uid="{00000000-0005-0000-0000-0000B0060000}"/>
    <cellStyle name="Normal 5 11 2 2" xfId="1611" xr:uid="{00000000-0005-0000-0000-0000B1060000}"/>
    <cellStyle name="Normal 5 11 2 2 2" xfId="3937" xr:uid="{84400C52-59BA-40DF-A5D2-79D32BA099B0}"/>
    <cellStyle name="Normal 5 11 2 3" xfId="2304" xr:uid="{00000000-0005-0000-0000-0000B2060000}"/>
    <cellStyle name="Normal 5 11 2 3 2" xfId="4630" xr:uid="{40D1BE2A-0C40-4AAA-B438-2F52237E19DB}"/>
    <cellStyle name="Normal 5 11 2 4" xfId="3054" xr:uid="{77BD5707-FF9A-4B0E-BE90-DF21DA9C5A42}"/>
    <cellStyle name="Normal 5 11 3" xfId="1264" xr:uid="{00000000-0005-0000-0000-0000B3060000}"/>
    <cellStyle name="Normal 5 11 3 2" xfId="3590" xr:uid="{BFB6F3D4-50C3-445B-8EEC-28373168B42F}"/>
    <cellStyle name="Normal 5 11 4" xfId="1957" xr:uid="{00000000-0005-0000-0000-0000B4060000}"/>
    <cellStyle name="Normal 5 11 4 2" xfId="4283" xr:uid="{1E1854F8-093D-4DBB-AE8B-6F0C82FF88AD}"/>
    <cellStyle name="Normal 5 11 5" xfId="2683" xr:uid="{085E18C0-715C-4E49-8E2E-9C2D1211F4A0}"/>
    <cellStyle name="Normal 5 12" xfId="509" xr:uid="{00000000-0005-0000-0000-0000B5060000}"/>
    <cellStyle name="Normal 5 12 2" xfId="1438" xr:uid="{00000000-0005-0000-0000-0000B6060000}"/>
    <cellStyle name="Normal 5 12 2 2" xfId="3764" xr:uid="{2263E529-C887-429D-A78B-F154E47167B8}"/>
    <cellStyle name="Normal 5 12 3" xfId="2131" xr:uid="{00000000-0005-0000-0000-0000B7060000}"/>
    <cellStyle name="Normal 5 12 3 2" xfId="4457" xr:uid="{ABBC2EC3-F9D8-4576-9B4A-6C394F089F2C}"/>
    <cellStyle name="Normal 5 12 4" xfId="2873" xr:uid="{EC3BA2CF-979E-4F4D-9955-96BC59638D35}"/>
    <cellStyle name="Normal 5 13" xfId="890" xr:uid="{00000000-0005-0000-0000-0000B8060000}"/>
    <cellStyle name="Normal 5 13 2" xfId="3244" xr:uid="{4F3EDF2A-0FCB-47B0-A362-C0AB0A8FA282}"/>
    <cellStyle name="Normal 5 14" xfId="1092" xr:uid="{00000000-0005-0000-0000-0000B9060000}"/>
    <cellStyle name="Normal 5 14 2" xfId="3418" xr:uid="{645AC4E6-B223-4CD7-B798-3B1CDE9D8AB7}"/>
    <cellStyle name="Normal 5 15" xfId="1785" xr:uid="{00000000-0005-0000-0000-0000BA060000}"/>
    <cellStyle name="Normal 5 15 2" xfId="4111" xr:uid="{2B5E61CF-C103-4737-AD76-5B1EF44EC039}"/>
    <cellStyle name="Normal 5 16" xfId="2488" xr:uid="{DF666EEA-48BB-44E9-A437-D9F99386226D}"/>
    <cellStyle name="Normal 5 2" xfId="26" xr:uid="{00000000-0005-0000-0000-0000BB060000}"/>
    <cellStyle name="Normal 5 2 10" xfId="897" xr:uid="{00000000-0005-0000-0000-0000BC060000}"/>
    <cellStyle name="Normal 5 2 10 2" xfId="3249" xr:uid="{AF729CA3-029E-4EB3-9948-F47B909BDDC5}"/>
    <cellStyle name="Normal 5 2 11" xfId="1097" xr:uid="{00000000-0005-0000-0000-0000BD060000}"/>
    <cellStyle name="Normal 5 2 11 2" xfId="3423" xr:uid="{C534D06B-7FC3-4E27-9D5C-FCA55FC9371D}"/>
    <cellStyle name="Normal 5 2 12" xfId="1790" xr:uid="{00000000-0005-0000-0000-0000BE060000}"/>
    <cellStyle name="Normal 5 2 12 2" xfId="4116" xr:uid="{272D0554-9802-471B-AA53-184D394502D0}"/>
    <cellStyle name="Normal 5 2 13" xfId="2495" xr:uid="{8D6B8A05-25A7-40AD-A6C3-A0A411055014}"/>
    <cellStyle name="Normal 5 2 2" xfId="30" xr:uid="{00000000-0005-0000-0000-0000BF060000}"/>
    <cellStyle name="Normal 5 2 2 2" xfId="108" xr:uid="{00000000-0005-0000-0000-0000C0060000}"/>
    <cellStyle name="Normal 5 2 2 2 2" xfId="161" xr:uid="{00000000-0005-0000-0000-0000C1060000}"/>
    <cellStyle name="Normal 5 2 2 2 2 2" xfId="405" xr:uid="{00000000-0005-0000-0000-0000C2060000}"/>
    <cellStyle name="Normal 5 2 2 2 2 2 2" xfId="783" xr:uid="{00000000-0005-0000-0000-0000C3060000}"/>
    <cellStyle name="Normal 5 2 2 2 2 2 2 2" xfId="1689" xr:uid="{00000000-0005-0000-0000-0000C4060000}"/>
    <cellStyle name="Normal 5 2 2 2 2 2 2 2 2" xfId="4015" xr:uid="{D20553BE-2B1A-4A0A-A364-6921706068AE}"/>
    <cellStyle name="Normal 5 2 2 2 2 2 2 3" xfId="2382" xr:uid="{00000000-0005-0000-0000-0000C5060000}"/>
    <cellStyle name="Normal 5 2 2 2 2 2 2 3 2" xfId="4708" xr:uid="{153A4DC6-D014-4CA1-8F98-D1DAD84681D8}"/>
    <cellStyle name="Normal 5 2 2 2 2 2 2 4" xfId="3147" xr:uid="{6403F90F-BD77-443F-B7B9-E1E419C56D33}"/>
    <cellStyle name="Normal 5 2 2 2 2 2 3" xfId="1342" xr:uid="{00000000-0005-0000-0000-0000C6060000}"/>
    <cellStyle name="Normal 5 2 2 2 2 2 3 2" xfId="3668" xr:uid="{6CF45633-5A75-4238-B079-B21CAC429528}"/>
    <cellStyle name="Normal 5 2 2 2 2 2 4" xfId="2035" xr:uid="{00000000-0005-0000-0000-0000C7060000}"/>
    <cellStyle name="Normal 5 2 2 2 2 2 4 2" xfId="4361" xr:uid="{89013345-E7FD-4CA9-AE64-3ADE655C48FE}"/>
    <cellStyle name="Normal 5 2 2 2 2 2 5" xfId="2776" xr:uid="{4342DD0A-7DF7-473B-ACEB-480CE6CEE5E9}"/>
    <cellStyle name="Normal 5 2 2 2 2 3" xfId="588" xr:uid="{00000000-0005-0000-0000-0000C8060000}"/>
    <cellStyle name="Normal 5 2 2 2 2 3 2" xfId="1517" xr:uid="{00000000-0005-0000-0000-0000C9060000}"/>
    <cellStyle name="Normal 5 2 2 2 2 3 2 2" xfId="3843" xr:uid="{1FC782F4-019D-487B-9666-BBCD034FEF79}"/>
    <cellStyle name="Normal 5 2 2 2 2 3 3" xfId="2210" xr:uid="{00000000-0005-0000-0000-0000CA060000}"/>
    <cellStyle name="Normal 5 2 2 2 2 3 3 2" xfId="4536" xr:uid="{9BA0A296-063A-4C15-84CC-D870CDA6D40B}"/>
    <cellStyle name="Normal 5 2 2 2 2 3 4" xfId="2952" xr:uid="{DE0F9567-0F79-4723-9256-C5F4D908AF03}"/>
    <cellStyle name="Normal 5 2 2 2 2 4" xfId="985" xr:uid="{00000000-0005-0000-0000-0000CB060000}"/>
    <cellStyle name="Normal 5 2 2 2 2 4 2" xfId="3322" xr:uid="{0FD61A9B-A31C-4486-A859-CC0AB2422799}"/>
    <cellStyle name="Normal 5 2 2 2 2 5" xfId="1170" xr:uid="{00000000-0005-0000-0000-0000CC060000}"/>
    <cellStyle name="Normal 5 2 2 2 2 5 2" xfId="3496" xr:uid="{B76E02D7-B9C3-4F4C-B3DE-2D63B2C6DA02}"/>
    <cellStyle name="Normal 5 2 2 2 2 6" xfId="1863" xr:uid="{00000000-0005-0000-0000-0000CD060000}"/>
    <cellStyle name="Normal 5 2 2 2 2 6 2" xfId="4189" xr:uid="{93E9CC85-F212-469D-A20A-D8AB9E233623}"/>
    <cellStyle name="Normal 5 2 2 2 2 7" xfId="2580" xr:uid="{5CB4AB48-8163-46A2-A699-667FE328EB99}"/>
    <cellStyle name="Normal 5 2 2 2 3" xfId="358" xr:uid="{00000000-0005-0000-0000-0000CE060000}"/>
    <cellStyle name="Normal 5 2 2 2 3 2" xfId="736" xr:uid="{00000000-0005-0000-0000-0000CF060000}"/>
    <cellStyle name="Normal 5 2 2 2 3 2 2" xfId="1643" xr:uid="{00000000-0005-0000-0000-0000D0060000}"/>
    <cellStyle name="Normal 5 2 2 2 3 2 2 2" xfId="3969" xr:uid="{6E02DE7A-8A0D-435C-9D48-B1B906B9B94B}"/>
    <cellStyle name="Normal 5 2 2 2 3 2 3" xfId="2336" xr:uid="{00000000-0005-0000-0000-0000D1060000}"/>
    <cellStyle name="Normal 5 2 2 2 3 2 3 2" xfId="4662" xr:uid="{740A94AB-C929-4B6B-814B-CD173B49FDAE}"/>
    <cellStyle name="Normal 5 2 2 2 3 2 4" xfId="3100" xr:uid="{B5910175-B402-4155-BA99-D175994F8A8E}"/>
    <cellStyle name="Normal 5 2 2 2 3 3" xfId="1296" xr:uid="{00000000-0005-0000-0000-0000D2060000}"/>
    <cellStyle name="Normal 5 2 2 2 3 3 2" xfId="3622" xr:uid="{29281075-88EB-4EC4-B5F4-DC638C234F70}"/>
    <cellStyle name="Normal 5 2 2 2 3 4" xfId="1989" xr:uid="{00000000-0005-0000-0000-0000D3060000}"/>
    <cellStyle name="Normal 5 2 2 2 3 4 2" xfId="4315" xr:uid="{50F03E75-4650-4BB6-B634-A7E579B31BC7}"/>
    <cellStyle name="Normal 5 2 2 2 3 5" xfId="2729" xr:uid="{4546FC28-F3D8-4B3D-B446-1349E0C7596E}"/>
    <cellStyle name="Normal 5 2 2 2 4" xfId="542" xr:uid="{00000000-0005-0000-0000-0000D4060000}"/>
    <cellStyle name="Normal 5 2 2 2 4 2" xfId="1471" xr:uid="{00000000-0005-0000-0000-0000D5060000}"/>
    <cellStyle name="Normal 5 2 2 2 4 2 2" xfId="3797" xr:uid="{F8AFED9E-5201-46AC-9CF2-CFCFC8540C96}"/>
    <cellStyle name="Normal 5 2 2 2 4 3" xfId="2164" xr:uid="{00000000-0005-0000-0000-0000D6060000}"/>
    <cellStyle name="Normal 5 2 2 2 4 3 2" xfId="4490" xr:uid="{AD3C0100-AD51-44C9-8598-F8408A6AAD38}"/>
    <cellStyle name="Normal 5 2 2 2 4 4" xfId="2906" xr:uid="{A979E75C-D100-4CE3-9F23-172882D294D0}"/>
    <cellStyle name="Normal 5 2 2 2 5" xfId="938" xr:uid="{00000000-0005-0000-0000-0000D7060000}"/>
    <cellStyle name="Normal 5 2 2 2 5 2" xfId="3276" xr:uid="{0FFCD7F5-2EF6-4B73-AC01-C4B933E50FC7}"/>
    <cellStyle name="Normal 5 2 2 2 6" xfId="1124" xr:uid="{00000000-0005-0000-0000-0000D8060000}"/>
    <cellStyle name="Normal 5 2 2 2 6 2" xfId="3450" xr:uid="{0E5C774D-7B36-4988-913B-28AD99D9D5B2}"/>
    <cellStyle name="Normal 5 2 2 2 7" xfId="1817" xr:uid="{00000000-0005-0000-0000-0000D9060000}"/>
    <cellStyle name="Normal 5 2 2 2 7 2" xfId="4143" xr:uid="{1C562D62-22DE-43C5-9A49-5F30EC31145B}"/>
    <cellStyle name="Normal 5 2 2 2 8" xfId="2533" xr:uid="{DA9D0589-4790-4AED-A656-59DA58FD71FA}"/>
    <cellStyle name="Normal 5 2 2 3" xfId="138" xr:uid="{00000000-0005-0000-0000-0000DA060000}"/>
    <cellStyle name="Normal 5 2 2 3 2" xfId="382" xr:uid="{00000000-0005-0000-0000-0000DB060000}"/>
    <cellStyle name="Normal 5 2 2 3 2 2" xfId="760" xr:uid="{00000000-0005-0000-0000-0000DC060000}"/>
    <cellStyle name="Normal 5 2 2 3 2 2 2" xfId="1666" xr:uid="{00000000-0005-0000-0000-0000DD060000}"/>
    <cellStyle name="Normal 5 2 2 3 2 2 2 2" xfId="3992" xr:uid="{AE26FFDC-2A14-44CD-9D11-F3033B4102CE}"/>
    <cellStyle name="Normal 5 2 2 3 2 2 3" xfId="2359" xr:uid="{00000000-0005-0000-0000-0000DE060000}"/>
    <cellStyle name="Normal 5 2 2 3 2 2 3 2" xfId="4685" xr:uid="{093E2E80-C3A0-411A-B3E3-0AB062D0D38B}"/>
    <cellStyle name="Normal 5 2 2 3 2 2 4" xfId="3124" xr:uid="{C8986A9D-1910-463E-A25C-BBCC7BB8BDF1}"/>
    <cellStyle name="Normal 5 2 2 3 2 3" xfId="1319" xr:uid="{00000000-0005-0000-0000-0000DF060000}"/>
    <cellStyle name="Normal 5 2 2 3 2 3 2" xfId="3645" xr:uid="{EF637C54-BD59-40F7-8E4F-B197DAA8FE33}"/>
    <cellStyle name="Normal 5 2 2 3 2 4" xfId="2012" xr:uid="{00000000-0005-0000-0000-0000E0060000}"/>
    <cellStyle name="Normal 5 2 2 3 2 4 2" xfId="4338" xr:uid="{D2C70869-5613-4063-BE59-0E3E64236DC1}"/>
    <cellStyle name="Normal 5 2 2 3 2 5" xfId="2753" xr:uid="{6DD1A83E-0F32-4977-A0AF-A1E7C1576818}"/>
    <cellStyle name="Normal 5 2 2 3 3" xfId="565" xr:uid="{00000000-0005-0000-0000-0000E1060000}"/>
    <cellStyle name="Normal 5 2 2 3 3 2" xfId="1494" xr:uid="{00000000-0005-0000-0000-0000E2060000}"/>
    <cellStyle name="Normal 5 2 2 3 3 2 2" xfId="3820" xr:uid="{93CB8A8E-B555-418D-98F2-7C59022CA71F}"/>
    <cellStyle name="Normal 5 2 2 3 3 3" xfId="2187" xr:uid="{00000000-0005-0000-0000-0000E3060000}"/>
    <cellStyle name="Normal 5 2 2 3 3 3 2" xfId="4513" xr:uid="{3DAE628D-4898-4271-B803-3168CA097EBB}"/>
    <cellStyle name="Normal 5 2 2 3 3 4" xfId="2929" xr:uid="{21C03923-1AE6-45FC-8A82-F63277A04793}"/>
    <cellStyle name="Normal 5 2 2 3 4" xfId="962" xr:uid="{00000000-0005-0000-0000-0000E4060000}"/>
    <cellStyle name="Normal 5 2 2 3 4 2" xfId="3299" xr:uid="{89D4AD6D-1263-4534-B123-2D729EFF2C5D}"/>
    <cellStyle name="Normal 5 2 2 3 5" xfId="1147" xr:uid="{00000000-0005-0000-0000-0000E5060000}"/>
    <cellStyle name="Normal 5 2 2 3 5 2" xfId="3473" xr:uid="{842C19F6-0F37-4F55-B89E-EA578521061B}"/>
    <cellStyle name="Normal 5 2 2 3 6" xfId="1840" xr:uid="{00000000-0005-0000-0000-0000E6060000}"/>
    <cellStyle name="Normal 5 2 2 3 6 2" xfId="4166" xr:uid="{4D8D3ECB-F5EF-4C96-A1DE-A8963A2B9A38}"/>
    <cellStyle name="Normal 5 2 2 3 7" xfId="2557" xr:uid="{B63E3B23-1DB0-488A-B52D-DFB283C36A49}"/>
    <cellStyle name="Normal 5 2 2 4" xfId="320" xr:uid="{00000000-0005-0000-0000-0000E7060000}"/>
    <cellStyle name="Normal 5 2 2 4 2" xfId="701" xr:uid="{00000000-0005-0000-0000-0000E8060000}"/>
    <cellStyle name="Normal 5 2 2 4 2 2" xfId="1620" xr:uid="{00000000-0005-0000-0000-0000E9060000}"/>
    <cellStyle name="Normal 5 2 2 4 2 2 2" xfId="3946" xr:uid="{32B6915D-68A1-4590-B654-88A2B5B33EC4}"/>
    <cellStyle name="Normal 5 2 2 4 2 3" xfId="2313" xr:uid="{00000000-0005-0000-0000-0000EA060000}"/>
    <cellStyle name="Normal 5 2 2 4 2 3 2" xfId="4639" xr:uid="{558F74BB-2665-4300-9211-A38FB34B490E}"/>
    <cellStyle name="Normal 5 2 2 4 2 4" xfId="3065" xr:uid="{8072F657-4CA6-49F6-A298-46CE93A58970}"/>
    <cellStyle name="Normal 5 2 2 4 3" xfId="1273" xr:uid="{00000000-0005-0000-0000-0000EB060000}"/>
    <cellStyle name="Normal 5 2 2 4 3 2" xfId="3599" xr:uid="{4DF7AE02-D2BD-4EBA-9643-45CE4897F09E}"/>
    <cellStyle name="Normal 5 2 2 4 4" xfId="1966" xr:uid="{00000000-0005-0000-0000-0000EC060000}"/>
    <cellStyle name="Normal 5 2 2 4 4 2" xfId="4292" xr:uid="{8CAF93C6-1C8F-4535-B333-EEEFEE9780EC}"/>
    <cellStyle name="Normal 5 2 2 4 5" xfId="2694" xr:uid="{C7CCF1C7-F41D-445D-9C0E-26CEF47A9E3C}"/>
    <cellStyle name="Normal 5 2 2 5" xfId="519" xr:uid="{00000000-0005-0000-0000-0000ED060000}"/>
    <cellStyle name="Normal 5 2 2 5 2" xfId="1448" xr:uid="{00000000-0005-0000-0000-0000EE060000}"/>
    <cellStyle name="Normal 5 2 2 5 2 2" xfId="3774" xr:uid="{BDEE0309-2EC4-446A-9C49-83639079BD3E}"/>
    <cellStyle name="Normal 5 2 2 5 3" xfId="2141" xr:uid="{00000000-0005-0000-0000-0000EF060000}"/>
    <cellStyle name="Normal 5 2 2 5 3 2" xfId="4467" xr:uid="{A5CE9330-6F78-43B6-866F-5103D22FB465}"/>
    <cellStyle name="Normal 5 2 2 5 4" xfId="2883" xr:uid="{35F9C15E-3FFF-42B4-9821-B3F21F29AE86}"/>
    <cellStyle name="Normal 5 2 2 6" xfId="901" xr:uid="{00000000-0005-0000-0000-0000F0060000}"/>
    <cellStyle name="Normal 5 2 2 6 2" xfId="3253" xr:uid="{77521F47-D186-4338-B504-E02FE08D9E2A}"/>
    <cellStyle name="Normal 5 2 2 7" xfId="1101" xr:uid="{00000000-0005-0000-0000-0000F1060000}"/>
    <cellStyle name="Normal 5 2 2 7 2" xfId="3427" xr:uid="{D9D86D88-B687-4612-A2F2-9E4B52966430}"/>
    <cellStyle name="Normal 5 2 2 8" xfId="1794" xr:uid="{00000000-0005-0000-0000-0000F2060000}"/>
    <cellStyle name="Normal 5 2 2 8 2" xfId="4120" xr:uid="{D80D9A4A-D5C2-4D00-A778-04B2A7E6AD96}"/>
    <cellStyle name="Normal 5 2 2 9" xfId="2499" xr:uid="{CF3ED3D5-6024-4482-A377-74B163F5F852}"/>
    <cellStyle name="Normal 5 2 3" xfId="34" xr:uid="{00000000-0005-0000-0000-0000F3060000}"/>
    <cellStyle name="Normal 5 2 3 2" xfId="40" xr:uid="{00000000-0005-0000-0000-0000F4060000}"/>
    <cellStyle name="Normal 5 2 3 3" xfId="142" xr:uid="{00000000-0005-0000-0000-0000F5060000}"/>
    <cellStyle name="Normal 5 2 3 3 2" xfId="386" xr:uid="{00000000-0005-0000-0000-0000F6060000}"/>
    <cellStyle name="Normal 5 2 3 3 2 2" xfId="764" xr:uid="{00000000-0005-0000-0000-0000F7060000}"/>
    <cellStyle name="Normal 5 2 3 3 2 2 2" xfId="1670" xr:uid="{00000000-0005-0000-0000-0000F8060000}"/>
    <cellStyle name="Normal 5 2 3 3 2 2 2 2" xfId="3996" xr:uid="{60513808-293B-497E-A2C7-F75147B2BE55}"/>
    <cellStyle name="Normal 5 2 3 3 2 2 3" xfId="2363" xr:uid="{00000000-0005-0000-0000-0000F9060000}"/>
    <cellStyle name="Normal 5 2 3 3 2 2 3 2" xfId="4689" xr:uid="{7EC3667D-9795-412F-B3D3-34848CA15F29}"/>
    <cellStyle name="Normal 5 2 3 3 2 2 4" xfId="3128" xr:uid="{45117496-8C62-462C-8E63-06489ADF18A2}"/>
    <cellStyle name="Normal 5 2 3 3 2 3" xfId="1323" xr:uid="{00000000-0005-0000-0000-0000FA060000}"/>
    <cellStyle name="Normal 5 2 3 3 2 3 2" xfId="3649" xr:uid="{6CC35363-99A4-4505-BFF4-3A3A00D8131B}"/>
    <cellStyle name="Normal 5 2 3 3 2 4" xfId="2016" xr:uid="{00000000-0005-0000-0000-0000FB060000}"/>
    <cellStyle name="Normal 5 2 3 3 2 4 2" xfId="4342" xr:uid="{8964C392-6889-4A8E-BBA2-5A752F24F06C}"/>
    <cellStyle name="Normal 5 2 3 3 2 5" xfId="2757" xr:uid="{2F40572E-A2B7-4587-9E05-1A8C1937EBD6}"/>
    <cellStyle name="Normal 5 2 3 3 3" xfId="569" xr:uid="{00000000-0005-0000-0000-0000FC060000}"/>
    <cellStyle name="Normal 5 2 3 3 3 2" xfId="1498" xr:uid="{00000000-0005-0000-0000-0000FD060000}"/>
    <cellStyle name="Normal 5 2 3 3 3 2 2" xfId="3824" xr:uid="{B41A2E8F-D3BA-42D2-9C48-73671A6BAFD6}"/>
    <cellStyle name="Normal 5 2 3 3 3 3" xfId="2191" xr:uid="{00000000-0005-0000-0000-0000FE060000}"/>
    <cellStyle name="Normal 5 2 3 3 3 3 2" xfId="4517" xr:uid="{B687D72A-5AF7-4B61-943A-78FF675B5190}"/>
    <cellStyle name="Normal 5 2 3 3 3 4" xfId="2933" xr:uid="{995A21D9-2A68-44BA-94A9-B55D18010155}"/>
    <cellStyle name="Normal 5 2 3 3 4" xfId="966" xr:uid="{00000000-0005-0000-0000-0000FF060000}"/>
    <cellStyle name="Normal 5 2 3 3 4 2" xfId="3303" xr:uid="{3040EE9A-3CFF-43BE-BB63-3756F1EC79E3}"/>
    <cellStyle name="Normal 5 2 3 3 5" xfId="1151" xr:uid="{00000000-0005-0000-0000-000000070000}"/>
    <cellStyle name="Normal 5 2 3 3 5 2" xfId="3477" xr:uid="{31D749B3-695A-431A-B50A-C9D5A8853179}"/>
    <cellStyle name="Normal 5 2 3 3 6" xfId="1844" xr:uid="{00000000-0005-0000-0000-000001070000}"/>
    <cellStyle name="Normal 5 2 3 3 6 2" xfId="4170" xr:uid="{5495B604-C735-4566-9A5B-329F91029FCF}"/>
    <cellStyle name="Normal 5 2 3 3 7" xfId="2561" xr:uid="{FD0884C0-B339-4E3C-B6EB-99E90097CFC4}"/>
    <cellStyle name="Normal 5 2 3 4" xfId="324" xr:uid="{00000000-0005-0000-0000-000002070000}"/>
    <cellStyle name="Normal 5 2 3 4 2" xfId="705" xr:uid="{00000000-0005-0000-0000-000003070000}"/>
    <cellStyle name="Normal 5 2 3 4 2 2" xfId="1624" xr:uid="{00000000-0005-0000-0000-000004070000}"/>
    <cellStyle name="Normal 5 2 3 4 2 2 2" xfId="3950" xr:uid="{9CF60EA9-8DFF-4BB4-9AF1-ED9892E3A37A}"/>
    <cellStyle name="Normal 5 2 3 4 2 3" xfId="2317" xr:uid="{00000000-0005-0000-0000-000005070000}"/>
    <cellStyle name="Normal 5 2 3 4 2 3 2" xfId="4643" xr:uid="{7113F6AE-1BB4-4B71-AD94-93481D4F5CD3}"/>
    <cellStyle name="Normal 5 2 3 4 2 4" xfId="3069" xr:uid="{5B207655-F972-413E-ACD6-0CD02E93F601}"/>
    <cellStyle name="Normal 5 2 3 4 3" xfId="1277" xr:uid="{00000000-0005-0000-0000-000006070000}"/>
    <cellStyle name="Normal 5 2 3 4 3 2" xfId="3603" xr:uid="{3BCE670C-6AC1-4196-8EC0-AF86F17B6220}"/>
    <cellStyle name="Normal 5 2 3 4 4" xfId="1970" xr:uid="{00000000-0005-0000-0000-000007070000}"/>
    <cellStyle name="Normal 5 2 3 4 4 2" xfId="4296" xr:uid="{293FB199-CEF9-42C4-8A5A-9417D6F10E4C}"/>
    <cellStyle name="Normal 5 2 3 4 5" xfId="2698" xr:uid="{33EE701D-91D0-4802-8999-2A82808355F5}"/>
    <cellStyle name="Normal 5 2 3 5" xfId="523" xr:uid="{00000000-0005-0000-0000-000008070000}"/>
    <cellStyle name="Normal 5 2 3 5 2" xfId="1452" xr:uid="{00000000-0005-0000-0000-000009070000}"/>
    <cellStyle name="Normal 5 2 3 5 2 2" xfId="3778" xr:uid="{DA873927-5B3B-4872-863D-929438706B49}"/>
    <cellStyle name="Normal 5 2 3 5 3" xfId="2145" xr:uid="{00000000-0005-0000-0000-00000A070000}"/>
    <cellStyle name="Normal 5 2 3 5 3 2" xfId="4471" xr:uid="{936994A5-2B2D-4410-8E11-25FC28033779}"/>
    <cellStyle name="Normal 5 2 3 5 4" xfId="2887" xr:uid="{6CDF3E41-DEF6-45CC-B083-384BEDE57144}"/>
    <cellStyle name="Normal 5 2 3 6" xfId="905" xr:uid="{00000000-0005-0000-0000-00000B070000}"/>
    <cellStyle name="Normal 5 2 3 6 2" xfId="3257" xr:uid="{F476F01F-6E00-49D6-BF17-BADF6B0015BD}"/>
    <cellStyle name="Normal 5 2 3 7" xfId="1105" xr:uid="{00000000-0005-0000-0000-00000C070000}"/>
    <cellStyle name="Normal 5 2 3 7 2" xfId="3431" xr:uid="{1C2F9E75-FE56-4EB1-88DF-B2AA6BABCCCF}"/>
    <cellStyle name="Normal 5 2 3 8" xfId="1798" xr:uid="{00000000-0005-0000-0000-00000D070000}"/>
    <cellStyle name="Normal 5 2 3 8 2" xfId="4124" xr:uid="{43BFAA44-3B1F-4F0F-BAE8-48D3CB069361}"/>
    <cellStyle name="Normal 5 2 3 9" xfId="2503" xr:uid="{B30AED48-DDAE-4FCE-A482-E8BE1786798E}"/>
    <cellStyle name="Normal 5 2 4" xfId="118" xr:uid="{00000000-0005-0000-0000-00000E070000}"/>
    <cellStyle name="Normal 5 2 4 2" xfId="164" xr:uid="{00000000-0005-0000-0000-00000F070000}"/>
    <cellStyle name="Normal 5 2 4 2 2" xfId="408" xr:uid="{00000000-0005-0000-0000-000010070000}"/>
    <cellStyle name="Normal 5 2 4 2 2 2" xfId="786" xr:uid="{00000000-0005-0000-0000-000011070000}"/>
    <cellStyle name="Normal 5 2 4 2 2 2 2" xfId="1692" xr:uid="{00000000-0005-0000-0000-000012070000}"/>
    <cellStyle name="Normal 5 2 4 2 2 2 2 2" xfId="4018" xr:uid="{707E1924-BE0F-4C52-9351-7B6ACDAD646B}"/>
    <cellStyle name="Normal 5 2 4 2 2 2 3" xfId="2385" xr:uid="{00000000-0005-0000-0000-000013070000}"/>
    <cellStyle name="Normal 5 2 4 2 2 2 3 2" xfId="4711" xr:uid="{5BE97372-CF69-4F06-8289-2C39FC7D89FD}"/>
    <cellStyle name="Normal 5 2 4 2 2 2 4" xfId="3150" xr:uid="{E71FEBD0-84BD-414E-8520-8A6EFEE00206}"/>
    <cellStyle name="Normal 5 2 4 2 2 3" xfId="1345" xr:uid="{00000000-0005-0000-0000-000014070000}"/>
    <cellStyle name="Normal 5 2 4 2 2 3 2" xfId="3671" xr:uid="{32657B33-409F-4425-ADA3-42F5A3B02D2A}"/>
    <cellStyle name="Normal 5 2 4 2 2 4" xfId="2038" xr:uid="{00000000-0005-0000-0000-000015070000}"/>
    <cellStyle name="Normal 5 2 4 2 2 4 2" xfId="4364" xr:uid="{68CA6703-25FF-4520-B5CE-6CDF84267DFC}"/>
    <cellStyle name="Normal 5 2 4 2 2 5" xfId="2779" xr:uid="{182323D3-A274-4CED-B718-3C27795F9185}"/>
    <cellStyle name="Normal 5 2 4 2 3" xfId="591" xr:uid="{00000000-0005-0000-0000-000016070000}"/>
    <cellStyle name="Normal 5 2 4 2 3 2" xfId="1520" xr:uid="{00000000-0005-0000-0000-000017070000}"/>
    <cellStyle name="Normal 5 2 4 2 3 2 2" xfId="3846" xr:uid="{2790C3D6-510C-4FCF-97DB-F87A0ADC699A}"/>
    <cellStyle name="Normal 5 2 4 2 3 3" xfId="2213" xr:uid="{00000000-0005-0000-0000-000018070000}"/>
    <cellStyle name="Normal 5 2 4 2 3 3 2" xfId="4539" xr:uid="{DD401C2B-31D7-4D50-A7C7-500CAD7049F4}"/>
    <cellStyle name="Normal 5 2 4 2 3 4" xfId="2955" xr:uid="{683149A2-652E-447E-80D3-54BC5E4B1149}"/>
    <cellStyle name="Normal 5 2 4 2 4" xfId="988" xr:uid="{00000000-0005-0000-0000-000019070000}"/>
    <cellStyle name="Normal 5 2 4 2 4 2" xfId="3325" xr:uid="{A50F66A3-2FB4-4915-BE33-552C204C90D8}"/>
    <cellStyle name="Normal 5 2 4 2 5" xfId="1173" xr:uid="{00000000-0005-0000-0000-00001A070000}"/>
    <cellStyle name="Normal 5 2 4 2 5 2" xfId="3499" xr:uid="{EC220AED-75A7-406D-B888-626F815DADFD}"/>
    <cellStyle name="Normal 5 2 4 2 6" xfId="1866" xr:uid="{00000000-0005-0000-0000-00001B070000}"/>
    <cellStyle name="Normal 5 2 4 2 6 2" xfId="4192" xr:uid="{BF0B34D1-EB12-4BBF-B0F1-F40B33129AD0}"/>
    <cellStyle name="Normal 5 2 4 2 7" xfId="2583" xr:uid="{0CD72793-F226-445E-B51A-0CAA6CF8CE40}"/>
    <cellStyle name="Normal 5 2 4 3" xfId="362" xr:uid="{00000000-0005-0000-0000-00001C070000}"/>
    <cellStyle name="Normal 5 2 4 3 2" xfId="740" xr:uid="{00000000-0005-0000-0000-00001D070000}"/>
    <cellStyle name="Normal 5 2 4 3 2 2" xfId="1646" xr:uid="{00000000-0005-0000-0000-00001E070000}"/>
    <cellStyle name="Normal 5 2 4 3 2 2 2" xfId="3972" xr:uid="{67184363-5ACF-41E5-8F73-5CDFAB998135}"/>
    <cellStyle name="Normal 5 2 4 3 2 3" xfId="2339" xr:uid="{00000000-0005-0000-0000-00001F070000}"/>
    <cellStyle name="Normal 5 2 4 3 2 3 2" xfId="4665" xr:uid="{273952E9-7DF2-4703-AD6B-55A0897EB6CC}"/>
    <cellStyle name="Normal 5 2 4 3 2 4" xfId="3104" xr:uid="{3A4BFAAE-8FA8-43AA-832A-8704A0B3384A}"/>
    <cellStyle name="Normal 5 2 4 3 3" xfId="1299" xr:uid="{00000000-0005-0000-0000-000020070000}"/>
    <cellStyle name="Normal 5 2 4 3 3 2" xfId="3625" xr:uid="{F242E766-7685-4A86-A430-3AB3A24B5918}"/>
    <cellStyle name="Normal 5 2 4 3 4" xfId="1992" xr:uid="{00000000-0005-0000-0000-000021070000}"/>
    <cellStyle name="Normal 5 2 4 3 4 2" xfId="4318" xr:uid="{2E9E4BAE-A659-41F8-9844-B0314C857C23}"/>
    <cellStyle name="Normal 5 2 4 3 5" xfId="2733" xr:uid="{E7668EE5-9C16-4D79-87EB-AB4F9CCC8158}"/>
    <cellStyle name="Normal 5 2 4 4" xfId="545" xr:uid="{00000000-0005-0000-0000-000022070000}"/>
    <cellStyle name="Normal 5 2 4 4 2" xfId="1474" xr:uid="{00000000-0005-0000-0000-000023070000}"/>
    <cellStyle name="Normal 5 2 4 4 2 2" xfId="3800" xr:uid="{67E6A8A2-7F4C-4538-B1FB-38FDA0F2677D}"/>
    <cellStyle name="Normal 5 2 4 4 3" xfId="2167" xr:uid="{00000000-0005-0000-0000-000024070000}"/>
    <cellStyle name="Normal 5 2 4 4 3 2" xfId="4493" xr:uid="{8E2B5ADC-B2DC-4B82-B075-EE488C804586}"/>
    <cellStyle name="Normal 5 2 4 4 4" xfId="2909" xr:uid="{FC92F2DB-FE56-460C-B775-B8307E83FF5F}"/>
    <cellStyle name="Normal 5 2 4 5" xfId="942" xr:uid="{00000000-0005-0000-0000-000025070000}"/>
    <cellStyle name="Normal 5 2 4 5 2" xfId="3279" xr:uid="{B2C7AD18-524D-41C5-A7FA-39A07CB7E79F}"/>
    <cellStyle name="Normal 5 2 4 6" xfId="1127" xr:uid="{00000000-0005-0000-0000-000026070000}"/>
    <cellStyle name="Normal 5 2 4 6 2" xfId="3453" xr:uid="{A774A8D6-D1B3-4494-A54E-781D5DC626E4}"/>
    <cellStyle name="Normal 5 2 4 7" xfId="1820" xr:uid="{00000000-0005-0000-0000-000027070000}"/>
    <cellStyle name="Normal 5 2 4 7 2" xfId="4146" xr:uid="{C2C12531-9FFF-4775-B3E6-5413732DD4E0}"/>
    <cellStyle name="Normal 5 2 4 8" xfId="2537" xr:uid="{BEB91973-E825-4550-9D85-5EA534C4FEBA}"/>
    <cellStyle name="Normal 5 2 5" xfId="122" xr:uid="{00000000-0005-0000-0000-000028070000}"/>
    <cellStyle name="Normal 5 2 5 2" xfId="168" xr:uid="{00000000-0005-0000-0000-000029070000}"/>
    <cellStyle name="Normal 5 2 5 2 2" xfId="412" xr:uid="{00000000-0005-0000-0000-00002A070000}"/>
    <cellStyle name="Normal 5 2 5 2 2 2" xfId="790" xr:uid="{00000000-0005-0000-0000-00002B070000}"/>
    <cellStyle name="Normal 5 2 5 2 2 2 2" xfId="1696" xr:uid="{00000000-0005-0000-0000-00002C070000}"/>
    <cellStyle name="Normal 5 2 5 2 2 2 2 2" xfId="4022" xr:uid="{74C2B9E8-BCC5-4CCD-9CCC-CFF803820901}"/>
    <cellStyle name="Normal 5 2 5 2 2 2 3" xfId="2389" xr:uid="{00000000-0005-0000-0000-00002D070000}"/>
    <cellStyle name="Normal 5 2 5 2 2 2 3 2" xfId="4715" xr:uid="{97C76A47-3ACA-423A-B0AB-A225B8E3DC9E}"/>
    <cellStyle name="Normal 5 2 5 2 2 2 4" xfId="3154" xr:uid="{C243323A-AAB0-4289-B72D-A62F25176850}"/>
    <cellStyle name="Normal 5 2 5 2 2 3" xfId="1349" xr:uid="{00000000-0005-0000-0000-00002E070000}"/>
    <cellStyle name="Normal 5 2 5 2 2 3 2" xfId="3675" xr:uid="{CD964C85-F8ED-4310-A816-5CB9B6FC395C}"/>
    <cellStyle name="Normal 5 2 5 2 2 4" xfId="2042" xr:uid="{00000000-0005-0000-0000-00002F070000}"/>
    <cellStyle name="Normal 5 2 5 2 2 4 2" xfId="4368" xr:uid="{690E81F2-DEAA-47B9-AA98-E6EBCEE3B332}"/>
    <cellStyle name="Normal 5 2 5 2 2 5" xfId="2783" xr:uid="{F408A296-F42F-43B4-9451-0F669277FD80}"/>
    <cellStyle name="Normal 5 2 5 2 3" xfId="595" xr:uid="{00000000-0005-0000-0000-000030070000}"/>
    <cellStyle name="Normal 5 2 5 2 3 2" xfId="1524" xr:uid="{00000000-0005-0000-0000-000031070000}"/>
    <cellStyle name="Normal 5 2 5 2 3 2 2" xfId="3850" xr:uid="{84EF6089-B8F1-42F0-BC95-46BA3F74EE5D}"/>
    <cellStyle name="Normal 5 2 5 2 3 3" xfId="2217" xr:uid="{00000000-0005-0000-0000-000032070000}"/>
    <cellStyle name="Normal 5 2 5 2 3 3 2" xfId="4543" xr:uid="{20475891-2A25-4914-8768-9E86E9C1729F}"/>
    <cellStyle name="Normal 5 2 5 2 3 4" xfId="2959" xr:uid="{243E04E0-1F07-4F62-AE7A-C2D39063AF27}"/>
    <cellStyle name="Normal 5 2 5 2 4" xfId="992" xr:uid="{00000000-0005-0000-0000-000033070000}"/>
    <cellStyle name="Normal 5 2 5 2 4 2" xfId="3329" xr:uid="{06BE2A1B-AB78-4D48-A9A8-3E8A81AE273A}"/>
    <cellStyle name="Normal 5 2 5 2 5" xfId="1177" xr:uid="{00000000-0005-0000-0000-000034070000}"/>
    <cellStyle name="Normal 5 2 5 2 5 2" xfId="3503" xr:uid="{25C49C79-A985-4FE1-8A08-E93A1B6C84F8}"/>
    <cellStyle name="Normal 5 2 5 2 6" xfId="1870" xr:uid="{00000000-0005-0000-0000-000035070000}"/>
    <cellStyle name="Normal 5 2 5 2 6 2" xfId="4196" xr:uid="{39B73AEC-3694-43DC-A0DC-B88FBB18EA28}"/>
    <cellStyle name="Normal 5 2 5 2 7" xfId="2587" xr:uid="{A77FE080-8733-4D0E-A23A-73CFBD559C46}"/>
    <cellStyle name="Normal 5 2 5 3" xfId="366" xr:uid="{00000000-0005-0000-0000-000036070000}"/>
    <cellStyle name="Normal 5 2 5 3 2" xfId="744" xr:uid="{00000000-0005-0000-0000-000037070000}"/>
    <cellStyle name="Normal 5 2 5 3 2 2" xfId="1650" xr:uid="{00000000-0005-0000-0000-000038070000}"/>
    <cellStyle name="Normal 5 2 5 3 2 2 2" xfId="3976" xr:uid="{000584FA-F02E-4F02-B5E4-0A0B338C27E2}"/>
    <cellStyle name="Normal 5 2 5 3 2 3" xfId="2343" xr:uid="{00000000-0005-0000-0000-000039070000}"/>
    <cellStyle name="Normal 5 2 5 3 2 3 2" xfId="4669" xr:uid="{7A5F477E-A301-4BCD-B152-BE304E733C6E}"/>
    <cellStyle name="Normal 5 2 5 3 2 4" xfId="3108" xr:uid="{FADA600E-EE10-4B69-96A1-F8AD7104D983}"/>
    <cellStyle name="Normal 5 2 5 3 3" xfId="1303" xr:uid="{00000000-0005-0000-0000-00003A070000}"/>
    <cellStyle name="Normal 5 2 5 3 3 2" xfId="3629" xr:uid="{10F94096-5EE8-4726-988C-F2ED7D668A8F}"/>
    <cellStyle name="Normal 5 2 5 3 4" xfId="1996" xr:uid="{00000000-0005-0000-0000-00003B070000}"/>
    <cellStyle name="Normal 5 2 5 3 4 2" xfId="4322" xr:uid="{B54F1621-5F4D-4431-9674-328DEAE3B682}"/>
    <cellStyle name="Normal 5 2 5 3 5" xfId="2737" xr:uid="{BB6BE7FD-89FF-4E03-9DB0-E2F1A6A036E9}"/>
    <cellStyle name="Normal 5 2 5 4" xfId="549" xr:uid="{00000000-0005-0000-0000-00003C070000}"/>
    <cellStyle name="Normal 5 2 5 4 2" xfId="1478" xr:uid="{00000000-0005-0000-0000-00003D070000}"/>
    <cellStyle name="Normal 5 2 5 4 2 2" xfId="3804" xr:uid="{2096B17B-2FE8-4DF9-B822-4CFCB8BBE3F3}"/>
    <cellStyle name="Normal 5 2 5 4 3" xfId="2171" xr:uid="{00000000-0005-0000-0000-00003E070000}"/>
    <cellStyle name="Normal 5 2 5 4 3 2" xfId="4497" xr:uid="{4883B80A-6525-4B2F-98DF-FF0B0C24612E}"/>
    <cellStyle name="Normal 5 2 5 4 4" xfId="2913" xr:uid="{A24D564A-7295-48D7-8756-2FE817633951}"/>
    <cellStyle name="Normal 5 2 5 5" xfId="946" xr:uid="{00000000-0005-0000-0000-00003F070000}"/>
    <cellStyle name="Normal 5 2 5 5 2" xfId="3283" xr:uid="{7CD414D4-AED8-4A6E-8AE9-5FF2FCCB1DB7}"/>
    <cellStyle name="Normal 5 2 5 6" xfId="1131" xr:uid="{00000000-0005-0000-0000-000040070000}"/>
    <cellStyle name="Normal 5 2 5 6 2" xfId="3457" xr:uid="{7166CC86-F922-450C-93C0-9E376D808A1F}"/>
    <cellStyle name="Normal 5 2 5 7" xfId="1824" xr:uid="{00000000-0005-0000-0000-000041070000}"/>
    <cellStyle name="Normal 5 2 5 7 2" xfId="4150" xr:uid="{D66295D9-075A-43E2-9892-898949027BA4}"/>
    <cellStyle name="Normal 5 2 5 8" xfId="2541" xr:uid="{FD25A191-EC19-4DE7-9B29-6C2F7765A27A}"/>
    <cellStyle name="Normal 5 2 6" xfId="126" xr:uid="{00000000-0005-0000-0000-000042070000}"/>
    <cellStyle name="Normal 5 2 6 2" xfId="172" xr:uid="{00000000-0005-0000-0000-000043070000}"/>
    <cellStyle name="Normal 5 2 6 2 2" xfId="416" xr:uid="{00000000-0005-0000-0000-000044070000}"/>
    <cellStyle name="Normal 5 2 6 2 2 2" xfId="794" xr:uid="{00000000-0005-0000-0000-000045070000}"/>
    <cellStyle name="Normal 5 2 6 2 2 2 2" xfId="1700" xr:uid="{00000000-0005-0000-0000-000046070000}"/>
    <cellStyle name="Normal 5 2 6 2 2 2 2 2" xfId="4026" xr:uid="{2AF3967C-BBEE-47B0-9EB4-97F293771609}"/>
    <cellStyle name="Normal 5 2 6 2 2 2 3" xfId="2393" xr:uid="{00000000-0005-0000-0000-000047070000}"/>
    <cellStyle name="Normal 5 2 6 2 2 2 3 2" xfId="4719" xr:uid="{E4F04673-455D-4A76-959C-DF1F348CEAC4}"/>
    <cellStyle name="Normal 5 2 6 2 2 2 4" xfId="3158" xr:uid="{32102173-FA25-4A66-850F-A5907EA7F88E}"/>
    <cellStyle name="Normal 5 2 6 2 2 3" xfId="1353" xr:uid="{00000000-0005-0000-0000-000048070000}"/>
    <cellStyle name="Normal 5 2 6 2 2 3 2" xfId="3679" xr:uid="{2441B372-EA16-4FCA-A30C-A59A2F7B7432}"/>
    <cellStyle name="Normal 5 2 6 2 2 4" xfId="2046" xr:uid="{00000000-0005-0000-0000-000049070000}"/>
    <cellStyle name="Normal 5 2 6 2 2 4 2" xfId="4372" xr:uid="{9DD22A7E-6E45-4F4D-B282-6F8B97E25077}"/>
    <cellStyle name="Normal 5 2 6 2 2 5" xfId="2787" xr:uid="{E17D5A61-D2FD-4F6D-810F-BF935A4D1B78}"/>
    <cellStyle name="Normal 5 2 6 2 3" xfId="599" xr:uid="{00000000-0005-0000-0000-00004A070000}"/>
    <cellStyle name="Normal 5 2 6 2 3 2" xfId="1528" xr:uid="{00000000-0005-0000-0000-00004B070000}"/>
    <cellStyle name="Normal 5 2 6 2 3 2 2" xfId="3854" xr:uid="{7C7A117F-662A-4196-B878-20E01F7BF05A}"/>
    <cellStyle name="Normal 5 2 6 2 3 3" xfId="2221" xr:uid="{00000000-0005-0000-0000-00004C070000}"/>
    <cellStyle name="Normal 5 2 6 2 3 3 2" xfId="4547" xr:uid="{59A1C4CC-ACF2-47DC-8054-F2449F573F1A}"/>
    <cellStyle name="Normal 5 2 6 2 3 4" xfId="2963" xr:uid="{4C0B2BDC-6F9E-4202-9F33-BB115A1FF5FF}"/>
    <cellStyle name="Normal 5 2 6 2 4" xfId="996" xr:uid="{00000000-0005-0000-0000-00004D070000}"/>
    <cellStyle name="Normal 5 2 6 2 4 2" xfId="3333" xr:uid="{E4DBBEAB-811D-4309-ADD8-2EE867BEB3AC}"/>
    <cellStyle name="Normal 5 2 6 2 5" xfId="1181" xr:uid="{00000000-0005-0000-0000-00004E070000}"/>
    <cellStyle name="Normal 5 2 6 2 5 2" xfId="3507" xr:uid="{87FCDCF2-771C-48F3-92F1-27C2C1F7EED0}"/>
    <cellStyle name="Normal 5 2 6 2 6" xfId="1874" xr:uid="{00000000-0005-0000-0000-00004F070000}"/>
    <cellStyle name="Normal 5 2 6 2 6 2" xfId="4200" xr:uid="{31B31FF8-3971-4F14-9923-3E1B9F5C7EE7}"/>
    <cellStyle name="Normal 5 2 6 2 7" xfId="2591" xr:uid="{1E0ACCE9-D6DF-432D-9B6D-A0603C201C53}"/>
    <cellStyle name="Normal 5 2 6 3" xfId="370" xr:uid="{00000000-0005-0000-0000-000050070000}"/>
    <cellStyle name="Normal 5 2 6 3 2" xfId="748" xr:uid="{00000000-0005-0000-0000-000051070000}"/>
    <cellStyle name="Normal 5 2 6 3 2 2" xfId="1654" xr:uid="{00000000-0005-0000-0000-000052070000}"/>
    <cellStyle name="Normal 5 2 6 3 2 2 2" xfId="3980" xr:uid="{0DC77007-FBD3-4731-A0D2-51D423B0F326}"/>
    <cellStyle name="Normal 5 2 6 3 2 3" xfId="2347" xr:uid="{00000000-0005-0000-0000-000053070000}"/>
    <cellStyle name="Normal 5 2 6 3 2 3 2" xfId="4673" xr:uid="{2E433AF2-9351-4E61-AE17-4C05C2F49ADB}"/>
    <cellStyle name="Normal 5 2 6 3 2 4" xfId="3112" xr:uid="{5C6C43F3-534D-4465-8087-C762DBA5553F}"/>
    <cellStyle name="Normal 5 2 6 3 3" xfId="1307" xr:uid="{00000000-0005-0000-0000-000054070000}"/>
    <cellStyle name="Normal 5 2 6 3 3 2" xfId="3633" xr:uid="{DDB00796-0F34-41B9-B15C-D7C64FDC9B2D}"/>
    <cellStyle name="Normal 5 2 6 3 4" xfId="2000" xr:uid="{00000000-0005-0000-0000-000055070000}"/>
    <cellStyle name="Normal 5 2 6 3 4 2" xfId="4326" xr:uid="{300DCB45-0C70-449F-8CC9-88DBD3B6D2CD}"/>
    <cellStyle name="Normal 5 2 6 3 5" xfId="2741" xr:uid="{C86C9BCB-B72C-492D-BC33-2B55E0B08F00}"/>
    <cellStyle name="Normal 5 2 6 4" xfId="553" xr:uid="{00000000-0005-0000-0000-000056070000}"/>
    <cellStyle name="Normal 5 2 6 4 2" xfId="1482" xr:uid="{00000000-0005-0000-0000-000057070000}"/>
    <cellStyle name="Normal 5 2 6 4 2 2" xfId="3808" xr:uid="{97BEF1DE-884C-473A-9574-07D6915FD247}"/>
    <cellStyle name="Normal 5 2 6 4 3" xfId="2175" xr:uid="{00000000-0005-0000-0000-000058070000}"/>
    <cellStyle name="Normal 5 2 6 4 3 2" xfId="4501" xr:uid="{4A837895-E55F-4A80-A45D-91827BBDF96A}"/>
    <cellStyle name="Normal 5 2 6 4 4" xfId="2917" xr:uid="{B6743D5B-B6DD-4C42-883A-7C2FB6FE12FD}"/>
    <cellStyle name="Normal 5 2 6 5" xfId="950" xr:uid="{00000000-0005-0000-0000-000059070000}"/>
    <cellStyle name="Normal 5 2 6 5 2" xfId="3287" xr:uid="{52014AA1-8623-4CB8-B1A9-A7064FC4A7AE}"/>
    <cellStyle name="Normal 5 2 6 6" xfId="1135" xr:uid="{00000000-0005-0000-0000-00005A070000}"/>
    <cellStyle name="Normal 5 2 6 6 2" xfId="3461" xr:uid="{D4BD31D6-8BF2-454D-8F71-E9E90A6D2B02}"/>
    <cellStyle name="Normal 5 2 6 7" xfId="1828" xr:uid="{00000000-0005-0000-0000-00005B070000}"/>
    <cellStyle name="Normal 5 2 6 7 2" xfId="4154" xr:uid="{98FBB88C-B8C2-4F63-B8C6-8C608E47F60F}"/>
    <cellStyle name="Normal 5 2 6 8" xfId="2545" xr:uid="{DB278A19-3321-4654-97DA-65AAC51E0E57}"/>
    <cellStyle name="Normal 5 2 7" xfId="134" xr:uid="{00000000-0005-0000-0000-00005C070000}"/>
    <cellStyle name="Normal 5 2 7 2" xfId="378" xr:uid="{00000000-0005-0000-0000-00005D070000}"/>
    <cellStyle name="Normal 5 2 7 2 2" xfId="756" xr:uid="{00000000-0005-0000-0000-00005E070000}"/>
    <cellStyle name="Normal 5 2 7 2 2 2" xfId="1662" xr:uid="{00000000-0005-0000-0000-00005F070000}"/>
    <cellStyle name="Normal 5 2 7 2 2 2 2" xfId="3988" xr:uid="{5B2E8EEF-1B29-46CE-A84F-5D438A0BDD57}"/>
    <cellStyle name="Normal 5 2 7 2 2 3" xfId="2355" xr:uid="{00000000-0005-0000-0000-000060070000}"/>
    <cellStyle name="Normal 5 2 7 2 2 3 2" xfId="4681" xr:uid="{0B07FACC-38F4-4276-8DA8-8A97EC9A05D2}"/>
    <cellStyle name="Normal 5 2 7 2 2 4" xfId="3120" xr:uid="{A292D380-EA0F-493B-93BB-D7B6C7C4BB92}"/>
    <cellStyle name="Normal 5 2 7 2 3" xfId="1315" xr:uid="{00000000-0005-0000-0000-000061070000}"/>
    <cellStyle name="Normal 5 2 7 2 3 2" xfId="3641" xr:uid="{7437FF65-CFBE-4322-8C45-13D38412198C}"/>
    <cellStyle name="Normal 5 2 7 2 4" xfId="2008" xr:uid="{00000000-0005-0000-0000-000062070000}"/>
    <cellStyle name="Normal 5 2 7 2 4 2" xfId="4334" xr:uid="{AD18176D-E026-42BA-9213-DCC8F5B6501C}"/>
    <cellStyle name="Normal 5 2 7 2 5" xfId="2749" xr:uid="{F481C689-7758-4180-B1C2-4A5499D15C75}"/>
    <cellStyle name="Normal 5 2 7 3" xfId="561" xr:uid="{00000000-0005-0000-0000-000063070000}"/>
    <cellStyle name="Normal 5 2 7 3 2" xfId="1490" xr:uid="{00000000-0005-0000-0000-000064070000}"/>
    <cellStyle name="Normal 5 2 7 3 2 2" xfId="3816" xr:uid="{AE9EB018-C7FD-468E-B710-377446A6D16B}"/>
    <cellStyle name="Normal 5 2 7 3 3" xfId="2183" xr:uid="{00000000-0005-0000-0000-000065070000}"/>
    <cellStyle name="Normal 5 2 7 3 3 2" xfId="4509" xr:uid="{397FE4F4-4396-46C5-935B-D356225DCA87}"/>
    <cellStyle name="Normal 5 2 7 3 4" xfId="2925" xr:uid="{E3D536F0-8B9D-4659-9ABF-B56389C0B798}"/>
    <cellStyle name="Normal 5 2 7 4" xfId="958" xr:uid="{00000000-0005-0000-0000-000066070000}"/>
    <cellStyle name="Normal 5 2 7 4 2" xfId="3295" xr:uid="{E255AF9A-945A-4A38-AF96-578A15530908}"/>
    <cellStyle name="Normal 5 2 7 5" xfId="1143" xr:uid="{00000000-0005-0000-0000-000067070000}"/>
    <cellStyle name="Normal 5 2 7 5 2" xfId="3469" xr:uid="{4B43A89F-CA23-40B1-A555-054EFC02321E}"/>
    <cellStyle name="Normal 5 2 7 6" xfId="1836" xr:uid="{00000000-0005-0000-0000-000068070000}"/>
    <cellStyle name="Normal 5 2 7 6 2" xfId="4162" xr:uid="{6EC14FFB-BC99-4C52-A932-25EA11ADE4E5}"/>
    <cellStyle name="Normal 5 2 7 7" xfId="2553" xr:uid="{80E878DA-C46D-410E-9D1D-699E444D7D9F}"/>
    <cellStyle name="Normal 5 2 8" xfId="316" xr:uid="{00000000-0005-0000-0000-000069070000}"/>
    <cellStyle name="Normal 5 2 8 2" xfId="697" xr:uid="{00000000-0005-0000-0000-00006A070000}"/>
    <cellStyle name="Normal 5 2 8 2 2" xfId="1616" xr:uid="{00000000-0005-0000-0000-00006B070000}"/>
    <cellStyle name="Normal 5 2 8 2 2 2" xfId="3942" xr:uid="{BFA70358-97E0-419D-B452-430E6C5E5509}"/>
    <cellStyle name="Normal 5 2 8 2 3" xfId="2309" xr:uid="{00000000-0005-0000-0000-00006C070000}"/>
    <cellStyle name="Normal 5 2 8 2 3 2" xfId="4635" xr:uid="{61C0DFB9-5170-495B-B09B-4F60BCAEBECF}"/>
    <cellStyle name="Normal 5 2 8 2 4" xfId="3061" xr:uid="{018CDDB8-6A82-4DB8-A3A9-E90697F0D2A3}"/>
    <cellStyle name="Normal 5 2 8 3" xfId="1269" xr:uid="{00000000-0005-0000-0000-00006D070000}"/>
    <cellStyle name="Normal 5 2 8 3 2" xfId="3595" xr:uid="{A83AC1A4-0512-4513-9522-8E4D28BDE8F3}"/>
    <cellStyle name="Normal 5 2 8 4" xfId="1962" xr:uid="{00000000-0005-0000-0000-00006E070000}"/>
    <cellStyle name="Normal 5 2 8 4 2" xfId="4288" xr:uid="{C4C3A8DF-B29E-46A5-831A-3ECCCA306279}"/>
    <cellStyle name="Normal 5 2 8 5" xfId="2690" xr:uid="{DA508FAD-08DB-4910-AE13-25EA99A4573C}"/>
    <cellStyle name="Normal 5 2 9" xfId="515" xr:uid="{00000000-0005-0000-0000-00006F070000}"/>
    <cellStyle name="Normal 5 2 9 2" xfId="1444" xr:uid="{00000000-0005-0000-0000-000070070000}"/>
    <cellStyle name="Normal 5 2 9 2 2" xfId="3770" xr:uid="{461BB7C4-6514-48CA-9E8C-030142BF7E6F}"/>
    <cellStyle name="Normal 5 2 9 3" xfId="2137" xr:uid="{00000000-0005-0000-0000-000071070000}"/>
    <cellStyle name="Normal 5 2 9 3 2" xfId="4463" xr:uid="{C37E406D-1D35-4340-A786-3266BC56E3B9}"/>
    <cellStyle name="Normal 5 2 9 4" xfId="2879" xr:uid="{6E9C7A9A-8956-4C47-80F8-DD957982741F}"/>
    <cellStyle name="Normal 5 2_Balanse - eiendeler" xfId="109" xr:uid="{00000000-0005-0000-0000-000072070000}"/>
    <cellStyle name="Normal 5 3" xfId="25" xr:uid="{00000000-0005-0000-0000-000073070000}"/>
    <cellStyle name="Normal 5 3 2" xfId="110" xr:uid="{00000000-0005-0000-0000-000074070000}"/>
    <cellStyle name="Normal 5 3 2 2" xfId="162" xr:uid="{00000000-0005-0000-0000-000075070000}"/>
    <cellStyle name="Normal 5 3 2 2 2" xfId="406" xr:uid="{00000000-0005-0000-0000-000076070000}"/>
    <cellStyle name="Normal 5 3 2 2 2 2" xfId="784" xr:uid="{00000000-0005-0000-0000-000077070000}"/>
    <cellStyle name="Normal 5 3 2 2 2 2 2" xfId="1690" xr:uid="{00000000-0005-0000-0000-000078070000}"/>
    <cellStyle name="Normal 5 3 2 2 2 2 2 2" xfId="4016" xr:uid="{5F9998A8-36F9-45BA-B44F-D4E9DCC64F74}"/>
    <cellStyle name="Normal 5 3 2 2 2 2 3" xfId="2383" xr:uid="{00000000-0005-0000-0000-000079070000}"/>
    <cellStyle name="Normal 5 3 2 2 2 2 3 2" xfId="4709" xr:uid="{640FD617-2C35-48EF-9375-764344DCFC8F}"/>
    <cellStyle name="Normal 5 3 2 2 2 2 4" xfId="3148" xr:uid="{523DDBC3-26E8-41AB-88BD-7C0A6E787C6C}"/>
    <cellStyle name="Normal 5 3 2 2 2 3" xfId="1343" xr:uid="{00000000-0005-0000-0000-00007A070000}"/>
    <cellStyle name="Normal 5 3 2 2 2 3 2" xfId="3669" xr:uid="{EF975708-4333-4E4B-B703-2416C7F9398C}"/>
    <cellStyle name="Normal 5 3 2 2 2 4" xfId="2036" xr:uid="{00000000-0005-0000-0000-00007B070000}"/>
    <cellStyle name="Normal 5 3 2 2 2 4 2" xfId="4362" xr:uid="{83159BF0-7FD0-4768-B1A0-BAB7F89D534E}"/>
    <cellStyle name="Normal 5 3 2 2 2 5" xfId="2777" xr:uid="{7AF9B54E-5504-4713-8F32-3017580E6FFC}"/>
    <cellStyle name="Normal 5 3 2 2 3" xfId="589" xr:uid="{00000000-0005-0000-0000-00007C070000}"/>
    <cellStyle name="Normal 5 3 2 2 3 2" xfId="1518" xr:uid="{00000000-0005-0000-0000-00007D070000}"/>
    <cellStyle name="Normal 5 3 2 2 3 2 2" xfId="3844" xr:uid="{DA07CDD7-776B-435D-8C81-9253D17E3732}"/>
    <cellStyle name="Normal 5 3 2 2 3 3" xfId="2211" xr:uid="{00000000-0005-0000-0000-00007E070000}"/>
    <cellStyle name="Normal 5 3 2 2 3 3 2" xfId="4537" xr:uid="{D2798B99-4A92-4F9E-A7AF-172D98A25E83}"/>
    <cellStyle name="Normal 5 3 2 2 3 4" xfId="2953" xr:uid="{0667E6DC-007C-4D68-A91E-DD27BA2C21E1}"/>
    <cellStyle name="Normal 5 3 2 2 4" xfId="986" xr:uid="{00000000-0005-0000-0000-00007F070000}"/>
    <cellStyle name="Normal 5 3 2 2 4 2" xfId="3323" xr:uid="{0241D710-C4FD-4A4E-850B-7E2CADAD6918}"/>
    <cellStyle name="Normal 5 3 2 2 5" xfId="1171" xr:uid="{00000000-0005-0000-0000-000080070000}"/>
    <cellStyle name="Normal 5 3 2 2 5 2" xfId="3497" xr:uid="{D9CC7105-DBF6-48D0-B7F1-8EC1C3520FF0}"/>
    <cellStyle name="Normal 5 3 2 2 6" xfId="1864" xr:uid="{00000000-0005-0000-0000-000081070000}"/>
    <cellStyle name="Normal 5 3 2 2 6 2" xfId="4190" xr:uid="{4FE0B4C9-B23A-449E-98D4-5DAB49FFA1B3}"/>
    <cellStyle name="Normal 5 3 2 2 7" xfId="2581" xr:uid="{CA8B4401-6965-4EBA-AA74-52DE05FDC25F}"/>
    <cellStyle name="Normal 5 3 2 3" xfId="359" xr:uid="{00000000-0005-0000-0000-000082070000}"/>
    <cellStyle name="Normal 5 3 2 3 2" xfId="737" xr:uid="{00000000-0005-0000-0000-000083070000}"/>
    <cellStyle name="Normal 5 3 2 3 2 2" xfId="1644" xr:uid="{00000000-0005-0000-0000-000084070000}"/>
    <cellStyle name="Normal 5 3 2 3 2 2 2" xfId="3970" xr:uid="{81CDB976-5EAF-4F6A-A8D2-0E04F61D150B}"/>
    <cellStyle name="Normal 5 3 2 3 2 3" xfId="2337" xr:uid="{00000000-0005-0000-0000-000085070000}"/>
    <cellStyle name="Normal 5 3 2 3 2 3 2" xfId="4663" xr:uid="{5EFD74D8-C6AA-40FB-B898-A5824057CA8A}"/>
    <cellStyle name="Normal 5 3 2 3 2 4" xfId="3101" xr:uid="{628B9DC0-F315-46AF-9F94-27E7D11BFF2C}"/>
    <cellStyle name="Normal 5 3 2 3 3" xfId="1297" xr:uid="{00000000-0005-0000-0000-000086070000}"/>
    <cellStyle name="Normal 5 3 2 3 3 2" xfId="3623" xr:uid="{74CD4BB9-7B75-49C5-B0AD-C9940E18D200}"/>
    <cellStyle name="Normal 5 3 2 3 4" xfId="1990" xr:uid="{00000000-0005-0000-0000-000087070000}"/>
    <cellStyle name="Normal 5 3 2 3 4 2" xfId="4316" xr:uid="{C081E4C4-ABF9-46C7-9EDF-326DB504D5E9}"/>
    <cellStyle name="Normal 5 3 2 3 5" xfId="2730" xr:uid="{9BF18001-2A15-4CA2-BAF7-1D995B39AFEC}"/>
    <cellStyle name="Normal 5 3 2 4" xfId="543" xr:uid="{00000000-0005-0000-0000-000088070000}"/>
    <cellStyle name="Normal 5 3 2 4 2" xfId="1472" xr:uid="{00000000-0005-0000-0000-000089070000}"/>
    <cellStyle name="Normal 5 3 2 4 2 2" xfId="3798" xr:uid="{72911EE0-F3CE-4EE4-807D-08A879202BCF}"/>
    <cellStyle name="Normal 5 3 2 4 3" xfId="2165" xr:uid="{00000000-0005-0000-0000-00008A070000}"/>
    <cellStyle name="Normal 5 3 2 4 3 2" xfId="4491" xr:uid="{233B2843-7E65-4B75-8B48-F868A0610036}"/>
    <cellStyle name="Normal 5 3 2 4 4" xfId="2907" xr:uid="{599A068E-6C6E-45E9-86C9-2E3596669157}"/>
    <cellStyle name="Normal 5 3 2 5" xfId="939" xr:uid="{00000000-0005-0000-0000-00008B070000}"/>
    <cellStyle name="Normal 5 3 2 5 2" xfId="3277" xr:uid="{C4663868-BCBD-436A-96F1-A712D6B25653}"/>
    <cellStyle name="Normal 5 3 2 6" xfId="1125" xr:uid="{00000000-0005-0000-0000-00008C070000}"/>
    <cellStyle name="Normal 5 3 2 6 2" xfId="3451" xr:uid="{D0D6734C-8A09-416A-97CE-4C52295F4742}"/>
    <cellStyle name="Normal 5 3 2 7" xfId="1818" xr:uid="{00000000-0005-0000-0000-00008D070000}"/>
    <cellStyle name="Normal 5 3 2 7 2" xfId="4144" xr:uid="{4D3AAC95-943A-42BD-A336-481C806F1CD8}"/>
    <cellStyle name="Normal 5 3 2 8" xfId="2534" xr:uid="{977B7487-D3D1-4EF0-8F66-D2494B68C12E}"/>
    <cellStyle name="Normal 5 3 3" xfId="133" xr:uid="{00000000-0005-0000-0000-00008E070000}"/>
    <cellStyle name="Normal 5 3 3 2" xfId="377" xr:uid="{00000000-0005-0000-0000-00008F070000}"/>
    <cellStyle name="Normal 5 3 3 2 2" xfId="755" xr:uid="{00000000-0005-0000-0000-000090070000}"/>
    <cellStyle name="Normal 5 3 3 2 2 2" xfId="1661" xr:uid="{00000000-0005-0000-0000-000091070000}"/>
    <cellStyle name="Normal 5 3 3 2 2 2 2" xfId="3987" xr:uid="{6ECFBC79-76F6-4CB3-988D-4F8862337DF1}"/>
    <cellStyle name="Normal 5 3 3 2 2 3" xfId="2354" xr:uid="{00000000-0005-0000-0000-000092070000}"/>
    <cellStyle name="Normal 5 3 3 2 2 3 2" xfId="4680" xr:uid="{85751B47-6E9E-49E8-B4E9-D8FC6D7B10C8}"/>
    <cellStyle name="Normal 5 3 3 2 2 4" xfId="3119" xr:uid="{3B862B43-A539-4EF1-A445-554E1B4346BE}"/>
    <cellStyle name="Normal 5 3 3 2 3" xfId="1314" xr:uid="{00000000-0005-0000-0000-000093070000}"/>
    <cellStyle name="Normal 5 3 3 2 3 2" xfId="3640" xr:uid="{23FBCDBE-9D4C-4280-B685-26CBA0F60319}"/>
    <cellStyle name="Normal 5 3 3 2 4" xfId="2007" xr:uid="{00000000-0005-0000-0000-000094070000}"/>
    <cellStyle name="Normal 5 3 3 2 4 2" xfId="4333" xr:uid="{C9299627-6B10-4044-A94B-E41CDB7D7CF4}"/>
    <cellStyle name="Normal 5 3 3 2 5" xfId="2748" xr:uid="{BD596DFC-0F3F-4A59-A450-4922BDC82474}"/>
    <cellStyle name="Normal 5 3 3 3" xfId="560" xr:uid="{00000000-0005-0000-0000-000095070000}"/>
    <cellStyle name="Normal 5 3 3 3 2" xfId="1489" xr:uid="{00000000-0005-0000-0000-000096070000}"/>
    <cellStyle name="Normal 5 3 3 3 2 2" xfId="3815" xr:uid="{3C0FDB3C-CB13-4470-BA84-B15CC234E7AB}"/>
    <cellStyle name="Normal 5 3 3 3 3" xfId="2182" xr:uid="{00000000-0005-0000-0000-000097070000}"/>
    <cellStyle name="Normal 5 3 3 3 3 2" xfId="4508" xr:uid="{55D2BD9F-3ECD-483F-90A8-9D5373008618}"/>
    <cellStyle name="Normal 5 3 3 3 4" xfId="2924" xr:uid="{5BA0605C-B8ED-4D05-AEF2-BFE08478EB75}"/>
    <cellStyle name="Normal 5 3 3 4" xfId="957" xr:uid="{00000000-0005-0000-0000-000098070000}"/>
    <cellStyle name="Normal 5 3 3 4 2" xfId="3294" xr:uid="{580C485F-A6ED-41AD-A7C8-902655ADA695}"/>
    <cellStyle name="Normal 5 3 3 5" xfId="1142" xr:uid="{00000000-0005-0000-0000-000099070000}"/>
    <cellStyle name="Normal 5 3 3 5 2" xfId="3468" xr:uid="{F06DF2FF-B4E1-42D2-AADB-E779946A9AF2}"/>
    <cellStyle name="Normal 5 3 3 6" xfId="1835" xr:uid="{00000000-0005-0000-0000-00009A070000}"/>
    <cellStyle name="Normal 5 3 3 6 2" xfId="4161" xr:uid="{4E53C15D-E9AF-4FAD-A1C4-F9D53392FFF4}"/>
    <cellStyle name="Normal 5 3 3 7" xfId="2552" xr:uid="{E3690C3D-7903-43D7-9142-EB1890CADA42}"/>
    <cellStyle name="Normal 5 3 4" xfId="315" xr:uid="{00000000-0005-0000-0000-00009B070000}"/>
    <cellStyle name="Normal 5 3 4 2" xfId="696" xr:uid="{00000000-0005-0000-0000-00009C070000}"/>
    <cellStyle name="Normal 5 3 4 2 2" xfId="1615" xr:uid="{00000000-0005-0000-0000-00009D070000}"/>
    <cellStyle name="Normal 5 3 4 2 2 2" xfId="3941" xr:uid="{AA38EC58-826B-47C2-AC4B-0EFE7F768555}"/>
    <cellStyle name="Normal 5 3 4 2 3" xfId="2308" xr:uid="{00000000-0005-0000-0000-00009E070000}"/>
    <cellStyle name="Normal 5 3 4 2 3 2" xfId="4634" xr:uid="{C1892978-4022-4006-AC9D-BBA0F25840E1}"/>
    <cellStyle name="Normal 5 3 4 2 4" xfId="3060" xr:uid="{AF8FB578-D45D-429E-B2CE-C3C20DB98324}"/>
    <cellStyle name="Normal 5 3 4 3" xfId="1268" xr:uid="{00000000-0005-0000-0000-00009F070000}"/>
    <cellStyle name="Normal 5 3 4 3 2" xfId="3594" xr:uid="{F66E7DB5-CC2B-49A3-ABA9-CFAE4C3DD5A1}"/>
    <cellStyle name="Normal 5 3 4 4" xfId="1961" xr:uid="{00000000-0005-0000-0000-0000A0070000}"/>
    <cellStyle name="Normal 5 3 4 4 2" xfId="4287" xr:uid="{CDFA85AC-09F9-48E8-8F70-8C3612ABD8D0}"/>
    <cellStyle name="Normal 5 3 4 5" xfId="2689" xr:uid="{90F87CAB-7ADF-4811-A3F2-881C27782D14}"/>
    <cellStyle name="Normal 5 3 5" xfId="514" xr:uid="{00000000-0005-0000-0000-0000A1070000}"/>
    <cellStyle name="Normal 5 3 5 2" xfId="1443" xr:uid="{00000000-0005-0000-0000-0000A2070000}"/>
    <cellStyle name="Normal 5 3 5 2 2" xfId="3769" xr:uid="{6B40E5F8-DACF-4DC7-8145-912EF07EFCAA}"/>
    <cellStyle name="Normal 5 3 5 3" xfId="2136" xr:uid="{00000000-0005-0000-0000-0000A3070000}"/>
    <cellStyle name="Normal 5 3 5 3 2" xfId="4462" xr:uid="{B6CE4133-09FE-4807-A14C-0C540A4DE293}"/>
    <cellStyle name="Normal 5 3 5 4" xfId="2878" xr:uid="{BE1D048F-3F59-47E9-8832-A297416DC7FA}"/>
    <cellStyle name="Normal 5 3 6" xfId="896" xr:uid="{00000000-0005-0000-0000-0000A4070000}"/>
    <cellStyle name="Normal 5 3 6 2" xfId="3248" xr:uid="{A699585C-3004-4C89-AFE8-4889FA090134}"/>
    <cellStyle name="Normal 5 3 7" xfId="1096" xr:uid="{00000000-0005-0000-0000-0000A5070000}"/>
    <cellStyle name="Normal 5 3 7 2" xfId="3422" xr:uid="{3E780FCB-F2D6-4121-AFA3-91CCA4C67291}"/>
    <cellStyle name="Normal 5 3 8" xfId="1789" xr:uid="{00000000-0005-0000-0000-0000A6070000}"/>
    <cellStyle name="Normal 5 3 8 2" xfId="4115" xr:uid="{4D93BFA1-534C-4CBF-9D19-05BF272E8011}"/>
    <cellStyle name="Normal 5 3 9" xfId="2494" xr:uid="{65F36228-FAD1-46FF-82C8-78E046E70D5E}"/>
    <cellStyle name="Normal 5 4" xfId="29" xr:uid="{00000000-0005-0000-0000-0000A7070000}"/>
    <cellStyle name="Normal 5 4 2" xfId="36" xr:uid="{00000000-0005-0000-0000-0000A8070000}"/>
    <cellStyle name="Normal 5 4 2 2" xfId="144" xr:uid="{00000000-0005-0000-0000-0000A9070000}"/>
    <cellStyle name="Normal 5 4 2 2 2" xfId="388" xr:uid="{00000000-0005-0000-0000-0000AA070000}"/>
    <cellStyle name="Normal 5 4 2 2 2 2" xfId="766" xr:uid="{00000000-0005-0000-0000-0000AB070000}"/>
    <cellStyle name="Normal 5 4 2 2 2 2 2" xfId="1672" xr:uid="{00000000-0005-0000-0000-0000AC070000}"/>
    <cellStyle name="Normal 5 4 2 2 2 2 2 2" xfId="3998" xr:uid="{A847DC39-D83D-4E6F-8A6D-BFFAB47FAED1}"/>
    <cellStyle name="Normal 5 4 2 2 2 2 3" xfId="2365" xr:uid="{00000000-0005-0000-0000-0000AD070000}"/>
    <cellStyle name="Normal 5 4 2 2 2 2 3 2" xfId="4691" xr:uid="{2BE14399-E2DC-452A-A6F8-D56C608AF373}"/>
    <cellStyle name="Normal 5 4 2 2 2 2 4" xfId="3130" xr:uid="{AD1FF562-F5F9-4F85-980A-2448C5EA2325}"/>
    <cellStyle name="Normal 5 4 2 2 2 3" xfId="1325" xr:uid="{00000000-0005-0000-0000-0000AE070000}"/>
    <cellStyle name="Normal 5 4 2 2 2 3 2" xfId="3651" xr:uid="{7FB8DC4F-BA57-4ABC-BD2D-CDC42486D615}"/>
    <cellStyle name="Normal 5 4 2 2 2 4" xfId="2018" xr:uid="{00000000-0005-0000-0000-0000AF070000}"/>
    <cellStyle name="Normal 5 4 2 2 2 4 2" xfId="4344" xr:uid="{718D475B-9962-4918-B98A-3E3970278DE5}"/>
    <cellStyle name="Normal 5 4 2 2 2 5" xfId="2759" xr:uid="{900FBA9C-54D0-49A6-82CA-CAEB62D22F84}"/>
    <cellStyle name="Normal 5 4 2 2 3" xfId="571" xr:uid="{00000000-0005-0000-0000-0000B0070000}"/>
    <cellStyle name="Normal 5 4 2 2 3 2" xfId="1500" xr:uid="{00000000-0005-0000-0000-0000B1070000}"/>
    <cellStyle name="Normal 5 4 2 2 3 2 2" xfId="3826" xr:uid="{6943C11D-2DC2-4172-BACC-787D4C8F4BBA}"/>
    <cellStyle name="Normal 5 4 2 2 3 3" xfId="2193" xr:uid="{00000000-0005-0000-0000-0000B2070000}"/>
    <cellStyle name="Normal 5 4 2 2 3 3 2" xfId="4519" xr:uid="{80275FFB-F77D-47A8-B8FF-A444DB0C1C77}"/>
    <cellStyle name="Normal 5 4 2 2 3 4" xfId="2935" xr:uid="{28C66A98-4E7F-4F7B-904A-B13BA5F8054D}"/>
    <cellStyle name="Normal 5 4 2 2 4" xfId="968" xr:uid="{00000000-0005-0000-0000-0000B3070000}"/>
    <cellStyle name="Normal 5 4 2 2 4 2" xfId="3305" xr:uid="{1F8E61E6-4F10-4F5B-85A7-14B521986709}"/>
    <cellStyle name="Normal 5 4 2 2 5" xfId="1153" xr:uid="{00000000-0005-0000-0000-0000B4070000}"/>
    <cellStyle name="Normal 5 4 2 2 5 2" xfId="3479" xr:uid="{995F200A-1E8D-464A-AED8-BCCE3D878F18}"/>
    <cellStyle name="Normal 5 4 2 2 6" xfId="1846" xr:uid="{00000000-0005-0000-0000-0000B5070000}"/>
    <cellStyle name="Normal 5 4 2 2 6 2" xfId="4172" xr:uid="{365CB187-AEBA-47BA-90C1-ABC64820D0FE}"/>
    <cellStyle name="Normal 5 4 2 2 7" xfId="2563" xr:uid="{99D291FA-B319-4D55-94A9-653F7A6D4924}"/>
    <cellStyle name="Normal 5 4 2 3" xfId="326" xr:uid="{00000000-0005-0000-0000-0000B6070000}"/>
    <cellStyle name="Normal 5 4 2 3 2" xfId="707" xr:uid="{00000000-0005-0000-0000-0000B7070000}"/>
    <cellStyle name="Normal 5 4 2 3 2 2" xfId="1626" xr:uid="{00000000-0005-0000-0000-0000B8070000}"/>
    <cellStyle name="Normal 5 4 2 3 2 2 2" xfId="3952" xr:uid="{8360CB05-2352-433E-8137-9A647C5A512E}"/>
    <cellStyle name="Normal 5 4 2 3 2 3" xfId="2319" xr:uid="{00000000-0005-0000-0000-0000B9070000}"/>
    <cellStyle name="Normal 5 4 2 3 2 3 2" xfId="4645" xr:uid="{F6525475-8721-4275-85EB-1F26B2212F20}"/>
    <cellStyle name="Normal 5 4 2 3 2 4" xfId="3071" xr:uid="{72A69DB3-472E-4907-ABBE-9F3B77AA9DC2}"/>
    <cellStyle name="Normal 5 4 2 3 3" xfId="1279" xr:uid="{00000000-0005-0000-0000-0000BA070000}"/>
    <cellStyle name="Normal 5 4 2 3 3 2" xfId="3605" xr:uid="{78E61CB6-2B2A-4832-BF92-063E5DD3D864}"/>
    <cellStyle name="Normal 5 4 2 3 4" xfId="1972" xr:uid="{00000000-0005-0000-0000-0000BB070000}"/>
    <cellStyle name="Normal 5 4 2 3 4 2" xfId="4298" xr:uid="{CA457123-87C0-4DCA-BA71-FB79C476F3E0}"/>
    <cellStyle name="Normal 5 4 2 3 5" xfId="2700" xr:uid="{34BFC4F1-8105-4FD0-8E59-E1B5554FC7F6}"/>
    <cellStyle name="Normal 5 4 2 4" xfId="525" xr:uid="{00000000-0005-0000-0000-0000BC070000}"/>
    <cellStyle name="Normal 5 4 2 4 2" xfId="1454" xr:uid="{00000000-0005-0000-0000-0000BD070000}"/>
    <cellStyle name="Normal 5 4 2 4 2 2" xfId="3780" xr:uid="{C6AE196B-D163-4C09-AFCC-044C8B572D64}"/>
    <cellStyle name="Normal 5 4 2 4 3" xfId="2147" xr:uid="{00000000-0005-0000-0000-0000BE070000}"/>
    <cellStyle name="Normal 5 4 2 4 3 2" xfId="4473" xr:uid="{3685BE8D-D6C7-4808-A48C-9E794387544A}"/>
    <cellStyle name="Normal 5 4 2 4 4" xfId="2889" xr:uid="{7E34C710-5724-4E83-B680-84686BDCCA98}"/>
    <cellStyle name="Normal 5 4 2 5" xfId="907" xr:uid="{00000000-0005-0000-0000-0000BF070000}"/>
    <cellStyle name="Normal 5 4 2 5 2" xfId="3259" xr:uid="{B3692C3B-12E8-4722-B6BE-AE73F9D0F6BA}"/>
    <cellStyle name="Normal 5 4 2 6" xfId="1107" xr:uid="{00000000-0005-0000-0000-0000C0070000}"/>
    <cellStyle name="Normal 5 4 2 6 2" xfId="3433" xr:uid="{C28B0932-BE2D-4578-AF20-0B358C6FDDE6}"/>
    <cellStyle name="Normal 5 4 2 7" xfId="1800" xr:uid="{00000000-0005-0000-0000-0000C1070000}"/>
    <cellStyle name="Normal 5 4 2 7 2" xfId="4126" xr:uid="{CBE8D251-39B0-41B6-B084-5EC5CC78DF35}"/>
    <cellStyle name="Normal 5 4 2 8" xfId="2505" xr:uid="{5861186E-7029-42DF-9254-C2E28276432E}"/>
    <cellStyle name="Normal 5 4 3" xfId="137" xr:uid="{00000000-0005-0000-0000-0000C2070000}"/>
    <cellStyle name="Normal 5 4 3 2" xfId="381" xr:uid="{00000000-0005-0000-0000-0000C3070000}"/>
    <cellStyle name="Normal 5 4 3 2 2" xfId="759" xr:uid="{00000000-0005-0000-0000-0000C4070000}"/>
    <cellStyle name="Normal 5 4 3 2 2 2" xfId="1665" xr:uid="{00000000-0005-0000-0000-0000C5070000}"/>
    <cellStyle name="Normal 5 4 3 2 2 2 2" xfId="3991" xr:uid="{99FBF9CF-7565-47DC-AAF9-DAEBD3D1B344}"/>
    <cellStyle name="Normal 5 4 3 2 2 3" xfId="2358" xr:uid="{00000000-0005-0000-0000-0000C6070000}"/>
    <cellStyle name="Normal 5 4 3 2 2 3 2" xfId="4684" xr:uid="{57B0D95E-E955-4016-BAF8-3C1103397217}"/>
    <cellStyle name="Normal 5 4 3 2 2 4" xfId="3123" xr:uid="{EE232CE5-B70A-4982-B804-121DF6F367ED}"/>
    <cellStyle name="Normal 5 4 3 2 3" xfId="1318" xr:uid="{00000000-0005-0000-0000-0000C7070000}"/>
    <cellStyle name="Normal 5 4 3 2 3 2" xfId="3644" xr:uid="{8F3F74BF-F3F7-470B-B945-993912D31716}"/>
    <cellStyle name="Normal 5 4 3 2 4" xfId="2011" xr:uid="{00000000-0005-0000-0000-0000C8070000}"/>
    <cellStyle name="Normal 5 4 3 2 4 2" xfId="4337" xr:uid="{3FA554C6-7001-4246-A4F0-0F0F39785FBF}"/>
    <cellStyle name="Normal 5 4 3 2 5" xfId="2752" xr:uid="{8B2C386E-E4E1-45B8-9965-793A62255DD0}"/>
    <cellStyle name="Normal 5 4 3 3" xfId="564" xr:uid="{00000000-0005-0000-0000-0000C9070000}"/>
    <cellStyle name="Normal 5 4 3 3 2" xfId="1493" xr:uid="{00000000-0005-0000-0000-0000CA070000}"/>
    <cellStyle name="Normal 5 4 3 3 2 2" xfId="3819" xr:uid="{B71FE2A9-57BF-4F02-8EF8-B899F16FF458}"/>
    <cellStyle name="Normal 5 4 3 3 3" xfId="2186" xr:uid="{00000000-0005-0000-0000-0000CB070000}"/>
    <cellStyle name="Normal 5 4 3 3 3 2" xfId="4512" xr:uid="{54CA264E-9F74-4221-BB4C-526C5843A325}"/>
    <cellStyle name="Normal 5 4 3 3 4" xfId="2928" xr:uid="{63840215-D9CB-4285-BB76-84F2D50C30E3}"/>
    <cellStyle name="Normal 5 4 3 4" xfId="961" xr:uid="{00000000-0005-0000-0000-0000CC070000}"/>
    <cellStyle name="Normal 5 4 3 4 2" xfId="3298" xr:uid="{3651CFA8-6F31-497D-A6BA-88B087FF6B2B}"/>
    <cellStyle name="Normal 5 4 3 5" xfId="1146" xr:uid="{00000000-0005-0000-0000-0000CD070000}"/>
    <cellStyle name="Normal 5 4 3 5 2" xfId="3472" xr:uid="{7962CB76-FE0B-49A5-81C9-FA26E0E4EE7B}"/>
    <cellStyle name="Normal 5 4 3 6" xfId="1839" xr:uid="{00000000-0005-0000-0000-0000CE070000}"/>
    <cellStyle name="Normal 5 4 3 6 2" xfId="4165" xr:uid="{962AD7E9-826B-4221-99BB-D0ACD3397587}"/>
    <cellStyle name="Normal 5 4 3 7" xfId="2556" xr:uid="{B746DAF3-D1DF-412E-A75A-F5607CB3BA7F}"/>
    <cellStyle name="Normal 5 4 4" xfId="319" xr:uid="{00000000-0005-0000-0000-0000CF070000}"/>
    <cellStyle name="Normal 5 4 4 2" xfId="700" xr:uid="{00000000-0005-0000-0000-0000D0070000}"/>
    <cellStyle name="Normal 5 4 4 2 2" xfId="1619" xr:uid="{00000000-0005-0000-0000-0000D1070000}"/>
    <cellStyle name="Normal 5 4 4 2 2 2" xfId="3945" xr:uid="{49F9F2C5-B697-45D8-AA17-19C3398F03CA}"/>
    <cellStyle name="Normal 5 4 4 2 3" xfId="2312" xr:uid="{00000000-0005-0000-0000-0000D2070000}"/>
    <cellStyle name="Normal 5 4 4 2 3 2" xfId="4638" xr:uid="{7CE59256-89AF-484C-A7E2-86112A39BF7F}"/>
    <cellStyle name="Normal 5 4 4 2 4" xfId="3064" xr:uid="{F969DDCE-5998-4758-A2AA-B9B3C1C9D578}"/>
    <cellStyle name="Normal 5 4 4 3" xfId="1272" xr:uid="{00000000-0005-0000-0000-0000D3070000}"/>
    <cellStyle name="Normal 5 4 4 3 2" xfId="3598" xr:uid="{722BF2DC-934B-4C1B-AC69-21AA41E1673D}"/>
    <cellStyle name="Normal 5 4 4 4" xfId="1965" xr:uid="{00000000-0005-0000-0000-0000D4070000}"/>
    <cellStyle name="Normal 5 4 4 4 2" xfId="4291" xr:uid="{2DC87C60-F21B-4C86-B2DE-090FAE4894FB}"/>
    <cellStyle name="Normal 5 4 4 5" xfId="2693" xr:uid="{C6A859AC-BE58-4DAF-BD7C-2134C6EEAB3F}"/>
    <cellStyle name="Normal 5 4 5" xfId="518" xr:uid="{00000000-0005-0000-0000-0000D5070000}"/>
    <cellStyle name="Normal 5 4 5 2" xfId="1447" xr:uid="{00000000-0005-0000-0000-0000D6070000}"/>
    <cellStyle name="Normal 5 4 5 2 2" xfId="3773" xr:uid="{91BA2D2E-BE22-4227-8FB0-A39CB051E900}"/>
    <cellStyle name="Normal 5 4 5 3" xfId="2140" xr:uid="{00000000-0005-0000-0000-0000D7070000}"/>
    <cellStyle name="Normal 5 4 5 3 2" xfId="4466" xr:uid="{80D1F091-1F2B-48A7-8183-A55F98BECE24}"/>
    <cellStyle name="Normal 5 4 5 4" xfId="2882" xr:uid="{BA2B8F4C-3BE7-4730-A770-FE1312F32BB5}"/>
    <cellStyle name="Normal 5 4 6" xfId="900" xr:uid="{00000000-0005-0000-0000-0000D8070000}"/>
    <cellStyle name="Normal 5 4 6 2" xfId="3252" xr:uid="{7AB00FEC-659F-4C72-AE38-FA9AF5A8528B}"/>
    <cellStyle name="Normal 5 4 7" xfId="1100" xr:uid="{00000000-0005-0000-0000-0000D9070000}"/>
    <cellStyle name="Normal 5 4 7 2" xfId="3426" xr:uid="{0CC3D5B0-DDBF-49A3-A505-025ADDF806A0}"/>
    <cellStyle name="Normal 5 4 8" xfId="1793" xr:uid="{00000000-0005-0000-0000-0000DA070000}"/>
    <cellStyle name="Normal 5 4 8 2" xfId="4119" xr:uid="{ED5A7A2D-0D7C-4C02-8F65-408FDA565C12}"/>
    <cellStyle name="Normal 5 4 9" xfId="2498" xr:uid="{867B4D34-B31A-45F2-99DE-4F40485B7573}"/>
    <cellStyle name="Normal 5 5" xfId="33" xr:uid="{00000000-0005-0000-0000-0000DB070000}"/>
    <cellStyle name="Normal 5 5 2" xfId="141" xr:uid="{00000000-0005-0000-0000-0000DC070000}"/>
    <cellStyle name="Normal 5 5 2 2" xfId="385" xr:uid="{00000000-0005-0000-0000-0000DD070000}"/>
    <cellStyle name="Normal 5 5 2 2 2" xfId="763" xr:uid="{00000000-0005-0000-0000-0000DE070000}"/>
    <cellStyle name="Normal 5 5 2 2 2 2" xfId="1669" xr:uid="{00000000-0005-0000-0000-0000DF070000}"/>
    <cellStyle name="Normal 5 5 2 2 2 2 2" xfId="3995" xr:uid="{C12B8A3B-1A89-43B6-9140-0A2CC3AC8F67}"/>
    <cellStyle name="Normal 5 5 2 2 2 3" xfId="2362" xr:uid="{00000000-0005-0000-0000-0000E0070000}"/>
    <cellStyle name="Normal 5 5 2 2 2 3 2" xfId="4688" xr:uid="{57EDD604-67CA-4288-A3AB-5C8910DBC8F2}"/>
    <cellStyle name="Normal 5 5 2 2 2 4" xfId="3127" xr:uid="{42759D81-0454-4861-957B-6627163A0928}"/>
    <cellStyle name="Normal 5 5 2 2 3" xfId="1322" xr:uid="{00000000-0005-0000-0000-0000E1070000}"/>
    <cellStyle name="Normal 5 5 2 2 3 2" xfId="3648" xr:uid="{E1BCA870-74C6-46A5-B65F-D8FB8F91E608}"/>
    <cellStyle name="Normal 5 5 2 2 4" xfId="2015" xr:uid="{00000000-0005-0000-0000-0000E2070000}"/>
    <cellStyle name="Normal 5 5 2 2 4 2" xfId="4341" xr:uid="{A05EC5DC-5216-44C9-8BF7-607D7A38F7EC}"/>
    <cellStyle name="Normal 5 5 2 2 5" xfId="2756" xr:uid="{084B399A-FA9D-42C1-BDAB-4FCE7863B8EE}"/>
    <cellStyle name="Normal 5 5 2 3" xfId="568" xr:uid="{00000000-0005-0000-0000-0000E3070000}"/>
    <cellStyle name="Normal 5 5 2 3 2" xfId="1497" xr:uid="{00000000-0005-0000-0000-0000E4070000}"/>
    <cellStyle name="Normal 5 5 2 3 2 2" xfId="3823" xr:uid="{7E18D8A1-EEF4-46AB-8E19-7DD9D8A0F66B}"/>
    <cellStyle name="Normal 5 5 2 3 3" xfId="2190" xr:uid="{00000000-0005-0000-0000-0000E5070000}"/>
    <cellStyle name="Normal 5 5 2 3 3 2" xfId="4516" xr:uid="{00A98D52-B64F-48F0-83E4-26AE239CB2A0}"/>
    <cellStyle name="Normal 5 5 2 3 4" xfId="2932" xr:uid="{6D70783C-EE86-491B-A207-2EC263EE3128}"/>
    <cellStyle name="Normal 5 5 2 4" xfId="965" xr:uid="{00000000-0005-0000-0000-0000E6070000}"/>
    <cellStyle name="Normal 5 5 2 4 2" xfId="3302" xr:uid="{A70CAD0C-89F7-4AA2-9462-F35274485472}"/>
    <cellStyle name="Normal 5 5 2 5" xfId="1150" xr:uid="{00000000-0005-0000-0000-0000E7070000}"/>
    <cellStyle name="Normal 5 5 2 5 2" xfId="3476" xr:uid="{CA120916-7B33-4730-A1A6-6EDDFE2EFE77}"/>
    <cellStyle name="Normal 5 5 2 6" xfId="1843" xr:uid="{00000000-0005-0000-0000-0000E8070000}"/>
    <cellStyle name="Normal 5 5 2 6 2" xfId="4169" xr:uid="{DDB5D5C3-0F3D-42F5-B59C-72FBD0EED77C}"/>
    <cellStyle name="Normal 5 5 2 7" xfId="2560" xr:uid="{D23A1E6B-1105-4FF3-ADA3-6617B9B5E395}"/>
    <cellStyle name="Normal 5 5 3" xfId="323" xr:uid="{00000000-0005-0000-0000-0000E9070000}"/>
    <cellStyle name="Normal 5 5 3 2" xfId="704" xr:uid="{00000000-0005-0000-0000-0000EA070000}"/>
    <cellStyle name="Normal 5 5 3 2 2" xfId="1623" xr:uid="{00000000-0005-0000-0000-0000EB070000}"/>
    <cellStyle name="Normal 5 5 3 2 2 2" xfId="3949" xr:uid="{15783759-72F4-454F-9A2B-24BBFC8137DB}"/>
    <cellStyle name="Normal 5 5 3 2 3" xfId="2316" xr:uid="{00000000-0005-0000-0000-0000EC070000}"/>
    <cellStyle name="Normal 5 5 3 2 3 2" xfId="4642" xr:uid="{3E4DB13F-D1D4-4796-9B24-51C88DA53B16}"/>
    <cellStyle name="Normal 5 5 3 2 4" xfId="3068" xr:uid="{B14C8812-3BCE-4A39-B528-F34EFA374B3E}"/>
    <cellStyle name="Normal 5 5 3 3" xfId="1276" xr:uid="{00000000-0005-0000-0000-0000ED070000}"/>
    <cellStyle name="Normal 5 5 3 3 2" xfId="3602" xr:uid="{19AD2C5A-55BE-4232-9C57-5BFA610A5CD4}"/>
    <cellStyle name="Normal 5 5 3 4" xfId="1969" xr:uid="{00000000-0005-0000-0000-0000EE070000}"/>
    <cellStyle name="Normal 5 5 3 4 2" xfId="4295" xr:uid="{26E8D1F2-B658-4F72-B8A3-A966A1B60D5F}"/>
    <cellStyle name="Normal 5 5 3 5" xfId="2697" xr:uid="{5B5A696B-362F-4167-8530-38AC391900BF}"/>
    <cellStyle name="Normal 5 5 4" xfId="522" xr:uid="{00000000-0005-0000-0000-0000EF070000}"/>
    <cellStyle name="Normal 5 5 4 2" xfId="1451" xr:uid="{00000000-0005-0000-0000-0000F0070000}"/>
    <cellStyle name="Normal 5 5 4 2 2" xfId="3777" xr:uid="{4BC41929-D4F8-4767-8CCF-1035C42B2CC0}"/>
    <cellStyle name="Normal 5 5 4 3" xfId="2144" xr:uid="{00000000-0005-0000-0000-0000F1070000}"/>
    <cellStyle name="Normal 5 5 4 3 2" xfId="4470" xr:uid="{44F0C435-BDDA-43ED-A420-7385D74C3E16}"/>
    <cellStyle name="Normal 5 5 4 4" xfId="2886" xr:uid="{BE2565F8-99DD-4246-A9C8-996BC14D0FD4}"/>
    <cellStyle name="Normal 5 5 5" xfId="904" xr:uid="{00000000-0005-0000-0000-0000F2070000}"/>
    <cellStyle name="Normal 5 5 5 2" xfId="3256" xr:uid="{9ED53860-33DC-490A-9E4B-ACF05616B096}"/>
    <cellStyle name="Normal 5 5 6" xfId="1104" xr:uid="{00000000-0005-0000-0000-0000F3070000}"/>
    <cellStyle name="Normal 5 5 6 2" xfId="3430" xr:uid="{DF555CD6-CE9A-4FF4-9978-54C002CD3D40}"/>
    <cellStyle name="Normal 5 5 7" xfId="1797" xr:uid="{00000000-0005-0000-0000-0000F4070000}"/>
    <cellStyle name="Normal 5 5 7 2" xfId="4123" xr:uid="{BA3642E8-A02D-4AAC-B42A-E05411A28276}"/>
    <cellStyle name="Normal 5 5 8" xfId="2502" xr:uid="{EE16EBDE-4925-4E7C-A0F5-FE4B279FB6D7}"/>
    <cellStyle name="Normal 5 6" xfId="121" xr:uid="{00000000-0005-0000-0000-0000F5070000}"/>
    <cellStyle name="Normal 5 6 2" xfId="167" xr:uid="{00000000-0005-0000-0000-0000F6070000}"/>
    <cellStyle name="Normal 5 6 2 2" xfId="411" xr:uid="{00000000-0005-0000-0000-0000F7070000}"/>
    <cellStyle name="Normal 5 6 2 2 2" xfId="789" xr:uid="{00000000-0005-0000-0000-0000F8070000}"/>
    <cellStyle name="Normal 5 6 2 2 2 2" xfId="1695" xr:uid="{00000000-0005-0000-0000-0000F9070000}"/>
    <cellStyle name="Normal 5 6 2 2 2 2 2" xfId="4021" xr:uid="{6ABDBC43-F690-43CC-80C0-FF5D73A677C5}"/>
    <cellStyle name="Normal 5 6 2 2 2 3" xfId="2388" xr:uid="{00000000-0005-0000-0000-0000FA070000}"/>
    <cellStyle name="Normal 5 6 2 2 2 3 2" xfId="4714" xr:uid="{4DFFB82A-1259-45FE-ADB6-EA291D71F2FC}"/>
    <cellStyle name="Normal 5 6 2 2 2 4" xfId="3153" xr:uid="{614CD45B-06DE-49A7-90D0-2FE30B2B389C}"/>
    <cellStyle name="Normal 5 6 2 2 3" xfId="1348" xr:uid="{00000000-0005-0000-0000-0000FB070000}"/>
    <cellStyle name="Normal 5 6 2 2 3 2" xfId="3674" xr:uid="{9295775C-E995-4DF9-9DA3-1B132421F618}"/>
    <cellStyle name="Normal 5 6 2 2 4" xfId="2041" xr:uid="{00000000-0005-0000-0000-0000FC070000}"/>
    <cellStyle name="Normal 5 6 2 2 4 2" xfId="4367" xr:uid="{679AFB92-7E62-44C6-9677-806B5A3BC38F}"/>
    <cellStyle name="Normal 5 6 2 2 5" xfId="2782" xr:uid="{BF8A4B2C-9209-4611-920B-83F3EB3E6837}"/>
    <cellStyle name="Normal 5 6 2 3" xfId="594" xr:uid="{00000000-0005-0000-0000-0000FD070000}"/>
    <cellStyle name="Normal 5 6 2 3 2" xfId="1523" xr:uid="{00000000-0005-0000-0000-0000FE070000}"/>
    <cellStyle name="Normal 5 6 2 3 2 2" xfId="3849" xr:uid="{7036840D-AA85-4B34-9C41-690FFBA68F9B}"/>
    <cellStyle name="Normal 5 6 2 3 3" xfId="2216" xr:uid="{00000000-0005-0000-0000-0000FF070000}"/>
    <cellStyle name="Normal 5 6 2 3 3 2" xfId="4542" xr:uid="{0F8565E1-996B-4041-B6AC-00D862DA0E9F}"/>
    <cellStyle name="Normal 5 6 2 3 4" xfId="2958" xr:uid="{0D51AE36-C0CA-47E2-BDC8-2EA2846278BB}"/>
    <cellStyle name="Normal 5 6 2 4" xfId="991" xr:uid="{00000000-0005-0000-0000-000000080000}"/>
    <cellStyle name="Normal 5 6 2 4 2" xfId="3328" xr:uid="{84FA1DD6-7E87-476E-94DB-7C8AEE1A2673}"/>
    <cellStyle name="Normal 5 6 2 5" xfId="1176" xr:uid="{00000000-0005-0000-0000-000001080000}"/>
    <cellStyle name="Normal 5 6 2 5 2" xfId="3502" xr:uid="{A5B08C1B-FFD8-42E1-9603-45DB1E0EAB61}"/>
    <cellStyle name="Normal 5 6 2 6" xfId="1869" xr:uid="{00000000-0005-0000-0000-000002080000}"/>
    <cellStyle name="Normal 5 6 2 6 2" xfId="4195" xr:uid="{DEECC61D-C8C8-4771-83D7-E3011F2A32C0}"/>
    <cellStyle name="Normal 5 6 2 7" xfId="2586" xr:uid="{5C66654E-614C-473A-9272-71394432D87F}"/>
    <cellStyle name="Normal 5 6 3" xfId="365" xr:uid="{00000000-0005-0000-0000-000003080000}"/>
    <cellStyle name="Normal 5 6 3 2" xfId="743" xr:uid="{00000000-0005-0000-0000-000004080000}"/>
    <cellStyle name="Normal 5 6 3 2 2" xfId="1649" xr:uid="{00000000-0005-0000-0000-000005080000}"/>
    <cellStyle name="Normal 5 6 3 2 2 2" xfId="3975" xr:uid="{2F26BBD6-7054-4D5D-9C45-F9FBBAFC805A}"/>
    <cellStyle name="Normal 5 6 3 2 3" xfId="2342" xr:uid="{00000000-0005-0000-0000-000006080000}"/>
    <cellStyle name="Normal 5 6 3 2 3 2" xfId="4668" xr:uid="{61B48137-6FCD-46B4-B088-2529807849A0}"/>
    <cellStyle name="Normal 5 6 3 2 4" xfId="3107" xr:uid="{558E966A-E802-4BCD-8CCE-75B0100A3309}"/>
    <cellStyle name="Normal 5 6 3 3" xfId="1302" xr:uid="{00000000-0005-0000-0000-000007080000}"/>
    <cellStyle name="Normal 5 6 3 3 2" xfId="3628" xr:uid="{3E1E83C6-95F2-44A3-B355-FEF33446FDAA}"/>
    <cellStyle name="Normal 5 6 3 4" xfId="1995" xr:uid="{00000000-0005-0000-0000-000008080000}"/>
    <cellStyle name="Normal 5 6 3 4 2" xfId="4321" xr:uid="{A71DFF08-276A-41C4-8798-B956F0F181EB}"/>
    <cellStyle name="Normal 5 6 3 5" xfId="2736" xr:uid="{DC42F547-621E-460D-B118-84F6C941DFCC}"/>
    <cellStyle name="Normal 5 6 4" xfId="548" xr:uid="{00000000-0005-0000-0000-000009080000}"/>
    <cellStyle name="Normal 5 6 4 2" xfId="1477" xr:uid="{00000000-0005-0000-0000-00000A080000}"/>
    <cellStyle name="Normal 5 6 4 2 2" xfId="3803" xr:uid="{8FD0CDF6-DB3A-4827-986E-7A5E7A6D7BCC}"/>
    <cellStyle name="Normal 5 6 4 3" xfId="2170" xr:uid="{00000000-0005-0000-0000-00000B080000}"/>
    <cellStyle name="Normal 5 6 4 3 2" xfId="4496" xr:uid="{46D3CB9D-AD51-4C9F-911C-F74785437972}"/>
    <cellStyle name="Normal 5 6 4 4" xfId="2912" xr:uid="{D24F94FD-88EB-4408-9A87-A8B8C6BC55EE}"/>
    <cellStyle name="Normal 5 6 5" xfId="945" xr:uid="{00000000-0005-0000-0000-00000C080000}"/>
    <cellStyle name="Normal 5 6 5 2" xfId="3282" xr:uid="{51EB6A35-5DF7-4983-B11E-555080F3481C}"/>
    <cellStyle name="Normal 5 6 6" xfId="1130" xr:uid="{00000000-0005-0000-0000-00000D080000}"/>
    <cellStyle name="Normal 5 6 6 2" xfId="3456" xr:uid="{C59D2B15-44F9-44FF-8D09-708933CA5D89}"/>
    <cellStyle name="Normal 5 6 7" xfId="1823" xr:uid="{00000000-0005-0000-0000-00000E080000}"/>
    <cellStyle name="Normal 5 6 7 2" xfId="4149" xr:uid="{921CF671-51C5-45F0-A8EB-7E449923B70F}"/>
    <cellStyle name="Normal 5 6 8" xfId="2540" xr:uid="{6C60D54F-9F35-4E20-BDCD-4C53AF734672}"/>
    <cellStyle name="Normal 5 7" xfId="125" xr:uid="{00000000-0005-0000-0000-00000F080000}"/>
    <cellStyle name="Normal 5 7 2" xfId="171" xr:uid="{00000000-0005-0000-0000-000010080000}"/>
    <cellStyle name="Normal 5 7 2 2" xfId="415" xr:uid="{00000000-0005-0000-0000-000011080000}"/>
    <cellStyle name="Normal 5 7 2 2 2" xfId="793" xr:uid="{00000000-0005-0000-0000-000012080000}"/>
    <cellStyle name="Normal 5 7 2 2 2 2" xfId="1699" xr:uid="{00000000-0005-0000-0000-000013080000}"/>
    <cellStyle name="Normal 5 7 2 2 2 2 2" xfId="4025" xr:uid="{638D279A-E491-4370-8F19-E10A41B81CB3}"/>
    <cellStyle name="Normal 5 7 2 2 2 3" xfId="2392" xr:uid="{00000000-0005-0000-0000-000014080000}"/>
    <cellStyle name="Normal 5 7 2 2 2 3 2" xfId="4718" xr:uid="{F9E5921C-A28D-492C-8658-790938C4EAA8}"/>
    <cellStyle name="Normal 5 7 2 2 2 4" xfId="3157" xr:uid="{5DC4A4CD-4B2C-4183-83B8-8FA6BBBBC256}"/>
    <cellStyle name="Normal 5 7 2 2 3" xfId="1352" xr:uid="{00000000-0005-0000-0000-000015080000}"/>
    <cellStyle name="Normal 5 7 2 2 3 2" xfId="3678" xr:uid="{97972E4C-3286-474B-AE61-A04B73AC03DB}"/>
    <cellStyle name="Normal 5 7 2 2 4" xfId="2045" xr:uid="{00000000-0005-0000-0000-000016080000}"/>
    <cellStyle name="Normal 5 7 2 2 4 2" xfId="4371" xr:uid="{CEA14A4A-063B-462E-9C6D-A9F57532BE14}"/>
    <cellStyle name="Normal 5 7 2 2 5" xfId="2786" xr:uid="{C2D5ACBE-EB35-4E9E-B720-95E4DAE7F345}"/>
    <cellStyle name="Normal 5 7 2 3" xfId="598" xr:uid="{00000000-0005-0000-0000-000017080000}"/>
    <cellStyle name="Normal 5 7 2 3 2" xfId="1527" xr:uid="{00000000-0005-0000-0000-000018080000}"/>
    <cellStyle name="Normal 5 7 2 3 2 2" xfId="3853" xr:uid="{8B024C0B-85E0-4D6B-93A3-84B297FC9B9B}"/>
    <cellStyle name="Normal 5 7 2 3 3" xfId="2220" xr:uid="{00000000-0005-0000-0000-000019080000}"/>
    <cellStyle name="Normal 5 7 2 3 3 2" xfId="4546" xr:uid="{D6BDBF2A-2FEF-4E3B-A950-B426F7A0DE3F}"/>
    <cellStyle name="Normal 5 7 2 3 4" xfId="2962" xr:uid="{CDA9EF36-51EF-4070-9CFD-CEC33E7534E5}"/>
    <cellStyle name="Normal 5 7 2 4" xfId="995" xr:uid="{00000000-0005-0000-0000-00001A080000}"/>
    <cellStyle name="Normal 5 7 2 4 2" xfId="3332" xr:uid="{7C080DF2-35B0-4A49-BC05-A75AB3F6EBD7}"/>
    <cellStyle name="Normal 5 7 2 5" xfId="1180" xr:uid="{00000000-0005-0000-0000-00001B080000}"/>
    <cellStyle name="Normal 5 7 2 5 2" xfId="3506" xr:uid="{E4526E0F-D1D9-4DC4-BC9B-369D57EC759A}"/>
    <cellStyle name="Normal 5 7 2 6" xfId="1873" xr:uid="{00000000-0005-0000-0000-00001C080000}"/>
    <cellStyle name="Normal 5 7 2 6 2" xfId="4199" xr:uid="{3024E758-DF57-4A08-8549-6605A1D8EF88}"/>
    <cellStyle name="Normal 5 7 2 7" xfId="2590" xr:uid="{F5C10E50-3D08-4781-B5A1-736C3632E79C}"/>
    <cellStyle name="Normal 5 7 3" xfId="369" xr:uid="{00000000-0005-0000-0000-00001D080000}"/>
    <cellStyle name="Normal 5 7 3 2" xfId="747" xr:uid="{00000000-0005-0000-0000-00001E080000}"/>
    <cellStyle name="Normal 5 7 3 2 2" xfId="1653" xr:uid="{00000000-0005-0000-0000-00001F080000}"/>
    <cellStyle name="Normal 5 7 3 2 2 2" xfId="3979" xr:uid="{DD0F5B9E-4008-4680-96E9-E4E4D0AF057E}"/>
    <cellStyle name="Normal 5 7 3 2 3" xfId="2346" xr:uid="{00000000-0005-0000-0000-000020080000}"/>
    <cellStyle name="Normal 5 7 3 2 3 2" xfId="4672" xr:uid="{6E2549FD-F02C-44E3-9F73-66BF2743F95C}"/>
    <cellStyle name="Normal 5 7 3 2 4" xfId="3111" xr:uid="{59F4CC19-B98F-4548-BD79-07A8D6CC82CA}"/>
    <cellStyle name="Normal 5 7 3 3" xfId="1306" xr:uid="{00000000-0005-0000-0000-000021080000}"/>
    <cellStyle name="Normal 5 7 3 3 2" xfId="3632" xr:uid="{7C52661D-ED42-4EFD-A8CE-AC1FF27C3725}"/>
    <cellStyle name="Normal 5 7 3 4" xfId="1999" xr:uid="{00000000-0005-0000-0000-000022080000}"/>
    <cellStyle name="Normal 5 7 3 4 2" xfId="4325" xr:uid="{C0AAE75F-2F7C-4FAE-B486-7C216F139A56}"/>
    <cellStyle name="Normal 5 7 3 5" xfId="2740" xr:uid="{C97FDA0B-A6BE-40B2-885B-6D9B638E9A3C}"/>
    <cellStyle name="Normal 5 7 4" xfId="552" xr:uid="{00000000-0005-0000-0000-000023080000}"/>
    <cellStyle name="Normal 5 7 4 2" xfId="1481" xr:uid="{00000000-0005-0000-0000-000024080000}"/>
    <cellStyle name="Normal 5 7 4 2 2" xfId="3807" xr:uid="{D6032060-E17A-476D-BBC4-386439EA0C14}"/>
    <cellStyle name="Normal 5 7 4 3" xfId="2174" xr:uid="{00000000-0005-0000-0000-000025080000}"/>
    <cellStyle name="Normal 5 7 4 3 2" xfId="4500" xr:uid="{FE7D3554-BDB5-4958-8C28-0AC93A99DAFF}"/>
    <cellStyle name="Normal 5 7 4 4" xfId="2916" xr:uid="{9CC443B6-5EDE-448D-A235-C803D7A4308C}"/>
    <cellStyle name="Normal 5 7 5" xfId="949" xr:uid="{00000000-0005-0000-0000-000026080000}"/>
    <cellStyle name="Normal 5 7 5 2" xfId="3286" xr:uid="{F660161D-7FF7-4A0F-B590-CF1BE17C94C2}"/>
    <cellStyle name="Normal 5 7 6" xfId="1134" xr:uid="{00000000-0005-0000-0000-000027080000}"/>
    <cellStyle name="Normal 5 7 6 2" xfId="3460" xr:uid="{5933B270-E3C5-46B3-BA65-6F5845BCE763}"/>
    <cellStyle name="Normal 5 7 7" xfId="1827" xr:uid="{00000000-0005-0000-0000-000028080000}"/>
    <cellStyle name="Normal 5 7 7 2" xfId="4153" xr:uid="{6173CC9C-550B-4C1D-9F35-F6751AD70147}"/>
    <cellStyle name="Normal 5 7 8" xfId="2544" xr:uid="{64EB1A94-2296-4D28-99BF-CC3563017122}"/>
    <cellStyle name="Normal 5 8" xfId="128" xr:uid="{00000000-0005-0000-0000-000029080000}"/>
    <cellStyle name="Normal 5 8 2" xfId="372" xr:uid="{00000000-0005-0000-0000-00002A080000}"/>
    <cellStyle name="Normal 5 8 2 2" xfId="750" xr:uid="{00000000-0005-0000-0000-00002B080000}"/>
    <cellStyle name="Normal 5 8 2 2 2" xfId="1656" xr:uid="{00000000-0005-0000-0000-00002C080000}"/>
    <cellStyle name="Normal 5 8 2 2 2 2" xfId="3982" xr:uid="{804A2FD3-0C77-4792-A7C0-45CF188D7917}"/>
    <cellStyle name="Normal 5 8 2 2 3" xfId="2349" xr:uid="{00000000-0005-0000-0000-00002D080000}"/>
    <cellStyle name="Normal 5 8 2 2 3 2" xfId="4675" xr:uid="{D630AAFC-C438-4270-A362-B87819911038}"/>
    <cellStyle name="Normal 5 8 2 2 4" xfId="3114" xr:uid="{148C6CA8-DFF7-4D08-B55E-62CD1265C6C4}"/>
    <cellStyle name="Normal 5 8 2 3" xfId="1309" xr:uid="{00000000-0005-0000-0000-00002E080000}"/>
    <cellStyle name="Normal 5 8 2 3 2" xfId="3635" xr:uid="{81FCCA2E-192A-4981-BB9A-6EF4394AC429}"/>
    <cellStyle name="Normal 5 8 2 4" xfId="2002" xr:uid="{00000000-0005-0000-0000-00002F080000}"/>
    <cellStyle name="Normal 5 8 2 4 2" xfId="4328" xr:uid="{ABBC88CF-579C-4EED-81E5-D4B0273EB322}"/>
    <cellStyle name="Normal 5 8 2 5" xfId="2743" xr:uid="{B54AECB6-EE33-493F-8424-C0DA0CB4E6FA}"/>
    <cellStyle name="Normal 5 8 3" xfId="555" xr:uid="{00000000-0005-0000-0000-000030080000}"/>
    <cellStyle name="Normal 5 8 3 2" xfId="1484" xr:uid="{00000000-0005-0000-0000-000031080000}"/>
    <cellStyle name="Normal 5 8 3 2 2" xfId="3810" xr:uid="{8A758FC3-BE9D-4F62-BF50-15AABB5F390D}"/>
    <cellStyle name="Normal 5 8 3 3" xfId="2177" xr:uid="{00000000-0005-0000-0000-000032080000}"/>
    <cellStyle name="Normal 5 8 3 3 2" xfId="4503" xr:uid="{268B0607-3B41-4A05-B802-3BF3022EE193}"/>
    <cellStyle name="Normal 5 8 3 4" xfId="2919" xr:uid="{B0217BA9-702B-46BA-ACFE-E3B30A0AA25A}"/>
    <cellStyle name="Normal 5 8 4" xfId="952" xr:uid="{00000000-0005-0000-0000-000033080000}"/>
    <cellStyle name="Normal 5 8 4 2" xfId="3289" xr:uid="{4149A7B5-D8EF-4AD0-8111-8E573829C16F}"/>
    <cellStyle name="Normal 5 8 5" xfId="1137" xr:uid="{00000000-0005-0000-0000-000034080000}"/>
    <cellStyle name="Normal 5 8 5 2" xfId="3463" xr:uid="{32BD8B72-0028-41AF-AE1F-9288F3020831}"/>
    <cellStyle name="Normal 5 8 6" xfId="1830" xr:uid="{00000000-0005-0000-0000-000035080000}"/>
    <cellStyle name="Normal 5 8 6 2" xfId="4156" xr:uid="{61DBBBF5-F028-4100-9E72-F52FFC7355E5}"/>
    <cellStyle name="Normal 5 8 7" xfId="2547" xr:uid="{2E6EECC9-3568-422F-9689-A30ECDBF75ED}"/>
    <cellStyle name="Normal 5 9" xfId="297" xr:uid="{00000000-0005-0000-0000-000036080000}"/>
    <cellStyle name="Normal 5 9 2" xfId="503" xr:uid="{00000000-0005-0000-0000-000037080000}"/>
    <cellStyle name="Normal 5 9 2 2" xfId="874" xr:uid="{00000000-0005-0000-0000-000038080000}"/>
    <cellStyle name="Normal 5 9 2 2 2" xfId="1780" xr:uid="{00000000-0005-0000-0000-000039080000}"/>
    <cellStyle name="Normal 5 9 2 2 2 2" xfId="4106" xr:uid="{676ACA3E-A68A-4A18-A592-48F02A5D5343}"/>
    <cellStyle name="Normal 5 9 2 2 3" xfId="2473" xr:uid="{00000000-0005-0000-0000-00003A080000}"/>
    <cellStyle name="Normal 5 9 2 2 3 2" xfId="4799" xr:uid="{2CCAC9D2-61E7-4C22-A851-7338574EE3C3}"/>
    <cellStyle name="Normal 5 9 2 2 4" xfId="3238" xr:uid="{CEA862FD-19AA-4A1A-AC9B-3A3627CF2A52}"/>
    <cellStyle name="Normal 5 9 2 3" xfId="1433" xr:uid="{00000000-0005-0000-0000-00003B080000}"/>
    <cellStyle name="Normal 5 9 2 3 2" xfId="3759" xr:uid="{3FC39059-1632-4649-8B2D-C46A8D6EFB3A}"/>
    <cellStyle name="Normal 5 9 2 4" xfId="2126" xr:uid="{00000000-0005-0000-0000-00003C080000}"/>
    <cellStyle name="Normal 5 9 2 4 2" xfId="4452" xr:uid="{756CC51C-C0BA-445A-9438-D2E94F1E74CE}"/>
    <cellStyle name="Normal 5 9 2 5" xfId="2867" xr:uid="{94BE9E01-F43F-416D-855E-7C66990F9901}"/>
    <cellStyle name="Normal 5 9 3" xfId="679" xr:uid="{00000000-0005-0000-0000-00003D080000}"/>
    <cellStyle name="Normal 5 9 3 2" xfId="1608" xr:uid="{00000000-0005-0000-0000-00003E080000}"/>
    <cellStyle name="Normal 5 9 3 2 2" xfId="3934" xr:uid="{0DF7F0CF-C2A7-4A51-98AC-720B890A6443}"/>
    <cellStyle name="Normal 5 9 3 3" xfId="2301" xr:uid="{00000000-0005-0000-0000-00003F080000}"/>
    <cellStyle name="Normal 5 9 3 3 2" xfId="4627" xr:uid="{F9FDD241-A5C1-4DA1-95E3-F1DDD03A45C1}"/>
    <cellStyle name="Normal 5 9 3 4" xfId="3043" xr:uid="{3B6EF52A-85E0-41EF-B3E2-51AA74661E09}"/>
    <cellStyle name="Normal 5 9 4" xfId="1077" xr:uid="{00000000-0005-0000-0000-000040080000}"/>
    <cellStyle name="Normal 5 9 4 2" xfId="3413" xr:uid="{A56D6330-BE64-4583-82D8-3D10A59B80BD}"/>
    <cellStyle name="Normal 5 9 5" xfId="1261" xr:uid="{00000000-0005-0000-0000-000041080000}"/>
    <cellStyle name="Normal 5 9 5 2" xfId="3587" xr:uid="{E2D6D0EF-D218-43F2-BB4F-F909696E59CC}"/>
    <cellStyle name="Normal 5 9 6" xfId="1954" xr:uid="{00000000-0005-0000-0000-000042080000}"/>
    <cellStyle name="Normal 5 9 6 2" xfId="4280" xr:uid="{59386636-E91A-45F4-8016-76E383879105}"/>
    <cellStyle name="Normal 5 9 7" xfId="2671" xr:uid="{68165F8D-8BFF-4C2A-B919-056EA0F45EE3}"/>
    <cellStyle name="Normal 5_Balanse - eiendeler" xfId="111" xr:uid="{00000000-0005-0000-0000-000043080000}"/>
    <cellStyle name="Normal 57" xfId="879" xr:uid="{00000000-0005-0000-0000-000044080000}"/>
    <cellStyle name="Normal 6" xfId="39" xr:uid="{00000000-0005-0000-0000-000045080000}"/>
    <cellStyle name="Normal 6 10" xfId="2508" xr:uid="{81BE06DE-E4C2-4219-8865-EF6F3CE38F3F}"/>
    <cellStyle name="Normal 6 2" xfId="112" xr:uid="{00000000-0005-0000-0000-000046080000}"/>
    <cellStyle name="Normal 6 2 2" xfId="261" xr:uid="{00000000-0005-0000-0000-000047080000}"/>
    <cellStyle name="Normal 6 2 2 2" xfId="262" xr:uid="{00000000-0005-0000-0000-000048080000}"/>
    <cellStyle name="Normal 6 2 2 2 2" xfId="482" xr:uid="{00000000-0005-0000-0000-000049080000}"/>
    <cellStyle name="Normal 6 2 2 2 2 2" xfId="855" xr:uid="{00000000-0005-0000-0000-00004A080000}"/>
    <cellStyle name="Normal 6 2 2 2 2 2 2" xfId="1761" xr:uid="{00000000-0005-0000-0000-00004B080000}"/>
    <cellStyle name="Normal 6 2 2 2 2 2 2 2" xfId="4087" xr:uid="{9D0883BC-0B60-4654-86ED-D9398BD04949}"/>
    <cellStyle name="Normal 6 2 2 2 2 2 3" xfId="2454" xr:uid="{00000000-0005-0000-0000-00004C080000}"/>
    <cellStyle name="Normal 6 2 2 2 2 2 3 2" xfId="4780" xr:uid="{3CE5B21F-704C-4CD8-BEF4-52155106A55E}"/>
    <cellStyle name="Normal 6 2 2 2 2 2 4" xfId="3219" xr:uid="{DABC1E73-8444-41F9-93C5-5BF8F9C3E6FA}"/>
    <cellStyle name="Normal 6 2 2 2 2 3" xfId="1414" xr:uid="{00000000-0005-0000-0000-00004D080000}"/>
    <cellStyle name="Normal 6 2 2 2 2 3 2" xfId="3740" xr:uid="{C30EFA0C-3F4C-42A6-8571-1F622257550A}"/>
    <cellStyle name="Normal 6 2 2 2 2 4" xfId="2107" xr:uid="{00000000-0005-0000-0000-00004E080000}"/>
    <cellStyle name="Normal 6 2 2 2 2 4 2" xfId="4433" xr:uid="{24DB42BA-19D6-4B8A-91CE-400B6FAB3320}"/>
    <cellStyle name="Normal 6 2 2 2 2 5" xfId="2848" xr:uid="{229AC1B7-44A5-46C5-807C-2178C3C66B10}"/>
    <cellStyle name="Normal 6 2 2 2 3" xfId="660" xr:uid="{00000000-0005-0000-0000-00004F080000}"/>
    <cellStyle name="Normal 6 2 2 2 3 2" xfId="1589" xr:uid="{00000000-0005-0000-0000-000050080000}"/>
    <cellStyle name="Normal 6 2 2 2 3 2 2" xfId="3915" xr:uid="{139438B2-8F7D-45A9-9153-CF25A08993BB}"/>
    <cellStyle name="Normal 6 2 2 2 3 3" xfId="2282" xr:uid="{00000000-0005-0000-0000-000051080000}"/>
    <cellStyle name="Normal 6 2 2 2 3 3 2" xfId="4608" xr:uid="{CFF5A3C2-603A-4E0D-A4EF-8EADFB6ACA31}"/>
    <cellStyle name="Normal 6 2 2 2 3 4" xfId="3024" xr:uid="{34B45AE0-A9BA-42E6-8DA3-3D427789B94E}"/>
    <cellStyle name="Normal 6 2 2 2 4" xfId="1058" xr:uid="{00000000-0005-0000-0000-000052080000}"/>
    <cellStyle name="Normal 6 2 2 2 4 2" xfId="3394" xr:uid="{BD8E8031-52AE-4136-9900-A1BC9D67EC9C}"/>
    <cellStyle name="Normal 6 2 2 2 5" xfId="1242" xr:uid="{00000000-0005-0000-0000-000053080000}"/>
    <cellStyle name="Normal 6 2 2 2 5 2" xfId="3568" xr:uid="{8DA5230B-8683-43DE-8D4D-09558D00255A}"/>
    <cellStyle name="Normal 6 2 2 2 6" xfId="1935" xr:uid="{00000000-0005-0000-0000-000054080000}"/>
    <cellStyle name="Normal 6 2 2 2 6 2" xfId="4261" xr:uid="{B4047FE7-2244-4540-8825-A1A75C24FCEC}"/>
    <cellStyle name="Normal 6 2 2 2 7" xfId="2652" xr:uid="{C58E3461-9538-4E9D-9FF6-D43E6A80448E}"/>
    <cellStyle name="Normal 6 2 2 3" xfId="481" xr:uid="{00000000-0005-0000-0000-000055080000}"/>
    <cellStyle name="Normal 6 2 2 3 2" xfId="854" xr:uid="{00000000-0005-0000-0000-000056080000}"/>
    <cellStyle name="Normal 6 2 2 3 2 2" xfId="1760" xr:uid="{00000000-0005-0000-0000-000057080000}"/>
    <cellStyle name="Normal 6 2 2 3 2 2 2" xfId="4086" xr:uid="{F7A8E05D-E81A-443F-B908-ADC72423C830}"/>
    <cellStyle name="Normal 6 2 2 3 2 3" xfId="2453" xr:uid="{00000000-0005-0000-0000-000058080000}"/>
    <cellStyle name="Normal 6 2 2 3 2 3 2" xfId="4779" xr:uid="{2AFB03D7-DA09-4C4F-85C4-480F6EDEAC5B}"/>
    <cellStyle name="Normal 6 2 2 3 2 4" xfId="3218" xr:uid="{12CA56AA-2416-4B8F-A71A-628A7E484E46}"/>
    <cellStyle name="Normal 6 2 2 3 3" xfId="1413" xr:uid="{00000000-0005-0000-0000-000059080000}"/>
    <cellStyle name="Normal 6 2 2 3 3 2" xfId="3739" xr:uid="{0EE64CCC-D8D1-4D41-A2EA-D6AFE032C3ED}"/>
    <cellStyle name="Normal 6 2 2 3 4" xfId="2106" xr:uid="{00000000-0005-0000-0000-00005A080000}"/>
    <cellStyle name="Normal 6 2 2 3 4 2" xfId="4432" xr:uid="{A8F83770-4850-4247-A041-FFB859475CE5}"/>
    <cellStyle name="Normal 6 2 2 3 5" xfId="2847" xr:uid="{B65275C4-EBB2-40BA-BAF1-F3BFB160FDA2}"/>
    <cellStyle name="Normal 6 2 2 4" xfId="659" xr:uid="{00000000-0005-0000-0000-00005B080000}"/>
    <cellStyle name="Normal 6 2 2 4 2" xfId="1588" xr:uid="{00000000-0005-0000-0000-00005C080000}"/>
    <cellStyle name="Normal 6 2 2 4 2 2" xfId="3914" xr:uid="{37E6707C-9AF9-4BAF-97CF-933E1F2661F1}"/>
    <cellStyle name="Normal 6 2 2 4 3" xfId="2281" xr:uid="{00000000-0005-0000-0000-00005D080000}"/>
    <cellStyle name="Normal 6 2 2 4 3 2" xfId="4607" xr:uid="{FC194247-B25D-4BD2-86A8-6A4D33950AA4}"/>
    <cellStyle name="Normal 6 2 2 4 4" xfId="3023" xr:uid="{0CC7EA08-6938-459F-ABE7-8E6F86C3A933}"/>
    <cellStyle name="Normal 6 2 2 5" xfId="1057" xr:uid="{00000000-0005-0000-0000-00005E080000}"/>
    <cellStyle name="Normal 6 2 2 5 2" xfId="3393" xr:uid="{CDC09AC5-8C68-4CA3-A35F-8E4E024C49E4}"/>
    <cellStyle name="Normal 6 2 2 6" xfId="1241" xr:uid="{00000000-0005-0000-0000-00005F080000}"/>
    <cellStyle name="Normal 6 2 2 6 2" xfId="3567" xr:uid="{DBF55C9C-8FBF-40FC-A492-F13A12252D46}"/>
    <cellStyle name="Normal 6 2 2 7" xfId="1934" xr:uid="{00000000-0005-0000-0000-000060080000}"/>
    <cellStyle name="Normal 6 2 2 7 2" xfId="4260" xr:uid="{A2941B7B-E5F6-4643-8057-296B6AAEE583}"/>
    <cellStyle name="Normal 6 2 2 8" xfId="2651" xr:uid="{9341B25E-6A72-4BCD-A40B-02AEE5BCE87F}"/>
    <cellStyle name="Normal 6 2 3" xfId="263" xr:uid="{00000000-0005-0000-0000-000061080000}"/>
    <cellStyle name="Normal 6 2 3 2" xfId="483" xr:uid="{00000000-0005-0000-0000-000062080000}"/>
    <cellStyle name="Normal 6 2 3 2 2" xfId="856" xr:uid="{00000000-0005-0000-0000-000063080000}"/>
    <cellStyle name="Normal 6 2 3 2 2 2" xfId="1762" xr:uid="{00000000-0005-0000-0000-000064080000}"/>
    <cellStyle name="Normal 6 2 3 2 2 2 2" xfId="4088" xr:uid="{B707DA33-9827-4639-8524-E4E4E048175D}"/>
    <cellStyle name="Normal 6 2 3 2 2 3" xfId="2455" xr:uid="{00000000-0005-0000-0000-000065080000}"/>
    <cellStyle name="Normal 6 2 3 2 2 3 2" xfId="4781" xr:uid="{13E9B9C1-B3E5-4679-A013-56909D9CEC90}"/>
    <cellStyle name="Normal 6 2 3 2 2 4" xfId="3220" xr:uid="{FB0D511D-C054-41C3-9E66-C84FC8F4F243}"/>
    <cellStyle name="Normal 6 2 3 2 3" xfId="1415" xr:uid="{00000000-0005-0000-0000-000066080000}"/>
    <cellStyle name="Normal 6 2 3 2 3 2" xfId="3741" xr:uid="{2093CE23-AFB9-4D33-93B3-62E37CD23378}"/>
    <cellStyle name="Normal 6 2 3 2 4" xfId="2108" xr:uid="{00000000-0005-0000-0000-000067080000}"/>
    <cellStyle name="Normal 6 2 3 2 4 2" xfId="4434" xr:uid="{B8942C25-832D-49DB-953C-A872913861E8}"/>
    <cellStyle name="Normal 6 2 3 2 5" xfId="2849" xr:uid="{EE1D0E71-2C40-4DFA-A733-F84FC17C3577}"/>
    <cellStyle name="Normal 6 2 3 3" xfId="661" xr:uid="{00000000-0005-0000-0000-000068080000}"/>
    <cellStyle name="Normal 6 2 3 3 2" xfId="1590" xr:uid="{00000000-0005-0000-0000-000069080000}"/>
    <cellStyle name="Normal 6 2 3 3 2 2" xfId="3916" xr:uid="{FF0E91E8-49CA-49A3-B33F-7BE2D98612FF}"/>
    <cellStyle name="Normal 6 2 3 3 3" xfId="2283" xr:uid="{00000000-0005-0000-0000-00006A080000}"/>
    <cellStyle name="Normal 6 2 3 3 3 2" xfId="4609" xr:uid="{14D6377D-65EE-4C87-9F14-A77CD3C4CED5}"/>
    <cellStyle name="Normal 6 2 3 3 4" xfId="3025" xr:uid="{D16D8AF3-E89E-4A22-A221-E73A8DE30442}"/>
    <cellStyle name="Normal 6 2 3 4" xfId="1059" xr:uid="{00000000-0005-0000-0000-00006B080000}"/>
    <cellStyle name="Normal 6 2 3 4 2" xfId="3395" xr:uid="{6F7189D9-6364-420B-BA3B-9FBB9D36C9F4}"/>
    <cellStyle name="Normal 6 2 3 5" xfId="1243" xr:uid="{00000000-0005-0000-0000-00006C080000}"/>
    <cellStyle name="Normal 6 2 3 5 2" xfId="3569" xr:uid="{BE0248B1-6684-4FFC-9222-CF1A82B2F86B}"/>
    <cellStyle name="Normal 6 2 3 6" xfId="1936" xr:uid="{00000000-0005-0000-0000-00006D080000}"/>
    <cellStyle name="Normal 6 2 3 6 2" xfId="4262" xr:uid="{914AD8FD-5153-4D0D-8DD1-F4E460F265F1}"/>
    <cellStyle name="Normal 6 2 3 7" xfId="2653" xr:uid="{5F648421-F0DB-4FD8-A3ED-ED1CE86B6CF2}"/>
    <cellStyle name="Normal 6 3" xfId="145" xr:uid="{00000000-0005-0000-0000-00006E080000}"/>
    <cellStyle name="Normal 6 3 2" xfId="264" xr:uid="{00000000-0005-0000-0000-00006F080000}"/>
    <cellStyle name="Normal 6 3 2 2" xfId="484" xr:uid="{00000000-0005-0000-0000-000070080000}"/>
    <cellStyle name="Normal 6 3 2 2 2" xfId="857" xr:uid="{00000000-0005-0000-0000-000071080000}"/>
    <cellStyle name="Normal 6 3 2 2 2 2" xfId="1763" xr:uid="{00000000-0005-0000-0000-000072080000}"/>
    <cellStyle name="Normal 6 3 2 2 2 2 2" xfId="4089" xr:uid="{7426182C-18C2-4B23-8CBD-DB66FF979678}"/>
    <cellStyle name="Normal 6 3 2 2 2 3" xfId="2456" xr:uid="{00000000-0005-0000-0000-000073080000}"/>
    <cellStyle name="Normal 6 3 2 2 2 3 2" xfId="4782" xr:uid="{191EDB4F-1D7E-4237-A971-F039167C3947}"/>
    <cellStyle name="Normal 6 3 2 2 2 4" xfId="3221" xr:uid="{D0EAAC7F-E86A-491E-AB89-E3FC441AA5EF}"/>
    <cellStyle name="Normal 6 3 2 2 3" xfId="1416" xr:uid="{00000000-0005-0000-0000-000074080000}"/>
    <cellStyle name="Normal 6 3 2 2 3 2" xfId="3742" xr:uid="{33AA9B45-FCB6-4A97-B725-74941826B057}"/>
    <cellStyle name="Normal 6 3 2 2 4" xfId="2109" xr:uid="{00000000-0005-0000-0000-000075080000}"/>
    <cellStyle name="Normal 6 3 2 2 4 2" xfId="4435" xr:uid="{3E587234-1AD4-48B3-A642-143BDDCF6F29}"/>
    <cellStyle name="Normal 6 3 2 2 5" xfId="2850" xr:uid="{CE419FAC-71B8-49B8-804B-F184EB095FF3}"/>
    <cellStyle name="Normal 6 3 2 3" xfId="662" xr:uid="{00000000-0005-0000-0000-000076080000}"/>
    <cellStyle name="Normal 6 3 2 3 2" xfId="1591" xr:uid="{00000000-0005-0000-0000-000077080000}"/>
    <cellStyle name="Normal 6 3 2 3 2 2" xfId="3917" xr:uid="{6C692E59-16E8-4DA1-8CFC-03715DF37925}"/>
    <cellStyle name="Normal 6 3 2 3 3" xfId="2284" xr:uid="{00000000-0005-0000-0000-000078080000}"/>
    <cellStyle name="Normal 6 3 2 3 3 2" xfId="4610" xr:uid="{FBE0A6E0-2094-489F-AFAE-183D65235966}"/>
    <cellStyle name="Normal 6 3 2 3 4" xfId="3026" xr:uid="{FCBCC102-205A-4AE8-BEA0-67E27312BCA5}"/>
    <cellStyle name="Normal 6 3 2 4" xfId="1060" xr:uid="{00000000-0005-0000-0000-000079080000}"/>
    <cellStyle name="Normal 6 3 2 4 2" xfId="3396" xr:uid="{2FE67403-B91B-4A87-A420-7F1247B3A389}"/>
    <cellStyle name="Normal 6 3 2 5" xfId="1244" xr:uid="{00000000-0005-0000-0000-00007A080000}"/>
    <cellStyle name="Normal 6 3 2 5 2" xfId="3570" xr:uid="{CC6A5E4C-4606-4BE0-BAE8-149C47D26202}"/>
    <cellStyle name="Normal 6 3 2 6" xfId="1937" xr:uid="{00000000-0005-0000-0000-00007B080000}"/>
    <cellStyle name="Normal 6 3 2 6 2" xfId="4263" xr:uid="{B34A8753-213C-4557-82FD-B92C888E6830}"/>
    <cellStyle name="Normal 6 3 2 7" xfId="2654" xr:uid="{50073DC6-2996-425C-BD9C-6AFE899E3324}"/>
    <cellStyle name="Normal 6 3 3" xfId="389" xr:uid="{00000000-0005-0000-0000-00007C080000}"/>
    <cellStyle name="Normal 6 3 3 2" xfId="767" xr:uid="{00000000-0005-0000-0000-00007D080000}"/>
    <cellStyle name="Normal 6 3 3 2 2" xfId="1673" xr:uid="{00000000-0005-0000-0000-00007E080000}"/>
    <cellStyle name="Normal 6 3 3 2 2 2" xfId="3999" xr:uid="{04088880-7A24-434E-BADD-B539E0836ECA}"/>
    <cellStyle name="Normal 6 3 3 2 3" xfId="2366" xr:uid="{00000000-0005-0000-0000-00007F080000}"/>
    <cellStyle name="Normal 6 3 3 2 3 2" xfId="4692" xr:uid="{AA54C0EA-32DB-4003-A13B-1A4AAC91DFFA}"/>
    <cellStyle name="Normal 6 3 3 2 4" xfId="3131" xr:uid="{9874B3FB-67DB-4145-A6C4-E31E42B06450}"/>
    <cellStyle name="Normal 6 3 3 3" xfId="1326" xr:uid="{00000000-0005-0000-0000-000080080000}"/>
    <cellStyle name="Normal 6 3 3 3 2" xfId="3652" xr:uid="{DD8968A7-3471-4C1B-8568-6AA4A3482BE7}"/>
    <cellStyle name="Normal 6 3 3 4" xfId="2019" xr:uid="{00000000-0005-0000-0000-000081080000}"/>
    <cellStyle name="Normal 6 3 3 4 2" xfId="4345" xr:uid="{90BBEB3E-5542-4433-AE79-5B50C48555A6}"/>
    <cellStyle name="Normal 6 3 3 5" xfId="2760" xr:uid="{0AA237F9-3474-45AE-9979-EB3513582CCA}"/>
    <cellStyle name="Normal 6 3 4" xfId="572" xr:uid="{00000000-0005-0000-0000-000082080000}"/>
    <cellStyle name="Normal 6 3 4 2" xfId="1501" xr:uid="{00000000-0005-0000-0000-000083080000}"/>
    <cellStyle name="Normal 6 3 4 2 2" xfId="3827" xr:uid="{E3D8CDF6-D8A3-4736-9207-E4F049A07481}"/>
    <cellStyle name="Normal 6 3 4 3" xfId="2194" xr:uid="{00000000-0005-0000-0000-000084080000}"/>
    <cellStyle name="Normal 6 3 4 3 2" xfId="4520" xr:uid="{EEA60A81-ED2F-4BDD-8332-4B9038CDBE3D}"/>
    <cellStyle name="Normal 6 3 4 4" xfId="2936" xr:uid="{DF388225-099D-49F1-92C1-822E986D413C}"/>
    <cellStyle name="Normal 6 3 5" xfId="969" xr:uid="{00000000-0005-0000-0000-000085080000}"/>
    <cellStyle name="Normal 6 3 5 2" xfId="3306" xr:uid="{EE3C5A83-3CFE-4DE7-A1A8-8D632BB0B002}"/>
    <cellStyle name="Normal 6 3 6" xfId="1154" xr:uid="{00000000-0005-0000-0000-000086080000}"/>
    <cellStyle name="Normal 6 3 6 2" xfId="3480" xr:uid="{2DC72ECF-29CD-4A34-8355-78DB47D880D4}"/>
    <cellStyle name="Normal 6 3 7" xfId="1847" xr:uid="{00000000-0005-0000-0000-000087080000}"/>
    <cellStyle name="Normal 6 3 7 2" xfId="4173" xr:uid="{1915418E-8907-4C4C-8BC1-FE5B7A168C5E}"/>
    <cellStyle name="Normal 6 3 8" xfId="2564" xr:uid="{EF2CC520-7976-4A63-97AA-327D84CE522E}"/>
    <cellStyle name="Normal 6 4" xfId="265" xr:uid="{00000000-0005-0000-0000-000088080000}"/>
    <cellStyle name="Normal 6 4 2" xfId="485" xr:uid="{00000000-0005-0000-0000-000089080000}"/>
    <cellStyle name="Normal 6 4 2 2" xfId="858" xr:uid="{00000000-0005-0000-0000-00008A080000}"/>
    <cellStyle name="Normal 6 4 2 2 2" xfId="1764" xr:uid="{00000000-0005-0000-0000-00008B080000}"/>
    <cellStyle name="Normal 6 4 2 2 2 2" xfId="4090" xr:uid="{A8C239A2-1030-416D-8FEB-927D9AFA30ED}"/>
    <cellStyle name="Normal 6 4 2 2 3" xfId="2457" xr:uid="{00000000-0005-0000-0000-00008C080000}"/>
    <cellStyle name="Normal 6 4 2 2 3 2" xfId="4783" xr:uid="{90871CE3-64B5-4E83-9201-3F0B253059F7}"/>
    <cellStyle name="Normal 6 4 2 2 4" xfId="3222" xr:uid="{F23A9958-6996-4B02-8310-EC6426082434}"/>
    <cellStyle name="Normal 6 4 2 3" xfId="1417" xr:uid="{00000000-0005-0000-0000-00008D080000}"/>
    <cellStyle name="Normal 6 4 2 3 2" xfId="3743" xr:uid="{C0AD3BAD-8F09-426F-A33A-AC39917F81B6}"/>
    <cellStyle name="Normal 6 4 2 4" xfId="2110" xr:uid="{00000000-0005-0000-0000-00008E080000}"/>
    <cellStyle name="Normal 6 4 2 4 2" xfId="4436" xr:uid="{C2185F14-D725-4296-B0E4-7907CD99D4C5}"/>
    <cellStyle name="Normal 6 4 2 5" xfId="2851" xr:uid="{77ACABF1-42EA-4087-99C7-555B113A8563}"/>
    <cellStyle name="Normal 6 4 3" xfId="663" xr:uid="{00000000-0005-0000-0000-00008F080000}"/>
    <cellStyle name="Normal 6 4 3 2" xfId="1592" xr:uid="{00000000-0005-0000-0000-000090080000}"/>
    <cellStyle name="Normal 6 4 3 2 2" xfId="3918" xr:uid="{692A434B-CD39-42E1-992A-B88C777F5C74}"/>
    <cellStyle name="Normal 6 4 3 3" xfId="2285" xr:uid="{00000000-0005-0000-0000-000091080000}"/>
    <cellStyle name="Normal 6 4 3 3 2" xfId="4611" xr:uid="{7D8E10F3-297B-4E1C-9D29-38380C391498}"/>
    <cellStyle name="Normal 6 4 3 4" xfId="3027" xr:uid="{903AE16A-69EA-4E23-8AE4-05BA6D3A2603}"/>
    <cellStyle name="Normal 6 4 4" xfId="1061" xr:uid="{00000000-0005-0000-0000-000092080000}"/>
    <cellStyle name="Normal 6 4 4 2" xfId="3397" xr:uid="{1DC7B1F4-11C4-4F9E-80BD-24EE9EDE85CE}"/>
    <cellStyle name="Normal 6 4 5" xfId="1245" xr:uid="{00000000-0005-0000-0000-000093080000}"/>
    <cellStyle name="Normal 6 4 5 2" xfId="3571" xr:uid="{3CC7A684-5084-4555-85E9-6CE95135A984}"/>
    <cellStyle name="Normal 6 4 6" xfId="1938" xr:uid="{00000000-0005-0000-0000-000094080000}"/>
    <cellStyle name="Normal 6 4 6 2" xfId="4264" xr:uid="{4CCF7D39-BF1B-4647-A712-9DEFEF6F6C3B}"/>
    <cellStyle name="Normal 6 4 7" xfId="2655" xr:uid="{7CA6EEFD-5EB7-40E9-8EEC-73F8CC534859}"/>
    <cellStyle name="Normal 6 5" xfId="329" xr:uid="{00000000-0005-0000-0000-000095080000}"/>
    <cellStyle name="Normal 6 5 2" xfId="710" xr:uid="{00000000-0005-0000-0000-000096080000}"/>
    <cellStyle name="Normal 6 5 2 2" xfId="1627" xr:uid="{00000000-0005-0000-0000-000097080000}"/>
    <cellStyle name="Normal 6 5 2 2 2" xfId="3953" xr:uid="{6A77EA32-09F7-4A9C-ABFE-0BD80CA8AE53}"/>
    <cellStyle name="Normal 6 5 2 3" xfId="2320" xr:uid="{00000000-0005-0000-0000-000098080000}"/>
    <cellStyle name="Normal 6 5 2 3 2" xfId="4646" xr:uid="{62C1450C-CCF4-4D91-A3D0-00F4D55425FC}"/>
    <cellStyle name="Normal 6 5 2 4" xfId="3074" xr:uid="{050DCB5F-145E-412A-A1EF-5ED226F53909}"/>
    <cellStyle name="Normal 6 5 3" xfId="1280" xr:uid="{00000000-0005-0000-0000-000099080000}"/>
    <cellStyle name="Normal 6 5 3 2" xfId="3606" xr:uid="{3364ED88-F866-436B-8E8D-5DE839BB1E5B}"/>
    <cellStyle name="Normal 6 5 4" xfId="1973" xr:uid="{00000000-0005-0000-0000-00009A080000}"/>
    <cellStyle name="Normal 6 5 4 2" xfId="4299" xr:uid="{D2AB0BAE-8CA8-460A-AB76-B4B72244DBED}"/>
    <cellStyle name="Normal 6 5 5" xfId="2703" xr:uid="{FF7148FD-6F45-4CAD-9B51-B1DB94790524}"/>
    <cellStyle name="Normal 6 6" xfId="526" xr:uid="{00000000-0005-0000-0000-00009B080000}"/>
    <cellStyle name="Normal 6 6 2" xfId="1455" xr:uid="{00000000-0005-0000-0000-00009C080000}"/>
    <cellStyle name="Normal 6 6 2 2" xfId="3781" xr:uid="{DED8EC75-1A5D-488A-83D7-71066129D4CC}"/>
    <cellStyle name="Normal 6 6 3" xfId="2148" xr:uid="{00000000-0005-0000-0000-00009D080000}"/>
    <cellStyle name="Normal 6 6 3 2" xfId="4474" xr:uid="{EB07793C-4462-4295-93F6-1C07F2E371BA}"/>
    <cellStyle name="Normal 6 6 4" xfId="2890" xr:uid="{393BC154-3432-4055-9800-5A5164622FC0}"/>
    <cellStyle name="Normal 6 7" xfId="910" xr:uid="{00000000-0005-0000-0000-00009E080000}"/>
    <cellStyle name="Normal 6 7 2" xfId="3260" xr:uid="{D47F634C-223D-41DF-A4FA-1624A240B705}"/>
    <cellStyle name="Normal 6 8" xfId="1108" xr:uid="{00000000-0005-0000-0000-00009F080000}"/>
    <cellStyle name="Normal 6 8 2" xfId="3434" xr:uid="{A3DC342C-EB77-4660-8D0A-2253D4395633}"/>
    <cellStyle name="Normal 6 9" xfId="1801" xr:uid="{00000000-0005-0000-0000-0000A0080000}"/>
    <cellStyle name="Normal 6 9 2" xfId="4127" xr:uid="{B96B788E-460C-4125-8EF1-7A6D18046B5B}"/>
    <cellStyle name="Normal 6_Balanse - eiendeler" xfId="113" xr:uid="{00000000-0005-0000-0000-0000A1080000}"/>
    <cellStyle name="Normal 60 2" xfId="1083" xr:uid="{00000000-0005-0000-0000-0000A2080000}"/>
    <cellStyle name="Normal 7" xfId="266" xr:uid="{00000000-0005-0000-0000-0000A3080000}"/>
    <cellStyle name="Normal 7 10" xfId="2656" xr:uid="{AC19468C-422D-4345-8236-AEA414FE1959}"/>
    <cellStyle name="Normal 7 2" xfId="267" xr:uid="{00000000-0005-0000-0000-0000A4080000}"/>
    <cellStyle name="Normal 7 2 2" xfId="268" xr:uid="{00000000-0005-0000-0000-0000A5080000}"/>
    <cellStyle name="Normal 7 2 2 2" xfId="269" xr:uid="{00000000-0005-0000-0000-0000A6080000}"/>
    <cellStyle name="Normal 7 2 2 2 2" xfId="489" xr:uid="{00000000-0005-0000-0000-0000A7080000}"/>
    <cellStyle name="Normal 7 2 2 2 2 2" xfId="862" xr:uid="{00000000-0005-0000-0000-0000A8080000}"/>
    <cellStyle name="Normal 7 2 2 2 2 2 2" xfId="1768" xr:uid="{00000000-0005-0000-0000-0000A9080000}"/>
    <cellStyle name="Normal 7 2 2 2 2 2 2 2" xfId="4094" xr:uid="{85D5450C-D5D0-4015-9829-BEA8FD0E0695}"/>
    <cellStyle name="Normal 7 2 2 2 2 2 3" xfId="2461" xr:uid="{00000000-0005-0000-0000-0000AA080000}"/>
    <cellStyle name="Normal 7 2 2 2 2 2 3 2" xfId="4787" xr:uid="{7FC4F93A-AD56-454F-9143-FD63C4765382}"/>
    <cellStyle name="Normal 7 2 2 2 2 2 4" xfId="3226" xr:uid="{1ABC5E8E-1EE4-4375-8805-B6A3231EDA39}"/>
    <cellStyle name="Normal 7 2 2 2 2 3" xfId="1421" xr:uid="{00000000-0005-0000-0000-0000AB080000}"/>
    <cellStyle name="Normal 7 2 2 2 2 3 2" xfId="3747" xr:uid="{F37B85E9-4214-4C5E-9518-71EA3498D3BD}"/>
    <cellStyle name="Normal 7 2 2 2 2 4" xfId="2114" xr:uid="{00000000-0005-0000-0000-0000AC080000}"/>
    <cellStyle name="Normal 7 2 2 2 2 4 2" xfId="4440" xr:uid="{77299586-7D9A-49D6-A07A-887454D23782}"/>
    <cellStyle name="Normal 7 2 2 2 2 5" xfId="2855" xr:uid="{BB50FE2F-EE3F-4BA9-ABD0-E227B8A69B3E}"/>
    <cellStyle name="Normal 7 2 2 2 3" xfId="667" xr:uid="{00000000-0005-0000-0000-0000AD080000}"/>
    <cellStyle name="Normal 7 2 2 2 3 2" xfId="1596" xr:uid="{00000000-0005-0000-0000-0000AE080000}"/>
    <cellStyle name="Normal 7 2 2 2 3 2 2" xfId="3922" xr:uid="{6B788077-95D8-4007-AA50-95D571590F5E}"/>
    <cellStyle name="Normal 7 2 2 2 3 3" xfId="2289" xr:uid="{00000000-0005-0000-0000-0000AF080000}"/>
    <cellStyle name="Normal 7 2 2 2 3 3 2" xfId="4615" xr:uid="{1F155590-9A87-46CC-AE72-5473ED294AE4}"/>
    <cellStyle name="Normal 7 2 2 2 3 4" xfId="3031" xr:uid="{DE38342A-93C6-4C02-BA22-496C8173624C}"/>
    <cellStyle name="Normal 7 2 2 2 4" xfId="1065" xr:uid="{00000000-0005-0000-0000-0000B0080000}"/>
    <cellStyle name="Normal 7 2 2 2 4 2" xfId="3401" xr:uid="{7FB38AC3-6179-4554-BA4C-DDB476275B3A}"/>
    <cellStyle name="Normal 7 2 2 2 5" xfId="1249" xr:uid="{00000000-0005-0000-0000-0000B1080000}"/>
    <cellStyle name="Normal 7 2 2 2 5 2" xfId="3575" xr:uid="{F36FFEC6-593F-4A27-850E-9B4734C28AC9}"/>
    <cellStyle name="Normal 7 2 2 2 6" xfId="1942" xr:uid="{00000000-0005-0000-0000-0000B2080000}"/>
    <cellStyle name="Normal 7 2 2 2 6 2" xfId="4268" xr:uid="{FB6B810E-FE36-4BF5-88F0-4C5422BA0B06}"/>
    <cellStyle name="Normal 7 2 2 2 7" xfId="2659" xr:uid="{1DCF41DB-4168-4B5E-9863-90A8C0B256F2}"/>
    <cellStyle name="Normal 7 2 2 3" xfId="488" xr:uid="{00000000-0005-0000-0000-0000B3080000}"/>
    <cellStyle name="Normal 7 2 2 3 2" xfId="861" xr:uid="{00000000-0005-0000-0000-0000B4080000}"/>
    <cellStyle name="Normal 7 2 2 3 2 2" xfId="1767" xr:uid="{00000000-0005-0000-0000-0000B5080000}"/>
    <cellStyle name="Normal 7 2 2 3 2 2 2" xfId="4093" xr:uid="{F0DB5AFB-66F3-46A4-889F-69E07B5EB26F}"/>
    <cellStyle name="Normal 7 2 2 3 2 3" xfId="2460" xr:uid="{00000000-0005-0000-0000-0000B6080000}"/>
    <cellStyle name="Normal 7 2 2 3 2 3 2" xfId="4786" xr:uid="{F280E6DB-5ACF-4CCD-8A36-794438B158F0}"/>
    <cellStyle name="Normal 7 2 2 3 2 4" xfId="3225" xr:uid="{DD41BF74-0C4A-4B1A-82AA-49541453D21F}"/>
    <cellStyle name="Normal 7 2 2 3 3" xfId="1420" xr:uid="{00000000-0005-0000-0000-0000B7080000}"/>
    <cellStyle name="Normal 7 2 2 3 3 2" xfId="3746" xr:uid="{4CAFFD54-4970-449C-BE28-E047149D8BED}"/>
    <cellStyle name="Normal 7 2 2 3 4" xfId="2113" xr:uid="{00000000-0005-0000-0000-0000B8080000}"/>
    <cellStyle name="Normal 7 2 2 3 4 2" xfId="4439" xr:uid="{DDBD81F3-276A-460E-95C5-5F678084DD69}"/>
    <cellStyle name="Normal 7 2 2 3 5" xfId="2854" xr:uid="{86F64B1A-B778-4A73-BFDA-526FC90AF652}"/>
    <cellStyle name="Normal 7 2 2 4" xfId="666" xr:uid="{00000000-0005-0000-0000-0000B9080000}"/>
    <cellStyle name="Normal 7 2 2 4 2" xfId="1595" xr:uid="{00000000-0005-0000-0000-0000BA080000}"/>
    <cellStyle name="Normal 7 2 2 4 2 2" xfId="3921" xr:uid="{4B94D8B6-8C62-46A0-9895-2003EEC01199}"/>
    <cellStyle name="Normal 7 2 2 4 3" xfId="2288" xr:uid="{00000000-0005-0000-0000-0000BB080000}"/>
    <cellStyle name="Normal 7 2 2 4 3 2" xfId="4614" xr:uid="{392A6B9E-3377-419D-AAA6-F1A1CDF803D0}"/>
    <cellStyle name="Normal 7 2 2 4 4" xfId="3030" xr:uid="{0E7738CB-1E30-4FB7-B5DC-885E7CA79CD6}"/>
    <cellStyle name="Normal 7 2 2 5" xfId="1064" xr:uid="{00000000-0005-0000-0000-0000BC080000}"/>
    <cellStyle name="Normal 7 2 2 5 2" xfId="3400" xr:uid="{BF646664-AB5E-4941-889F-92CAC9106AD5}"/>
    <cellStyle name="Normal 7 2 2 6" xfId="1248" xr:uid="{00000000-0005-0000-0000-0000BD080000}"/>
    <cellStyle name="Normal 7 2 2 6 2" xfId="3574" xr:uid="{7D30994A-C86C-46CE-B697-D200BB7B1D76}"/>
    <cellStyle name="Normal 7 2 2 7" xfId="1941" xr:uid="{00000000-0005-0000-0000-0000BE080000}"/>
    <cellStyle name="Normal 7 2 2 7 2" xfId="4267" xr:uid="{3E6D180A-141B-4D9D-A8AD-6885200F6FED}"/>
    <cellStyle name="Normal 7 2 2 8" xfId="2658" xr:uid="{61F9CB9B-14FE-4AF3-AAAD-9F3F0EFB2319}"/>
    <cellStyle name="Normal 7 2 3" xfId="270" xr:uid="{00000000-0005-0000-0000-0000BF080000}"/>
    <cellStyle name="Normal 7 2 3 2" xfId="490" xr:uid="{00000000-0005-0000-0000-0000C0080000}"/>
    <cellStyle name="Normal 7 2 3 2 2" xfId="863" xr:uid="{00000000-0005-0000-0000-0000C1080000}"/>
    <cellStyle name="Normal 7 2 3 2 2 2" xfId="1769" xr:uid="{00000000-0005-0000-0000-0000C2080000}"/>
    <cellStyle name="Normal 7 2 3 2 2 2 2" xfId="4095" xr:uid="{9D86A715-8AED-4451-BD37-AE29E7CBD3E1}"/>
    <cellStyle name="Normal 7 2 3 2 2 3" xfId="2462" xr:uid="{00000000-0005-0000-0000-0000C3080000}"/>
    <cellStyle name="Normal 7 2 3 2 2 3 2" xfId="4788" xr:uid="{2EA4026E-AB89-4F34-B8C7-30DE12F3DA0C}"/>
    <cellStyle name="Normal 7 2 3 2 2 4" xfId="3227" xr:uid="{A7CE7504-BAA6-456F-BFEE-DF599BB1F918}"/>
    <cellStyle name="Normal 7 2 3 2 3" xfId="1422" xr:uid="{00000000-0005-0000-0000-0000C4080000}"/>
    <cellStyle name="Normal 7 2 3 2 3 2" xfId="3748" xr:uid="{F407837E-FF63-44C6-A90D-1A260B34148B}"/>
    <cellStyle name="Normal 7 2 3 2 4" xfId="2115" xr:uid="{00000000-0005-0000-0000-0000C5080000}"/>
    <cellStyle name="Normal 7 2 3 2 4 2" xfId="4441" xr:uid="{7AE67B6B-C842-4723-8850-2E163765E452}"/>
    <cellStyle name="Normal 7 2 3 2 5" xfId="2856" xr:uid="{337525E7-EF9F-4A77-B8D5-087F854F84B2}"/>
    <cellStyle name="Normal 7 2 3 3" xfId="668" xr:uid="{00000000-0005-0000-0000-0000C6080000}"/>
    <cellStyle name="Normal 7 2 3 3 2" xfId="1597" xr:uid="{00000000-0005-0000-0000-0000C7080000}"/>
    <cellStyle name="Normal 7 2 3 3 2 2" xfId="3923" xr:uid="{0544C467-A0F8-4A6B-987F-387A6D11CA5C}"/>
    <cellStyle name="Normal 7 2 3 3 3" xfId="2290" xr:uid="{00000000-0005-0000-0000-0000C8080000}"/>
    <cellStyle name="Normal 7 2 3 3 3 2" xfId="4616" xr:uid="{26FCC879-11E8-4340-8CA5-8CDB9FDD24F0}"/>
    <cellStyle name="Normal 7 2 3 3 4" xfId="3032" xr:uid="{5B8E03F0-DF80-4C23-95DB-C735ED2E320C}"/>
    <cellStyle name="Normal 7 2 3 4" xfId="1066" xr:uid="{00000000-0005-0000-0000-0000C9080000}"/>
    <cellStyle name="Normal 7 2 3 4 2" xfId="3402" xr:uid="{DEAF8503-104F-4833-9459-32CB7505D8F0}"/>
    <cellStyle name="Normal 7 2 3 5" xfId="1250" xr:uid="{00000000-0005-0000-0000-0000CA080000}"/>
    <cellStyle name="Normal 7 2 3 5 2" xfId="3576" xr:uid="{CB5F2A00-2CD7-467B-8D32-C5D1322F67F0}"/>
    <cellStyle name="Normal 7 2 3 6" xfId="1943" xr:uid="{00000000-0005-0000-0000-0000CB080000}"/>
    <cellStyle name="Normal 7 2 3 6 2" xfId="4269" xr:uid="{44857995-FF7E-44FD-805C-CFE6EA8D08BB}"/>
    <cellStyle name="Normal 7 2 3 7" xfId="2660" xr:uid="{03D0F96E-E82D-4EA5-9450-2BB0EC2C4F50}"/>
    <cellStyle name="Normal 7 2 4" xfId="487" xr:uid="{00000000-0005-0000-0000-0000CC080000}"/>
    <cellStyle name="Normal 7 2 4 2" xfId="860" xr:uid="{00000000-0005-0000-0000-0000CD080000}"/>
    <cellStyle name="Normal 7 2 4 2 2" xfId="1766" xr:uid="{00000000-0005-0000-0000-0000CE080000}"/>
    <cellStyle name="Normal 7 2 4 2 2 2" xfId="4092" xr:uid="{5BCB4E25-3D11-43CB-900F-B5DD819B8779}"/>
    <cellStyle name="Normal 7 2 4 2 3" xfId="2459" xr:uid="{00000000-0005-0000-0000-0000CF080000}"/>
    <cellStyle name="Normal 7 2 4 2 3 2" xfId="4785" xr:uid="{45A248EC-F9E7-4D87-B9D4-B278672575AE}"/>
    <cellStyle name="Normal 7 2 4 2 4" xfId="3224" xr:uid="{49EAAF6F-0E46-490D-ABEC-B3FCDEAD19EE}"/>
    <cellStyle name="Normal 7 2 4 3" xfId="1419" xr:uid="{00000000-0005-0000-0000-0000D0080000}"/>
    <cellStyle name="Normal 7 2 4 3 2" xfId="3745" xr:uid="{1E49FD9F-202F-49FE-B12A-683F36AA9E58}"/>
    <cellStyle name="Normal 7 2 4 4" xfId="2112" xr:uid="{00000000-0005-0000-0000-0000D1080000}"/>
    <cellStyle name="Normal 7 2 4 4 2" xfId="4438" xr:uid="{77F5F1C9-9021-47F4-A29A-C1C420EE3FEA}"/>
    <cellStyle name="Normal 7 2 4 5" xfId="2853" xr:uid="{387CD8D9-C175-47EF-931D-0B293DF95CFA}"/>
    <cellStyle name="Normal 7 2 5" xfId="665" xr:uid="{00000000-0005-0000-0000-0000D2080000}"/>
    <cellStyle name="Normal 7 2 5 2" xfId="1594" xr:uid="{00000000-0005-0000-0000-0000D3080000}"/>
    <cellStyle name="Normal 7 2 5 2 2" xfId="3920" xr:uid="{4DE80888-51F5-4FC3-8925-4C73B2F3CF04}"/>
    <cellStyle name="Normal 7 2 5 3" xfId="2287" xr:uid="{00000000-0005-0000-0000-0000D4080000}"/>
    <cellStyle name="Normal 7 2 5 3 2" xfId="4613" xr:uid="{FAA2ACA6-5665-4ED0-8C81-6CDC679A1E2B}"/>
    <cellStyle name="Normal 7 2 5 4" xfId="3029" xr:uid="{696F4A9D-7AB1-4F84-9046-05CB6F2135C8}"/>
    <cellStyle name="Normal 7 2 6" xfId="1063" xr:uid="{00000000-0005-0000-0000-0000D5080000}"/>
    <cellStyle name="Normal 7 2 6 2" xfId="3399" xr:uid="{BB6D97A7-BDFF-4854-96C2-98EB53AD8398}"/>
    <cellStyle name="Normal 7 2 7" xfId="1247" xr:uid="{00000000-0005-0000-0000-0000D6080000}"/>
    <cellStyle name="Normal 7 2 7 2" xfId="3573" xr:uid="{5F822944-03E9-43CA-B5E8-4938D8A0EB63}"/>
    <cellStyle name="Normal 7 2 8" xfId="1940" xr:uid="{00000000-0005-0000-0000-0000D7080000}"/>
    <cellStyle name="Normal 7 2 8 2" xfId="4266" xr:uid="{A8B36E04-6B8A-4F13-BF6E-2E657D0A9A1B}"/>
    <cellStyle name="Normal 7 2 9" xfId="2657" xr:uid="{9EFC838E-A184-4CC8-9475-F0CC553CADC8}"/>
    <cellStyle name="Normal 7 3" xfId="271" xr:uid="{00000000-0005-0000-0000-0000D8080000}"/>
    <cellStyle name="Normal 7 3 2" xfId="272" xr:uid="{00000000-0005-0000-0000-0000D9080000}"/>
    <cellStyle name="Normal 7 3 2 2" xfId="492" xr:uid="{00000000-0005-0000-0000-0000DA080000}"/>
    <cellStyle name="Normal 7 3 2 2 2" xfId="865" xr:uid="{00000000-0005-0000-0000-0000DB080000}"/>
    <cellStyle name="Normal 7 3 2 2 2 2" xfId="1771" xr:uid="{00000000-0005-0000-0000-0000DC080000}"/>
    <cellStyle name="Normal 7 3 2 2 2 2 2" xfId="4097" xr:uid="{EEC954D6-1FE1-497B-9759-058B0D114992}"/>
    <cellStyle name="Normal 7 3 2 2 2 3" xfId="2464" xr:uid="{00000000-0005-0000-0000-0000DD080000}"/>
    <cellStyle name="Normal 7 3 2 2 2 3 2" xfId="4790" xr:uid="{B40A9957-5610-4376-B3B0-6001B85425CD}"/>
    <cellStyle name="Normal 7 3 2 2 2 4" xfId="3229" xr:uid="{8717B512-8DDE-4942-9F13-B89E9A9F2F5A}"/>
    <cellStyle name="Normal 7 3 2 2 3" xfId="1424" xr:uid="{00000000-0005-0000-0000-0000DE080000}"/>
    <cellStyle name="Normal 7 3 2 2 3 2" xfId="3750" xr:uid="{F6BAF41B-7CDD-48D5-85C4-7C6D82F0F7E2}"/>
    <cellStyle name="Normal 7 3 2 2 4" xfId="2117" xr:uid="{00000000-0005-0000-0000-0000DF080000}"/>
    <cellStyle name="Normal 7 3 2 2 4 2" xfId="4443" xr:uid="{0DCE1939-969C-4892-A2B5-5515C69E55E1}"/>
    <cellStyle name="Normal 7 3 2 2 5" xfId="2858" xr:uid="{B62113B0-9D2E-4600-AC91-EC761D82F711}"/>
    <cellStyle name="Normal 7 3 2 3" xfId="670" xr:uid="{00000000-0005-0000-0000-0000E0080000}"/>
    <cellStyle name="Normal 7 3 2 3 2" xfId="1599" xr:uid="{00000000-0005-0000-0000-0000E1080000}"/>
    <cellStyle name="Normal 7 3 2 3 2 2" xfId="3925" xr:uid="{BD6F4271-D556-4B91-8E4F-F1623EF63638}"/>
    <cellStyle name="Normal 7 3 2 3 3" xfId="2292" xr:uid="{00000000-0005-0000-0000-0000E2080000}"/>
    <cellStyle name="Normal 7 3 2 3 3 2" xfId="4618" xr:uid="{FA1F5554-ECA0-4C1C-AA0C-6DB233FA4058}"/>
    <cellStyle name="Normal 7 3 2 3 4" xfId="3034" xr:uid="{18F65C11-8D70-4CC0-9070-04E851B8887B}"/>
    <cellStyle name="Normal 7 3 2 4" xfId="1068" xr:uid="{00000000-0005-0000-0000-0000E3080000}"/>
    <cellStyle name="Normal 7 3 2 4 2" xfId="3404" xr:uid="{4BD4E228-30B0-46F3-82CB-F9603AD2F644}"/>
    <cellStyle name="Normal 7 3 2 5" xfId="1252" xr:uid="{00000000-0005-0000-0000-0000E4080000}"/>
    <cellStyle name="Normal 7 3 2 5 2" xfId="3578" xr:uid="{ABAF5E7F-406B-450B-9E49-A492951E99B5}"/>
    <cellStyle name="Normal 7 3 2 6" xfId="1945" xr:uid="{00000000-0005-0000-0000-0000E5080000}"/>
    <cellStyle name="Normal 7 3 2 6 2" xfId="4271" xr:uid="{FE51DC7E-1003-473A-A0E4-7027A3727156}"/>
    <cellStyle name="Normal 7 3 2 7" xfId="2662" xr:uid="{EC7E3590-10A1-4F33-92FD-298D7DAD7ADE}"/>
    <cellStyle name="Normal 7 3 3" xfId="491" xr:uid="{00000000-0005-0000-0000-0000E6080000}"/>
    <cellStyle name="Normal 7 3 3 2" xfId="864" xr:uid="{00000000-0005-0000-0000-0000E7080000}"/>
    <cellStyle name="Normal 7 3 3 2 2" xfId="1770" xr:uid="{00000000-0005-0000-0000-0000E8080000}"/>
    <cellStyle name="Normal 7 3 3 2 2 2" xfId="4096" xr:uid="{2CDEA2B6-8D67-4C67-8722-270954C8490E}"/>
    <cellStyle name="Normal 7 3 3 2 3" xfId="2463" xr:uid="{00000000-0005-0000-0000-0000E9080000}"/>
    <cellStyle name="Normal 7 3 3 2 3 2" xfId="4789" xr:uid="{BF358036-0766-4C39-8BC1-24E2F7B7C9D1}"/>
    <cellStyle name="Normal 7 3 3 2 4" xfId="3228" xr:uid="{0553FD6E-52A5-4C97-A760-99FB795ADE7E}"/>
    <cellStyle name="Normal 7 3 3 3" xfId="1423" xr:uid="{00000000-0005-0000-0000-0000EA080000}"/>
    <cellStyle name="Normal 7 3 3 3 2" xfId="3749" xr:uid="{1665455E-DF4F-4EB2-A899-286201BD2732}"/>
    <cellStyle name="Normal 7 3 3 4" xfId="2116" xr:uid="{00000000-0005-0000-0000-0000EB080000}"/>
    <cellStyle name="Normal 7 3 3 4 2" xfId="4442" xr:uid="{5F54F39A-FFB5-4E9E-AA04-4508178D0AA4}"/>
    <cellStyle name="Normal 7 3 3 5" xfId="2857" xr:uid="{D210A235-138B-4894-B4DE-2CCE5175DA34}"/>
    <cellStyle name="Normal 7 3 4" xfId="669" xr:uid="{00000000-0005-0000-0000-0000EC080000}"/>
    <cellStyle name="Normal 7 3 4 2" xfId="1598" xr:uid="{00000000-0005-0000-0000-0000ED080000}"/>
    <cellStyle name="Normal 7 3 4 2 2" xfId="3924" xr:uid="{E13AF407-D308-4935-9F84-F29DE803AD4E}"/>
    <cellStyle name="Normal 7 3 4 3" xfId="2291" xr:uid="{00000000-0005-0000-0000-0000EE080000}"/>
    <cellStyle name="Normal 7 3 4 3 2" xfId="4617" xr:uid="{C75DA0DA-264C-435C-9035-7023B42BFB86}"/>
    <cellStyle name="Normal 7 3 4 4" xfId="3033" xr:uid="{A5C5D50D-ACDA-441D-8DE6-1F06047E5282}"/>
    <cellStyle name="Normal 7 3 5" xfId="1067" xr:uid="{00000000-0005-0000-0000-0000EF080000}"/>
    <cellStyle name="Normal 7 3 5 2" xfId="3403" xr:uid="{EDE65F94-5477-4C8C-91BF-E7F1567297A5}"/>
    <cellStyle name="Normal 7 3 6" xfId="1251" xr:uid="{00000000-0005-0000-0000-0000F0080000}"/>
    <cellStyle name="Normal 7 3 6 2" xfId="3577" xr:uid="{A35B9DB1-31B3-4874-A58F-790594C388A1}"/>
    <cellStyle name="Normal 7 3 7" xfId="1944" xr:uid="{00000000-0005-0000-0000-0000F1080000}"/>
    <cellStyle name="Normal 7 3 7 2" xfId="4270" xr:uid="{ADD9DD42-FE64-4CF3-A917-E1C6DBF4618C}"/>
    <cellStyle name="Normal 7 3 8" xfId="2661" xr:uid="{58696D97-DBAF-4EEF-9DFE-78BFE9088731}"/>
    <cellStyle name="Normal 7 4" xfId="273" xr:uid="{00000000-0005-0000-0000-0000F2080000}"/>
    <cellStyle name="Normal 7 4 2" xfId="493" xr:uid="{00000000-0005-0000-0000-0000F3080000}"/>
    <cellStyle name="Normal 7 4 2 2" xfId="866" xr:uid="{00000000-0005-0000-0000-0000F4080000}"/>
    <cellStyle name="Normal 7 4 2 2 2" xfId="1772" xr:uid="{00000000-0005-0000-0000-0000F5080000}"/>
    <cellStyle name="Normal 7 4 2 2 2 2" xfId="4098" xr:uid="{7D2DEF47-417A-4728-BE40-47309E273237}"/>
    <cellStyle name="Normal 7 4 2 2 3" xfId="2465" xr:uid="{00000000-0005-0000-0000-0000F6080000}"/>
    <cellStyle name="Normal 7 4 2 2 3 2" xfId="4791" xr:uid="{D8E9258D-E41D-4654-9AA7-4C068B4AD038}"/>
    <cellStyle name="Normal 7 4 2 2 4" xfId="3230" xr:uid="{4CCBD64E-2509-459B-82A2-450E0D187AA9}"/>
    <cellStyle name="Normal 7 4 2 3" xfId="1425" xr:uid="{00000000-0005-0000-0000-0000F7080000}"/>
    <cellStyle name="Normal 7 4 2 3 2" xfId="3751" xr:uid="{9D191299-CD43-4650-98CD-B86D8AA89A23}"/>
    <cellStyle name="Normal 7 4 2 4" xfId="2118" xr:uid="{00000000-0005-0000-0000-0000F8080000}"/>
    <cellStyle name="Normal 7 4 2 4 2" xfId="4444" xr:uid="{F37A623E-7098-488B-B000-9D7EB04D4806}"/>
    <cellStyle name="Normal 7 4 2 5" xfId="2859" xr:uid="{1CF21E69-C7EF-4CD1-AF64-7A450739C8F7}"/>
    <cellStyle name="Normal 7 4 3" xfId="671" xr:uid="{00000000-0005-0000-0000-0000F9080000}"/>
    <cellStyle name="Normal 7 4 3 2" xfId="1600" xr:uid="{00000000-0005-0000-0000-0000FA080000}"/>
    <cellStyle name="Normal 7 4 3 2 2" xfId="3926" xr:uid="{CF9D6FD8-5B6E-4DC9-B516-3302EA67521C}"/>
    <cellStyle name="Normal 7 4 3 3" xfId="2293" xr:uid="{00000000-0005-0000-0000-0000FB080000}"/>
    <cellStyle name="Normal 7 4 3 3 2" xfId="4619" xr:uid="{35B84E33-D1EC-4B36-8BE1-F62C6A4536DE}"/>
    <cellStyle name="Normal 7 4 3 4" xfId="3035" xr:uid="{331BA0F1-D820-4C24-AEAD-FD9BD621987A}"/>
    <cellStyle name="Normal 7 4 4" xfId="1069" xr:uid="{00000000-0005-0000-0000-0000FC080000}"/>
    <cellStyle name="Normal 7 4 4 2" xfId="3405" xr:uid="{29685B89-63D3-4701-8DE3-9EEB4AB4212F}"/>
    <cellStyle name="Normal 7 4 5" xfId="1253" xr:uid="{00000000-0005-0000-0000-0000FD080000}"/>
    <cellStyle name="Normal 7 4 5 2" xfId="3579" xr:uid="{FD8E4618-977C-48F5-8821-28C45CDD17C9}"/>
    <cellStyle name="Normal 7 4 6" xfId="1946" xr:uid="{00000000-0005-0000-0000-0000FE080000}"/>
    <cellStyle name="Normal 7 4 6 2" xfId="4272" xr:uid="{5CCA6A32-DCEB-4B31-8089-DF02203CCD91}"/>
    <cellStyle name="Normal 7 4 7" xfId="2663" xr:uid="{D586EA51-EC13-4F0F-9FF5-6E10B037EE9B}"/>
    <cellStyle name="Normal 7 5" xfId="486" xr:uid="{00000000-0005-0000-0000-0000FF080000}"/>
    <cellStyle name="Normal 7 5 2" xfId="859" xr:uid="{00000000-0005-0000-0000-000000090000}"/>
    <cellStyle name="Normal 7 5 2 2" xfId="1765" xr:uid="{00000000-0005-0000-0000-000001090000}"/>
    <cellStyle name="Normal 7 5 2 2 2" xfId="4091" xr:uid="{46FBF50A-4E20-4A7C-8B20-3D65DB2EA5F6}"/>
    <cellStyle name="Normal 7 5 2 3" xfId="2458" xr:uid="{00000000-0005-0000-0000-000002090000}"/>
    <cellStyle name="Normal 7 5 2 3 2" xfId="4784" xr:uid="{D380E3B0-C347-45E5-8B7D-D4859F75642F}"/>
    <cellStyle name="Normal 7 5 2 4" xfId="3223" xr:uid="{87BC6F89-722B-4DE3-AEE3-13BF5FFC5604}"/>
    <cellStyle name="Normal 7 5 3" xfId="1418" xr:uid="{00000000-0005-0000-0000-000003090000}"/>
    <cellStyle name="Normal 7 5 3 2" xfId="3744" xr:uid="{3C4EDE58-5682-4080-A2C6-3097F1E7EB30}"/>
    <cellStyle name="Normal 7 5 4" xfId="2111" xr:uid="{00000000-0005-0000-0000-000004090000}"/>
    <cellStyle name="Normal 7 5 4 2" xfId="4437" xr:uid="{39C7E2B3-FD0D-4EB1-B5CB-FA76C7F1951E}"/>
    <cellStyle name="Normal 7 5 5" xfId="2852" xr:uid="{CE2A22EF-1F9D-4302-B39F-C55B5F554E8D}"/>
    <cellStyle name="Normal 7 6" xfId="664" xr:uid="{00000000-0005-0000-0000-000005090000}"/>
    <cellStyle name="Normal 7 6 2" xfId="1593" xr:uid="{00000000-0005-0000-0000-000006090000}"/>
    <cellStyle name="Normal 7 6 2 2" xfId="3919" xr:uid="{179BF75A-F971-4375-84AF-FB1ADF5AB44E}"/>
    <cellStyle name="Normal 7 6 3" xfId="2286" xr:uid="{00000000-0005-0000-0000-000007090000}"/>
    <cellStyle name="Normal 7 6 3 2" xfId="4612" xr:uid="{35F06812-DF51-4D7C-8624-C3DC4D0EFAD3}"/>
    <cellStyle name="Normal 7 6 4" xfId="3028" xr:uid="{F71097EE-00BA-4184-AC62-7D6156ED6C68}"/>
    <cellStyle name="Normal 7 7" xfId="1062" xr:uid="{00000000-0005-0000-0000-000008090000}"/>
    <cellStyle name="Normal 7 7 2" xfId="3398" xr:uid="{43BEB56B-2FDA-4F7F-90CC-E01B52C5941A}"/>
    <cellStyle name="Normal 7 8" xfId="1246" xr:uid="{00000000-0005-0000-0000-000009090000}"/>
    <cellStyle name="Normal 7 8 2" xfId="3572" xr:uid="{D2CD25AB-131D-4CBA-8526-BFCDF3184DD1}"/>
    <cellStyle name="Normal 7 9" xfId="1939" xr:uid="{00000000-0005-0000-0000-00000A090000}"/>
    <cellStyle name="Normal 7 9 2" xfId="4265" xr:uid="{E34C3959-64DE-4E05-BEC3-DC003AE76B65}"/>
    <cellStyle name="Normal 8" xfId="274" xr:uid="{00000000-0005-0000-0000-00000B090000}"/>
    <cellStyle name="Normal 9" xfId="275" xr:uid="{00000000-0005-0000-0000-00000C090000}"/>
    <cellStyle name="Normal 9 10" xfId="2664" xr:uid="{D67B3A84-AF9C-479F-BE2C-1A2025F10C74}"/>
    <cellStyle name="Normal 9 2" xfId="276" xr:uid="{00000000-0005-0000-0000-00000D090000}"/>
    <cellStyle name="Normal 9 2 2" xfId="277" xr:uid="{00000000-0005-0000-0000-00000E090000}"/>
    <cellStyle name="Normal 9 2 2 2" xfId="496" xr:uid="{00000000-0005-0000-0000-00000F090000}"/>
    <cellStyle name="Normal 9 2 2 2 2" xfId="869" xr:uid="{00000000-0005-0000-0000-000010090000}"/>
    <cellStyle name="Normal 9 2 2 2 2 2" xfId="1775" xr:uid="{00000000-0005-0000-0000-000011090000}"/>
    <cellStyle name="Normal 9 2 2 2 2 2 2" xfId="4101" xr:uid="{6BA675F7-D47E-4B64-963D-021516252482}"/>
    <cellStyle name="Normal 9 2 2 2 2 3" xfId="2468" xr:uid="{00000000-0005-0000-0000-000012090000}"/>
    <cellStyle name="Normal 9 2 2 2 2 3 2" xfId="4794" xr:uid="{08EA8B92-7536-4DBD-AB3C-09CBDF975A7D}"/>
    <cellStyle name="Normal 9 2 2 2 2 4" xfId="3233" xr:uid="{13CC5AFC-0B2C-4CC2-9465-F78B06AD7B2A}"/>
    <cellStyle name="Normal 9 2 2 2 3" xfId="1428" xr:uid="{00000000-0005-0000-0000-000013090000}"/>
    <cellStyle name="Normal 9 2 2 2 3 2" xfId="3754" xr:uid="{B718A7E6-355B-474B-AC44-3ECC862AE7AE}"/>
    <cellStyle name="Normal 9 2 2 2 4" xfId="2121" xr:uid="{00000000-0005-0000-0000-000014090000}"/>
    <cellStyle name="Normal 9 2 2 2 4 2" xfId="4447" xr:uid="{20D50604-8B69-4198-BB10-B79EA7C7D6E9}"/>
    <cellStyle name="Normal 9 2 2 2 5" xfId="2862" xr:uid="{B13FA574-418A-48EE-A23A-1F1A93203387}"/>
    <cellStyle name="Normal 9 2 2 3" xfId="674" xr:uid="{00000000-0005-0000-0000-000015090000}"/>
    <cellStyle name="Normal 9 2 2 3 2" xfId="1603" xr:uid="{00000000-0005-0000-0000-000016090000}"/>
    <cellStyle name="Normal 9 2 2 3 2 2" xfId="3929" xr:uid="{38224A40-8A32-42B0-8D0D-F039DC4447A3}"/>
    <cellStyle name="Normal 9 2 2 3 3" xfId="2296" xr:uid="{00000000-0005-0000-0000-000017090000}"/>
    <cellStyle name="Normal 9 2 2 3 3 2" xfId="4622" xr:uid="{15082191-3A4D-464D-A2DC-C218DD5F3C69}"/>
    <cellStyle name="Normal 9 2 2 3 4" xfId="3038" xr:uid="{7E826BC7-2A37-441E-A387-023C1E3C8682}"/>
    <cellStyle name="Normal 9 2 2 4" xfId="1072" xr:uid="{00000000-0005-0000-0000-000018090000}"/>
    <cellStyle name="Normal 9 2 2 4 2" xfId="3408" xr:uid="{458C1FD1-0BA8-4BB0-917E-E6E786DC250A}"/>
    <cellStyle name="Normal 9 2 2 5" xfId="1256" xr:uid="{00000000-0005-0000-0000-000019090000}"/>
    <cellStyle name="Normal 9 2 2 5 2" xfId="3582" xr:uid="{5C5A7AE6-E865-438A-BF68-F077FE341230}"/>
    <cellStyle name="Normal 9 2 2 6" xfId="1949" xr:uid="{00000000-0005-0000-0000-00001A090000}"/>
    <cellStyle name="Normal 9 2 2 6 2" xfId="4275" xr:uid="{90937533-0B85-48B3-85FA-DCDB6ECC6368}"/>
    <cellStyle name="Normal 9 2 2 7" xfId="2666" xr:uid="{BF42B6C4-3A73-4C09-9158-C0F4490EB617}"/>
    <cellStyle name="Normal 9 2 3" xfId="278" xr:uid="{00000000-0005-0000-0000-00001B090000}"/>
    <cellStyle name="Normal 9 2 3 2" xfId="296" xr:uid="{00000000-0005-0000-0000-00001C090000}"/>
    <cellStyle name="Normal 9 2 3 2 2" xfId="502" xr:uid="{00000000-0005-0000-0000-00001D090000}"/>
    <cellStyle name="Normal 9 2 3 2 2 2" xfId="873" xr:uid="{00000000-0005-0000-0000-00001E090000}"/>
    <cellStyle name="Normal 9 2 3 2 2 2 2" xfId="1779" xr:uid="{00000000-0005-0000-0000-00001F090000}"/>
    <cellStyle name="Normal 9 2 3 2 2 2 2 2" xfId="4105" xr:uid="{C609FF1D-2DEB-458C-B306-8EE128A56D9B}"/>
    <cellStyle name="Normal 9 2 3 2 2 2 3" xfId="2472" xr:uid="{00000000-0005-0000-0000-000020090000}"/>
    <cellStyle name="Normal 9 2 3 2 2 2 3 2" xfId="4798" xr:uid="{CE274470-A5BC-4AAF-A9D2-7FB6D51C7B9D}"/>
    <cellStyle name="Normal 9 2 3 2 2 2 4" xfId="3237" xr:uid="{E7D9BD3B-ACA2-492C-BCAA-3DD587CA2E95}"/>
    <cellStyle name="Normal 9 2 3 2 2 3" xfId="1432" xr:uid="{00000000-0005-0000-0000-000021090000}"/>
    <cellStyle name="Normal 9 2 3 2 2 3 2" xfId="3758" xr:uid="{FD262FAC-2F79-4D24-8AA3-68FDEF189519}"/>
    <cellStyle name="Normal 9 2 3 2 2 4" xfId="2125" xr:uid="{00000000-0005-0000-0000-000022090000}"/>
    <cellStyle name="Normal 9 2 3 2 2 4 2" xfId="4451" xr:uid="{AB745210-81FC-496A-9D14-BA9BDD2550E4}"/>
    <cellStyle name="Normal 9 2 3 2 2 5" xfId="2866" xr:uid="{A1413184-E796-483F-8DC3-1653BC245598}"/>
    <cellStyle name="Normal 9 2 3 2 3" xfId="678" xr:uid="{00000000-0005-0000-0000-000023090000}"/>
    <cellStyle name="Normal 9 2 3 2 3 2" xfId="1607" xr:uid="{00000000-0005-0000-0000-000024090000}"/>
    <cellStyle name="Normal 9 2 3 2 3 2 2" xfId="3933" xr:uid="{7FE7BEC1-0A06-49C2-8799-3BA5EB19384F}"/>
    <cellStyle name="Normal 9 2 3 2 3 3" xfId="2300" xr:uid="{00000000-0005-0000-0000-000025090000}"/>
    <cellStyle name="Normal 9 2 3 2 3 3 2" xfId="4626" xr:uid="{02B4B0F7-21FC-4C56-842A-B62CB54A5174}"/>
    <cellStyle name="Normal 9 2 3 2 3 4" xfId="3042" xr:uid="{846B6271-B660-4F2F-8657-78F93690E13C}"/>
    <cellStyle name="Normal 9 2 3 2 4" xfId="1076" xr:uid="{00000000-0005-0000-0000-000026090000}"/>
    <cellStyle name="Normal 9 2 3 2 4 2" xfId="3412" xr:uid="{95C1078B-0B83-4404-B4E9-97B6E6261398}"/>
    <cellStyle name="Normal 9 2 3 2 5" xfId="1260" xr:uid="{00000000-0005-0000-0000-000027090000}"/>
    <cellStyle name="Normal 9 2 3 2 5 2" xfId="3586" xr:uid="{0714D15A-2067-4CCF-88AD-2160F25EDD8F}"/>
    <cellStyle name="Normal 9 2 3 2 6" xfId="1953" xr:uid="{00000000-0005-0000-0000-000028090000}"/>
    <cellStyle name="Normal 9 2 3 2 6 2" xfId="4279" xr:uid="{C94BBB36-8540-4DC4-8ECF-C180FA6C822F}"/>
    <cellStyle name="Normal 9 2 3 2 7" xfId="2670" xr:uid="{A16E8F34-55C7-4920-A09E-EFE4E1CB91D9}"/>
    <cellStyle name="Normal 9 2 3 3" xfId="497" xr:uid="{00000000-0005-0000-0000-000029090000}"/>
    <cellStyle name="Normal 9 2 3 3 2" xfId="870" xr:uid="{00000000-0005-0000-0000-00002A090000}"/>
    <cellStyle name="Normal 9 2 3 3 2 2" xfId="1776" xr:uid="{00000000-0005-0000-0000-00002B090000}"/>
    <cellStyle name="Normal 9 2 3 3 2 2 2" xfId="4102" xr:uid="{3669EDC5-2BD6-4273-BF1E-031F9475AFC0}"/>
    <cellStyle name="Normal 9 2 3 3 2 3" xfId="2469" xr:uid="{00000000-0005-0000-0000-00002C090000}"/>
    <cellStyle name="Normal 9 2 3 3 2 3 2" xfId="4795" xr:uid="{058F00E5-8AA5-4948-8FFB-5C544DFAA64C}"/>
    <cellStyle name="Normal 9 2 3 3 2 4" xfId="3234" xr:uid="{60D053AA-533E-4D1E-99B0-E6680F098A61}"/>
    <cellStyle name="Normal 9 2 3 3 3" xfId="1429" xr:uid="{00000000-0005-0000-0000-00002D090000}"/>
    <cellStyle name="Normal 9 2 3 3 3 2" xfId="3755" xr:uid="{BE13C642-AB5C-4C7C-99EB-E8A91FD11E66}"/>
    <cellStyle name="Normal 9 2 3 3 4" xfId="2122" xr:uid="{00000000-0005-0000-0000-00002E090000}"/>
    <cellStyle name="Normal 9 2 3 3 4 2" xfId="4448" xr:uid="{A2EDEBA5-AB46-4486-B949-EE261B8BCE3B}"/>
    <cellStyle name="Normal 9 2 3 3 5" xfId="2863" xr:uid="{78E011EC-203E-4246-BBFD-FA3D45CBD5A1}"/>
    <cellStyle name="Normal 9 2 3 4" xfId="675" xr:uid="{00000000-0005-0000-0000-00002F090000}"/>
    <cellStyle name="Normal 9 2 3 4 2" xfId="1604" xr:uid="{00000000-0005-0000-0000-000030090000}"/>
    <cellStyle name="Normal 9 2 3 4 2 2" xfId="3930" xr:uid="{8E1A7899-D26A-4C69-A460-5697DE2B3B89}"/>
    <cellStyle name="Normal 9 2 3 4 3" xfId="2297" xr:uid="{00000000-0005-0000-0000-000031090000}"/>
    <cellStyle name="Normal 9 2 3 4 3 2" xfId="4623" xr:uid="{6CA69860-AAAA-4C7A-BE4F-D9FA06646448}"/>
    <cellStyle name="Normal 9 2 3 4 4" xfId="3039" xr:uid="{5E893D37-6B11-4177-B76E-624341D59B72}"/>
    <cellStyle name="Normal 9 2 3 5" xfId="1073" xr:uid="{00000000-0005-0000-0000-000032090000}"/>
    <cellStyle name="Normal 9 2 3 5 2" xfId="3409" xr:uid="{786CCCF4-4D26-4574-B92A-D02FAF236A9D}"/>
    <cellStyle name="Normal 9 2 3 6" xfId="1257" xr:uid="{00000000-0005-0000-0000-000033090000}"/>
    <cellStyle name="Normal 9 2 3 6 2" xfId="3583" xr:uid="{A477FC0D-7B0A-42C2-BBE4-7D475332AB6E}"/>
    <cellStyle name="Normal 9 2 3 7" xfId="1950" xr:uid="{00000000-0005-0000-0000-000034090000}"/>
    <cellStyle name="Normal 9 2 3 7 2" xfId="4276" xr:uid="{3E2F46BB-59BB-40F7-B58B-8BE067406888}"/>
    <cellStyle name="Normal 9 2 3 8" xfId="2667" xr:uid="{E3A35220-9635-487E-8572-A8A2A65838CD}"/>
    <cellStyle name="Normal 9 2 4" xfId="495" xr:uid="{00000000-0005-0000-0000-000035090000}"/>
    <cellStyle name="Normal 9 2 4 2" xfId="868" xr:uid="{00000000-0005-0000-0000-000036090000}"/>
    <cellStyle name="Normal 9 2 4 2 2" xfId="1774" xr:uid="{00000000-0005-0000-0000-000037090000}"/>
    <cellStyle name="Normal 9 2 4 2 2 2" xfId="4100" xr:uid="{9AC89E14-CA8F-488D-946C-DC9B5377581A}"/>
    <cellStyle name="Normal 9 2 4 2 3" xfId="2467" xr:uid="{00000000-0005-0000-0000-000038090000}"/>
    <cellStyle name="Normal 9 2 4 2 3 2" xfId="4793" xr:uid="{2D14AE67-A402-4C1C-9CB6-DEBB94F8FC5A}"/>
    <cellStyle name="Normal 9 2 4 2 4" xfId="3232" xr:uid="{5261C2C9-29BB-454F-939A-F0C16E584B3B}"/>
    <cellStyle name="Normal 9 2 4 3" xfId="1427" xr:uid="{00000000-0005-0000-0000-000039090000}"/>
    <cellStyle name="Normal 9 2 4 3 2" xfId="3753" xr:uid="{01516E70-999F-4D59-87F2-39DCD4C85C8D}"/>
    <cellStyle name="Normal 9 2 4 4" xfId="2120" xr:uid="{00000000-0005-0000-0000-00003A090000}"/>
    <cellStyle name="Normal 9 2 4 4 2" xfId="4446" xr:uid="{CC54D1D1-A6F0-4879-B356-29872C49B2C7}"/>
    <cellStyle name="Normal 9 2 4 5" xfId="2861" xr:uid="{E30E5F12-AB4C-4F61-976E-38F4B688EC55}"/>
    <cellStyle name="Normal 9 2 5" xfId="673" xr:uid="{00000000-0005-0000-0000-00003B090000}"/>
    <cellStyle name="Normal 9 2 5 2" xfId="1602" xr:uid="{00000000-0005-0000-0000-00003C090000}"/>
    <cellStyle name="Normal 9 2 5 2 2" xfId="3928" xr:uid="{52EB9759-1EBD-490F-953E-3A98ACFF67B2}"/>
    <cellStyle name="Normal 9 2 5 3" xfId="2295" xr:uid="{00000000-0005-0000-0000-00003D090000}"/>
    <cellStyle name="Normal 9 2 5 3 2" xfId="4621" xr:uid="{9B49B55C-E1DF-4119-BBFB-B8D0FF5D040D}"/>
    <cellStyle name="Normal 9 2 5 4" xfId="3037" xr:uid="{FF42EB5C-E452-4E08-B280-4E4FA18AE9E9}"/>
    <cellStyle name="Normal 9 2 6" xfId="1071" xr:uid="{00000000-0005-0000-0000-00003E090000}"/>
    <cellStyle name="Normal 9 2 6 2" xfId="3407" xr:uid="{9062ABA8-6CFC-4FFB-B06F-EA39D5C4AD40}"/>
    <cellStyle name="Normal 9 2 7" xfId="1255" xr:uid="{00000000-0005-0000-0000-00003F090000}"/>
    <cellStyle name="Normal 9 2 7 2" xfId="3581" xr:uid="{195E5185-0E84-4FE3-8411-21521ECE663E}"/>
    <cellStyle name="Normal 9 2 8" xfId="1948" xr:uid="{00000000-0005-0000-0000-000040090000}"/>
    <cellStyle name="Normal 9 2 8 2" xfId="4274" xr:uid="{A8BAD3F5-9251-48B8-B7C4-587CCD1A9AA0}"/>
    <cellStyle name="Normal 9 2 9" xfId="2665" xr:uid="{85CA377F-7EC4-4EA5-A2CB-B8B8E0A885CB}"/>
    <cellStyle name="Normal 9 3" xfId="279" xr:uid="{00000000-0005-0000-0000-000041090000}"/>
    <cellStyle name="Normal 9 3 2" xfId="498" xr:uid="{00000000-0005-0000-0000-000042090000}"/>
    <cellStyle name="Normal 9 3 2 2" xfId="871" xr:uid="{00000000-0005-0000-0000-000043090000}"/>
    <cellStyle name="Normal 9 3 2 2 2" xfId="1777" xr:uid="{00000000-0005-0000-0000-000044090000}"/>
    <cellStyle name="Normal 9 3 2 2 2 2" xfId="4103" xr:uid="{C5C6916B-1AC6-4461-9179-77473F93A878}"/>
    <cellStyle name="Normal 9 3 2 2 3" xfId="2470" xr:uid="{00000000-0005-0000-0000-000045090000}"/>
    <cellStyle name="Normal 9 3 2 2 3 2" xfId="4796" xr:uid="{CC03CB72-B558-457E-AB4B-509FFAE4CB31}"/>
    <cellStyle name="Normal 9 3 2 2 4" xfId="3235" xr:uid="{8A4F3973-DBA8-4FF2-BF81-98B10A5BC430}"/>
    <cellStyle name="Normal 9 3 2 3" xfId="1430" xr:uid="{00000000-0005-0000-0000-000046090000}"/>
    <cellStyle name="Normal 9 3 2 3 2" xfId="3756" xr:uid="{038A3C98-4AF1-42DA-854E-D1777517ACAD}"/>
    <cellStyle name="Normal 9 3 2 4" xfId="2123" xr:uid="{00000000-0005-0000-0000-000047090000}"/>
    <cellStyle name="Normal 9 3 2 4 2" xfId="4449" xr:uid="{DE00822C-5289-4E9E-9AEF-AE1D8ED0A296}"/>
    <cellStyle name="Normal 9 3 2 5" xfId="2864" xr:uid="{36244464-38F5-40EB-A790-D800FC6277A8}"/>
    <cellStyle name="Normal 9 3 3" xfId="676" xr:uid="{00000000-0005-0000-0000-000048090000}"/>
    <cellStyle name="Normal 9 3 3 2" xfId="1605" xr:uid="{00000000-0005-0000-0000-000049090000}"/>
    <cellStyle name="Normal 9 3 3 2 2" xfId="3931" xr:uid="{8496D3B3-25F3-4C13-A92C-BDFF13BDC82F}"/>
    <cellStyle name="Normal 9 3 3 3" xfId="2298" xr:uid="{00000000-0005-0000-0000-00004A090000}"/>
    <cellStyle name="Normal 9 3 3 3 2" xfId="4624" xr:uid="{A1141A24-B91B-4CF5-AA59-524C9D325B86}"/>
    <cellStyle name="Normal 9 3 3 4" xfId="3040" xr:uid="{4F0DC50E-C92F-4159-9920-8E87E61793BC}"/>
    <cellStyle name="Normal 9 3 4" xfId="1074" xr:uid="{00000000-0005-0000-0000-00004B090000}"/>
    <cellStyle name="Normal 9 3 4 2" xfId="3410" xr:uid="{61FBE6A9-6ED1-4B00-9524-2F9437B28A3C}"/>
    <cellStyle name="Normal 9 3 5" xfId="1258" xr:uid="{00000000-0005-0000-0000-00004C090000}"/>
    <cellStyle name="Normal 9 3 5 2" xfId="3584" xr:uid="{B50C6D13-631C-4B93-BBA3-F04F46933181}"/>
    <cellStyle name="Normal 9 3 6" xfId="1951" xr:uid="{00000000-0005-0000-0000-00004D090000}"/>
    <cellStyle name="Normal 9 3 6 2" xfId="4277" xr:uid="{68427D31-2CC6-45E5-9940-4DC7D5451000}"/>
    <cellStyle name="Normal 9 3 7" xfId="2668" xr:uid="{F6AF9B9B-887C-4A5A-A3D4-03E185F2713A}"/>
    <cellStyle name="Normal 9 4" xfId="280" xr:uid="{00000000-0005-0000-0000-00004E090000}"/>
    <cellStyle name="Normal 9 4 2" xfId="499" xr:uid="{00000000-0005-0000-0000-00004F090000}"/>
    <cellStyle name="Normal 9 4 2 2" xfId="872" xr:uid="{00000000-0005-0000-0000-000050090000}"/>
    <cellStyle name="Normal 9 4 2 2 2" xfId="1778" xr:uid="{00000000-0005-0000-0000-000051090000}"/>
    <cellStyle name="Normal 9 4 2 2 2 2" xfId="4104" xr:uid="{1CB572FE-CA18-475E-81A0-41F373BF16AB}"/>
    <cellStyle name="Normal 9 4 2 2 3" xfId="2471" xr:uid="{00000000-0005-0000-0000-000052090000}"/>
    <cellStyle name="Normal 9 4 2 2 3 2" xfId="4797" xr:uid="{8204D013-C124-4A40-A932-327E3BA60576}"/>
    <cellStyle name="Normal 9 4 2 2 4" xfId="3236" xr:uid="{2F2A7197-C328-43FF-AA83-78BCF94DBF16}"/>
    <cellStyle name="Normal 9 4 2 3" xfId="1431" xr:uid="{00000000-0005-0000-0000-000053090000}"/>
    <cellStyle name="Normal 9 4 2 3 2" xfId="3757" xr:uid="{EEAB252C-BD4F-45D9-8AF3-730DB0617971}"/>
    <cellStyle name="Normal 9 4 2 4" xfId="2124" xr:uid="{00000000-0005-0000-0000-000054090000}"/>
    <cellStyle name="Normal 9 4 2 4 2" xfId="4450" xr:uid="{055470FA-7876-436E-AE5C-D7377D1E6C5A}"/>
    <cellStyle name="Normal 9 4 2 5" xfId="2865" xr:uid="{C3439D28-9540-42DC-9B56-5DC58AC14862}"/>
    <cellStyle name="Normal 9 4 3" xfId="677" xr:uid="{00000000-0005-0000-0000-000055090000}"/>
    <cellStyle name="Normal 9 4 3 2" xfId="1606" xr:uid="{00000000-0005-0000-0000-000056090000}"/>
    <cellStyle name="Normal 9 4 3 2 2" xfId="3932" xr:uid="{F8FB6312-6A0B-4ED9-89BF-2F60C4A478BC}"/>
    <cellStyle name="Normal 9 4 3 3" xfId="2299" xr:uid="{00000000-0005-0000-0000-000057090000}"/>
    <cellStyle name="Normal 9 4 3 3 2" xfId="4625" xr:uid="{2A1160B4-E8A2-4526-B789-BD0C2CF4DC33}"/>
    <cellStyle name="Normal 9 4 3 4" xfId="3041" xr:uid="{DA369DD6-E8F0-4106-8A70-3D3CC5E09688}"/>
    <cellStyle name="Normal 9 4 4" xfId="1075" xr:uid="{00000000-0005-0000-0000-000058090000}"/>
    <cellStyle name="Normal 9 4 4 2" xfId="3411" xr:uid="{721BFB1E-9333-49BE-80CD-884CAF6C47ED}"/>
    <cellStyle name="Normal 9 4 5" xfId="1259" xr:uid="{00000000-0005-0000-0000-000059090000}"/>
    <cellStyle name="Normal 9 4 5 2" xfId="3585" xr:uid="{282A4025-9B51-4137-A911-27449B5BF5A0}"/>
    <cellStyle name="Normal 9 4 6" xfId="1952" xr:uid="{00000000-0005-0000-0000-00005A090000}"/>
    <cellStyle name="Normal 9 4 6 2" xfId="4278" xr:uid="{42E44609-1B4F-425E-B857-D85B3D5D24C0}"/>
    <cellStyle name="Normal 9 4 7" xfId="2669" xr:uid="{40194E78-92CE-4E8F-8091-D493BDFD9177}"/>
    <cellStyle name="Normal 9 5" xfId="494" xr:uid="{00000000-0005-0000-0000-00005B090000}"/>
    <cellStyle name="Normal 9 5 2" xfId="867" xr:uid="{00000000-0005-0000-0000-00005C090000}"/>
    <cellStyle name="Normal 9 5 2 2" xfId="1773" xr:uid="{00000000-0005-0000-0000-00005D090000}"/>
    <cellStyle name="Normal 9 5 2 2 2" xfId="4099" xr:uid="{C2E7DDF4-F185-4148-AAFA-5D133AC0B67E}"/>
    <cellStyle name="Normal 9 5 2 3" xfId="2466" xr:uid="{00000000-0005-0000-0000-00005E090000}"/>
    <cellStyle name="Normal 9 5 2 3 2" xfId="4792" xr:uid="{4429B56C-12F2-4A05-801F-79AE64F6167D}"/>
    <cellStyle name="Normal 9 5 2 4" xfId="3231" xr:uid="{33D3347E-0D8D-4F6B-9A28-4142D1C3D5FD}"/>
    <cellStyle name="Normal 9 5 3" xfId="1426" xr:uid="{00000000-0005-0000-0000-00005F090000}"/>
    <cellStyle name="Normal 9 5 3 2" xfId="3752" xr:uid="{2032926C-BC8E-496B-8DF0-A0AAB82FF31B}"/>
    <cellStyle name="Normal 9 5 4" xfId="2119" xr:uid="{00000000-0005-0000-0000-000060090000}"/>
    <cellStyle name="Normal 9 5 4 2" xfId="4445" xr:uid="{A1AAE75F-A26A-4829-BE6A-368E654AD699}"/>
    <cellStyle name="Normal 9 5 5" xfId="2860" xr:uid="{F8A37A22-DBB2-4296-B9D2-18657F6A7A94}"/>
    <cellStyle name="Normal 9 6" xfId="672" xr:uid="{00000000-0005-0000-0000-000061090000}"/>
    <cellStyle name="Normal 9 6 2" xfId="1601" xr:uid="{00000000-0005-0000-0000-000062090000}"/>
    <cellStyle name="Normal 9 6 2 2" xfId="3927" xr:uid="{DCEF4353-D43E-4549-AA61-7AA1CCC38E00}"/>
    <cellStyle name="Normal 9 6 3" xfId="2294" xr:uid="{00000000-0005-0000-0000-000063090000}"/>
    <cellStyle name="Normal 9 6 3 2" xfId="4620" xr:uid="{8961508C-47C7-4681-A2E7-538969BE9AA2}"/>
    <cellStyle name="Normal 9 6 4" xfId="3036" xr:uid="{EEACC0CF-F830-4BF4-9A57-22933E0E1F9F}"/>
    <cellStyle name="Normal 9 7" xfId="1070" xr:uid="{00000000-0005-0000-0000-000064090000}"/>
    <cellStyle name="Normal 9 7 2" xfId="3406" xr:uid="{C496A0DC-EA5C-44F4-9B97-F9D06E3816A2}"/>
    <cellStyle name="Normal 9 8" xfId="1254" xr:uid="{00000000-0005-0000-0000-000065090000}"/>
    <cellStyle name="Normal 9 8 2" xfId="3580" xr:uid="{E3524B44-D5ED-4702-8352-0B49833E4DC8}"/>
    <cellStyle name="Normal 9 9" xfId="1947" xr:uid="{00000000-0005-0000-0000-000066090000}"/>
    <cellStyle name="Normal 9 9 2" xfId="4273" xr:uid="{ED543229-540E-40C7-A484-D42C19EA62BD}"/>
    <cellStyle name="Note" xfId="77" xr:uid="{00000000-0005-0000-0000-000067090000}"/>
    <cellStyle name="Note 2" xfId="158" xr:uid="{00000000-0005-0000-0000-000068090000}"/>
    <cellStyle name="Note 2 2" xfId="402" xr:uid="{00000000-0005-0000-0000-000069090000}"/>
    <cellStyle name="Note 2 2 2" xfId="780" xr:uid="{00000000-0005-0000-0000-00006A090000}"/>
    <cellStyle name="Note 2 2 2 2" xfId="1686" xr:uid="{00000000-0005-0000-0000-00006B090000}"/>
    <cellStyle name="Note 2 2 2 2 2" xfId="4012" xr:uid="{7C20CEA8-D450-4A6A-9F04-DFAD3D7AF7C2}"/>
    <cellStyle name="Note 2 2 2 3" xfId="2379" xr:uid="{00000000-0005-0000-0000-00006C090000}"/>
    <cellStyle name="Note 2 2 2 3 2" xfId="4705" xr:uid="{0AA0E5F2-4DD7-4471-BFE2-CDAC12CB91C4}"/>
    <cellStyle name="Note 2 2 2 4" xfId="3144" xr:uid="{D4B995E8-DBAD-408E-82B5-80E212BEB014}"/>
    <cellStyle name="Note 2 2 3" xfId="1339" xr:uid="{00000000-0005-0000-0000-00006D090000}"/>
    <cellStyle name="Note 2 2 3 2" xfId="3665" xr:uid="{D825FC5A-E036-4F05-946D-6CF4BE7388C9}"/>
    <cellStyle name="Note 2 2 4" xfId="2032" xr:uid="{00000000-0005-0000-0000-00006E090000}"/>
    <cellStyle name="Note 2 2 4 2" xfId="4358" xr:uid="{4A9535B4-729C-4C2F-B6D4-2B585222993A}"/>
    <cellStyle name="Note 2 2 5" xfId="2773" xr:uid="{812DB2AB-784D-4F70-B938-6F06C4806950}"/>
    <cellStyle name="Note 2 3" xfId="585" xr:uid="{00000000-0005-0000-0000-00006F090000}"/>
    <cellStyle name="Note 2 3 2" xfId="1514" xr:uid="{00000000-0005-0000-0000-000070090000}"/>
    <cellStyle name="Note 2 3 2 2" xfId="3840" xr:uid="{90F290ED-56BA-4CD1-B8F9-EDAE74E9E635}"/>
    <cellStyle name="Note 2 3 3" xfId="2207" xr:uid="{00000000-0005-0000-0000-000071090000}"/>
    <cellStyle name="Note 2 3 3 2" xfId="4533" xr:uid="{92925F36-0239-4D1D-BA43-D37A246A2E23}"/>
    <cellStyle name="Note 2 3 4" xfId="2949" xr:uid="{55DA7AB6-F6FE-45B0-A8F5-16DB63ADC0BB}"/>
    <cellStyle name="Note 2 4" xfId="982" xr:uid="{00000000-0005-0000-0000-000072090000}"/>
    <cellStyle name="Note 2 4 2" xfId="3319" xr:uid="{0D7CCC47-D7DE-47C0-B83F-058BD93E2C4D}"/>
    <cellStyle name="Note 2 5" xfId="1167" xr:uid="{00000000-0005-0000-0000-000073090000}"/>
    <cellStyle name="Note 2 5 2" xfId="3493" xr:uid="{77037991-6FCA-4E11-82B8-FDD4D2A2C952}"/>
    <cellStyle name="Note 2 6" xfId="1860" xr:uid="{00000000-0005-0000-0000-000074090000}"/>
    <cellStyle name="Note 2 6 2" xfId="4186" xr:uid="{AE32A1C2-F845-4379-8539-A39C4A9898C6}"/>
    <cellStyle name="Note 2 7" xfId="2577" xr:uid="{E57A9BB2-A6A9-4E9E-821A-A013C568DB58}"/>
    <cellStyle name="Note 3" xfId="344" xr:uid="{00000000-0005-0000-0000-000075090000}"/>
    <cellStyle name="Note 3 2" xfId="725" xr:uid="{00000000-0005-0000-0000-000076090000}"/>
    <cellStyle name="Note 3 2 2" xfId="1640" xr:uid="{00000000-0005-0000-0000-000077090000}"/>
    <cellStyle name="Note 3 2 2 2" xfId="3966" xr:uid="{1A8FA8B4-90B9-4FA6-9F7F-0ABF326FCC83}"/>
    <cellStyle name="Note 3 2 3" xfId="2333" xr:uid="{00000000-0005-0000-0000-000078090000}"/>
    <cellStyle name="Note 3 2 3 2" xfId="4659" xr:uid="{C497047E-9F2E-412E-A90E-E5C0D90D3DBE}"/>
    <cellStyle name="Note 3 2 4" xfId="3089" xr:uid="{DC882539-EAA0-42CB-AD99-E3F8A6812FE3}"/>
    <cellStyle name="Note 3 3" xfId="1293" xr:uid="{00000000-0005-0000-0000-000079090000}"/>
    <cellStyle name="Note 3 3 2" xfId="3619" xr:uid="{FB1DE087-3970-4B2B-9C90-FFBA93A28200}"/>
    <cellStyle name="Note 3 4" xfId="1986" xr:uid="{00000000-0005-0000-0000-00007A090000}"/>
    <cellStyle name="Note 3 4 2" xfId="4312" xr:uid="{538869CE-AA34-4555-B4E0-DC8D7808FEE2}"/>
    <cellStyle name="Note 3 5" xfId="2718" xr:uid="{94B2793E-5D2D-4F80-8B1F-45760512CE73}"/>
    <cellStyle name="Note 4" xfId="539" xr:uid="{00000000-0005-0000-0000-00007B090000}"/>
    <cellStyle name="Note 4 2" xfId="1468" xr:uid="{00000000-0005-0000-0000-00007C090000}"/>
    <cellStyle name="Note 4 2 2" xfId="3794" xr:uid="{123F8E96-D57F-400C-A259-92779CD96B0C}"/>
    <cellStyle name="Note 4 3" xfId="2161" xr:uid="{00000000-0005-0000-0000-00007D090000}"/>
    <cellStyle name="Note 4 3 2" xfId="4487" xr:uid="{55A42B11-9133-4FA0-AF89-3123BA8CF7F9}"/>
    <cellStyle name="Note 4 4" xfId="2903" xr:uid="{3EFF200E-6F94-4AE1-A529-091AC6F629EE}"/>
    <cellStyle name="Note 5" xfId="926" xr:uid="{00000000-0005-0000-0000-00007E090000}"/>
    <cellStyle name="Note 5 2" xfId="3273" xr:uid="{A0677411-4758-453E-8347-59607FC5DF7D}"/>
    <cellStyle name="Note 6" xfId="1121" xr:uid="{00000000-0005-0000-0000-00007F090000}"/>
    <cellStyle name="Note 6 2" xfId="3447" xr:uid="{89C42C38-1DEA-4168-9A92-BE6457A094EC}"/>
    <cellStyle name="Note 7" xfId="1814" xr:uid="{00000000-0005-0000-0000-000080090000}"/>
    <cellStyle name="Note 7 2" xfId="4140" xr:uid="{9E5DA23B-1D9C-4376-8797-283DFD02A1D9}"/>
    <cellStyle name="Note 8" xfId="2522" xr:uid="{134A4600-D16D-451E-8378-D107313322A8}"/>
    <cellStyle name="Nøytral 2" xfId="281" xr:uid="{00000000-0005-0000-0000-000081090000}"/>
    <cellStyle name="Output" xfId="78" xr:uid="{00000000-0005-0000-0000-000082090000}"/>
    <cellStyle name="Overskrift 1 2" xfId="282" xr:uid="{00000000-0005-0000-0000-000083090000}"/>
    <cellStyle name="Overskrift 2 2" xfId="283" xr:uid="{00000000-0005-0000-0000-000084090000}"/>
    <cellStyle name="Overskrift 3 2" xfId="284" xr:uid="{00000000-0005-0000-0000-000085090000}"/>
    <cellStyle name="Overskrift 4 2" xfId="285" xr:uid="{00000000-0005-0000-0000-000086090000}"/>
    <cellStyle name="Prosent" xfId="3" builtinId="5"/>
    <cellStyle name="Prosent 2" xfId="4" xr:uid="{00000000-0005-0000-0000-000088090000}"/>
    <cellStyle name="Prosent 2 2" xfId="114" xr:uid="{00000000-0005-0000-0000-000089090000}"/>
    <cellStyle name="Prosent 3" xfId="17" xr:uid="{00000000-0005-0000-0000-00008A090000}"/>
    <cellStyle name="Prosent 3 2" xfId="115" xr:uid="{00000000-0005-0000-0000-00008B090000}"/>
    <cellStyle name="Title" xfId="79" xr:uid="{00000000-0005-0000-0000-00008C090000}"/>
    <cellStyle name="Tittel 2" xfId="286" xr:uid="{00000000-0005-0000-0000-00008D090000}"/>
    <cellStyle name="Total" xfId="80" xr:uid="{00000000-0005-0000-0000-00008E090000}"/>
    <cellStyle name="Totalt 2" xfId="287" xr:uid="{00000000-0005-0000-0000-00008F090000}"/>
    <cellStyle name="Totalt 2 2" xfId="500" xr:uid="{00000000-0005-0000-0000-000090090000}"/>
    <cellStyle name="Totalt 2 3" xfId="935" xr:uid="{00000000-0005-0000-0000-000091090000}"/>
    <cellStyle name="Tusenskille 2" xfId="41" xr:uid="{00000000-0005-0000-0000-000092090000}"/>
    <cellStyle name="Tusenskille 2 2" xfId="116" xr:uid="{00000000-0005-0000-0000-000093090000}"/>
    <cellStyle name="Tusenskille 2 2 2" xfId="360" xr:uid="{00000000-0005-0000-0000-000094090000}"/>
    <cellStyle name="Tusenskille 2 2 2 2" xfId="738" xr:uid="{00000000-0005-0000-0000-000095090000}"/>
    <cellStyle name="Tusenskille 2 2 2 2 2" xfId="3102" xr:uid="{CEB25912-4F35-4A85-9655-C646283F884E}"/>
    <cellStyle name="Tusenskille 2 2 2 3" xfId="2731" xr:uid="{AA83BEFB-B0DE-4C07-A809-0B49901175B0}"/>
    <cellStyle name="Tusenskille 2 2 3" xfId="940" xr:uid="{00000000-0005-0000-0000-000096090000}"/>
    <cellStyle name="Tusenskille 2 2 4" xfId="2535" xr:uid="{D59E46B0-8764-4695-8AA4-2A5E35AD4A37}"/>
    <cellStyle name="Tusenskille 2 3" xfId="330" xr:uid="{00000000-0005-0000-0000-000097090000}"/>
    <cellStyle name="Tusenskille 2 3 2" xfId="711" xr:uid="{00000000-0005-0000-0000-000098090000}"/>
    <cellStyle name="Tusenskille 2 3 2 2" xfId="3075" xr:uid="{F0909A1E-0C04-4B66-A34A-C723498BE944}"/>
    <cellStyle name="Tusenskille 2 3 3" xfId="2704" xr:uid="{3899E692-C105-4BF9-94B1-0986798724D7}"/>
    <cellStyle name="Tusenskille 2 4" xfId="911" xr:uid="{00000000-0005-0000-0000-000099090000}"/>
    <cellStyle name="Tusenskille 2 5" xfId="2509" xr:uid="{4E16BF20-8CF9-456B-9F6B-F4B00F1EEF23}"/>
    <cellStyle name="Tusenskille 3" xfId="37" xr:uid="{00000000-0005-0000-0000-00009A090000}"/>
    <cellStyle name="Tusenskille 3 2" xfId="327" xr:uid="{00000000-0005-0000-0000-00009B090000}"/>
    <cellStyle name="Tusenskille 3 2 2" xfId="708" xr:uid="{00000000-0005-0000-0000-00009C090000}"/>
    <cellStyle name="Tusenskille 3 2 2 2" xfId="3072" xr:uid="{6D2B9D60-81F9-4422-ADE2-619948626A66}"/>
    <cellStyle name="Tusenskille 3 2 3" xfId="2701" xr:uid="{28ACE3F6-E0E9-4C1D-AEB2-2E835C923203}"/>
    <cellStyle name="Tusenskille 3 3" xfId="908" xr:uid="{00000000-0005-0000-0000-00009D090000}"/>
    <cellStyle name="Tusenskille 3 4" xfId="2506" xr:uid="{7BB676C3-BA09-45BA-A814-92338785AE03}"/>
    <cellStyle name="Tusenskille 4" xfId="38" xr:uid="{00000000-0005-0000-0000-00009E090000}"/>
    <cellStyle name="Tusenskille 4 2" xfId="328" xr:uid="{00000000-0005-0000-0000-00009F090000}"/>
    <cellStyle name="Tusenskille 4 2 2" xfId="709" xr:uid="{00000000-0005-0000-0000-0000A0090000}"/>
    <cellStyle name="Tusenskille 4 2 2 2" xfId="3073" xr:uid="{0401DBA7-64C2-4FD7-A648-519BD7A7AE5D}"/>
    <cellStyle name="Tusenskille 4 2 3" xfId="2702" xr:uid="{C5A8D51A-6DE2-4602-96EE-F04D5F351288}"/>
    <cellStyle name="Tusenskille 4 3" xfId="909" xr:uid="{00000000-0005-0000-0000-0000A1090000}"/>
    <cellStyle name="Tusenskille 4 4" xfId="2507" xr:uid="{5D31A43D-96CF-46A2-B701-F90370F0AE23}"/>
    <cellStyle name="Utdata 2" xfId="288" xr:uid="{00000000-0005-0000-0000-0000A2090000}"/>
    <cellStyle name="Utdata 2 2" xfId="501" xr:uid="{00000000-0005-0000-0000-0000A3090000}"/>
    <cellStyle name="Utdata 2 3" xfId="1086" xr:uid="{00000000-0005-0000-0000-0000A4090000}"/>
    <cellStyle name="Uthevingsfarge1 2" xfId="289" xr:uid="{00000000-0005-0000-0000-0000A5090000}"/>
    <cellStyle name="Uthevingsfarge2 2" xfId="290" xr:uid="{00000000-0005-0000-0000-0000A6090000}"/>
    <cellStyle name="Uthevingsfarge3 2" xfId="291" xr:uid="{00000000-0005-0000-0000-0000A7090000}"/>
    <cellStyle name="Uthevingsfarge4 2" xfId="292" xr:uid="{00000000-0005-0000-0000-0000A8090000}"/>
    <cellStyle name="Uthevingsfarge5 2" xfId="293" xr:uid="{00000000-0005-0000-0000-0000A9090000}"/>
    <cellStyle name="Uthevingsfarge6 2" xfId="294" xr:uid="{00000000-0005-0000-0000-0000AA090000}"/>
    <cellStyle name="Varseltekst 2" xfId="295" xr:uid="{00000000-0005-0000-0000-0000AB090000}"/>
    <cellStyle name="Warning Text" xfId="81" xr:uid="{00000000-0005-0000-0000-0000AC09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1"/>
  <sheetViews>
    <sheetView workbookViewId="0">
      <selection activeCell="C10" sqref="C10"/>
    </sheetView>
  </sheetViews>
  <sheetFormatPr baseColWidth="10" defaultColWidth="17.26953125" defaultRowHeight="15.75" customHeight="1" x14ac:dyDescent="0.35"/>
  <cols>
    <col min="1" max="1" width="46.54296875" style="40" customWidth="1"/>
    <col min="2" max="2" width="10.7265625" style="40" customWidth="1"/>
    <col min="3" max="3" width="26.7265625" style="40" customWidth="1"/>
    <col min="4" max="6" width="10.7265625" style="40" customWidth="1"/>
    <col min="7" max="16384" width="17.26953125" style="40"/>
  </cols>
  <sheetData>
    <row r="1" spans="1:6" ht="12.75" customHeight="1" x14ac:dyDescent="0.35">
      <c r="A1" s="2"/>
    </row>
    <row r="2" spans="1:6" ht="15" customHeight="1" x14ac:dyDescent="0.35">
      <c r="A2" s="3" t="s">
        <v>800</v>
      </c>
      <c r="B2" s="4"/>
      <c r="C2" s="5"/>
      <c r="D2" s="1"/>
      <c r="E2" s="1"/>
      <c r="F2" s="1"/>
    </row>
    <row r="3" spans="1:6" ht="15" customHeight="1" x14ac:dyDescent="0.35">
      <c r="A3" s="6"/>
      <c r="B3" s="7"/>
      <c r="C3" s="1"/>
      <c r="D3" s="1"/>
      <c r="E3" s="1"/>
      <c r="F3" s="1"/>
    </row>
    <row r="4" spans="1:6" ht="15" customHeight="1" x14ac:dyDescent="0.35">
      <c r="A4" s="8" t="s">
        <v>0</v>
      </c>
      <c r="B4" s="1"/>
      <c r="C4" s="1"/>
      <c r="D4" s="1"/>
      <c r="E4" s="1"/>
      <c r="F4" s="1"/>
    </row>
    <row r="5" spans="1:6" ht="15" customHeight="1" x14ac:dyDescent="0.35">
      <c r="A5" s="9"/>
      <c r="B5" s="1"/>
      <c r="C5" s="1"/>
      <c r="D5" s="1"/>
      <c r="E5" s="1"/>
      <c r="F5" s="1"/>
    </row>
    <row r="6" spans="1:6" ht="12.75" customHeight="1" x14ac:dyDescent="0.35">
      <c r="A6" s="498" t="s">
        <v>1</v>
      </c>
      <c r="B6" s="498"/>
      <c r="C6" s="498"/>
      <c r="D6" s="1"/>
      <c r="E6" s="1"/>
      <c r="F6" s="1"/>
    </row>
    <row r="7" spans="1:6" ht="12.75" customHeight="1" x14ac:dyDescent="0.35">
      <c r="A7" s="498"/>
      <c r="B7" s="498"/>
      <c r="C7" s="498"/>
      <c r="D7" s="1"/>
      <c r="E7" s="1"/>
      <c r="F7" s="1"/>
    </row>
    <row r="8" spans="1:6" ht="15" customHeight="1" x14ac:dyDescent="0.35">
      <c r="A8" s="498"/>
      <c r="B8" s="498"/>
      <c r="C8" s="498"/>
      <c r="D8" s="1"/>
      <c r="E8" s="1"/>
      <c r="F8" s="1"/>
    </row>
    <row r="9" spans="1:6" ht="15" customHeight="1" x14ac:dyDescent="0.35">
      <c r="A9" s="10"/>
      <c r="B9" s="10"/>
      <c r="C9" s="10"/>
      <c r="D9" s="1"/>
      <c r="E9" s="1"/>
      <c r="F9" s="1"/>
    </row>
    <row r="10" spans="1:6" ht="15" customHeight="1" x14ac:dyDescent="0.35">
      <c r="A10" s="8" t="s">
        <v>2</v>
      </c>
      <c r="B10" s="11"/>
      <c r="C10" s="11"/>
      <c r="D10" s="1"/>
      <c r="E10" s="1"/>
      <c r="F10" s="1"/>
    </row>
    <row r="11" spans="1:6" ht="15" customHeight="1" x14ac:dyDescent="0.35">
      <c r="A11" s="11"/>
      <c r="B11" s="1"/>
      <c r="C11" s="1"/>
      <c r="D11" s="1"/>
      <c r="E11" s="1"/>
      <c r="F11" s="1"/>
    </row>
    <row r="12" spans="1:6" ht="15" customHeight="1" x14ac:dyDescent="0.35">
      <c r="A12" s="12" t="s">
        <v>3</v>
      </c>
      <c r="B12" s="11"/>
      <c r="C12" s="1"/>
      <c r="D12" s="1"/>
      <c r="E12" s="1"/>
      <c r="F12" s="1"/>
    </row>
    <row r="13" spans="1:6" ht="15" customHeight="1" x14ac:dyDescent="0.35">
      <c r="A13" s="498" t="s">
        <v>454</v>
      </c>
      <c r="B13" s="498"/>
      <c r="C13" s="498"/>
      <c r="D13" s="1"/>
      <c r="E13" s="1"/>
      <c r="F13" s="1"/>
    </row>
    <row r="14" spans="1:6" ht="15" customHeight="1" x14ac:dyDescent="0.35">
      <c r="A14" s="498"/>
      <c r="B14" s="498"/>
      <c r="C14" s="498"/>
      <c r="D14" s="1"/>
      <c r="E14" s="1"/>
      <c r="F14" s="1"/>
    </row>
    <row r="15" spans="1:6" ht="15" customHeight="1" x14ac:dyDescent="0.35">
      <c r="A15" s="498"/>
      <c r="B15" s="498"/>
      <c r="C15" s="498"/>
      <c r="D15" s="1"/>
      <c r="E15" s="1"/>
      <c r="F15" s="1"/>
    </row>
    <row r="16" spans="1:6" ht="15" customHeight="1" x14ac:dyDescent="0.35">
      <c r="A16" s="498"/>
      <c r="B16" s="498"/>
      <c r="C16" s="498"/>
      <c r="D16" s="1"/>
      <c r="E16" s="1"/>
      <c r="F16" s="1"/>
    </row>
    <row r="17" spans="1:6" ht="15" customHeight="1" x14ac:dyDescent="0.35">
      <c r="A17" s="317"/>
      <c r="B17" s="317"/>
      <c r="C17" s="317"/>
      <c r="D17" s="1"/>
      <c r="E17" s="1"/>
      <c r="F17" s="1"/>
    </row>
    <row r="18" spans="1:6" ht="15" customHeight="1" x14ac:dyDescent="0.35">
      <c r="A18" s="12" t="s">
        <v>4</v>
      </c>
      <c r="B18" s="11"/>
      <c r="C18" s="1"/>
      <c r="D18" s="1"/>
      <c r="E18" s="1"/>
      <c r="F18" s="1"/>
    </row>
    <row r="19" spans="1:6" ht="15" customHeight="1" x14ac:dyDescent="0.35">
      <c r="A19" s="498" t="s">
        <v>5</v>
      </c>
      <c r="B19" s="498"/>
      <c r="C19" s="498"/>
      <c r="D19" s="1"/>
      <c r="E19" s="1"/>
      <c r="F19" s="1"/>
    </row>
    <row r="20" spans="1:6" ht="15" customHeight="1" x14ac:dyDescent="0.35">
      <c r="A20" s="498"/>
      <c r="B20" s="498"/>
      <c r="C20" s="498"/>
      <c r="D20" s="1"/>
      <c r="E20" s="1"/>
      <c r="F20" s="1"/>
    </row>
    <row r="21" spans="1:6" ht="15" customHeight="1" x14ac:dyDescent="0.35">
      <c r="A21" s="498"/>
      <c r="B21" s="498"/>
      <c r="C21" s="498"/>
      <c r="D21" s="1"/>
      <c r="E21" s="1"/>
      <c r="F21" s="1"/>
    </row>
    <row r="22" spans="1:6" ht="15" customHeight="1" x14ac:dyDescent="0.35">
      <c r="A22" s="498"/>
      <c r="B22" s="498"/>
      <c r="C22" s="498"/>
      <c r="D22" s="1"/>
      <c r="E22" s="1"/>
      <c r="F22" s="1"/>
    </row>
    <row r="23" spans="1:6" ht="15" customHeight="1" x14ac:dyDescent="0.35">
      <c r="A23" s="13"/>
      <c r="B23" s="11"/>
      <c r="C23" s="1"/>
      <c r="D23" s="1"/>
      <c r="E23" s="1"/>
      <c r="F23" s="1"/>
    </row>
    <row r="24" spans="1:6" ht="15" customHeight="1" x14ac:dyDescent="0.35">
      <c r="A24" s="12" t="s">
        <v>6</v>
      </c>
      <c r="B24" s="11"/>
      <c r="C24" s="1"/>
      <c r="D24" s="1"/>
      <c r="E24" s="1"/>
      <c r="F24" s="1"/>
    </row>
    <row r="25" spans="1:6" ht="15" customHeight="1" x14ac:dyDescent="0.35">
      <c r="A25" s="498" t="s">
        <v>7</v>
      </c>
      <c r="B25" s="498"/>
      <c r="C25" s="498"/>
      <c r="D25" s="1"/>
      <c r="E25" s="1"/>
      <c r="F25" s="1"/>
    </row>
    <row r="26" spans="1:6" ht="15" customHeight="1" x14ac:dyDescent="0.35">
      <c r="A26" s="498"/>
      <c r="B26" s="498"/>
      <c r="C26" s="498"/>
      <c r="D26" s="1"/>
      <c r="E26" s="1"/>
      <c r="F26" s="1"/>
    </row>
    <row r="27" spans="1:6" ht="15" customHeight="1" x14ac:dyDescent="0.35">
      <c r="A27" s="498"/>
      <c r="B27" s="498"/>
      <c r="C27" s="498"/>
      <c r="D27" s="1"/>
      <c r="E27" s="1"/>
      <c r="F27" s="1"/>
    </row>
    <row r="28" spans="1:6" ht="15" customHeight="1" x14ac:dyDescent="0.35">
      <c r="A28" s="498"/>
      <c r="B28" s="498"/>
      <c r="C28" s="498"/>
      <c r="D28" s="1"/>
      <c r="E28" s="1"/>
      <c r="F28" s="1"/>
    </row>
    <row r="29" spans="1:6" ht="15" customHeight="1" x14ac:dyDescent="0.35">
      <c r="A29" s="317"/>
      <c r="B29" s="317"/>
      <c r="C29" s="317"/>
      <c r="D29" s="1"/>
      <c r="E29" s="1"/>
      <c r="F29" s="1"/>
    </row>
    <row r="30" spans="1:6" ht="15" customHeight="1" x14ac:dyDescent="0.35">
      <c r="A30" s="12" t="s">
        <v>8</v>
      </c>
      <c r="B30" s="11"/>
      <c r="C30" s="1"/>
      <c r="D30" s="1"/>
      <c r="E30" s="1"/>
      <c r="F30" s="1"/>
    </row>
    <row r="31" spans="1:6" ht="15" customHeight="1" x14ac:dyDescent="0.35">
      <c r="A31" s="498" t="s">
        <v>9</v>
      </c>
      <c r="B31" s="498"/>
      <c r="C31" s="498"/>
      <c r="D31" s="1"/>
      <c r="E31" s="1"/>
      <c r="F31" s="1"/>
    </row>
    <row r="32" spans="1:6" ht="15" customHeight="1" x14ac:dyDescent="0.35">
      <c r="A32" s="498"/>
      <c r="B32" s="498"/>
      <c r="C32" s="498"/>
      <c r="D32" s="1"/>
      <c r="E32" s="1"/>
      <c r="F32" s="1"/>
    </row>
    <row r="33" spans="1:6" ht="15" customHeight="1" x14ac:dyDescent="0.35">
      <c r="A33" s="498"/>
      <c r="B33" s="498"/>
      <c r="C33" s="498"/>
      <c r="D33" s="1"/>
      <c r="E33" s="1"/>
      <c r="F33" s="1"/>
    </row>
    <row r="34" spans="1:6" ht="15" customHeight="1" x14ac:dyDescent="0.35">
      <c r="A34" s="498"/>
      <c r="B34" s="498"/>
      <c r="C34" s="498"/>
      <c r="D34" s="1"/>
      <c r="E34" s="1"/>
      <c r="F34" s="1"/>
    </row>
    <row r="35" spans="1:6" ht="15" customHeight="1" x14ac:dyDescent="0.35">
      <c r="A35" s="498"/>
      <c r="B35" s="498"/>
      <c r="C35" s="498"/>
      <c r="D35" s="1"/>
      <c r="E35" s="1"/>
      <c r="F35" s="1"/>
    </row>
    <row r="36" spans="1:6" ht="15" customHeight="1" x14ac:dyDescent="0.35">
      <c r="A36" s="498"/>
      <c r="B36" s="498"/>
      <c r="C36" s="498"/>
      <c r="D36" s="1"/>
      <c r="E36" s="1"/>
      <c r="F36" s="1"/>
    </row>
    <row r="37" spans="1:6" ht="15" customHeight="1" x14ac:dyDescent="0.35">
      <c r="A37" s="13"/>
      <c r="B37" s="11"/>
      <c r="C37" s="1"/>
      <c r="D37" s="1"/>
      <c r="E37" s="1"/>
      <c r="F37" s="1"/>
    </row>
    <row r="38" spans="1:6" ht="15" customHeight="1" x14ac:dyDescent="0.35">
      <c r="A38" s="12" t="s">
        <v>10</v>
      </c>
      <c r="B38" s="11"/>
      <c r="C38" s="1"/>
      <c r="D38" s="1"/>
      <c r="E38" s="1"/>
      <c r="F38" s="1"/>
    </row>
    <row r="39" spans="1:6" ht="15" customHeight="1" x14ac:dyDescent="0.35">
      <c r="A39" s="497" t="s">
        <v>11</v>
      </c>
      <c r="B39" s="497"/>
      <c r="C39" s="497"/>
      <c r="D39" s="1"/>
      <c r="E39" s="1"/>
      <c r="F39" s="1"/>
    </row>
    <row r="40" spans="1:6" ht="15" customHeight="1" x14ac:dyDescent="0.35">
      <c r="A40" s="497"/>
      <c r="B40" s="497"/>
      <c r="C40" s="497"/>
      <c r="D40" s="1"/>
      <c r="E40" s="1"/>
      <c r="F40" s="1"/>
    </row>
    <row r="41" spans="1:6" ht="15" customHeight="1" x14ac:dyDescent="0.35">
      <c r="A41" s="497"/>
      <c r="B41" s="497"/>
      <c r="C41" s="497"/>
      <c r="D41" s="1"/>
      <c r="E41" s="1"/>
      <c r="F41" s="1"/>
    </row>
    <row r="42" spans="1:6" ht="15" customHeight="1" x14ac:dyDescent="0.35">
      <c r="A42" s="13"/>
      <c r="B42" s="11"/>
      <c r="C42" s="1"/>
      <c r="D42" s="1"/>
      <c r="E42" s="1"/>
      <c r="F42" s="1"/>
    </row>
    <row r="43" spans="1:6" ht="15" customHeight="1" x14ac:dyDescent="0.35">
      <c r="A43" s="12" t="s">
        <v>12</v>
      </c>
      <c r="B43" s="11"/>
      <c r="C43" s="1"/>
      <c r="D43" s="1"/>
      <c r="E43" s="1"/>
      <c r="F43" s="1"/>
    </row>
    <row r="44" spans="1:6" ht="15" customHeight="1" x14ac:dyDescent="0.35">
      <c r="A44" s="498" t="s">
        <v>13</v>
      </c>
      <c r="B44" s="498"/>
      <c r="C44" s="498"/>
      <c r="D44" s="1"/>
      <c r="E44" s="1"/>
      <c r="F44" s="1"/>
    </row>
    <row r="45" spans="1:6" ht="15" customHeight="1" x14ac:dyDescent="0.35">
      <c r="A45" s="314"/>
      <c r="B45" s="314"/>
      <c r="C45" s="314"/>
      <c r="D45" s="1"/>
      <c r="E45" s="1"/>
      <c r="F45" s="1"/>
    </row>
    <row r="46" spans="1:6" ht="15" customHeight="1" x14ac:dyDescent="0.35">
      <c r="A46" s="12" t="s">
        <v>14</v>
      </c>
      <c r="B46" s="11"/>
      <c r="C46" s="1"/>
      <c r="D46" s="1"/>
      <c r="E46" s="1"/>
      <c r="F46" s="1"/>
    </row>
    <row r="47" spans="1:6" ht="15" customHeight="1" x14ac:dyDescent="0.35">
      <c r="A47" s="498" t="s">
        <v>15</v>
      </c>
      <c r="B47" s="498"/>
      <c r="C47" s="498"/>
      <c r="D47" s="1"/>
      <c r="E47" s="1"/>
      <c r="F47" s="1"/>
    </row>
    <row r="48" spans="1:6" ht="15" customHeight="1" x14ac:dyDescent="0.35">
      <c r="A48" s="498"/>
      <c r="B48" s="498"/>
      <c r="C48" s="498"/>
      <c r="D48" s="1"/>
      <c r="E48" s="1"/>
      <c r="F48" s="1"/>
    </row>
    <row r="49" spans="1:6" ht="15" customHeight="1" x14ac:dyDescent="0.35">
      <c r="A49" s="314"/>
      <c r="B49" s="314"/>
      <c r="C49" s="314"/>
      <c r="D49" s="1"/>
      <c r="E49" s="1"/>
      <c r="F49" s="1"/>
    </row>
    <row r="50" spans="1:6" ht="15" customHeight="1" x14ac:dyDescent="0.35">
      <c r="A50" s="12" t="s">
        <v>16</v>
      </c>
      <c r="B50" s="11"/>
      <c r="C50" s="1"/>
      <c r="D50" s="1"/>
      <c r="E50" s="1"/>
      <c r="F50" s="1"/>
    </row>
    <row r="51" spans="1:6" ht="15" customHeight="1" x14ac:dyDescent="0.35">
      <c r="A51" s="498" t="s">
        <v>17</v>
      </c>
      <c r="B51" s="498"/>
      <c r="C51" s="498"/>
      <c r="D51" s="1"/>
      <c r="E51" s="1"/>
      <c r="F51" s="1"/>
    </row>
    <row r="52" spans="1:6" ht="15" customHeight="1" x14ac:dyDescent="0.35">
      <c r="A52" s="498"/>
      <c r="B52" s="498"/>
      <c r="C52" s="498"/>
      <c r="D52" s="1"/>
      <c r="E52" s="1"/>
      <c r="F52" s="1"/>
    </row>
    <row r="53" spans="1:6" ht="15" customHeight="1" x14ac:dyDescent="0.35">
      <c r="A53" s="498"/>
      <c r="B53" s="498"/>
      <c r="C53" s="498"/>
      <c r="D53" s="1"/>
      <c r="E53" s="1"/>
      <c r="F53" s="1"/>
    </row>
    <row r="54" spans="1:6" ht="15" customHeight="1" x14ac:dyDescent="0.35">
      <c r="A54" s="13"/>
      <c r="B54" s="11"/>
      <c r="C54" s="1"/>
      <c r="D54" s="1"/>
      <c r="E54" s="14"/>
      <c r="F54" s="1"/>
    </row>
    <row r="55" spans="1:6" ht="15" customHeight="1" x14ac:dyDescent="0.35">
      <c r="A55" s="12" t="s">
        <v>18</v>
      </c>
      <c r="B55" s="11"/>
      <c r="C55" s="1"/>
      <c r="D55" s="1"/>
      <c r="E55" s="1"/>
      <c r="F55" s="1"/>
    </row>
    <row r="56" spans="1:6" ht="15" customHeight="1" x14ac:dyDescent="0.35">
      <c r="A56" s="498" t="s">
        <v>363</v>
      </c>
      <c r="B56" s="498"/>
      <c r="C56" s="498"/>
      <c r="D56" s="1"/>
      <c r="E56" s="1"/>
      <c r="F56" s="1"/>
    </row>
    <row r="57" spans="1:6" ht="15" customHeight="1" x14ac:dyDescent="0.35">
      <c r="A57" s="498"/>
      <c r="B57" s="498"/>
      <c r="C57" s="498"/>
      <c r="D57" s="1"/>
      <c r="E57" s="1"/>
      <c r="F57" s="1"/>
    </row>
    <row r="58" spans="1:6" ht="15" customHeight="1" x14ac:dyDescent="0.35">
      <c r="A58" s="498"/>
      <c r="B58" s="498"/>
      <c r="C58" s="498"/>
      <c r="D58" s="1"/>
      <c r="E58" s="1"/>
      <c r="F58" s="1"/>
    </row>
    <row r="59" spans="1:6" ht="15" customHeight="1" x14ac:dyDescent="0.35">
      <c r="A59" s="498"/>
      <c r="B59" s="498"/>
      <c r="C59" s="498"/>
      <c r="D59" s="1"/>
      <c r="E59" s="1"/>
      <c r="F59" s="1"/>
    </row>
    <row r="60" spans="1:6" ht="15" customHeight="1" x14ac:dyDescent="0.35">
      <c r="A60" s="318"/>
      <c r="B60" s="318"/>
      <c r="C60" s="318"/>
      <c r="D60" s="1"/>
      <c r="E60" s="1"/>
      <c r="F60" s="1"/>
    </row>
    <row r="61" spans="1:6" ht="15" customHeight="1" x14ac:dyDescent="0.35">
      <c r="A61" s="12" t="s">
        <v>19</v>
      </c>
      <c r="B61" s="11"/>
      <c r="C61" s="1"/>
      <c r="D61" s="1"/>
      <c r="E61" s="1"/>
      <c r="F61" s="1"/>
    </row>
    <row r="62" spans="1:6" ht="33" customHeight="1" x14ac:dyDescent="0.35">
      <c r="A62" s="498" t="s">
        <v>20</v>
      </c>
      <c r="B62" s="498"/>
      <c r="C62" s="498"/>
      <c r="D62" s="1"/>
      <c r="E62" s="1"/>
      <c r="F62" s="1"/>
    </row>
    <row r="63" spans="1:6" ht="15" customHeight="1" x14ac:dyDescent="0.35">
      <c r="A63" s="13"/>
      <c r="B63" s="11"/>
      <c r="C63" s="1"/>
      <c r="D63" s="1"/>
      <c r="E63" s="1"/>
      <c r="F63" s="1"/>
    </row>
    <row r="64" spans="1:6" ht="15" customHeight="1" x14ac:dyDescent="0.35">
      <c r="A64" s="15" t="s">
        <v>21</v>
      </c>
      <c r="B64" s="11"/>
      <c r="C64" s="1"/>
      <c r="D64" s="1"/>
      <c r="E64" s="1"/>
      <c r="F64" s="1"/>
    </row>
    <row r="65" spans="1:6" ht="15" customHeight="1" x14ac:dyDescent="0.35">
      <c r="A65" s="496" t="s">
        <v>463</v>
      </c>
      <c r="B65" s="496"/>
      <c r="C65" s="496"/>
      <c r="D65" s="1"/>
      <c r="E65" s="1"/>
      <c r="F65" s="1"/>
    </row>
    <row r="66" spans="1:6" ht="15" customHeight="1" x14ac:dyDescent="0.35">
      <c r="A66" s="16"/>
      <c r="B66" s="11"/>
      <c r="C66" s="1"/>
      <c r="D66" s="1"/>
      <c r="E66" s="1"/>
      <c r="F66" s="1"/>
    </row>
    <row r="67" spans="1:6" ht="15" customHeight="1" x14ac:dyDescent="0.35">
      <c r="A67" s="15" t="s">
        <v>22</v>
      </c>
      <c r="B67" s="11"/>
      <c r="C67" s="1"/>
      <c r="D67" s="1"/>
      <c r="E67" s="1"/>
      <c r="F67" s="1"/>
    </row>
    <row r="68" spans="1:6" ht="15" customHeight="1" x14ac:dyDescent="0.35">
      <c r="A68" s="496" t="s">
        <v>23</v>
      </c>
      <c r="B68" s="496"/>
      <c r="C68" s="496"/>
      <c r="D68" s="1"/>
      <c r="E68" s="1"/>
      <c r="F68" s="1"/>
    </row>
    <row r="69" spans="1:6" ht="15" customHeight="1" x14ac:dyDescent="0.35">
      <c r="A69" s="193"/>
      <c r="B69" s="193"/>
      <c r="C69" s="193"/>
      <c r="D69" s="1"/>
      <c r="E69" s="1"/>
      <c r="F69" s="1"/>
    </row>
    <row r="70" spans="1:6" ht="15" customHeight="1" x14ac:dyDescent="0.35">
      <c r="A70" s="15" t="s">
        <v>24</v>
      </c>
      <c r="B70" s="11"/>
      <c r="C70" s="1"/>
      <c r="D70" s="1"/>
      <c r="E70" s="1"/>
      <c r="F70" s="1"/>
    </row>
    <row r="71" spans="1:6" ht="15" customHeight="1" x14ac:dyDescent="0.35">
      <c r="A71" s="497" t="s">
        <v>25</v>
      </c>
      <c r="B71" s="497"/>
      <c r="C71" s="497"/>
      <c r="D71" s="1"/>
      <c r="E71" s="1"/>
      <c r="F71" s="1"/>
    </row>
  </sheetData>
  <sheetProtection formatCells="0" formatColumns="0" formatRows="0" insertColumns="0" insertRows="0"/>
  <mergeCells count="14">
    <mergeCell ref="A39:C41"/>
    <mergeCell ref="A6:C8"/>
    <mergeCell ref="A13:C16"/>
    <mergeCell ref="A19:C22"/>
    <mergeCell ref="A25:C28"/>
    <mergeCell ref="A31:C36"/>
    <mergeCell ref="A68:C68"/>
    <mergeCell ref="A71:C71"/>
    <mergeCell ref="A44:C44"/>
    <mergeCell ref="A47:C48"/>
    <mergeCell ref="A51:C53"/>
    <mergeCell ref="A56:C59"/>
    <mergeCell ref="A62:C62"/>
    <mergeCell ref="A65:C65"/>
  </mergeCells>
  <pageMargins left="0.7" right="0.7" top="0.75" bottom="0.75" header="0.3" footer="0.3"/>
  <pageSetup paperSize="9" orientation="portrait" r:id="rId1"/>
  <rowBreaks count="1" manualBreakCount="1">
    <brk id="49"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71"/>
  <sheetViews>
    <sheetView topLeftCell="A25" workbookViewId="0">
      <selection activeCell="F64" sqref="F64"/>
    </sheetView>
  </sheetViews>
  <sheetFormatPr baseColWidth="10" defaultColWidth="17.26953125" defaultRowHeight="15.75" customHeight="1" x14ac:dyDescent="0.35"/>
  <cols>
    <col min="1" max="1" width="43.54296875" style="91" customWidth="1"/>
    <col min="2" max="2" width="16.7265625" style="91" customWidth="1"/>
    <col min="3" max="3" width="15" style="91" customWidth="1"/>
    <col min="4" max="4" width="17.54296875" style="91" customWidth="1"/>
    <col min="5" max="5" width="15.7265625" style="91" customWidth="1"/>
    <col min="6" max="6" width="14.26953125" style="161" customWidth="1"/>
    <col min="7" max="8" width="10.7265625" style="40" customWidth="1"/>
    <col min="9" max="16384" width="17.26953125" style="40"/>
  </cols>
  <sheetData>
    <row r="1" spans="1:8" ht="12.75" customHeight="1" x14ac:dyDescent="0.35">
      <c r="A1" s="102"/>
      <c r="B1" s="320"/>
      <c r="C1" s="320"/>
      <c r="D1" s="320"/>
      <c r="E1" s="320"/>
    </row>
    <row r="2" spans="1:8" ht="14.5" x14ac:dyDescent="0.35">
      <c r="A2" s="319" t="str">
        <f>Resultatregnskap!A2</f>
        <v>Virksomhetens navn: Høgskulen for grøn utvikling</v>
      </c>
      <c r="B2" s="319"/>
      <c r="C2" s="319"/>
      <c r="D2" s="319"/>
      <c r="E2" s="319"/>
      <c r="F2" s="156"/>
      <c r="G2" s="1"/>
      <c r="H2" s="1"/>
    </row>
    <row r="3" spans="1:8" ht="14.5" x14ac:dyDescent="0.35">
      <c r="A3" s="320"/>
      <c r="B3" s="320"/>
      <c r="C3" s="320"/>
      <c r="D3" s="320"/>
      <c r="E3" s="320"/>
    </row>
    <row r="4" spans="1:8" ht="14.25" customHeight="1" x14ac:dyDescent="0.35">
      <c r="A4" s="321" t="s">
        <v>752</v>
      </c>
      <c r="B4" s="99"/>
      <c r="C4" s="99"/>
      <c r="D4" s="99"/>
      <c r="E4" s="99"/>
      <c r="F4" s="99"/>
      <c r="G4" s="1"/>
      <c r="H4" s="1"/>
    </row>
    <row r="5" spans="1:8" ht="14.25" customHeight="1" x14ac:dyDescent="0.35">
      <c r="A5" s="98" t="str">
        <f>Resultatregnskap!A6</f>
        <v>Beløp i 1000 kroner</v>
      </c>
      <c r="B5" s="320"/>
      <c r="C5" s="320"/>
      <c r="D5" s="320"/>
      <c r="E5" s="320"/>
      <c r="F5" s="156"/>
      <c r="G5" s="1"/>
      <c r="H5" s="1"/>
    </row>
    <row r="6" spans="1:8" ht="12.75" customHeight="1" x14ac:dyDescent="0.35">
      <c r="A6" s="320"/>
      <c r="B6" s="320"/>
      <c r="C6" s="320"/>
      <c r="D6" s="320"/>
      <c r="E6" s="320"/>
    </row>
    <row r="7" spans="1:8" ht="20.149999999999999" customHeight="1" x14ac:dyDescent="0.35">
      <c r="A7" s="383" t="s">
        <v>483</v>
      </c>
      <c r="B7" s="502">
        <f>Resultatregnskap!C8</f>
        <v>45657</v>
      </c>
      <c r="C7" s="503"/>
      <c r="D7" s="504">
        <f>Resultatregnskap!D8</f>
        <v>45291</v>
      </c>
      <c r="E7" s="505"/>
      <c r="F7" s="389"/>
    </row>
    <row r="8" spans="1:8" ht="30" customHeight="1" x14ac:dyDescent="0.35">
      <c r="A8" s="384"/>
      <c r="B8" s="381" t="s">
        <v>748</v>
      </c>
      <c r="C8" s="382" t="s">
        <v>738</v>
      </c>
      <c r="D8" s="381" t="s">
        <v>748</v>
      </c>
      <c r="E8" s="381" t="s">
        <v>738</v>
      </c>
      <c r="F8" s="393" t="s">
        <v>466</v>
      </c>
    </row>
    <row r="9" spans="1:8" ht="15" customHeight="1" x14ac:dyDescent="0.35">
      <c r="A9" s="320" t="s">
        <v>779</v>
      </c>
      <c r="B9" s="157"/>
      <c r="C9" s="157"/>
      <c r="D9" s="157"/>
      <c r="E9" s="199"/>
      <c r="F9" s="204" t="s">
        <v>486</v>
      </c>
    </row>
    <row r="10" spans="1:8" ht="15" customHeight="1" x14ac:dyDescent="0.35">
      <c r="A10" s="320" t="s">
        <v>780</v>
      </c>
      <c r="B10" s="199"/>
      <c r="C10" s="199"/>
      <c r="D10" s="199"/>
      <c r="E10" s="199"/>
      <c r="F10" s="204" t="s">
        <v>487</v>
      </c>
    </row>
    <row r="11" spans="1:8" ht="15" customHeight="1" x14ac:dyDescent="0.35">
      <c r="A11" s="320" t="s">
        <v>781</v>
      </c>
      <c r="B11" s="158"/>
      <c r="C11" s="158"/>
      <c r="D11" s="158"/>
      <c r="E11" s="199"/>
      <c r="F11" s="204" t="s">
        <v>488</v>
      </c>
    </row>
    <row r="12" spans="1:8" ht="15" customHeight="1" x14ac:dyDescent="0.35">
      <c r="A12" s="153" t="s">
        <v>479</v>
      </c>
      <c r="B12" s="200">
        <f>SUM(B9:B11)</f>
        <v>0</v>
      </c>
      <c r="C12" s="200">
        <f>SUM(C9:C11)</f>
        <v>0</v>
      </c>
      <c r="D12" s="201">
        <f>SUM(D9:D11)</f>
        <v>0</v>
      </c>
      <c r="E12" s="201">
        <f>SUM(E9:E11)</f>
        <v>0</v>
      </c>
      <c r="F12" s="203" t="s">
        <v>489</v>
      </c>
    </row>
    <row r="13" spans="1:8" ht="15" customHeight="1" x14ac:dyDescent="0.35">
      <c r="A13" s="320"/>
      <c r="B13" s="202"/>
      <c r="C13" s="202"/>
      <c r="D13" s="202"/>
      <c r="E13" s="202"/>
      <c r="F13" s="70"/>
    </row>
    <row r="14" spans="1:8" ht="15" customHeight="1" x14ac:dyDescent="0.35">
      <c r="A14" s="320"/>
      <c r="B14" s="320"/>
      <c r="C14" s="320"/>
      <c r="D14" s="320"/>
      <c r="E14" s="320"/>
      <c r="F14" s="40"/>
    </row>
    <row r="15" spans="1:8" ht="20.149999999999999" customHeight="1" x14ac:dyDescent="0.35">
      <c r="A15" s="383" t="s">
        <v>484</v>
      </c>
      <c r="B15" s="502">
        <f>B7</f>
        <v>45657</v>
      </c>
      <c r="C15" s="503"/>
      <c r="D15" s="504">
        <f>D7</f>
        <v>45291</v>
      </c>
      <c r="E15" s="505"/>
      <c r="F15" s="389"/>
    </row>
    <row r="16" spans="1:8" ht="30" customHeight="1" x14ac:dyDescent="0.35">
      <c r="A16" s="384"/>
      <c r="B16" s="381" t="s">
        <v>748</v>
      </c>
      <c r="C16" s="382" t="s">
        <v>738</v>
      </c>
      <c r="D16" s="381" t="s">
        <v>748</v>
      </c>
      <c r="E16" s="381" t="s">
        <v>738</v>
      </c>
      <c r="F16" s="393" t="s">
        <v>466</v>
      </c>
    </row>
    <row r="17" spans="1:6" ht="15" customHeight="1" x14ac:dyDescent="0.35">
      <c r="A17" s="320" t="s">
        <v>779</v>
      </c>
      <c r="B17" s="157"/>
      <c r="C17" s="157"/>
      <c r="D17" s="157"/>
      <c r="E17" s="199"/>
      <c r="F17" s="204" t="s">
        <v>490</v>
      </c>
    </row>
    <row r="18" spans="1:6" ht="15" customHeight="1" x14ac:dyDescent="0.35">
      <c r="A18" s="320" t="s">
        <v>780</v>
      </c>
      <c r="B18" s="199"/>
      <c r="C18" s="199"/>
      <c r="D18" s="199"/>
      <c r="E18" s="199"/>
      <c r="F18" s="204" t="s">
        <v>491</v>
      </c>
    </row>
    <row r="19" spans="1:6" ht="15" customHeight="1" x14ac:dyDescent="0.35">
      <c r="A19" s="320" t="s">
        <v>781</v>
      </c>
      <c r="B19" s="158"/>
      <c r="C19" s="158"/>
      <c r="D19" s="158"/>
      <c r="E19" s="199"/>
      <c r="F19" s="204" t="s">
        <v>492</v>
      </c>
    </row>
    <row r="20" spans="1:6" ht="15" customHeight="1" x14ac:dyDescent="0.35">
      <c r="A20" s="153" t="s">
        <v>480</v>
      </c>
      <c r="B20" s="200">
        <f>SUM(B17:B19)</f>
        <v>0</v>
      </c>
      <c r="C20" s="200">
        <f>SUM(C17:C19)</f>
        <v>0</v>
      </c>
      <c r="D20" s="201">
        <f>SUM(D17:D19)</f>
        <v>0</v>
      </c>
      <c r="E20" s="201">
        <f>SUM(E17:E19)</f>
        <v>0</v>
      </c>
      <c r="F20" s="203" t="s">
        <v>493</v>
      </c>
    </row>
    <row r="21" spans="1:6" ht="15" customHeight="1" x14ac:dyDescent="0.35">
      <c r="A21" s="320"/>
      <c r="B21" s="320"/>
      <c r="C21" s="320"/>
      <c r="D21" s="320"/>
      <c r="E21" s="320"/>
    </row>
    <row r="22" spans="1:6" ht="15" customHeight="1" x14ac:dyDescent="0.35">
      <c r="A22" s="519" t="s">
        <v>828</v>
      </c>
      <c r="B22" s="519"/>
      <c r="C22" s="519"/>
      <c r="D22" s="519"/>
      <c r="E22" s="519"/>
      <c r="F22" s="519"/>
    </row>
    <row r="23" spans="1:6" ht="15" customHeight="1" x14ac:dyDescent="0.35">
      <c r="A23" s="506" t="s">
        <v>829</v>
      </c>
      <c r="B23" s="507"/>
      <c r="C23" s="508"/>
      <c r="D23" s="483">
        <v>44926</v>
      </c>
      <c r="E23" s="484">
        <f>D15</f>
        <v>45291</v>
      </c>
      <c r="F23" s="468"/>
    </row>
    <row r="24" spans="1:6" ht="33" customHeight="1" x14ac:dyDescent="0.35">
      <c r="A24" s="469" t="s">
        <v>830</v>
      </c>
      <c r="B24" s="509" t="s">
        <v>831</v>
      </c>
      <c r="C24" s="510"/>
      <c r="D24" s="470" t="s">
        <v>832</v>
      </c>
      <c r="E24" s="471" t="s">
        <v>832</v>
      </c>
      <c r="F24" s="472" t="s">
        <v>466</v>
      </c>
    </row>
    <row r="25" spans="1:6" ht="15" customHeight="1" x14ac:dyDescent="0.35">
      <c r="A25" s="473"/>
      <c r="B25" s="511"/>
      <c r="C25" s="512"/>
      <c r="D25" s="474"/>
      <c r="E25" s="475"/>
      <c r="F25" s="476" t="s">
        <v>885</v>
      </c>
    </row>
    <row r="26" spans="1:6" ht="15" customHeight="1" x14ac:dyDescent="0.35">
      <c r="A26" s="473"/>
      <c r="B26" s="513"/>
      <c r="C26" s="514"/>
      <c r="D26" s="475"/>
      <c r="E26" s="475"/>
      <c r="F26" s="476" t="s">
        <v>886</v>
      </c>
    </row>
    <row r="27" spans="1:6" ht="15" customHeight="1" x14ac:dyDescent="0.35">
      <c r="A27" s="473"/>
      <c r="B27" s="515"/>
      <c r="C27" s="516"/>
      <c r="D27" s="477"/>
      <c r="E27" s="475"/>
      <c r="F27" s="476" t="s">
        <v>887</v>
      </c>
    </row>
    <row r="28" spans="1:6" ht="15" customHeight="1" x14ac:dyDescent="0.35">
      <c r="A28" s="469" t="s">
        <v>833</v>
      </c>
      <c r="B28" s="517"/>
      <c r="C28" s="518"/>
      <c r="D28" s="478">
        <f>SUM(D25:D27)</f>
        <v>0</v>
      </c>
      <c r="E28" s="479">
        <f>SUM(E25:E27)</f>
        <v>0</v>
      </c>
      <c r="F28" s="468" t="s">
        <v>888</v>
      </c>
    </row>
    <row r="29" spans="1:6" ht="15" customHeight="1" x14ac:dyDescent="0.35">
      <c r="A29" s="465"/>
      <c r="B29" s="465"/>
      <c r="C29" s="465"/>
      <c r="D29" s="465"/>
      <c r="E29" s="465"/>
      <c r="F29" s="465"/>
    </row>
    <row r="30" spans="1:6" ht="15.75" customHeight="1" x14ac:dyDescent="0.35">
      <c r="A30" s="321" t="s">
        <v>753</v>
      </c>
      <c r="B30" s="321"/>
      <c r="C30" s="321"/>
      <c r="D30" s="321"/>
      <c r="E30" s="321"/>
      <c r="F30" s="321"/>
    </row>
    <row r="31" spans="1:6" ht="15.75" customHeight="1" x14ac:dyDescent="0.35">
      <c r="A31" s="98" t="s">
        <v>588</v>
      </c>
      <c r="B31" s="320"/>
      <c r="C31" s="320"/>
      <c r="D31" s="320"/>
      <c r="E31" s="320"/>
      <c r="F31" s="320"/>
    </row>
    <row r="32" spans="1:6" ht="15.75" customHeight="1" x14ac:dyDescent="0.35">
      <c r="F32" s="320"/>
    </row>
    <row r="33" spans="1:6" ht="15.75" customHeight="1" x14ac:dyDescent="0.35">
      <c r="A33" s="153" t="s">
        <v>749</v>
      </c>
      <c r="B33" s="502">
        <f>B15</f>
        <v>45657</v>
      </c>
      <c r="C33" s="503"/>
      <c r="D33" s="504">
        <f>'Balanse - eiendeler'!D7</f>
        <v>45291</v>
      </c>
      <c r="E33" s="505"/>
      <c r="F33" s="358"/>
    </row>
    <row r="34" spans="1:6" ht="30" customHeight="1" x14ac:dyDescent="0.35">
      <c r="A34" s="386"/>
      <c r="B34" s="381" t="s">
        <v>748</v>
      </c>
      <c r="C34" s="387" t="s">
        <v>738</v>
      </c>
      <c r="D34" s="381" t="s">
        <v>748</v>
      </c>
      <c r="E34" s="381" t="s">
        <v>738</v>
      </c>
      <c r="F34" s="393" t="s">
        <v>466</v>
      </c>
    </row>
    <row r="35" spans="1:6" ht="15.75" customHeight="1" x14ac:dyDescent="0.35">
      <c r="A35" s="222" t="s">
        <v>472</v>
      </c>
      <c r="B35" s="157">
        <v>0</v>
      </c>
      <c r="C35" s="157">
        <v>0</v>
      </c>
      <c r="D35" s="157">
        <v>0</v>
      </c>
      <c r="E35" s="199">
        <v>0</v>
      </c>
      <c r="F35" s="162" t="s">
        <v>494</v>
      </c>
    </row>
    <row r="36" spans="1:6" ht="15.75" customHeight="1" x14ac:dyDescent="0.35">
      <c r="A36" s="222" t="s">
        <v>470</v>
      </c>
      <c r="B36" s="158">
        <v>0</v>
      </c>
      <c r="C36" s="158">
        <v>0</v>
      </c>
      <c r="D36" s="158">
        <v>0</v>
      </c>
      <c r="E36" s="199">
        <v>0</v>
      </c>
      <c r="F36" s="162" t="s">
        <v>495</v>
      </c>
    </row>
    <row r="37" spans="1:6" ht="15.75" customHeight="1" x14ac:dyDescent="0.35">
      <c r="A37" s="153" t="s">
        <v>471</v>
      </c>
      <c r="B37" s="200">
        <f>SUM(B35:B36)</f>
        <v>0</v>
      </c>
      <c r="C37" s="200">
        <f>SUM(C35:C36)</f>
        <v>0</v>
      </c>
      <c r="D37" s="201">
        <f>SUM(D35:D36)</f>
        <v>0</v>
      </c>
      <c r="E37" s="201">
        <f>SUM(E35:E36)</f>
        <v>0</v>
      </c>
      <c r="F37" s="148" t="s">
        <v>496</v>
      </c>
    </row>
    <row r="38" spans="1:6" ht="15.75" customHeight="1" x14ac:dyDescent="0.35">
      <c r="A38" s="222"/>
      <c r="B38" s="202"/>
      <c r="C38" s="202"/>
      <c r="D38" s="202"/>
      <c r="E38" s="202"/>
      <c r="F38" s="91"/>
    </row>
    <row r="39" spans="1:6" ht="15.75" customHeight="1" x14ac:dyDescent="0.35">
      <c r="A39" s="153" t="s">
        <v>481</v>
      </c>
      <c r="B39" s="502">
        <f>B33</f>
        <v>45657</v>
      </c>
      <c r="C39" s="503"/>
      <c r="D39" s="504">
        <f>D33</f>
        <v>45291</v>
      </c>
      <c r="E39" s="505"/>
      <c r="F39" s="358"/>
    </row>
    <row r="40" spans="1:6" ht="30" customHeight="1" x14ac:dyDescent="0.35">
      <c r="A40" s="153"/>
      <c r="B40" s="381" t="s">
        <v>748</v>
      </c>
      <c r="C40" s="387" t="s">
        <v>738</v>
      </c>
      <c r="D40" s="381" t="s">
        <v>748</v>
      </c>
      <c r="E40" s="381" t="s">
        <v>738</v>
      </c>
      <c r="F40" s="393" t="s">
        <v>466</v>
      </c>
    </row>
    <row r="41" spans="1:6" ht="15.75" customHeight="1" x14ac:dyDescent="0.35">
      <c r="A41" s="222" t="s">
        <v>473</v>
      </c>
      <c r="B41" s="157">
        <v>0</v>
      </c>
      <c r="C41" s="157">
        <v>0</v>
      </c>
      <c r="D41" s="157">
        <v>0</v>
      </c>
      <c r="E41" s="199">
        <v>0</v>
      </c>
      <c r="F41" s="162" t="s">
        <v>497</v>
      </c>
    </row>
    <row r="42" spans="1:6" ht="15.75" customHeight="1" x14ac:dyDescent="0.35">
      <c r="A42" s="222" t="s">
        <v>474</v>
      </c>
      <c r="B42" s="158">
        <v>0</v>
      </c>
      <c r="C42" s="158">
        <v>0</v>
      </c>
      <c r="D42" s="158">
        <v>0</v>
      </c>
      <c r="E42" s="199">
        <v>0</v>
      </c>
      <c r="F42" s="162" t="s">
        <v>498</v>
      </c>
    </row>
    <row r="43" spans="1:6" ht="15.75" customHeight="1" x14ac:dyDescent="0.35">
      <c r="A43" s="153" t="s">
        <v>475</v>
      </c>
      <c r="B43" s="200">
        <f>SUM(B41:B42)</f>
        <v>0</v>
      </c>
      <c r="C43" s="200">
        <f>SUM(C41:C42)</f>
        <v>0</v>
      </c>
      <c r="D43" s="201">
        <f>SUM(D41:D42)</f>
        <v>0</v>
      </c>
      <c r="E43" s="201">
        <f>SUM(E41:E42)</f>
        <v>0</v>
      </c>
      <c r="F43" s="148" t="s">
        <v>499</v>
      </c>
    </row>
    <row r="44" spans="1:6" ht="15.75" customHeight="1" x14ac:dyDescent="0.35">
      <c r="A44" s="222"/>
      <c r="B44" s="202"/>
      <c r="C44" s="202"/>
      <c r="D44" s="202"/>
      <c r="E44" s="202"/>
      <c r="F44" s="91"/>
    </row>
    <row r="45" spans="1:6" ht="15.75" customHeight="1" x14ac:dyDescent="0.35">
      <c r="A45" s="153" t="s">
        <v>510</v>
      </c>
      <c r="B45" s="502">
        <f>B33</f>
        <v>45657</v>
      </c>
      <c r="C45" s="503"/>
      <c r="D45" s="504">
        <f>D33</f>
        <v>45291</v>
      </c>
      <c r="E45" s="505"/>
      <c r="F45" s="388"/>
    </row>
    <row r="46" spans="1:6" ht="30" customHeight="1" x14ac:dyDescent="0.35">
      <c r="A46" s="153"/>
      <c r="B46" s="381" t="s">
        <v>748</v>
      </c>
      <c r="C46" s="387" t="s">
        <v>738</v>
      </c>
      <c r="D46" s="381" t="s">
        <v>748</v>
      </c>
      <c r="E46" s="381" t="s">
        <v>738</v>
      </c>
      <c r="F46" s="393" t="s">
        <v>466</v>
      </c>
    </row>
    <row r="47" spans="1:6" ht="15.75" customHeight="1" x14ac:dyDescent="0.35">
      <c r="A47" s="222" t="s">
        <v>507</v>
      </c>
      <c r="B47" s="157">
        <v>0</v>
      </c>
      <c r="C47" s="157">
        <v>0</v>
      </c>
      <c r="D47" s="157">
        <v>0</v>
      </c>
      <c r="E47" s="199">
        <v>0</v>
      </c>
      <c r="F47" s="162" t="s">
        <v>500</v>
      </c>
    </row>
    <row r="48" spans="1:6" ht="15.75" customHeight="1" x14ac:dyDescent="0.35">
      <c r="A48" s="222" t="s">
        <v>508</v>
      </c>
      <c r="B48" s="158">
        <v>0</v>
      </c>
      <c r="C48" s="158">
        <v>0</v>
      </c>
      <c r="D48" s="158">
        <v>0</v>
      </c>
      <c r="E48" s="199">
        <v>0</v>
      </c>
      <c r="F48" s="162" t="s">
        <v>501</v>
      </c>
    </row>
    <row r="49" spans="1:10" ht="15.75" customHeight="1" x14ac:dyDescent="0.35">
      <c r="A49" s="153" t="s">
        <v>509</v>
      </c>
      <c r="B49" s="200">
        <f>SUM(B47:B48)</f>
        <v>0</v>
      </c>
      <c r="C49" s="200">
        <f>SUM(C47:C48)</f>
        <v>0</v>
      </c>
      <c r="D49" s="201">
        <f>SUM(D47:D48)</f>
        <v>0</v>
      </c>
      <c r="E49" s="201">
        <f>SUM(E47:E48)</f>
        <v>0</v>
      </c>
      <c r="F49" s="148" t="s">
        <v>502</v>
      </c>
    </row>
    <row r="50" spans="1:10" ht="15.75" customHeight="1" x14ac:dyDescent="0.35">
      <c r="A50" s="223"/>
      <c r="B50" s="205"/>
      <c r="C50" s="205"/>
      <c r="D50" s="205"/>
      <c r="E50" s="205"/>
      <c r="F50" s="91"/>
    </row>
    <row r="51" spans="1:10" ht="15.75" customHeight="1" x14ac:dyDescent="0.35">
      <c r="A51" s="153" t="s">
        <v>482</v>
      </c>
      <c r="B51" s="197">
        <f>B33</f>
        <v>45657</v>
      </c>
      <c r="C51" s="197"/>
      <c r="D51" s="504">
        <f>D33</f>
        <v>45291</v>
      </c>
      <c r="E51" s="505"/>
      <c r="F51" s="358"/>
    </row>
    <row r="52" spans="1:10" ht="30" customHeight="1" x14ac:dyDescent="0.35">
      <c r="A52" s="153"/>
      <c r="B52" s="381" t="s">
        <v>748</v>
      </c>
      <c r="C52" s="387" t="s">
        <v>738</v>
      </c>
      <c r="D52" s="381" t="s">
        <v>748</v>
      </c>
      <c r="E52" s="381" t="s">
        <v>738</v>
      </c>
      <c r="F52" s="393" t="s">
        <v>466</v>
      </c>
    </row>
    <row r="53" spans="1:10" ht="15.75" customHeight="1" x14ac:dyDescent="0.35">
      <c r="A53" s="222" t="s">
        <v>477</v>
      </c>
      <c r="B53" s="157">
        <v>0</v>
      </c>
      <c r="C53" s="157">
        <v>0</v>
      </c>
      <c r="D53" s="157">
        <v>0</v>
      </c>
      <c r="E53" s="199">
        <v>0</v>
      </c>
      <c r="F53" s="162" t="s">
        <v>503</v>
      </c>
    </row>
    <row r="54" spans="1:10" ht="15.75" customHeight="1" x14ac:dyDescent="0.35">
      <c r="A54" s="222" t="s">
        <v>478</v>
      </c>
      <c r="B54" s="158">
        <v>0</v>
      </c>
      <c r="C54" s="158">
        <v>0</v>
      </c>
      <c r="D54" s="158">
        <v>0</v>
      </c>
      <c r="E54" s="199">
        <v>0</v>
      </c>
      <c r="F54" s="162" t="s">
        <v>504</v>
      </c>
    </row>
    <row r="55" spans="1:10" ht="15.75" customHeight="1" x14ac:dyDescent="0.35">
      <c r="A55" s="153" t="s">
        <v>476</v>
      </c>
      <c r="B55" s="200">
        <f>SUM(B53:B54)</f>
        <v>0</v>
      </c>
      <c r="C55" s="200">
        <f>SUM(C53:C54)</f>
        <v>0</v>
      </c>
      <c r="D55" s="201">
        <f>SUM(D53:D54)</f>
        <v>0</v>
      </c>
      <c r="E55" s="201">
        <f>SUM(E53:E54)</f>
        <v>0</v>
      </c>
      <c r="F55" s="148" t="s">
        <v>505</v>
      </c>
    </row>
    <row r="56" spans="1:10" ht="15.75" customHeight="1" x14ac:dyDescent="0.35">
      <c r="A56" s="100"/>
      <c r="B56" s="480"/>
      <c r="C56" s="480"/>
      <c r="D56" s="202"/>
      <c r="E56" s="202"/>
      <c r="F56" s="91"/>
    </row>
    <row r="57" spans="1:10" ht="15.75" customHeight="1" x14ac:dyDescent="0.35">
      <c r="A57" s="521" t="s">
        <v>834</v>
      </c>
      <c r="B57" s="521"/>
      <c r="C57" s="521"/>
      <c r="D57" s="521"/>
      <c r="E57" s="521"/>
      <c r="F57" s="521"/>
    </row>
    <row r="58" spans="1:10" ht="15.75" customHeight="1" x14ac:dyDescent="0.35">
      <c r="A58" s="506" t="s">
        <v>835</v>
      </c>
      <c r="B58" s="507"/>
      <c r="C58" s="508"/>
      <c r="D58" s="466">
        <v>45657</v>
      </c>
      <c r="E58" s="467">
        <v>45291</v>
      </c>
      <c r="F58" s="468"/>
    </row>
    <row r="59" spans="1:10" ht="36.75" customHeight="1" x14ac:dyDescent="0.35">
      <c r="A59" s="469" t="s">
        <v>836</v>
      </c>
      <c r="B59" s="509" t="s">
        <v>837</v>
      </c>
      <c r="C59" s="510"/>
      <c r="D59" s="470" t="s">
        <v>832</v>
      </c>
      <c r="E59" s="471" t="s">
        <v>832</v>
      </c>
      <c r="F59" s="472" t="s">
        <v>466</v>
      </c>
    </row>
    <row r="60" spans="1:10" ht="15.75" customHeight="1" x14ac:dyDescent="0.35">
      <c r="A60" s="473"/>
      <c r="B60" s="511"/>
      <c r="C60" s="512"/>
      <c r="D60" s="474"/>
      <c r="E60" s="475"/>
      <c r="F60" s="476" t="s">
        <v>889</v>
      </c>
      <c r="J60"/>
    </row>
    <row r="61" spans="1:10" ht="15.75" customHeight="1" x14ac:dyDescent="0.35">
      <c r="A61" s="473"/>
      <c r="B61" s="513"/>
      <c r="C61" s="514"/>
      <c r="D61" s="475"/>
      <c r="E61" s="475"/>
      <c r="F61" s="476" t="s">
        <v>890</v>
      </c>
      <c r="J61"/>
    </row>
    <row r="62" spans="1:10" ht="15.75" customHeight="1" x14ac:dyDescent="0.35">
      <c r="A62" s="473"/>
      <c r="B62" s="515"/>
      <c r="C62" s="516"/>
      <c r="D62" s="477"/>
      <c r="E62" s="475"/>
      <c r="F62" s="476" t="s">
        <v>891</v>
      </c>
      <c r="J62"/>
    </row>
    <row r="63" spans="1:10" ht="33.75" customHeight="1" x14ac:dyDescent="0.35">
      <c r="A63" s="481" t="s">
        <v>838</v>
      </c>
      <c r="B63" s="517"/>
      <c r="C63" s="518"/>
      <c r="D63" s="478">
        <f>SUM(D60:D62)</f>
        <v>0</v>
      </c>
      <c r="E63" s="479">
        <f>SUM(E60:E62)</f>
        <v>0</v>
      </c>
      <c r="F63" s="468" t="s">
        <v>892</v>
      </c>
      <c r="J63"/>
    </row>
    <row r="64" spans="1:10" ht="15.75" customHeight="1" x14ac:dyDescent="0.35">
      <c r="F64" s="91"/>
    </row>
    <row r="65" spans="1:6" ht="15.75" customHeight="1" x14ac:dyDescent="0.35">
      <c r="A65" s="501" t="s">
        <v>839</v>
      </c>
      <c r="B65" s="501"/>
      <c r="C65" s="501"/>
      <c r="D65" s="501"/>
      <c r="E65" s="501"/>
      <c r="F65" s="501"/>
    </row>
    <row r="66" spans="1:6" ht="27.65" customHeight="1" x14ac:dyDescent="0.35">
      <c r="A66" s="501"/>
      <c r="B66" s="501"/>
      <c r="C66" s="501"/>
      <c r="D66" s="501"/>
      <c r="E66" s="501"/>
      <c r="F66" s="501"/>
    </row>
    <row r="67" spans="1:6" ht="15.75" customHeight="1" x14ac:dyDescent="0.35">
      <c r="A67" s="520" t="s">
        <v>511</v>
      </c>
      <c r="B67" s="520"/>
      <c r="C67" s="520"/>
      <c r="D67" s="520"/>
      <c r="E67" s="520"/>
      <c r="F67" s="520"/>
    </row>
    <row r="68" spans="1:6" ht="17.25" customHeight="1" x14ac:dyDescent="0.35">
      <c r="A68" s="501" t="s">
        <v>750</v>
      </c>
      <c r="B68" s="501"/>
      <c r="C68" s="501"/>
      <c r="D68" s="501"/>
      <c r="E68" s="501"/>
      <c r="F68" s="501"/>
    </row>
    <row r="69" spans="1:6" ht="17.25" customHeight="1" x14ac:dyDescent="0.35">
      <c r="A69" s="501"/>
      <c r="B69" s="501"/>
      <c r="C69" s="501"/>
      <c r="D69" s="501"/>
      <c r="E69" s="501"/>
      <c r="F69" s="501"/>
    </row>
    <row r="70" spans="1:6" ht="15.75" customHeight="1" x14ac:dyDescent="0.35">
      <c r="A70" s="501" t="s">
        <v>754</v>
      </c>
      <c r="B70" s="501"/>
      <c r="C70" s="501"/>
      <c r="D70" s="501"/>
      <c r="E70" s="501"/>
      <c r="F70" s="501"/>
    </row>
    <row r="71" spans="1:6" ht="15.75" customHeight="1" x14ac:dyDescent="0.35">
      <c r="A71" s="501"/>
      <c r="B71" s="501"/>
      <c r="C71" s="501"/>
      <c r="D71" s="501"/>
      <c r="E71" s="501"/>
      <c r="F71" s="501"/>
    </row>
  </sheetData>
  <sheetProtection formatCells="0" formatColumns="0" formatRows="0" insertColumns="0" insertRows="0"/>
  <mergeCells count="29">
    <mergeCell ref="A70:F71"/>
    <mergeCell ref="A68:F69"/>
    <mergeCell ref="A22:F22"/>
    <mergeCell ref="A67:F67"/>
    <mergeCell ref="B39:C39"/>
    <mergeCell ref="D39:E39"/>
    <mergeCell ref="B45:C45"/>
    <mergeCell ref="D45:E45"/>
    <mergeCell ref="D51:E51"/>
    <mergeCell ref="A57:F57"/>
    <mergeCell ref="A58:C58"/>
    <mergeCell ref="B59:C59"/>
    <mergeCell ref="B60:C60"/>
    <mergeCell ref="B61:C61"/>
    <mergeCell ref="B62:C62"/>
    <mergeCell ref="B63:C63"/>
    <mergeCell ref="A65:F66"/>
    <mergeCell ref="B7:C7"/>
    <mergeCell ref="D7:E7"/>
    <mergeCell ref="B15:C15"/>
    <mergeCell ref="D15:E15"/>
    <mergeCell ref="D33:E33"/>
    <mergeCell ref="B33:C33"/>
    <mergeCell ref="A23:C23"/>
    <mergeCell ref="B24:C24"/>
    <mergeCell ref="B25:C25"/>
    <mergeCell ref="B26:C26"/>
    <mergeCell ref="B27:C27"/>
    <mergeCell ref="B28:C28"/>
  </mergeCells>
  <pageMargins left="0.7" right="0.7" top="0.75" bottom="0.75" header="0.3" footer="0.3"/>
  <pageSetup paperSize="9" scale="72"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9"/>
  <sheetViews>
    <sheetView workbookViewId="0">
      <selection activeCell="C28" sqref="C28"/>
    </sheetView>
  </sheetViews>
  <sheetFormatPr baseColWidth="10" defaultColWidth="11.453125" defaultRowHeight="12.5" x14ac:dyDescent="0.25"/>
  <cols>
    <col min="1" max="1" width="49.26953125" style="346" customWidth="1"/>
    <col min="2" max="2" width="13.453125" customWidth="1"/>
    <col min="3" max="3" width="13" customWidth="1"/>
    <col min="6" max="6" width="9.7265625" customWidth="1"/>
  </cols>
  <sheetData>
    <row r="1" spans="1:8" s="314" customFormat="1" ht="15" customHeight="1" x14ac:dyDescent="0.35">
      <c r="A1" s="339"/>
    </row>
    <row r="2" spans="1:8" s="314" customFormat="1" ht="15" customHeight="1" x14ac:dyDescent="0.35">
      <c r="A2" s="340" t="str">
        <f>Resultatregnskap!A2</f>
        <v>Virksomhetens navn: Høgskulen for grøn utvikling</v>
      </c>
      <c r="B2" s="322"/>
      <c r="C2" s="322"/>
      <c r="D2" s="322"/>
      <c r="E2" s="322"/>
    </row>
    <row r="3" spans="1:8" s="314" customFormat="1" ht="15" customHeight="1" x14ac:dyDescent="0.35">
      <c r="A3" s="339"/>
    </row>
    <row r="4" spans="1:8" s="314" customFormat="1" ht="15" customHeight="1" x14ac:dyDescent="0.35">
      <c r="A4" s="341" t="s">
        <v>895</v>
      </c>
      <c r="B4" s="221"/>
      <c r="C4" s="221"/>
      <c r="D4" s="221"/>
      <c r="E4" s="221"/>
      <c r="F4" s="221"/>
    </row>
    <row r="5" spans="1:8" s="314" customFormat="1" ht="15" customHeight="1" x14ac:dyDescent="0.35">
      <c r="A5" s="342" t="str">
        <f>Resultatregnskap!A6</f>
        <v>Beløp i 1000 kroner</v>
      </c>
    </row>
    <row r="6" spans="1:8" s="314" customFormat="1" ht="30" customHeight="1" x14ac:dyDescent="0.35">
      <c r="A6" s="347"/>
      <c r="B6" s="348" t="s">
        <v>896</v>
      </c>
      <c r="C6" s="348" t="s">
        <v>526</v>
      </c>
      <c r="D6" s="348" t="s">
        <v>527</v>
      </c>
      <c r="E6" s="348" t="s">
        <v>336</v>
      </c>
      <c r="F6" s="349" t="s">
        <v>466</v>
      </c>
    </row>
    <row r="7" spans="1:8" s="314" customFormat="1" ht="15" customHeight="1" x14ac:dyDescent="0.35">
      <c r="A7" s="343" t="s">
        <v>844</v>
      </c>
      <c r="B7" s="329">
        <v>171</v>
      </c>
      <c r="C7" s="329">
        <v>0</v>
      </c>
      <c r="D7" s="329">
        <v>0</v>
      </c>
      <c r="E7" s="329">
        <f t="shared" ref="E7:E16" si="0">SUM(B7:D7)</f>
        <v>171</v>
      </c>
      <c r="F7" s="236" t="s">
        <v>326</v>
      </c>
    </row>
    <row r="8" spans="1:8" s="314" customFormat="1" ht="15" customHeight="1" x14ac:dyDescent="0.35">
      <c r="A8" s="344" t="s">
        <v>845</v>
      </c>
      <c r="B8" s="329">
        <v>0</v>
      </c>
      <c r="C8" s="329">
        <v>0</v>
      </c>
      <c r="D8" s="329">
        <v>0</v>
      </c>
      <c r="E8" s="329">
        <f t="shared" si="0"/>
        <v>0</v>
      </c>
      <c r="F8" s="236" t="s">
        <v>328</v>
      </c>
      <c r="G8" s="399"/>
      <c r="H8" s="399"/>
    </row>
    <row r="9" spans="1:8" s="314" customFormat="1" ht="15" customHeight="1" x14ac:dyDescent="0.35">
      <c r="A9" s="344" t="s">
        <v>846</v>
      </c>
      <c r="B9" s="329">
        <v>0</v>
      </c>
      <c r="C9" s="329">
        <v>0</v>
      </c>
      <c r="D9" s="329">
        <v>0</v>
      </c>
      <c r="E9" s="329">
        <f t="shared" si="0"/>
        <v>0</v>
      </c>
      <c r="F9" s="236" t="s">
        <v>529</v>
      </c>
      <c r="G9" s="399"/>
    </row>
    <row r="10" spans="1:8" s="314" customFormat="1" ht="15" customHeight="1" x14ac:dyDescent="0.35">
      <c r="A10" s="344" t="s">
        <v>528</v>
      </c>
      <c r="B10" s="329">
        <v>0</v>
      </c>
      <c r="C10" s="329">
        <v>0</v>
      </c>
      <c r="D10" s="329">
        <v>0</v>
      </c>
      <c r="E10" s="329">
        <f t="shared" si="0"/>
        <v>0</v>
      </c>
      <c r="F10" s="236" t="s">
        <v>530</v>
      </c>
    </row>
    <row r="11" spans="1:8" s="314" customFormat="1" ht="15" customHeight="1" x14ac:dyDescent="0.35">
      <c r="A11" s="364" t="s">
        <v>847</v>
      </c>
      <c r="B11" s="446">
        <f>SUBTOTAL(9,B7:B10)</f>
        <v>171</v>
      </c>
      <c r="C11" s="446">
        <f t="shared" ref="C11:D11" si="1">SUBTOTAL(9,C7:C10)</f>
        <v>0</v>
      </c>
      <c r="D11" s="446">
        <f t="shared" si="1"/>
        <v>0</v>
      </c>
      <c r="E11" s="446">
        <f t="shared" si="0"/>
        <v>171</v>
      </c>
      <c r="F11" s="182" t="s">
        <v>330</v>
      </c>
    </row>
    <row r="12" spans="1:8" s="314" customFormat="1" ht="15" customHeight="1" x14ac:dyDescent="0.35">
      <c r="A12" s="345" t="s">
        <v>848</v>
      </c>
      <c r="B12" s="329">
        <v>0</v>
      </c>
      <c r="C12" s="329">
        <v>0</v>
      </c>
      <c r="D12" s="329">
        <v>0</v>
      </c>
      <c r="E12" s="329">
        <f t="shared" si="0"/>
        <v>0</v>
      </c>
      <c r="F12" s="236" t="s">
        <v>467</v>
      </c>
    </row>
    <row r="13" spans="1:8" s="314" customFormat="1" ht="15" customHeight="1" x14ac:dyDescent="0.35">
      <c r="A13" s="345" t="s">
        <v>852</v>
      </c>
      <c r="B13" s="329">
        <v>0</v>
      </c>
      <c r="C13" s="329">
        <v>0</v>
      </c>
      <c r="D13" s="329">
        <v>0</v>
      </c>
      <c r="E13" s="329">
        <f t="shared" si="0"/>
        <v>0</v>
      </c>
      <c r="F13" s="236" t="s">
        <v>468</v>
      </c>
    </row>
    <row r="14" spans="1:8" s="314" customFormat="1" ht="15" customHeight="1" x14ac:dyDescent="0.35">
      <c r="A14" s="345" t="s">
        <v>849</v>
      </c>
      <c r="B14" s="329">
        <v>0</v>
      </c>
      <c r="C14" s="329">
        <v>0</v>
      </c>
      <c r="D14" s="329">
        <v>0</v>
      </c>
      <c r="E14" s="329">
        <f t="shared" si="0"/>
        <v>0</v>
      </c>
      <c r="F14" s="236" t="s">
        <v>531</v>
      </c>
    </row>
    <row r="15" spans="1:8" s="314" customFormat="1" ht="15" customHeight="1" x14ac:dyDescent="0.35">
      <c r="A15" s="345" t="s">
        <v>850</v>
      </c>
      <c r="B15" s="329">
        <v>-171</v>
      </c>
      <c r="C15" s="329">
        <v>0</v>
      </c>
      <c r="D15" s="329">
        <v>0</v>
      </c>
      <c r="E15" s="329">
        <f t="shared" si="0"/>
        <v>-171</v>
      </c>
      <c r="F15" s="236" t="s">
        <v>532</v>
      </c>
    </row>
    <row r="16" spans="1:8" s="314" customFormat="1" ht="15" customHeight="1" x14ac:dyDescent="0.35">
      <c r="A16" s="345" t="s">
        <v>872</v>
      </c>
      <c r="B16" s="329">
        <v>0</v>
      </c>
      <c r="C16" s="329">
        <v>0</v>
      </c>
      <c r="D16" s="329">
        <v>0</v>
      </c>
      <c r="E16" s="329">
        <f t="shared" si="0"/>
        <v>0</v>
      </c>
      <c r="F16" s="236" t="s">
        <v>533</v>
      </c>
    </row>
    <row r="17" spans="1:6" s="314" customFormat="1" ht="15" customHeight="1" x14ac:dyDescent="0.35">
      <c r="A17" s="364" t="s">
        <v>851</v>
      </c>
      <c r="B17" s="446">
        <f>SUBTOTAL(9,B7:B16)</f>
        <v>0</v>
      </c>
      <c r="C17" s="446">
        <f>SUBTOTAL(9,C7:C16)</f>
        <v>0</v>
      </c>
      <c r="D17" s="446">
        <f>SUBTOTAL(9,D7:D16)</f>
        <v>0</v>
      </c>
      <c r="E17" s="446">
        <f>SUM(B17:D17)</f>
        <v>0</v>
      </c>
      <c r="F17" s="182" t="s">
        <v>485</v>
      </c>
    </row>
    <row r="18" spans="1:6" s="314" customFormat="1" ht="15" customHeight="1" x14ac:dyDescent="0.35">
      <c r="A18" s="339"/>
    </row>
    <row r="19" spans="1:6" x14ac:dyDescent="0.25">
      <c r="A19" s="346" t="s">
        <v>897</v>
      </c>
    </row>
  </sheetData>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J22"/>
  <sheetViews>
    <sheetView zoomScale="90" zoomScaleNormal="90" workbookViewId="0">
      <selection activeCell="F16" sqref="F16"/>
    </sheetView>
  </sheetViews>
  <sheetFormatPr baseColWidth="10" defaultColWidth="11.453125" defaultRowHeight="12.5" x14ac:dyDescent="0.25"/>
  <cols>
    <col min="1" max="1" width="51" customWidth="1"/>
    <col min="2" max="2" width="10.7265625" customWidth="1"/>
    <col min="3" max="3" width="14" customWidth="1"/>
    <col min="4" max="4" width="13.26953125" customWidth="1"/>
    <col min="5" max="5" width="15.453125" customWidth="1"/>
    <col min="6" max="6" width="14.7265625" customWidth="1"/>
    <col min="7" max="7" width="13.26953125" customWidth="1"/>
    <col min="8" max="8" width="10.54296875" customWidth="1"/>
  </cols>
  <sheetData>
    <row r="1" spans="1:10" s="314" customFormat="1" ht="15" customHeight="1" x14ac:dyDescent="0.35"/>
    <row r="2" spans="1:10" s="314" customFormat="1" ht="15" customHeight="1" x14ac:dyDescent="0.35">
      <c r="A2" s="314" t="str">
        <f>Resultatregnskap!A2</f>
        <v>Virksomhetens navn: Høgskulen for grøn utvikling</v>
      </c>
    </row>
    <row r="3" spans="1:10" s="314" customFormat="1" ht="15" customHeight="1" x14ac:dyDescent="0.35"/>
    <row r="4" spans="1:10" s="314" customFormat="1" ht="15" customHeight="1" x14ac:dyDescent="0.35">
      <c r="A4" s="183" t="s">
        <v>534</v>
      </c>
      <c r="B4" s="183"/>
      <c r="C4" s="183"/>
      <c r="D4" s="183"/>
      <c r="E4" s="183"/>
      <c r="F4" s="183"/>
      <c r="G4" s="183"/>
      <c r="H4" s="183"/>
    </row>
    <row r="5" spans="1:10" s="314" customFormat="1" ht="15" customHeight="1" x14ac:dyDescent="0.35">
      <c r="A5" s="174" t="str">
        <f>Resultatregnskap!A6</f>
        <v>Beløp i 1000 kroner</v>
      </c>
      <c r="B5" s="174"/>
    </row>
    <row r="6" spans="1:10" s="314" customFormat="1" ht="43.5" x14ac:dyDescent="0.35">
      <c r="A6" s="347"/>
      <c r="B6" s="347" t="s">
        <v>82</v>
      </c>
      <c r="C6" s="348" t="s">
        <v>84</v>
      </c>
      <c r="D6" s="348" t="s">
        <v>89</v>
      </c>
      <c r="E6" s="348" t="s">
        <v>535</v>
      </c>
      <c r="F6" s="348" t="s">
        <v>806</v>
      </c>
      <c r="G6" s="347" t="s">
        <v>336</v>
      </c>
      <c r="H6" s="349" t="s">
        <v>593</v>
      </c>
    </row>
    <row r="7" spans="1:10" s="314" customFormat="1" ht="15" customHeight="1" x14ac:dyDescent="0.35">
      <c r="A7" s="236" t="s">
        <v>844</v>
      </c>
      <c r="B7" s="329">
        <v>0</v>
      </c>
      <c r="C7" s="329">
        <v>0</v>
      </c>
      <c r="D7" s="329">
        <v>0</v>
      </c>
      <c r="E7" s="329">
        <v>0</v>
      </c>
      <c r="F7" s="329">
        <v>0</v>
      </c>
      <c r="G7" s="329">
        <f t="shared" ref="G7:G17" si="0">SUM(B7:F7)</f>
        <v>0</v>
      </c>
      <c r="H7" s="236" t="s">
        <v>536</v>
      </c>
    </row>
    <row r="8" spans="1:10" s="314" customFormat="1" ht="15" customHeight="1" x14ac:dyDescent="0.35">
      <c r="A8" s="238" t="s">
        <v>845</v>
      </c>
      <c r="B8" s="329">
        <v>0</v>
      </c>
      <c r="C8" s="329">
        <v>0</v>
      </c>
      <c r="D8" s="329">
        <v>0</v>
      </c>
      <c r="E8" s="329">
        <v>0</v>
      </c>
      <c r="F8" s="329">
        <v>18</v>
      </c>
      <c r="G8" s="329">
        <f t="shared" si="0"/>
        <v>18</v>
      </c>
      <c r="H8" s="236" t="s">
        <v>537</v>
      </c>
      <c r="J8" s="399"/>
    </row>
    <row r="9" spans="1:10" s="314" customFormat="1" ht="15" customHeight="1" x14ac:dyDescent="0.35">
      <c r="A9" s="238" t="s">
        <v>846</v>
      </c>
      <c r="B9" s="329">
        <v>0</v>
      </c>
      <c r="C9" s="329">
        <v>0</v>
      </c>
      <c r="D9" s="329">
        <v>0</v>
      </c>
      <c r="E9" s="329">
        <v>0</v>
      </c>
      <c r="F9" s="329">
        <v>0</v>
      </c>
      <c r="G9" s="329">
        <f t="shared" si="0"/>
        <v>0</v>
      </c>
      <c r="H9" s="236" t="s">
        <v>538</v>
      </c>
      <c r="I9" s="399"/>
    </row>
    <row r="10" spans="1:10" s="314" customFormat="1" ht="15" customHeight="1" x14ac:dyDescent="0.35">
      <c r="A10" s="238" t="s">
        <v>528</v>
      </c>
      <c r="B10" s="329">
        <v>0</v>
      </c>
      <c r="C10" s="329">
        <v>0</v>
      </c>
      <c r="D10" s="329">
        <v>0</v>
      </c>
      <c r="E10" s="329">
        <v>0</v>
      </c>
      <c r="F10" s="329">
        <v>0</v>
      </c>
      <c r="G10" s="329">
        <f t="shared" si="0"/>
        <v>0</v>
      </c>
      <c r="H10" s="236" t="s">
        <v>539</v>
      </c>
    </row>
    <row r="11" spans="1:10" s="314" customFormat="1" ht="15" customHeight="1" x14ac:dyDescent="0.35">
      <c r="A11" s="274" t="s">
        <v>847</v>
      </c>
      <c r="B11" s="446">
        <f>SUBTOTAL(9,B7:B10)</f>
        <v>0</v>
      </c>
      <c r="C11" s="446">
        <f t="shared" ref="C11:F11" si="1">SUBTOTAL(9,C7:C10)</f>
        <v>0</v>
      </c>
      <c r="D11" s="446">
        <f t="shared" si="1"/>
        <v>0</v>
      </c>
      <c r="E11" s="446">
        <f t="shared" si="1"/>
        <v>0</v>
      </c>
      <c r="F11" s="446">
        <f t="shared" si="1"/>
        <v>18</v>
      </c>
      <c r="G11" s="446">
        <f t="shared" si="0"/>
        <v>18</v>
      </c>
      <c r="H11" s="182" t="s">
        <v>540</v>
      </c>
    </row>
    <row r="12" spans="1:10" s="314" customFormat="1" ht="15" customHeight="1" x14ac:dyDescent="0.35">
      <c r="A12" s="239" t="s">
        <v>848</v>
      </c>
      <c r="B12" s="329">
        <v>0</v>
      </c>
      <c r="C12" s="329">
        <v>0</v>
      </c>
      <c r="D12" s="329">
        <v>0</v>
      </c>
      <c r="E12" s="329">
        <v>0</v>
      </c>
      <c r="F12" s="329">
        <v>0</v>
      </c>
      <c r="G12" s="329">
        <f t="shared" si="0"/>
        <v>0</v>
      </c>
      <c r="H12" s="236" t="s">
        <v>541</v>
      </c>
    </row>
    <row r="13" spans="1:10" s="314" customFormat="1" ht="15" customHeight="1" x14ac:dyDescent="0.35">
      <c r="A13" s="239" t="s">
        <v>852</v>
      </c>
      <c r="B13" s="329">
        <v>0</v>
      </c>
      <c r="C13" s="329">
        <v>0</v>
      </c>
      <c r="D13" s="329">
        <v>0</v>
      </c>
      <c r="E13" s="329">
        <v>0</v>
      </c>
      <c r="F13" s="329">
        <v>0</v>
      </c>
      <c r="G13" s="329">
        <f t="shared" si="0"/>
        <v>0</v>
      </c>
      <c r="H13" s="236" t="s">
        <v>542</v>
      </c>
    </row>
    <row r="14" spans="1:10" s="314" customFormat="1" ht="15" customHeight="1" x14ac:dyDescent="0.35">
      <c r="A14" s="239" t="s">
        <v>849</v>
      </c>
      <c r="B14" s="329">
        <v>0</v>
      </c>
      <c r="C14" s="329">
        <v>0</v>
      </c>
      <c r="D14" s="329">
        <v>0</v>
      </c>
      <c r="E14" s="329">
        <v>0</v>
      </c>
      <c r="F14" s="329">
        <v>0</v>
      </c>
      <c r="G14" s="329">
        <f t="shared" si="0"/>
        <v>0</v>
      </c>
      <c r="H14" s="236" t="s">
        <v>543</v>
      </c>
    </row>
    <row r="15" spans="1:10" s="314" customFormat="1" ht="15" customHeight="1" x14ac:dyDescent="0.35">
      <c r="A15" s="239" t="s">
        <v>850</v>
      </c>
      <c r="B15" s="329">
        <v>0</v>
      </c>
      <c r="C15" s="329">
        <v>0</v>
      </c>
      <c r="D15" s="329">
        <v>0</v>
      </c>
      <c r="E15" s="329">
        <v>0</v>
      </c>
      <c r="F15" s="329">
        <v>-1</v>
      </c>
      <c r="G15" s="329">
        <f t="shared" si="0"/>
        <v>-1</v>
      </c>
      <c r="H15" s="236" t="s">
        <v>544</v>
      </c>
    </row>
    <row r="16" spans="1:10" s="314" customFormat="1" ht="15" customHeight="1" x14ac:dyDescent="0.35">
      <c r="A16" s="239" t="s">
        <v>873</v>
      </c>
      <c r="B16" s="329">
        <v>0</v>
      </c>
      <c r="C16" s="329">
        <v>0</v>
      </c>
      <c r="D16" s="329">
        <v>0</v>
      </c>
      <c r="E16" s="329">
        <v>0</v>
      </c>
      <c r="F16" s="329">
        <v>0</v>
      </c>
      <c r="G16" s="329">
        <f t="shared" si="0"/>
        <v>0</v>
      </c>
      <c r="H16" s="236" t="s">
        <v>545</v>
      </c>
    </row>
    <row r="17" spans="1:8" s="314" customFormat="1" ht="15" customHeight="1" x14ac:dyDescent="0.35">
      <c r="A17" s="274" t="s">
        <v>851</v>
      </c>
      <c r="B17" s="446">
        <f>SUBTOTAL(9,B7:B16)</f>
        <v>0</v>
      </c>
      <c r="C17" s="446">
        <f t="shared" ref="C17:F17" si="2">SUBTOTAL(9,C7:C16)</f>
        <v>0</v>
      </c>
      <c r="D17" s="446">
        <f>SUBTOTAL(9,D7:D16)</f>
        <v>0</v>
      </c>
      <c r="E17" s="446">
        <f t="shared" si="2"/>
        <v>0</v>
      </c>
      <c r="F17" s="446">
        <f t="shared" si="2"/>
        <v>17</v>
      </c>
      <c r="G17" s="446">
        <f t="shared" si="0"/>
        <v>17</v>
      </c>
      <c r="H17" s="182" t="s">
        <v>546</v>
      </c>
    </row>
    <row r="18" spans="1:8" s="314" customFormat="1" ht="15" customHeight="1" x14ac:dyDescent="0.35"/>
    <row r="19" spans="1:8" s="314" customFormat="1" ht="15" customHeight="1" x14ac:dyDescent="0.35"/>
    <row r="20" spans="1:8" s="314" customFormat="1" ht="15" customHeight="1" x14ac:dyDescent="0.35"/>
    <row r="21" spans="1:8" s="314" customFormat="1" ht="15" customHeight="1" x14ac:dyDescent="0.35"/>
    <row r="22" spans="1:8" s="314" customFormat="1" ht="15" customHeight="1" x14ac:dyDescent="0.35"/>
  </sheetData>
  <pageMargins left="0.51181102362204722" right="0.31496062992125984" top="0.74803149606299213" bottom="0.74803149606299213" header="0.31496062992125984" footer="0.31496062992125984"/>
  <pageSetup paperSize="9" scale="9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6"/>
  <sheetViews>
    <sheetView workbookViewId="0">
      <selection activeCell="H24" sqref="H24"/>
    </sheetView>
  </sheetViews>
  <sheetFormatPr baseColWidth="10" defaultColWidth="17.26953125" defaultRowHeight="15.75" customHeight="1" x14ac:dyDescent="0.35"/>
  <cols>
    <col min="1" max="1" width="43.26953125" style="40" customWidth="1"/>
    <col min="2" max="3" width="15.7265625" style="91" customWidth="1"/>
    <col min="4" max="4" width="13.7265625" style="70" customWidth="1"/>
    <col min="5" max="6" width="10.7265625" style="40" customWidth="1"/>
    <col min="7" max="16384" width="17.26953125" style="40"/>
  </cols>
  <sheetData>
    <row r="1" spans="1:9" ht="15" customHeight="1" x14ac:dyDescent="0.35">
      <c r="B1" s="320"/>
      <c r="C1" s="320"/>
      <c r="D1" s="69"/>
      <c r="E1" s="1"/>
      <c r="F1" s="1"/>
    </row>
    <row r="2" spans="1:9" ht="14.5" x14ac:dyDescent="0.35">
      <c r="A2" s="316" t="str">
        <f>Resultatregnskap!A2</f>
        <v>Virksomhetens navn: Høgskulen for grøn utvikling</v>
      </c>
      <c r="B2" s="102"/>
      <c r="C2" s="102"/>
      <c r="D2" s="69"/>
      <c r="E2" s="1"/>
      <c r="F2" s="1"/>
    </row>
    <row r="3" spans="1:9" ht="12" customHeight="1" x14ac:dyDescent="0.35">
      <c r="A3" s="1"/>
      <c r="B3" s="102"/>
      <c r="C3" s="320"/>
      <c r="D3" s="69"/>
      <c r="E3" s="1"/>
      <c r="F3" s="1"/>
    </row>
    <row r="4" spans="1:9" ht="15" customHeight="1" x14ac:dyDescent="0.35">
      <c r="A4" s="328" t="s">
        <v>547</v>
      </c>
      <c r="B4" s="103"/>
      <c r="C4" s="99"/>
      <c r="D4" s="99"/>
      <c r="E4" s="1"/>
      <c r="F4" s="1"/>
    </row>
    <row r="5" spans="1:9" ht="15" customHeight="1" x14ac:dyDescent="0.35">
      <c r="A5" s="12" t="str">
        <f>Resultatregnskap!A6</f>
        <v>Beløp i 1000 kroner</v>
      </c>
      <c r="B5" s="68"/>
      <c r="C5" s="320"/>
      <c r="D5" s="178"/>
      <c r="E5" s="1"/>
      <c r="F5" s="1"/>
    </row>
    <row r="6" spans="1:9" ht="16.5" customHeight="1" x14ac:dyDescent="0.35">
      <c r="A6" s="155" t="s">
        <v>109</v>
      </c>
      <c r="B6" s="296">
        <f>Resultatregnskap!C8</f>
        <v>45657</v>
      </c>
      <c r="C6" s="297">
        <f>'Balanse - eiendeler'!D7</f>
        <v>45291</v>
      </c>
      <c r="D6" s="129" t="str">
        <f>Resultatregnskap!E8</f>
        <v>DBH-referanse</v>
      </c>
      <c r="E6" s="1"/>
      <c r="F6" s="1"/>
      <c r="G6" s="1"/>
      <c r="H6" s="1"/>
      <c r="I6" s="1"/>
    </row>
    <row r="7" spans="1:9" ht="15" customHeight="1" x14ac:dyDescent="0.35">
      <c r="A7" s="224" t="s">
        <v>325</v>
      </c>
      <c r="B7" s="157">
        <v>250</v>
      </c>
      <c r="C7" s="157">
        <v>104</v>
      </c>
      <c r="D7" s="211" t="s">
        <v>548</v>
      </c>
      <c r="E7" s="1"/>
      <c r="F7" s="1"/>
      <c r="G7" s="1"/>
      <c r="H7" s="1"/>
    </row>
    <row r="8" spans="1:9" ht="15" customHeight="1" x14ac:dyDescent="0.35">
      <c r="A8" s="224" t="s">
        <v>327</v>
      </c>
      <c r="B8" s="158">
        <v>0</v>
      </c>
      <c r="C8" s="158">
        <v>0</v>
      </c>
      <c r="D8" s="212" t="s">
        <v>549</v>
      </c>
      <c r="E8" s="1"/>
      <c r="F8" s="1"/>
      <c r="G8" s="1"/>
      <c r="H8" s="1"/>
    </row>
    <row r="9" spans="1:9" ht="15" customHeight="1" x14ac:dyDescent="0.35">
      <c r="A9" s="225" t="s">
        <v>329</v>
      </c>
      <c r="B9" s="159">
        <f>SUM(B7:B8)</f>
        <v>250</v>
      </c>
      <c r="C9" s="160">
        <f>SUM(C7:C8)</f>
        <v>104</v>
      </c>
      <c r="D9" s="213" t="s">
        <v>550</v>
      </c>
      <c r="E9" s="1"/>
      <c r="F9" s="1"/>
      <c r="G9" s="1"/>
      <c r="H9" s="1"/>
    </row>
    <row r="10" spans="1:9" ht="15" customHeight="1" x14ac:dyDescent="0.35">
      <c r="A10" s="226"/>
      <c r="B10" s="202"/>
      <c r="C10" s="202"/>
      <c r="D10" s="69"/>
      <c r="E10" s="1"/>
      <c r="F10" s="1"/>
      <c r="G10" s="1"/>
      <c r="H10" s="1"/>
    </row>
    <row r="11" spans="1:9" ht="20.149999999999999" customHeight="1" x14ac:dyDescent="0.35">
      <c r="A11" s="155" t="s">
        <v>111</v>
      </c>
      <c r="B11" s="208">
        <f>B6</f>
        <v>45657</v>
      </c>
      <c r="C11" s="209">
        <f>C6</f>
        <v>45291</v>
      </c>
      <c r="D11" s="214" t="s">
        <v>466</v>
      </c>
      <c r="E11" s="1"/>
      <c r="F11" s="1"/>
      <c r="G11" s="1"/>
      <c r="H11" s="1"/>
    </row>
    <row r="12" spans="1:9" ht="15" customHeight="1" x14ac:dyDescent="0.35">
      <c r="A12" s="227" t="s">
        <v>111</v>
      </c>
      <c r="B12" s="157">
        <v>565</v>
      </c>
      <c r="C12" s="157">
        <v>2018</v>
      </c>
      <c r="D12" s="215" t="s">
        <v>551</v>
      </c>
      <c r="E12" s="1"/>
      <c r="F12" s="1"/>
      <c r="G12" s="1"/>
      <c r="H12" s="1"/>
    </row>
    <row r="13" spans="1:9" ht="15" customHeight="1" x14ac:dyDescent="0.35">
      <c r="A13" s="228" t="s">
        <v>327</v>
      </c>
      <c r="B13" s="333">
        <v>0</v>
      </c>
      <c r="C13" s="333">
        <v>0</v>
      </c>
      <c r="D13" s="334" t="s">
        <v>552</v>
      </c>
      <c r="E13" s="1"/>
      <c r="F13" s="1"/>
      <c r="G13" s="1"/>
      <c r="H13" s="1"/>
    </row>
    <row r="14" spans="1:9" ht="15" customHeight="1" x14ac:dyDescent="0.35">
      <c r="A14" s="229" t="s">
        <v>469</v>
      </c>
      <c r="B14" s="200">
        <f>SUM(B12:B13)</f>
        <v>565</v>
      </c>
      <c r="C14" s="201">
        <f>SUM(C12:C13)</f>
        <v>2018</v>
      </c>
      <c r="D14" s="216" t="s">
        <v>553</v>
      </c>
      <c r="E14" s="1"/>
      <c r="F14" s="1"/>
      <c r="G14" s="1"/>
      <c r="H14" s="1"/>
    </row>
    <row r="15" spans="1:9" ht="15" customHeight="1" x14ac:dyDescent="0.35">
      <c r="A15" s="1"/>
      <c r="B15" s="320"/>
      <c r="C15" s="320"/>
      <c r="E15" s="1"/>
      <c r="F15" s="1"/>
      <c r="G15" s="1"/>
      <c r="H15" s="1"/>
    </row>
    <row r="16" spans="1:9" ht="15" customHeight="1" x14ac:dyDescent="0.35">
      <c r="A16" s="323" t="s">
        <v>735</v>
      </c>
      <c r="B16" s="323"/>
      <c r="C16" s="323"/>
      <c r="D16" s="323"/>
      <c r="E16" s="1"/>
      <c r="F16" s="1"/>
      <c r="G16" s="1"/>
      <c r="H16" s="1"/>
    </row>
    <row r="17" spans="1:8" ht="15.75" customHeight="1" x14ac:dyDescent="0.35">
      <c r="A17" s="12" t="s">
        <v>588</v>
      </c>
      <c r="B17"/>
      <c r="C17"/>
      <c r="D17"/>
      <c r="E17" s="1"/>
      <c r="F17" s="1"/>
      <c r="G17" s="1"/>
      <c r="H17" s="1"/>
    </row>
    <row r="18" spans="1:8" ht="15.75" customHeight="1" x14ac:dyDescent="0.35">
      <c r="A18" s="170"/>
      <c r="B18" s="179">
        <f>B11</f>
        <v>45657</v>
      </c>
      <c r="C18" s="180">
        <f>C11</f>
        <v>45291</v>
      </c>
      <c r="D18" s="230" t="s">
        <v>466</v>
      </c>
      <c r="E18" s="1"/>
      <c r="F18" s="1"/>
      <c r="G18" s="1"/>
      <c r="H18" s="1"/>
    </row>
    <row r="19" spans="1:8" ht="15.75" customHeight="1" x14ac:dyDescent="0.35">
      <c r="A19" s="171" t="s">
        <v>736</v>
      </c>
      <c r="B19" s="448">
        <v>0</v>
      </c>
      <c r="C19" s="448">
        <v>0</v>
      </c>
      <c r="D19" s="215" t="s">
        <v>594</v>
      </c>
      <c r="E19" s="1"/>
      <c r="F19" s="1"/>
      <c r="G19" s="1"/>
      <c r="H19" s="1"/>
    </row>
    <row r="20" spans="1:8" ht="15.75" customHeight="1" x14ac:dyDescent="0.35">
      <c r="A20" s="171" t="s">
        <v>737</v>
      </c>
      <c r="B20" s="448">
        <v>0</v>
      </c>
      <c r="C20" s="448">
        <v>0</v>
      </c>
      <c r="D20" s="215" t="s">
        <v>734</v>
      </c>
      <c r="E20" s="1"/>
      <c r="F20" s="1"/>
      <c r="G20" s="1"/>
      <c r="H20" s="1"/>
    </row>
    <row r="21" spans="1:8" ht="15.75" customHeight="1" x14ac:dyDescent="0.35">
      <c r="A21" s="172" t="s">
        <v>688</v>
      </c>
      <c r="B21" s="448">
        <v>0</v>
      </c>
      <c r="C21" s="448">
        <v>0</v>
      </c>
      <c r="D21" s="215" t="s">
        <v>595</v>
      </c>
      <c r="E21" s="1"/>
      <c r="F21" s="1"/>
      <c r="G21" s="1"/>
      <c r="H21" s="1"/>
    </row>
    <row r="22" spans="1:8" ht="15.75" customHeight="1" x14ac:dyDescent="0.35">
      <c r="A22" s="172" t="s">
        <v>430</v>
      </c>
      <c r="B22" s="200">
        <f>SUM(B19:B21)</f>
        <v>0</v>
      </c>
      <c r="C22" s="201">
        <f>SUM(C19:C21)</f>
        <v>0</v>
      </c>
      <c r="D22" s="216" t="s">
        <v>596</v>
      </c>
      <c r="E22" s="1"/>
      <c r="F22" s="1"/>
      <c r="G22" s="1"/>
      <c r="H22" s="1"/>
    </row>
    <row r="23" spans="1:8" ht="15.75" customHeight="1" x14ac:dyDescent="0.35">
      <c r="A23"/>
      <c r="B23"/>
      <c r="C23"/>
      <c r="D23"/>
    </row>
    <row r="24" spans="1:8" ht="15.75" customHeight="1" x14ac:dyDescent="0.35">
      <c r="A24" s="522" t="s">
        <v>797</v>
      </c>
      <c r="B24" s="522"/>
      <c r="C24" s="522"/>
      <c r="D24" s="522"/>
    </row>
    <row r="26" spans="1:8" ht="15.75" customHeight="1" x14ac:dyDescent="0.35">
      <c r="A26" s="337"/>
    </row>
  </sheetData>
  <sheetProtection formatCells="0" formatColumns="0" formatRows="0" insertColumns="0" insertRows="0"/>
  <mergeCells count="1">
    <mergeCell ref="A24:D2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G19"/>
  <sheetViews>
    <sheetView workbookViewId="0">
      <selection activeCell="C12" sqref="C12"/>
    </sheetView>
  </sheetViews>
  <sheetFormatPr baseColWidth="10" defaultColWidth="11.453125" defaultRowHeight="12.5" x14ac:dyDescent="0.25"/>
  <cols>
    <col min="1" max="1" width="34.26953125" customWidth="1"/>
    <col min="2" max="4" width="15.7265625" customWidth="1"/>
  </cols>
  <sheetData>
    <row r="2" spans="1:7" ht="14.5" x14ac:dyDescent="0.35">
      <c r="A2" s="322" t="str">
        <f>Resultatregnskap!A2</f>
        <v>Virksomhetens navn: Høgskulen for grøn utvikling</v>
      </c>
      <c r="B2" s="322"/>
      <c r="C2" s="322"/>
      <c r="D2" s="322"/>
      <c r="E2" s="314"/>
      <c r="F2" s="314"/>
      <c r="G2" s="314"/>
    </row>
    <row r="4" spans="1:7" ht="13" x14ac:dyDescent="0.3">
      <c r="A4" s="323" t="s">
        <v>586</v>
      </c>
      <c r="B4" s="323"/>
      <c r="C4" s="323"/>
      <c r="D4" s="323"/>
    </row>
    <row r="5" spans="1:7" ht="14.5" x14ac:dyDescent="0.35">
      <c r="A5" s="174" t="s">
        <v>588</v>
      </c>
      <c r="B5" s="181"/>
      <c r="C5" s="181"/>
      <c r="D5" s="181"/>
    </row>
    <row r="6" spans="1:7" ht="14.5" x14ac:dyDescent="0.35">
      <c r="A6" s="182"/>
      <c r="B6" s="296">
        <f>Resultatregnskap!C8</f>
        <v>45657</v>
      </c>
      <c r="C6" s="297">
        <f>'Balanse - eiendeler'!D7</f>
        <v>45291</v>
      </c>
      <c r="D6" s="327" t="str">
        <f>'Balanse - eiendeler'!E7</f>
        <v>DBH-referanse</v>
      </c>
    </row>
    <row r="7" spans="1:7" ht="14.5" x14ac:dyDescent="0.35">
      <c r="A7" s="147" t="s">
        <v>512</v>
      </c>
      <c r="B7" s="447">
        <v>0</v>
      </c>
      <c r="C7" s="447">
        <v>0</v>
      </c>
      <c r="D7" s="215" t="s">
        <v>597</v>
      </c>
    </row>
    <row r="8" spans="1:7" ht="14.5" x14ac:dyDescent="0.35">
      <c r="A8" s="147" t="s">
        <v>513</v>
      </c>
      <c r="B8" s="447">
        <v>0</v>
      </c>
      <c r="C8" s="447">
        <v>0</v>
      </c>
      <c r="D8" s="215" t="s">
        <v>598</v>
      </c>
    </row>
    <row r="9" spans="1:7" ht="14.5" x14ac:dyDescent="0.35">
      <c r="A9" s="147" t="s">
        <v>514</v>
      </c>
      <c r="B9" s="447">
        <v>393</v>
      </c>
      <c r="C9" s="447">
        <v>394</v>
      </c>
      <c r="D9" s="215" t="s">
        <v>599</v>
      </c>
    </row>
    <row r="10" spans="1:7" ht="14.5" x14ac:dyDescent="0.35">
      <c r="A10" s="147" t="s">
        <v>515</v>
      </c>
      <c r="B10" s="447">
        <v>0</v>
      </c>
      <c r="C10" s="447">
        <v>0</v>
      </c>
      <c r="D10" s="215" t="s">
        <v>600</v>
      </c>
    </row>
    <row r="11" spans="1:7" ht="16.5" x14ac:dyDescent="0.35">
      <c r="A11" s="147" t="s">
        <v>690</v>
      </c>
      <c r="B11" s="447">
        <v>59</v>
      </c>
      <c r="C11" s="447">
        <v>221</v>
      </c>
      <c r="D11" s="215" t="s">
        <v>601</v>
      </c>
    </row>
    <row r="12" spans="1:7" ht="14.5" x14ac:dyDescent="0.35">
      <c r="A12" s="147" t="s">
        <v>620</v>
      </c>
      <c r="B12" s="447">
        <v>0</v>
      </c>
      <c r="C12" s="447">
        <v>0</v>
      </c>
      <c r="D12" s="215" t="s">
        <v>602</v>
      </c>
    </row>
    <row r="13" spans="1:7" ht="14.5" x14ac:dyDescent="0.35">
      <c r="A13" s="362" t="s">
        <v>689</v>
      </c>
      <c r="B13" s="446">
        <f>SUBTOTAL(9,B7:B12)</f>
        <v>452</v>
      </c>
      <c r="C13" s="447">
        <f>SUBTOTAL(9,C7:C12)</f>
        <v>615</v>
      </c>
      <c r="D13" s="332" t="s">
        <v>603</v>
      </c>
    </row>
    <row r="14" spans="1:7" ht="14.5" x14ac:dyDescent="0.35">
      <c r="A14" s="314"/>
      <c r="B14" s="314"/>
      <c r="C14" s="314"/>
    </row>
    <row r="15" spans="1:7" ht="14.5" x14ac:dyDescent="0.35">
      <c r="A15" s="324"/>
      <c r="B15" s="324"/>
      <c r="C15" s="324"/>
      <c r="D15" s="324"/>
    </row>
    <row r="16" spans="1:7" ht="14.5" x14ac:dyDescent="0.35">
      <c r="A16" s="523" t="s">
        <v>782</v>
      </c>
      <c r="B16" s="523"/>
      <c r="C16" s="523"/>
      <c r="D16" s="523"/>
    </row>
    <row r="19" spans="1:1" x14ac:dyDescent="0.25">
      <c r="A19" s="338"/>
    </row>
  </sheetData>
  <sheetProtection selectLockedCells="1" selectUnlockedCells="1"/>
  <mergeCells count="1">
    <mergeCell ref="A16:D16"/>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I17"/>
  <sheetViews>
    <sheetView workbookViewId="0">
      <selection activeCell="C16" sqref="C16"/>
    </sheetView>
  </sheetViews>
  <sheetFormatPr baseColWidth="10" defaultColWidth="11.453125" defaultRowHeight="12.5" x14ac:dyDescent="0.25"/>
  <cols>
    <col min="1" max="1" width="27.453125" customWidth="1"/>
    <col min="2" max="2" width="17.7265625" customWidth="1"/>
    <col min="3" max="3" width="13.7265625" customWidth="1"/>
    <col min="4" max="4" width="16.7265625" customWidth="1"/>
    <col min="5" max="5" width="13.7265625" customWidth="1"/>
    <col min="6" max="6" width="16.7265625" customWidth="1"/>
    <col min="7" max="8" width="13.7265625" customWidth="1"/>
    <col min="9" max="9" width="13.54296875" customWidth="1"/>
  </cols>
  <sheetData>
    <row r="2" spans="1:9" ht="13" x14ac:dyDescent="0.3">
      <c r="A2" s="524" t="str">
        <f>Resultatregnskap!A2</f>
        <v>Virksomhetens navn: Høgskulen for grøn utvikling</v>
      </c>
      <c r="B2" s="524"/>
      <c r="C2" s="524"/>
      <c r="D2" s="524"/>
      <c r="E2" s="524"/>
      <c r="F2" s="524"/>
      <c r="G2" s="524"/>
      <c r="H2" s="524"/>
    </row>
    <row r="4" spans="1:9" ht="13" x14ac:dyDescent="0.3">
      <c r="A4" s="323" t="s">
        <v>684</v>
      </c>
      <c r="B4" s="323"/>
      <c r="C4" s="323"/>
      <c r="D4" s="323"/>
      <c r="E4" s="323"/>
      <c r="F4" s="323"/>
      <c r="G4" s="323"/>
      <c r="H4" s="323"/>
      <c r="I4" s="323"/>
    </row>
    <row r="5" spans="1:9" ht="13" x14ac:dyDescent="0.3">
      <c r="A5" s="185" t="s">
        <v>588</v>
      </c>
      <c r="B5" s="181"/>
      <c r="C5" s="181"/>
      <c r="D5" s="181"/>
      <c r="E5" s="181"/>
      <c r="F5" s="181"/>
      <c r="G5" s="181"/>
      <c r="H5" s="181"/>
    </row>
    <row r="7" spans="1:9" ht="12.75" customHeight="1" x14ac:dyDescent="0.25">
      <c r="A7" s="379"/>
      <c r="B7" s="529" t="s">
        <v>853</v>
      </c>
      <c r="C7" s="530"/>
      <c r="D7" s="529" t="s">
        <v>854</v>
      </c>
      <c r="E7" s="530"/>
      <c r="F7" s="533" t="s">
        <v>855</v>
      </c>
      <c r="G7" s="534"/>
      <c r="H7" s="535"/>
      <c r="I7" s="363"/>
    </row>
    <row r="8" spans="1:9" ht="12.75" customHeight="1" x14ac:dyDescent="0.25">
      <c r="B8" s="531"/>
      <c r="C8" s="532"/>
      <c r="D8" s="531"/>
      <c r="E8" s="532"/>
      <c r="F8" s="536"/>
      <c r="G8" s="537"/>
      <c r="H8" s="538"/>
      <c r="I8" s="168"/>
    </row>
    <row r="9" spans="1:9" ht="12.75" customHeight="1" x14ac:dyDescent="0.3">
      <c r="B9" s="525" t="s">
        <v>748</v>
      </c>
      <c r="C9" s="527" t="s">
        <v>738</v>
      </c>
      <c r="D9" s="525" t="s">
        <v>748</v>
      </c>
      <c r="E9" s="527" t="s">
        <v>738</v>
      </c>
      <c r="F9" s="525" t="s">
        <v>748</v>
      </c>
      <c r="G9" s="527" t="s">
        <v>738</v>
      </c>
      <c r="H9" s="539" t="s">
        <v>739</v>
      </c>
      <c r="I9" s="390" t="s">
        <v>466</v>
      </c>
    </row>
    <row r="10" spans="1:9" ht="12.75" customHeight="1" x14ac:dyDescent="0.25">
      <c r="A10" s="380"/>
      <c r="B10" s="526"/>
      <c r="C10" s="528"/>
      <c r="D10" s="526"/>
      <c r="E10" s="528"/>
      <c r="F10" s="526"/>
      <c r="G10" s="528"/>
      <c r="H10" s="540"/>
      <c r="I10" s="169"/>
    </row>
    <row r="11" spans="1:9" x14ac:dyDescent="0.25">
      <c r="B11" s="449"/>
      <c r="C11" s="450"/>
      <c r="D11" s="449"/>
      <c r="E11" s="450"/>
      <c r="F11" s="449"/>
      <c r="G11" s="450"/>
      <c r="H11" s="451"/>
      <c r="I11" s="168"/>
    </row>
    <row r="12" spans="1:9" ht="13" x14ac:dyDescent="0.3">
      <c r="A12" s="181" t="s">
        <v>135</v>
      </c>
      <c r="B12" s="449">
        <v>200</v>
      </c>
      <c r="C12" s="450">
        <v>0</v>
      </c>
      <c r="D12" s="449">
        <v>0</v>
      </c>
      <c r="E12" s="450">
        <v>0</v>
      </c>
      <c r="F12" s="449">
        <f>B12+D12</f>
        <v>200</v>
      </c>
      <c r="G12" s="450">
        <f>C12+E12</f>
        <v>0</v>
      </c>
      <c r="H12" s="451">
        <f>SUBTOTAL(9,F12:G12)</f>
        <v>200</v>
      </c>
      <c r="I12" s="168" t="s">
        <v>740</v>
      </c>
    </row>
    <row r="13" spans="1:9" ht="13" x14ac:dyDescent="0.3">
      <c r="A13" s="181" t="s">
        <v>137</v>
      </c>
      <c r="B13" s="449">
        <v>0</v>
      </c>
      <c r="C13" s="450">
        <v>0</v>
      </c>
      <c r="D13" s="449">
        <v>0</v>
      </c>
      <c r="E13" s="450">
        <v>0</v>
      </c>
      <c r="F13" s="449">
        <f t="shared" ref="F13:F16" si="0">B13+D13</f>
        <v>0</v>
      </c>
      <c r="G13" s="450">
        <f t="shared" ref="G13:G16" si="1">C13+E13</f>
        <v>0</v>
      </c>
      <c r="H13" s="451">
        <f t="shared" ref="H13:H16" si="2">SUBTOTAL(9,F13:G13)</f>
        <v>0</v>
      </c>
      <c r="I13" s="168" t="s">
        <v>741</v>
      </c>
    </row>
    <row r="14" spans="1:9" ht="13" x14ac:dyDescent="0.3">
      <c r="A14" s="181" t="s">
        <v>139</v>
      </c>
      <c r="B14" s="449">
        <v>0</v>
      </c>
      <c r="C14" s="450">
        <v>0</v>
      </c>
      <c r="D14" s="449">
        <v>0</v>
      </c>
      <c r="E14" s="450">
        <v>0</v>
      </c>
      <c r="F14" s="449">
        <f t="shared" si="0"/>
        <v>0</v>
      </c>
      <c r="G14" s="450">
        <f t="shared" si="1"/>
        <v>0</v>
      </c>
      <c r="H14" s="451">
        <f t="shared" si="2"/>
        <v>0</v>
      </c>
      <c r="I14" s="168" t="s">
        <v>742</v>
      </c>
    </row>
    <row r="15" spans="1:9" ht="13" x14ac:dyDescent="0.3">
      <c r="A15" s="181" t="s">
        <v>871</v>
      </c>
      <c r="B15" s="449">
        <v>0</v>
      </c>
      <c r="C15" s="450">
        <v>0</v>
      </c>
      <c r="D15" s="449">
        <v>0</v>
      </c>
      <c r="E15" s="450">
        <v>0</v>
      </c>
      <c r="F15" s="449">
        <f t="shared" si="0"/>
        <v>0</v>
      </c>
      <c r="G15" s="450">
        <f t="shared" si="1"/>
        <v>0</v>
      </c>
      <c r="H15" s="451">
        <f t="shared" si="2"/>
        <v>0</v>
      </c>
      <c r="I15" s="168" t="s">
        <v>743</v>
      </c>
    </row>
    <row r="16" spans="1:9" ht="13" x14ac:dyDescent="0.3">
      <c r="A16" s="181" t="s">
        <v>685</v>
      </c>
      <c r="B16" s="449">
        <v>1083</v>
      </c>
      <c r="C16" s="450">
        <v>0</v>
      </c>
      <c r="D16" s="449">
        <v>1181</v>
      </c>
      <c r="E16" s="450">
        <v>0</v>
      </c>
      <c r="F16" s="449">
        <f t="shared" si="0"/>
        <v>2264</v>
      </c>
      <c r="G16" s="450">
        <f t="shared" si="1"/>
        <v>0</v>
      </c>
      <c r="H16" s="451">
        <f t="shared" si="2"/>
        <v>2264</v>
      </c>
      <c r="I16" s="169" t="s">
        <v>744</v>
      </c>
    </row>
    <row r="17" spans="1:9" ht="13" x14ac:dyDescent="0.3">
      <c r="A17" s="385" t="s">
        <v>336</v>
      </c>
      <c r="B17" s="452">
        <f>SUBTOTAL(9,B12:B16)</f>
        <v>1283</v>
      </c>
      <c r="C17" s="453">
        <f t="shared" ref="C17:E17" si="3">SUBTOTAL(9,C12:C16)</f>
        <v>0</v>
      </c>
      <c r="D17" s="452">
        <f t="shared" si="3"/>
        <v>1181</v>
      </c>
      <c r="E17" s="453">
        <f t="shared" si="3"/>
        <v>0</v>
      </c>
      <c r="F17" s="452">
        <f>SUBTOTAL(9,F12:F16)</f>
        <v>2464</v>
      </c>
      <c r="G17" s="453">
        <f>SUBTOTAL(9,G12:G16)</f>
        <v>0</v>
      </c>
      <c r="H17" s="454">
        <f>SUM(H12:H16)</f>
        <v>2464</v>
      </c>
      <c r="I17" s="170" t="s">
        <v>745</v>
      </c>
    </row>
  </sheetData>
  <mergeCells count="11">
    <mergeCell ref="A2:H2"/>
    <mergeCell ref="B9:B10"/>
    <mergeCell ref="C9:C10"/>
    <mergeCell ref="D9:D10"/>
    <mergeCell ref="E9:E10"/>
    <mergeCell ref="B7:C8"/>
    <mergeCell ref="D7:E8"/>
    <mergeCell ref="F9:F10"/>
    <mergeCell ref="G9:G10"/>
    <mergeCell ref="F7:H8"/>
    <mergeCell ref="H9:H10"/>
  </mergeCells>
  <pageMargins left="0.7" right="0.7" top="0.75" bottom="0.75" header="0.3" footer="0.3"/>
  <pageSetup paperSize="9" scale="91"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E15"/>
  <sheetViews>
    <sheetView workbookViewId="0">
      <selection activeCell="C6" sqref="C6"/>
    </sheetView>
  </sheetViews>
  <sheetFormatPr baseColWidth="10" defaultColWidth="11.453125" defaultRowHeight="12.5" x14ac:dyDescent="0.25"/>
  <cols>
    <col min="1" max="1" width="35.453125" customWidth="1"/>
    <col min="2" max="4" width="15.7265625" customWidth="1"/>
  </cols>
  <sheetData>
    <row r="2" spans="1:5" ht="29" x14ac:dyDescent="0.35">
      <c r="A2" s="316" t="str">
        <f>Resultatregnskap!A2</f>
        <v>Virksomhetens navn: Høgskulen for grøn utvikling</v>
      </c>
    </row>
    <row r="3" spans="1:5" ht="14.5" x14ac:dyDescent="0.35">
      <c r="A3" s="316"/>
    </row>
    <row r="4" spans="1:5" ht="13" x14ac:dyDescent="0.3">
      <c r="A4" s="323" t="s">
        <v>585</v>
      </c>
      <c r="B4" s="323"/>
      <c r="C4" s="323"/>
      <c r="D4" s="323"/>
    </row>
    <row r="5" spans="1:5" ht="13" x14ac:dyDescent="0.3">
      <c r="A5" s="185" t="s">
        <v>588</v>
      </c>
    </row>
    <row r="6" spans="1:5" ht="14.5" x14ac:dyDescent="0.35">
      <c r="A6" s="170"/>
      <c r="B6" s="296">
        <f>Resultatregnskap!C8</f>
        <v>45657</v>
      </c>
      <c r="C6" s="297">
        <f>'Balanse - eiendeler'!D7</f>
        <v>45291</v>
      </c>
      <c r="D6" s="327" t="str">
        <f>'Balanse - eiendeler'!E7</f>
        <v>DBH-referanse</v>
      </c>
    </row>
    <row r="7" spans="1:5" ht="14" x14ac:dyDescent="0.3">
      <c r="A7" s="190" t="s">
        <v>577</v>
      </c>
      <c r="B7" s="455">
        <v>0</v>
      </c>
      <c r="C7" s="455">
        <v>0</v>
      </c>
      <c r="D7" s="217" t="s">
        <v>582</v>
      </c>
    </row>
    <row r="8" spans="1:5" ht="14" x14ac:dyDescent="0.3">
      <c r="A8" s="190" t="s">
        <v>578</v>
      </c>
      <c r="B8" s="455">
        <v>0</v>
      </c>
      <c r="C8" s="455">
        <v>0</v>
      </c>
      <c r="D8" s="217" t="s">
        <v>582</v>
      </c>
    </row>
    <row r="9" spans="1:5" ht="14" x14ac:dyDescent="0.3">
      <c r="A9" s="190" t="s">
        <v>579</v>
      </c>
      <c r="B9" s="455">
        <v>0</v>
      </c>
      <c r="C9" s="455">
        <v>0</v>
      </c>
      <c r="D9" s="217" t="s">
        <v>582</v>
      </c>
    </row>
    <row r="10" spans="1:5" ht="14" x14ac:dyDescent="0.3">
      <c r="A10" s="190" t="s">
        <v>580</v>
      </c>
      <c r="B10" s="455">
        <v>0</v>
      </c>
      <c r="C10" s="455">
        <v>0</v>
      </c>
      <c r="D10" s="217" t="s">
        <v>584</v>
      </c>
    </row>
    <row r="11" spans="1:5" ht="14" x14ac:dyDescent="0.3">
      <c r="A11" s="191" t="s">
        <v>581</v>
      </c>
      <c r="B11" s="456">
        <f>SUBTOTAL(9,B7:B10)</f>
        <v>0</v>
      </c>
      <c r="C11" s="455">
        <f>SUBTOTAL(9,C7:C10)</f>
        <v>0</v>
      </c>
      <c r="D11" s="217" t="s">
        <v>583</v>
      </c>
    </row>
    <row r="13" spans="1:5" ht="13" x14ac:dyDescent="0.3">
      <c r="A13" s="336" t="s">
        <v>618</v>
      </c>
      <c r="B13" s="336"/>
      <c r="C13" s="336"/>
      <c r="D13" s="336"/>
      <c r="E13" s="336"/>
    </row>
    <row r="14" spans="1:5" ht="14.5" x14ac:dyDescent="0.35">
      <c r="A14" s="40"/>
      <c r="B14" s="91"/>
      <c r="C14" s="91"/>
      <c r="D14" s="70"/>
    </row>
    <row r="15" spans="1:5" x14ac:dyDescent="0.25">
      <c r="A15" s="338"/>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2:M51"/>
  <sheetViews>
    <sheetView workbookViewId="0">
      <selection activeCell="B41" sqref="B41"/>
    </sheetView>
  </sheetViews>
  <sheetFormatPr baseColWidth="10" defaultColWidth="11.453125" defaultRowHeight="12.5" x14ac:dyDescent="0.25"/>
  <cols>
    <col min="1" max="1" width="42" customWidth="1"/>
    <col min="2" max="3" width="15.7265625" customWidth="1"/>
    <col min="4" max="4" width="15.54296875" customWidth="1"/>
    <col min="5" max="5" width="21.453125" bestFit="1" customWidth="1"/>
  </cols>
  <sheetData>
    <row r="2" spans="1:8" ht="13" x14ac:dyDescent="0.3">
      <c r="A2" s="181" t="str">
        <f>Resultatregnskap!A2</f>
        <v>Virksomhetens navn: Høgskulen for grøn utvikling</v>
      </c>
      <c r="B2" s="181"/>
      <c r="C2" s="181"/>
      <c r="D2" s="181"/>
      <c r="E2" s="181"/>
      <c r="F2" s="181"/>
      <c r="G2" s="181"/>
      <c r="H2" s="181"/>
    </row>
    <row r="4" spans="1:8" ht="15" x14ac:dyDescent="0.3">
      <c r="A4" s="323" t="s">
        <v>798</v>
      </c>
      <c r="B4" s="323"/>
      <c r="C4" s="323"/>
      <c r="D4" s="323"/>
      <c r="E4" s="323"/>
      <c r="F4" s="323"/>
      <c r="G4" s="181"/>
    </row>
    <row r="5" spans="1:8" ht="13" x14ac:dyDescent="0.3">
      <c r="A5" s="185" t="s">
        <v>588</v>
      </c>
    </row>
    <row r="6" spans="1:8" ht="13" x14ac:dyDescent="0.3">
      <c r="A6" s="185"/>
    </row>
    <row r="7" spans="1:8" ht="26.25" customHeight="1" x14ac:dyDescent="0.35">
      <c r="A7" s="391"/>
      <c r="B7" s="539" t="s">
        <v>746</v>
      </c>
      <c r="C7" s="539" t="s">
        <v>747</v>
      </c>
      <c r="D7" s="543" t="s">
        <v>840</v>
      </c>
      <c r="E7" s="549" t="s">
        <v>843</v>
      </c>
      <c r="F7" s="543" t="s">
        <v>466</v>
      </c>
    </row>
    <row r="8" spans="1:8" ht="19" customHeight="1" x14ac:dyDescent="0.35">
      <c r="A8" s="392"/>
      <c r="B8" s="542"/>
      <c r="C8" s="542"/>
      <c r="D8" s="544"/>
      <c r="E8" s="550"/>
      <c r="F8" s="545"/>
    </row>
    <row r="9" spans="1:8" ht="14.5" x14ac:dyDescent="0.35">
      <c r="A9" s="43" t="s">
        <v>28</v>
      </c>
      <c r="B9" s="167"/>
      <c r="C9" s="167"/>
      <c r="D9" s="168"/>
      <c r="E9" s="168"/>
      <c r="F9" s="363"/>
    </row>
    <row r="10" spans="1:8" ht="14.5" x14ac:dyDescent="0.35">
      <c r="A10" s="163" t="s">
        <v>29</v>
      </c>
      <c r="B10" s="457">
        <v>3073</v>
      </c>
      <c r="C10" s="457">
        <v>0</v>
      </c>
      <c r="D10" s="184"/>
      <c r="E10" s="459">
        <f>SUM(B10:D10)</f>
        <v>3073</v>
      </c>
      <c r="F10" s="168" t="s">
        <v>693</v>
      </c>
    </row>
    <row r="11" spans="1:8" ht="14.5" x14ac:dyDescent="0.35">
      <c r="A11" s="365" t="s">
        <v>686</v>
      </c>
      <c r="B11" s="457">
        <v>3766</v>
      </c>
      <c r="C11" s="457">
        <v>0</v>
      </c>
      <c r="D11" s="459">
        <v>0</v>
      </c>
      <c r="E11" s="459">
        <f>SUM(B11:D11)</f>
        <v>3766</v>
      </c>
      <c r="F11" s="168" t="s">
        <v>694</v>
      </c>
    </row>
    <row r="12" spans="1:8" ht="14.5" x14ac:dyDescent="0.35">
      <c r="A12" s="163" t="s">
        <v>31</v>
      </c>
      <c r="B12" s="457">
        <v>1128</v>
      </c>
      <c r="C12" s="457">
        <v>0</v>
      </c>
      <c r="D12" s="459">
        <v>0</v>
      </c>
      <c r="E12" s="459">
        <f t="shared" ref="E12:E13" si="0">SUM(B12:D12)</f>
        <v>1128</v>
      </c>
      <c r="F12" s="168" t="s">
        <v>695</v>
      </c>
    </row>
    <row r="13" spans="1:8" ht="14.5" x14ac:dyDescent="0.35">
      <c r="A13" s="48" t="s">
        <v>33</v>
      </c>
      <c r="B13" s="457">
        <v>0</v>
      </c>
      <c r="C13" s="457">
        <v>0</v>
      </c>
      <c r="D13" s="459">
        <v>0</v>
      </c>
      <c r="E13" s="459">
        <f t="shared" si="0"/>
        <v>0</v>
      </c>
      <c r="F13" s="168" t="s">
        <v>696</v>
      </c>
    </row>
    <row r="14" spans="1:8" ht="14.5" x14ac:dyDescent="0.35">
      <c r="A14" s="52" t="s">
        <v>35</v>
      </c>
      <c r="B14" s="458">
        <f>SUM(B10:B13)</f>
        <v>7967</v>
      </c>
      <c r="C14" s="448">
        <f>SUM(C10:C13)</f>
        <v>0</v>
      </c>
      <c r="D14" s="448">
        <f>SUM(D11:D13)</f>
        <v>0</v>
      </c>
      <c r="E14" s="448">
        <f>SUM(E10:E13)</f>
        <v>7967</v>
      </c>
      <c r="F14" s="170" t="s">
        <v>697</v>
      </c>
    </row>
    <row r="15" spans="1:8" ht="14.5" x14ac:dyDescent="0.35">
      <c r="A15" s="46"/>
      <c r="B15" s="167"/>
      <c r="C15" s="167"/>
      <c r="D15" s="168"/>
      <c r="E15" s="168"/>
      <c r="F15" s="168"/>
    </row>
    <row r="16" spans="1:8" ht="14.5" x14ac:dyDescent="0.35">
      <c r="A16" s="164" t="s">
        <v>37</v>
      </c>
      <c r="B16" s="167"/>
      <c r="C16" s="167"/>
      <c r="D16" s="168"/>
      <c r="E16" s="168"/>
      <c r="F16" s="168"/>
    </row>
    <row r="17" spans="1:13" ht="14.5" x14ac:dyDescent="0.35">
      <c r="A17" s="47" t="s">
        <v>38</v>
      </c>
      <c r="B17" s="457">
        <v>22</v>
      </c>
      <c r="C17" s="457">
        <v>0</v>
      </c>
      <c r="D17" s="459">
        <v>0</v>
      </c>
      <c r="E17" s="459">
        <f>SUM(B17:D17)</f>
        <v>22</v>
      </c>
      <c r="F17" s="168" t="s">
        <v>698</v>
      </c>
    </row>
    <row r="18" spans="1:13" ht="14.5" x14ac:dyDescent="0.35">
      <c r="A18" s="47" t="s">
        <v>344</v>
      </c>
      <c r="B18" s="457">
        <v>4318</v>
      </c>
      <c r="C18" s="457">
        <v>0</v>
      </c>
      <c r="D18" s="459">
        <v>0</v>
      </c>
      <c r="E18" s="459">
        <f t="shared" ref="E18:E21" si="1">SUM(B18:D18)</f>
        <v>4318</v>
      </c>
      <c r="F18" s="168" t="s">
        <v>699</v>
      </c>
    </row>
    <row r="19" spans="1:13" ht="14.5" x14ac:dyDescent="0.35">
      <c r="A19" s="47" t="s">
        <v>41</v>
      </c>
      <c r="B19" s="457">
        <v>172</v>
      </c>
      <c r="C19" s="457">
        <v>0</v>
      </c>
      <c r="D19" s="459">
        <v>0</v>
      </c>
      <c r="E19" s="459">
        <f t="shared" si="1"/>
        <v>172</v>
      </c>
      <c r="F19" s="168" t="s">
        <v>700</v>
      </c>
    </row>
    <row r="20" spans="1:13" ht="14.5" x14ac:dyDescent="0.35">
      <c r="A20" s="47" t="s">
        <v>43</v>
      </c>
      <c r="B20" s="457">
        <v>0</v>
      </c>
      <c r="C20" s="457">
        <v>0</v>
      </c>
      <c r="D20" s="459">
        <v>0</v>
      </c>
      <c r="E20" s="459">
        <f t="shared" si="1"/>
        <v>0</v>
      </c>
      <c r="F20" s="168" t="s">
        <v>701</v>
      </c>
    </row>
    <row r="21" spans="1:13" ht="14.5" x14ac:dyDescent="0.35">
      <c r="A21" s="48" t="s">
        <v>45</v>
      </c>
      <c r="B21" s="457">
        <v>2269</v>
      </c>
      <c r="C21" s="457">
        <v>0</v>
      </c>
      <c r="D21" s="459">
        <v>0</v>
      </c>
      <c r="E21" s="459">
        <f t="shared" si="1"/>
        <v>2269</v>
      </c>
      <c r="F21" s="168" t="s">
        <v>702</v>
      </c>
    </row>
    <row r="22" spans="1:13" ht="14.5" x14ac:dyDescent="0.35">
      <c r="A22" s="52" t="s">
        <v>47</v>
      </c>
      <c r="B22" s="458">
        <f>SUM(B17:B21)</f>
        <v>6781</v>
      </c>
      <c r="C22" s="458">
        <f>SUM(C17:C21)</f>
        <v>0</v>
      </c>
      <c r="D22" s="448">
        <f>SUM(D17:D21)</f>
        <v>0</v>
      </c>
      <c r="E22" s="448">
        <f>SUM(E17:E21)</f>
        <v>6781</v>
      </c>
      <c r="F22" s="170" t="s">
        <v>703</v>
      </c>
    </row>
    <row r="23" spans="1:13" ht="14.5" x14ac:dyDescent="0.35">
      <c r="A23" s="46"/>
      <c r="B23" s="167"/>
      <c r="C23" s="167"/>
      <c r="D23" s="168"/>
      <c r="E23" s="168"/>
      <c r="F23" s="168"/>
    </row>
    <row r="24" spans="1:13" ht="14.5" x14ac:dyDescent="0.35">
      <c r="A24" s="52" t="s">
        <v>49</v>
      </c>
      <c r="B24" s="460">
        <f>B14-B22</f>
        <v>1186</v>
      </c>
      <c r="C24" s="460">
        <f>C14-C22</f>
        <v>0</v>
      </c>
      <c r="D24" s="461">
        <f>D14-D22</f>
        <v>0</v>
      </c>
      <c r="E24" s="461">
        <f>SUM(B24:D24)</f>
        <v>1186</v>
      </c>
      <c r="F24" s="169" t="s">
        <v>704</v>
      </c>
    </row>
    <row r="25" spans="1:13" ht="14.5" x14ac:dyDescent="0.35">
      <c r="A25" s="46"/>
      <c r="B25" s="167"/>
      <c r="C25" s="167"/>
      <c r="D25" s="168"/>
      <c r="E25" s="168"/>
      <c r="F25" s="168"/>
    </row>
    <row r="26" spans="1:13" ht="14.5" x14ac:dyDescent="0.35">
      <c r="A26" s="43" t="s">
        <v>51</v>
      </c>
      <c r="B26" s="167"/>
      <c r="C26" s="167"/>
      <c r="D26" s="168"/>
      <c r="E26" s="168"/>
      <c r="F26" s="168"/>
      <c r="I26" s="315"/>
      <c r="M26" s="487"/>
    </row>
    <row r="27" spans="1:13" ht="14.5" x14ac:dyDescent="0.35">
      <c r="A27" s="47" t="s">
        <v>858</v>
      </c>
      <c r="B27" s="167">
        <v>0</v>
      </c>
      <c r="C27" s="167">
        <v>0</v>
      </c>
      <c r="D27" s="168">
        <v>0</v>
      </c>
      <c r="E27" s="168">
        <v>0</v>
      </c>
      <c r="F27" s="168" t="s">
        <v>876</v>
      </c>
      <c r="I27" s="315"/>
      <c r="M27" s="487"/>
    </row>
    <row r="28" spans="1:13" ht="14.5" x14ac:dyDescent="0.35">
      <c r="A28" s="47" t="s">
        <v>52</v>
      </c>
      <c r="B28" s="457">
        <v>13</v>
      </c>
      <c r="C28" s="457">
        <v>0</v>
      </c>
      <c r="D28" s="459">
        <v>0</v>
      </c>
      <c r="E28" s="459">
        <f>SUM(B28:D28)</f>
        <v>13</v>
      </c>
      <c r="F28" s="168" t="s">
        <v>705</v>
      </c>
      <c r="I28" s="127"/>
      <c r="M28" s="487"/>
    </row>
    <row r="29" spans="1:13" ht="14.5" x14ac:dyDescent="0.35">
      <c r="A29" s="47" t="s">
        <v>875</v>
      </c>
      <c r="B29" s="457">
        <v>0</v>
      </c>
      <c r="C29" s="457">
        <v>0</v>
      </c>
      <c r="D29" s="459">
        <v>0</v>
      </c>
      <c r="E29" s="459">
        <v>0</v>
      </c>
      <c r="F29" s="168" t="s">
        <v>877</v>
      </c>
      <c r="I29" s="127"/>
      <c r="M29" s="487"/>
    </row>
    <row r="30" spans="1:13" ht="14.5" x14ac:dyDescent="0.35">
      <c r="A30" s="48" t="s">
        <v>54</v>
      </c>
      <c r="B30" s="457">
        <v>18</v>
      </c>
      <c r="C30" s="457">
        <v>0</v>
      </c>
      <c r="D30" s="459">
        <v>0</v>
      </c>
      <c r="E30" s="459">
        <f>SUM(B30:D30)</f>
        <v>18</v>
      </c>
      <c r="F30" s="168" t="s">
        <v>706</v>
      </c>
      <c r="I30" s="127"/>
      <c r="M30" s="487"/>
    </row>
    <row r="31" spans="1:13" ht="14.5" x14ac:dyDescent="0.35">
      <c r="A31" s="49" t="s">
        <v>56</v>
      </c>
      <c r="B31" s="458">
        <f>B27+B28-B29-B30</f>
        <v>-5</v>
      </c>
      <c r="C31" s="458">
        <f>C27+C28-C29-C30</f>
        <v>0</v>
      </c>
      <c r="D31" s="448">
        <f>D27+D28-D29-D30</f>
        <v>0</v>
      </c>
      <c r="E31" s="448">
        <f>SUM(B31:D31)</f>
        <v>-5</v>
      </c>
      <c r="F31" s="170" t="s">
        <v>707</v>
      </c>
      <c r="I31" s="127"/>
    </row>
    <row r="32" spans="1:13" ht="14.5" x14ac:dyDescent="0.35">
      <c r="A32" s="165"/>
      <c r="B32" s="167"/>
      <c r="C32" s="167"/>
      <c r="D32" s="168"/>
      <c r="E32" s="168"/>
      <c r="F32" s="168"/>
      <c r="I32" s="127"/>
    </row>
    <row r="33" spans="1:12" ht="14.5" x14ac:dyDescent="0.35">
      <c r="A33" s="49" t="s">
        <v>58</v>
      </c>
      <c r="B33" s="458">
        <f>B24+B31</f>
        <v>1181</v>
      </c>
      <c r="C33" s="458">
        <f>C24+C31</f>
        <v>0</v>
      </c>
      <c r="D33" s="448">
        <f>D24+D31</f>
        <v>0</v>
      </c>
      <c r="E33" s="448">
        <f>SUM(B33:D33)</f>
        <v>1181</v>
      </c>
      <c r="F33" s="170" t="s">
        <v>708</v>
      </c>
    </row>
    <row r="34" spans="1:12" ht="14.5" x14ac:dyDescent="0.35">
      <c r="A34" s="46"/>
      <c r="B34" s="167"/>
      <c r="C34" s="167"/>
      <c r="D34" s="168"/>
      <c r="E34" s="168"/>
      <c r="F34" s="168"/>
    </row>
    <row r="35" spans="1:12" ht="14.5" x14ac:dyDescent="0.35">
      <c r="A35" s="47" t="s">
        <v>60</v>
      </c>
      <c r="B35" s="457">
        <v>0</v>
      </c>
      <c r="C35" s="457">
        <v>0</v>
      </c>
      <c r="D35" s="459">
        <v>0</v>
      </c>
      <c r="E35" s="459">
        <f>SUM(B35:D35)</f>
        <v>0</v>
      </c>
      <c r="F35" s="168" t="s">
        <v>709</v>
      </c>
    </row>
    <row r="36" spans="1:12" ht="14.5" x14ac:dyDescent="0.35">
      <c r="A36" s="166"/>
      <c r="B36" s="167"/>
      <c r="C36" s="167"/>
      <c r="D36" s="168"/>
      <c r="E36" s="168"/>
      <c r="F36" s="168"/>
    </row>
    <row r="37" spans="1:12" ht="14.5" x14ac:dyDescent="0.35">
      <c r="A37" s="49" t="s">
        <v>62</v>
      </c>
      <c r="B37" s="458">
        <f>B33-B35</f>
        <v>1181</v>
      </c>
      <c r="C37" s="458">
        <f>C33-C35</f>
        <v>0</v>
      </c>
      <c r="D37" s="448">
        <f>D33-D35</f>
        <v>0</v>
      </c>
      <c r="E37" s="448">
        <f>SUM(B37:D37)</f>
        <v>1181</v>
      </c>
      <c r="F37" s="170" t="s">
        <v>710</v>
      </c>
    </row>
    <row r="38" spans="1:12" ht="14.5" x14ac:dyDescent="0.35">
      <c r="A38" s="46"/>
      <c r="B38" s="167"/>
      <c r="C38" s="167"/>
      <c r="D38" s="168"/>
      <c r="E38" s="168"/>
      <c r="F38" s="168"/>
    </row>
    <row r="39" spans="1:12" ht="14.5" x14ac:dyDescent="0.35">
      <c r="A39" s="43" t="s">
        <v>64</v>
      </c>
      <c r="B39" s="167"/>
      <c r="C39" s="167"/>
      <c r="D39" s="168"/>
      <c r="E39" s="168"/>
      <c r="F39" s="168"/>
    </row>
    <row r="40" spans="1:12" ht="14.5" x14ac:dyDescent="0.35">
      <c r="A40" s="47" t="s">
        <v>761</v>
      </c>
      <c r="B40" s="457">
        <v>1181</v>
      </c>
      <c r="C40" s="457">
        <v>0</v>
      </c>
      <c r="D40" s="459">
        <v>0</v>
      </c>
      <c r="E40" s="459">
        <f>SUM(B40:D40)</f>
        <v>1181</v>
      </c>
      <c r="F40" s="168" t="s">
        <v>711</v>
      </c>
    </row>
    <row r="41" spans="1:12" ht="14.5" x14ac:dyDescent="0.35">
      <c r="A41" s="47" t="s">
        <v>66</v>
      </c>
      <c r="B41" s="457">
        <v>0</v>
      </c>
      <c r="C41" s="457">
        <v>0</v>
      </c>
      <c r="D41" s="459">
        <v>0</v>
      </c>
      <c r="E41" s="459">
        <f>SUM(B41:D41)</f>
        <v>0</v>
      </c>
      <c r="F41" s="168" t="s">
        <v>712</v>
      </c>
    </row>
    <row r="42" spans="1:12" ht="14.5" x14ac:dyDescent="0.35">
      <c r="A42" s="48" t="s">
        <v>68</v>
      </c>
      <c r="B42" s="457">
        <v>0</v>
      </c>
      <c r="C42" s="457">
        <v>0</v>
      </c>
      <c r="D42" s="459">
        <v>0</v>
      </c>
      <c r="E42" s="459">
        <f>SUM(B42:D42)</f>
        <v>0</v>
      </c>
      <c r="F42" s="168" t="s">
        <v>713</v>
      </c>
    </row>
    <row r="43" spans="1:12" ht="14.5" x14ac:dyDescent="0.35">
      <c r="A43" s="52" t="s">
        <v>70</v>
      </c>
      <c r="B43" s="458">
        <f>SUM(B40:B42)</f>
        <v>1181</v>
      </c>
      <c r="C43" s="458">
        <f>SUM(C40:C42)</f>
        <v>0</v>
      </c>
      <c r="D43" s="448">
        <f>SUM(D40:D42)</f>
        <v>0</v>
      </c>
      <c r="E43" s="448">
        <f>SUM(E40:E42)</f>
        <v>1181</v>
      </c>
      <c r="F43" s="170" t="s">
        <v>714</v>
      </c>
    </row>
    <row r="45" spans="1:12" ht="48" customHeight="1" x14ac:dyDescent="0.35">
      <c r="A45" s="482" t="s">
        <v>841</v>
      </c>
      <c r="B45" s="546"/>
      <c r="C45" s="547"/>
      <c r="D45" s="547"/>
      <c r="E45" s="547"/>
      <c r="F45" s="548"/>
    </row>
    <row r="47" spans="1:12" x14ac:dyDescent="0.25">
      <c r="A47" s="541" t="s">
        <v>856</v>
      </c>
      <c r="B47" s="541"/>
      <c r="C47" s="541"/>
      <c r="D47" s="541"/>
      <c r="E47" s="541"/>
      <c r="F47" s="541"/>
    </row>
    <row r="48" spans="1:12" x14ac:dyDescent="0.25">
      <c r="G48" s="541"/>
      <c r="H48" s="541"/>
      <c r="I48" s="541"/>
      <c r="J48" s="541"/>
      <c r="K48" s="541"/>
      <c r="L48" s="541"/>
    </row>
    <row r="49" spans="1:7" x14ac:dyDescent="0.25">
      <c r="A49" s="541" t="s">
        <v>751</v>
      </c>
      <c r="B49" s="541"/>
      <c r="C49" s="541"/>
      <c r="D49" s="541"/>
      <c r="E49" s="541"/>
      <c r="F49" s="541"/>
      <c r="G49" s="486"/>
    </row>
    <row r="51" spans="1:7" x14ac:dyDescent="0.25">
      <c r="A51" t="s">
        <v>799</v>
      </c>
    </row>
  </sheetData>
  <mergeCells count="9">
    <mergeCell ref="G48:L48"/>
    <mergeCell ref="A49:F49"/>
    <mergeCell ref="B7:B8"/>
    <mergeCell ref="C7:C8"/>
    <mergeCell ref="D7:D8"/>
    <mergeCell ref="F7:F8"/>
    <mergeCell ref="A47:F47"/>
    <mergeCell ref="B45:F45"/>
    <mergeCell ref="E7:E8"/>
  </mergeCells>
  <pageMargins left="0.7" right="0.7" top="0.75" bottom="0.75" header="0.3" footer="0.3"/>
  <pageSetup paperSize="9" scale="88"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2:I45"/>
  <sheetViews>
    <sheetView zoomScale="84" zoomScaleNormal="84" workbookViewId="0">
      <selection activeCell="F11" sqref="F11"/>
    </sheetView>
  </sheetViews>
  <sheetFormatPr baseColWidth="10" defaultColWidth="17.26953125" defaultRowHeight="15.75" customHeight="1" x14ac:dyDescent="0.35"/>
  <cols>
    <col min="1" max="1" width="69.1796875" style="40" customWidth="1"/>
    <col min="2" max="3" width="14.7265625" style="91" customWidth="1"/>
    <col min="4" max="4" width="13.7265625" style="154" customWidth="1"/>
    <col min="5" max="5" width="11.453125" style="40" customWidth="1"/>
    <col min="6" max="6" width="49.54296875" style="40" customWidth="1"/>
    <col min="7" max="16384" width="17.26953125" style="40"/>
  </cols>
  <sheetData>
    <row r="2" spans="1:9" ht="15.75" customHeight="1" x14ac:dyDescent="0.35">
      <c r="A2" s="325" t="str">
        <f>Resultatregnskap!A2</f>
        <v>Virksomhetens navn: Høgskulen for grøn utvikling</v>
      </c>
      <c r="B2" s="325"/>
      <c r="C2" s="325"/>
      <c r="D2" s="325"/>
    </row>
    <row r="4" spans="1:9" ht="14.25" customHeight="1" x14ac:dyDescent="0.35">
      <c r="A4" s="56" t="s">
        <v>556</v>
      </c>
      <c r="B4" s="104"/>
      <c r="C4" s="104"/>
      <c r="D4" s="104"/>
      <c r="E4" s="1"/>
      <c r="F4" s="1"/>
    </row>
    <row r="5" spans="1:9" ht="15" customHeight="1" x14ac:dyDescent="0.35">
      <c r="A5" s="1"/>
      <c r="B5" s="320"/>
      <c r="C5" s="320"/>
      <c r="D5" s="10"/>
      <c r="E5" s="1"/>
      <c r="F5" s="1"/>
    </row>
    <row r="6" spans="1:9" ht="15" customHeight="1" x14ac:dyDescent="0.35">
      <c r="A6" s="20" t="s">
        <v>339</v>
      </c>
      <c r="B6" s="68"/>
      <c r="C6" s="68"/>
      <c r="D6" s="10"/>
      <c r="E6" s="1"/>
      <c r="F6" s="1"/>
    </row>
    <row r="7" spans="1:9" ht="15" customHeight="1" x14ac:dyDescent="0.35">
      <c r="A7" s="20" t="s">
        <v>340</v>
      </c>
      <c r="B7" s="68"/>
      <c r="C7" s="68"/>
      <c r="D7" s="10"/>
      <c r="E7" s="1"/>
      <c r="F7" s="1"/>
    </row>
    <row r="8" spans="1:9" ht="15" customHeight="1" x14ac:dyDescent="0.35">
      <c r="A8" s="20" t="s">
        <v>341</v>
      </c>
      <c r="B8" s="68"/>
      <c r="C8" s="68"/>
      <c r="D8" s="10"/>
      <c r="E8" s="1"/>
      <c r="F8" s="1"/>
    </row>
    <row r="9" spans="1:9" ht="14.5" x14ac:dyDescent="0.35">
      <c r="A9" s="122"/>
      <c r="B9" s="314"/>
      <c r="C9" s="314"/>
      <c r="D9" s="192"/>
      <c r="E9" s="1"/>
      <c r="F9" s="1"/>
    </row>
    <row r="10" spans="1:9" ht="22.5" customHeight="1" x14ac:dyDescent="0.35">
      <c r="A10" s="120" t="s">
        <v>342</v>
      </c>
      <c r="B10" s="272">
        <f>Resultatregnskap!C8</f>
        <v>45657</v>
      </c>
      <c r="C10" s="218">
        <f>+Resultatregnskap!D8</f>
        <v>45291</v>
      </c>
      <c r="D10" s="216" t="s">
        <v>466</v>
      </c>
      <c r="E10" s="1"/>
      <c r="F10" s="1"/>
    </row>
    <row r="11" spans="1:9" ht="15" customHeight="1" x14ac:dyDescent="0.35">
      <c r="A11" s="38" t="s">
        <v>35</v>
      </c>
      <c r="B11" s="71">
        <f>Resultatregnskap!C14</f>
        <v>7967</v>
      </c>
      <c r="C11" s="186">
        <f>Resultatregnskap!D14</f>
        <v>7445</v>
      </c>
      <c r="D11" s="216" t="s">
        <v>558</v>
      </c>
      <c r="E11" s="1"/>
      <c r="F11" s="1"/>
      <c r="G11" s="1"/>
      <c r="H11" s="1"/>
      <c r="I11" s="1"/>
    </row>
    <row r="12" spans="1:9" ht="15" customHeight="1" x14ac:dyDescent="0.35">
      <c r="A12" s="189" t="s">
        <v>555</v>
      </c>
      <c r="B12" s="71">
        <f>'Note 1'!B8</f>
        <v>3073</v>
      </c>
      <c r="C12" s="71">
        <f>'Note 1'!C8</f>
        <v>3160</v>
      </c>
      <c r="D12" s="216" t="s">
        <v>559</v>
      </c>
      <c r="E12" s="1"/>
      <c r="F12" s="1"/>
      <c r="G12" s="1"/>
      <c r="H12" s="1"/>
      <c r="I12" s="1"/>
    </row>
    <row r="13" spans="1:9" ht="15" customHeight="1" x14ac:dyDescent="0.35">
      <c r="A13" s="38" t="s">
        <v>878</v>
      </c>
      <c r="B13" s="83">
        <f>'Note 1'!B75+'Note 1'!B76</f>
        <v>846</v>
      </c>
      <c r="C13" s="83">
        <f>'Note 1'!C75+'Note 1'!C76</f>
        <v>726</v>
      </c>
      <c r="D13" s="332" t="s">
        <v>560</v>
      </c>
      <c r="E13" s="1"/>
      <c r="F13" s="1"/>
      <c r="G13" s="11"/>
      <c r="H13" s="1"/>
      <c r="I13" s="1"/>
    </row>
    <row r="14" spans="1:9" ht="15" customHeight="1" x14ac:dyDescent="0.35">
      <c r="A14" s="189" t="s">
        <v>343</v>
      </c>
      <c r="B14" s="72">
        <f>'Note 1'!B59+'Note 1'!B73</f>
        <v>3991</v>
      </c>
      <c r="C14" s="72">
        <f>'Note 1'!C59+'Note 1'!C73</f>
        <v>3519</v>
      </c>
      <c r="D14" s="216" t="s">
        <v>561</v>
      </c>
      <c r="E14" s="1"/>
      <c r="F14" s="1"/>
      <c r="G14" s="1"/>
      <c r="H14" s="1"/>
      <c r="I14" s="1"/>
    </row>
    <row r="15" spans="1:9" ht="15" customHeight="1" x14ac:dyDescent="0.35">
      <c r="A15" s="189" t="s">
        <v>691</v>
      </c>
      <c r="B15" s="71">
        <f>B11-B12-B13-B14</f>
        <v>57</v>
      </c>
      <c r="C15" s="71">
        <f>C11-C12-C13-C14</f>
        <v>40</v>
      </c>
      <c r="D15" s="216" t="s">
        <v>692</v>
      </c>
      <c r="E15" s="1"/>
      <c r="F15" s="1"/>
      <c r="G15" s="1"/>
      <c r="H15" s="1"/>
      <c r="I15" s="1"/>
    </row>
    <row r="16" spans="1:9" ht="15" customHeight="1" x14ac:dyDescent="0.35">
      <c r="A16" s="38" t="s">
        <v>344</v>
      </c>
      <c r="B16" s="71">
        <f>Resultatregnskap!C18</f>
        <v>4318</v>
      </c>
      <c r="C16" s="186">
        <f>Resultatregnskap!D18</f>
        <v>4305</v>
      </c>
      <c r="D16" s="216" t="s">
        <v>562</v>
      </c>
      <c r="E16" s="1"/>
      <c r="F16" s="1"/>
      <c r="G16" s="1"/>
      <c r="H16" s="1"/>
      <c r="I16" s="1"/>
    </row>
    <row r="17" spans="1:9" ht="15" customHeight="1" x14ac:dyDescent="0.35">
      <c r="A17" s="38" t="s">
        <v>842</v>
      </c>
      <c r="B17" s="71">
        <f>Resultatregnskap!C22-Resultatregnskap!C18</f>
        <v>2463</v>
      </c>
      <c r="C17" s="186">
        <f>Resultatregnskap!D22-Resultatregnskap!D18</f>
        <v>2711</v>
      </c>
      <c r="D17" s="216" t="s">
        <v>563</v>
      </c>
      <c r="E17" s="1"/>
      <c r="F17" s="1"/>
      <c r="G17" s="1"/>
      <c r="H17" s="1"/>
      <c r="I17" s="1"/>
    </row>
    <row r="18" spans="1:9" ht="15" customHeight="1" x14ac:dyDescent="0.35">
      <c r="A18" s="38" t="s">
        <v>47</v>
      </c>
      <c r="B18" s="71">
        <f>Resultatregnskap!C22</f>
        <v>6781</v>
      </c>
      <c r="C18" s="186">
        <f>Resultatregnskap!D22</f>
        <v>7016</v>
      </c>
      <c r="D18" s="216" t="s">
        <v>564</v>
      </c>
      <c r="E18" s="1"/>
      <c r="F18" s="1"/>
      <c r="G18" s="1"/>
      <c r="H18" s="1"/>
      <c r="I18" s="1"/>
    </row>
    <row r="19" spans="1:9" ht="15" customHeight="1" x14ac:dyDescent="0.35">
      <c r="A19" s="38" t="s">
        <v>49</v>
      </c>
      <c r="B19" s="71">
        <f>Resultatregnskap!C24</f>
        <v>1186</v>
      </c>
      <c r="C19" s="186">
        <f>Resultatregnskap!D24</f>
        <v>429</v>
      </c>
      <c r="D19" s="216" t="s">
        <v>565</v>
      </c>
      <c r="E19" s="1"/>
      <c r="F19" s="1"/>
      <c r="G19" s="1"/>
      <c r="H19" s="1"/>
      <c r="I19" s="1"/>
    </row>
    <row r="20" spans="1:9" ht="15" customHeight="1" x14ac:dyDescent="0.35">
      <c r="A20" s="38" t="s">
        <v>62</v>
      </c>
      <c r="B20" s="71">
        <f>Resultatregnskap!C37</f>
        <v>1181</v>
      </c>
      <c r="C20" s="186">
        <f>Resultatregnskap!D37</f>
        <v>423</v>
      </c>
      <c r="D20" s="216" t="s">
        <v>566</v>
      </c>
      <c r="E20" s="1"/>
      <c r="F20" s="1"/>
      <c r="G20" s="1"/>
      <c r="H20" s="1"/>
      <c r="I20" s="1"/>
    </row>
    <row r="21" spans="1:9" ht="15" customHeight="1" x14ac:dyDescent="0.35">
      <c r="A21" s="19"/>
      <c r="B21" s="73"/>
      <c r="C21" s="187"/>
      <c r="D21" s="216"/>
      <c r="E21" s="1"/>
      <c r="F21" s="1"/>
      <c r="G21" s="1"/>
      <c r="H21" s="1"/>
      <c r="I21" s="1"/>
    </row>
    <row r="22" spans="1:9" ht="15" customHeight="1" x14ac:dyDescent="0.35">
      <c r="A22" s="36" t="s">
        <v>345</v>
      </c>
      <c r="B22" s="73"/>
      <c r="C22" s="187"/>
      <c r="D22" s="216"/>
      <c r="E22" s="1"/>
      <c r="F22" s="1"/>
      <c r="G22" s="1"/>
      <c r="H22" s="1"/>
      <c r="I22" s="1"/>
    </row>
    <row r="23" spans="1:9" ht="15" customHeight="1" x14ac:dyDescent="0.35">
      <c r="A23" s="38" t="s">
        <v>346</v>
      </c>
      <c r="B23" s="71">
        <f>('Balanse - eiendeler'!C14+'Balanse - eiendeler'!C21)+'Balanse - eiendeler'!C32</f>
        <v>17</v>
      </c>
      <c r="C23" s="186">
        <f>('Balanse - eiendeler'!D14+'Balanse - eiendeler'!D21)+'Balanse - eiendeler'!D32</f>
        <v>170.99999999999989</v>
      </c>
      <c r="D23" s="216" t="s">
        <v>567</v>
      </c>
      <c r="E23" s="1"/>
      <c r="F23" s="1"/>
      <c r="G23" s="1"/>
      <c r="H23" s="1"/>
      <c r="I23" s="1"/>
    </row>
    <row r="24" spans="1:9" ht="15" customHeight="1" x14ac:dyDescent="0.35">
      <c r="A24" s="38" t="s">
        <v>347</v>
      </c>
      <c r="B24" s="71">
        <f>(('Balanse - eiendeler'!C38+'Balanse - eiendeler'!C44)+'Balanse - eiendeler'!C52)+'Balanse - eiendeler'!C57</f>
        <v>3382</v>
      </c>
      <c r="C24" s="186">
        <f>(('Balanse - eiendeler'!D38+'Balanse - eiendeler'!D44)+'Balanse - eiendeler'!D52)+'Balanse - eiendeler'!D57</f>
        <v>2197</v>
      </c>
      <c r="D24" s="216" t="s">
        <v>568</v>
      </c>
      <c r="E24" s="1"/>
      <c r="F24" s="1"/>
      <c r="G24" s="1"/>
      <c r="H24" s="1"/>
      <c r="I24" s="1"/>
    </row>
    <row r="25" spans="1:9" ht="15" customHeight="1" x14ac:dyDescent="0.35">
      <c r="A25" s="38" t="s">
        <v>348</v>
      </c>
      <c r="B25" s="71">
        <f>'Balanse - eiendeler'!C59</f>
        <v>3399</v>
      </c>
      <c r="C25" s="186">
        <f>'Balanse - eiendeler'!D59</f>
        <v>2368</v>
      </c>
      <c r="D25" s="216" t="s">
        <v>569</v>
      </c>
      <c r="E25" s="1"/>
      <c r="F25" s="1"/>
      <c r="G25" s="1"/>
      <c r="H25" s="1"/>
      <c r="I25" s="1"/>
    </row>
    <row r="26" spans="1:9" ht="15" customHeight="1" x14ac:dyDescent="0.35">
      <c r="A26" s="38" t="s">
        <v>349</v>
      </c>
      <c r="B26" s="71">
        <f>'Balanse - gjeld og egenkapital'!C22</f>
        <v>2464</v>
      </c>
      <c r="C26" s="186">
        <f>'Balanse - gjeld og egenkapital'!D22</f>
        <v>1283</v>
      </c>
      <c r="D26" s="216" t="s">
        <v>570</v>
      </c>
      <c r="E26" s="1"/>
      <c r="F26" s="1"/>
      <c r="G26" s="1"/>
      <c r="H26" s="1"/>
      <c r="I26" s="1"/>
    </row>
    <row r="27" spans="1:9" ht="15" customHeight="1" x14ac:dyDescent="0.35">
      <c r="A27" s="38" t="s">
        <v>557</v>
      </c>
      <c r="B27" s="71">
        <f>'Balanse - gjeld og egenkapital'!C39+'Balanse - gjeld og egenkapital'!C32</f>
        <v>0</v>
      </c>
      <c r="C27" s="186">
        <f>'Balanse - gjeld og egenkapital'!D39+'Balanse - gjeld og egenkapital'!D32</f>
        <v>0</v>
      </c>
      <c r="D27" s="216" t="s">
        <v>571</v>
      </c>
      <c r="E27" s="1"/>
      <c r="F27" s="1"/>
      <c r="G27" s="1"/>
      <c r="H27" s="1"/>
      <c r="I27" s="1"/>
    </row>
    <row r="28" spans="1:9" ht="15" customHeight="1" x14ac:dyDescent="0.35">
      <c r="A28" s="38" t="s">
        <v>350</v>
      </c>
      <c r="B28" s="71">
        <f>'Balanse - gjeld og egenkapital'!C48</f>
        <v>935</v>
      </c>
      <c r="C28" s="186">
        <f>'Balanse - gjeld og egenkapital'!D48</f>
        <v>1084</v>
      </c>
      <c r="D28" s="216" t="s">
        <v>572</v>
      </c>
      <c r="E28" s="1"/>
      <c r="F28" s="1"/>
      <c r="G28" s="1"/>
      <c r="H28" s="1"/>
      <c r="I28" s="1"/>
    </row>
    <row r="29" spans="1:9" ht="15" customHeight="1" x14ac:dyDescent="0.35">
      <c r="A29" s="38" t="s">
        <v>351</v>
      </c>
      <c r="B29" s="71">
        <f>'Balanse - gjeld og egenkapital'!C52</f>
        <v>3399</v>
      </c>
      <c r="C29" s="186">
        <f>'Balanse - gjeld og egenkapital'!D52</f>
        <v>2367</v>
      </c>
      <c r="D29" s="216" t="s">
        <v>573</v>
      </c>
      <c r="E29" s="1"/>
      <c r="F29" s="1"/>
      <c r="G29" s="1"/>
      <c r="H29" s="1"/>
      <c r="I29" s="1"/>
    </row>
    <row r="30" spans="1:9" ht="15" customHeight="1" x14ac:dyDescent="0.35">
      <c r="A30" s="74"/>
      <c r="B30" s="105"/>
      <c r="C30" s="105"/>
      <c r="D30" s="219"/>
      <c r="E30" s="1"/>
      <c r="F30" s="1"/>
      <c r="G30" s="1"/>
      <c r="H30" s="1"/>
      <c r="I30" s="1"/>
    </row>
    <row r="31" spans="1:9" ht="15" customHeight="1" x14ac:dyDescent="0.35">
      <c r="A31" s="75"/>
      <c r="B31" s="106"/>
      <c r="C31" s="320"/>
      <c r="D31" s="220"/>
      <c r="E31" s="1"/>
      <c r="F31" s="1"/>
      <c r="G31" s="1"/>
      <c r="H31" s="1"/>
      <c r="I31" s="1"/>
    </row>
    <row r="32" spans="1:9" ht="15" customHeight="1" x14ac:dyDescent="0.35">
      <c r="A32" s="76" t="s">
        <v>352</v>
      </c>
      <c r="B32" s="97"/>
      <c r="C32" s="188"/>
      <c r="D32" s="216"/>
      <c r="E32" s="1"/>
      <c r="F32" s="307"/>
      <c r="G32" s="1"/>
      <c r="H32" s="1"/>
      <c r="I32" s="1"/>
    </row>
    <row r="33" spans="1:9" ht="15" customHeight="1" x14ac:dyDescent="0.35">
      <c r="A33" s="77" t="s">
        <v>353</v>
      </c>
      <c r="B33" s="360">
        <f>B16/B18</f>
        <v>0.63677923610087006</v>
      </c>
      <c r="C33" s="361">
        <f>C16/C18</f>
        <v>0.61359749144811859</v>
      </c>
      <c r="D33" s="216" t="s">
        <v>574</v>
      </c>
      <c r="E33" s="1"/>
      <c r="F33" s="1"/>
      <c r="G33" s="1"/>
      <c r="H33" s="1"/>
      <c r="I33" s="1"/>
    </row>
    <row r="34" spans="1:9" ht="15" customHeight="1" x14ac:dyDescent="0.35">
      <c r="A34" s="77" t="s">
        <v>354</v>
      </c>
      <c r="B34" s="360">
        <f>B19/B11</f>
        <v>0.14886406426509352</v>
      </c>
      <c r="C34" s="361">
        <f>C19/C11</f>
        <v>5.7622565480188043E-2</v>
      </c>
      <c r="D34" s="216" t="s">
        <v>575</v>
      </c>
      <c r="E34" s="1"/>
      <c r="F34" s="1"/>
      <c r="G34" s="1"/>
      <c r="H34" s="1"/>
      <c r="I34" s="1"/>
    </row>
    <row r="35" spans="1:9" ht="15" customHeight="1" x14ac:dyDescent="0.35">
      <c r="A35" s="77" t="s">
        <v>355</v>
      </c>
      <c r="B35" s="360">
        <f>B24/B28</f>
        <v>3.6171122994652407</v>
      </c>
      <c r="C35" s="361">
        <f>C24/C28</f>
        <v>2.0267527675276753</v>
      </c>
      <c r="D35" s="216" t="s">
        <v>575</v>
      </c>
      <c r="E35" s="1"/>
      <c r="F35" s="1"/>
      <c r="G35" s="1"/>
      <c r="H35" s="1"/>
      <c r="I35" s="1"/>
    </row>
    <row r="36" spans="1:9" ht="15" customHeight="1" x14ac:dyDescent="0.35">
      <c r="A36" s="77" t="s">
        <v>356</v>
      </c>
      <c r="B36" s="83">
        <f>B24-B28</f>
        <v>2447</v>
      </c>
      <c r="C36" s="111">
        <f>C24-C28</f>
        <v>1113</v>
      </c>
      <c r="D36" s="216" t="s">
        <v>575</v>
      </c>
      <c r="E36" s="1"/>
      <c r="F36" s="1"/>
      <c r="G36" s="1"/>
      <c r="H36" s="1"/>
      <c r="I36" s="1"/>
    </row>
    <row r="37" spans="1:9" ht="15" customHeight="1" x14ac:dyDescent="0.35">
      <c r="A37" s="77" t="s">
        <v>357</v>
      </c>
      <c r="B37" s="360">
        <f>B26/B29</f>
        <v>0.72491909385113273</v>
      </c>
      <c r="C37" s="361">
        <f>C26/C29</f>
        <v>0.54203633291085762</v>
      </c>
      <c r="D37" s="216" t="s">
        <v>575</v>
      </c>
      <c r="E37" s="1"/>
      <c r="F37" s="1"/>
      <c r="G37" s="1"/>
      <c r="H37" s="1"/>
      <c r="I37" s="1"/>
    </row>
    <row r="38" spans="1:9" ht="15" customHeight="1" x14ac:dyDescent="0.35">
      <c r="A38" s="77" t="s">
        <v>358</v>
      </c>
      <c r="B38" s="360">
        <f>B28/B26</f>
        <v>0.3794642857142857</v>
      </c>
      <c r="C38" s="361">
        <f>C28/C26</f>
        <v>0.84489477786438039</v>
      </c>
      <c r="D38" s="216" t="s">
        <v>575</v>
      </c>
      <c r="E38" s="1"/>
      <c r="F38" s="1"/>
      <c r="G38" s="1"/>
      <c r="H38" s="1"/>
      <c r="I38" s="1"/>
    </row>
    <row r="39" spans="1:9" ht="15" customHeight="1" x14ac:dyDescent="0.35">
      <c r="A39" s="77" t="s">
        <v>359</v>
      </c>
      <c r="B39" s="360">
        <f>B12/B11</f>
        <v>0.38571607882515374</v>
      </c>
      <c r="C39" s="361">
        <f>C12/C11</f>
        <v>0.42444593687038279</v>
      </c>
      <c r="D39" s="216" t="s">
        <v>575</v>
      </c>
      <c r="E39" s="1"/>
      <c r="F39" s="1"/>
      <c r="G39" s="1"/>
      <c r="H39" s="1"/>
      <c r="I39" s="1"/>
    </row>
    <row r="40" spans="1:9" ht="15" customHeight="1" x14ac:dyDescent="0.35">
      <c r="A40" s="77" t="s">
        <v>360</v>
      </c>
      <c r="B40" s="360">
        <f>B13/B11</f>
        <v>0.1061880256056232</v>
      </c>
      <c r="C40" s="361">
        <f>C13/C11</f>
        <v>9.7515110812625927E-2</v>
      </c>
      <c r="D40" s="216" t="s">
        <v>575</v>
      </c>
      <c r="E40" s="1"/>
      <c r="F40" s="1"/>
      <c r="G40" s="1"/>
      <c r="H40" s="1"/>
      <c r="I40" s="1"/>
    </row>
    <row r="41" spans="1:9" ht="15" customHeight="1" x14ac:dyDescent="0.35">
      <c r="A41" s="77" t="s">
        <v>361</v>
      </c>
      <c r="B41" s="360">
        <f>'Note 25'!B14/'Note 25'!B11</f>
        <v>0.50094138320572357</v>
      </c>
      <c r="C41" s="361">
        <f>'Note 25'!C14/'Note 25'!C11</f>
        <v>0.47266621893888516</v>
      </c>
      <c r="D41" s="216" t="s">
        <v>575</v>
      </c>
      <c r="E41" s="1"/>
      <c r="F41" s="1"/>
      <c r="G41" s="1"/>
      <c r="H41" s="1"/>
      <c r="I41" s="1"/>
    </row>
    <row r="42" spans="1:9" ht="15" customHeight="1" x14ac:dyDescent="0.35">
      <c r="A42" s="67"/>
      <c r="B42" s="105"/>
      <c r="C42" s="105"/>
      <c r="D42" s="10"/>
      <c r="E42" s="1"/>
      <c r="F42" s="1"/>
    </row>
    <row r="43" spans="1:9" ht="15" customHeight="1" x14ac:dyDescent="0.35">
      <c r="A43" s="1"/>
      <c r="B43" s="320"/>
      <c r="C43" s="320"/>
      <c r="D43" s="10"/>
      <c r="E43" s="1"/>
      <c r="F43" s="1"/>
    </row>
    <row r="45" spans="1:9" ht="15.75" customHeight="1" x14ac:dyDescent="0.35">
      <c r="A45" s="488"/>
    </row>
  </sheetData>
  <pageMargins left="0.51181102362204722" right="0.51181102362204722" top="0.74803149606299213" bottom="0.74803149606299213" header="0.31496062992125984" footer="0.31496062992125984"/>
  <pageSetup paperSize="9" scale="90"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C05B5-BBF8-499B-82E1-DC18D059E600}">
  <sheetPr>
    <pageSetUpPr fitToPage="1"/>
  </sheetPr>
  <dimension ref="A1:N24"/>
  <sheetViews>
    <sheetView workbookViewId="0">
      <selection activeCell="H12" sqref="H12"/>
    </sheetView>
  </sheetViews>
  <sheetFormatPr baseColWidth="10" defaultColWidth="11.54296875" defaultRowHeight="12.5" x14ac:dyDescent="0.25"/>
  <cols>
    <col min="1" max="1" width="17" customWidth="1"/>
    <col min="2" max="3" width="15.54296875" customWidth="1"/>
    <col min="4" max="4" width="16" customWidth="1"/>
    <col min="5" max="5" width="21" customWidth="1"/>
    <col min="6" max="6" width="18.1796875" customWidth="1"/>
    <col min="7" max="7" width="19.26953125" customWidth="1"/>
    <col min="8" max="8" width="18.1796875" customWidth="1"/>
    <col min="9" max="9" width="12.26953125" customWidth="1"/>
    <col min="10" max="10" width="9.81640625" customWidth="1"/>
  </cols>
  <sheetData>
    <row r="1" spans="1:14" ht="13" x14ac:dyDescent="0.3">
      <c r="A1" s="401"/>
      <c r="B1" s="402"/>
      <c r="C1" s="402"/>
      <c r="D1" s="403"/>
      <c r="E1" s="402"/>
      <c r="F1" s="402"/>
      <c r="G1" s="402"/>
      <c r="H1" s="402"/>
      <c r="I1" s="402"/>
      <c r="J1" s="402"/>
    </row>
    <row r="2" spans="1:14" ht="13" x14ac:dyDescent="0.3">
      <c r="A2" s="401" t="s">
        <v>819</v>
      </c>
      <c r="B2" s="402"/>
      <c r="C2" s="402"/>
      <c r="D2" s="403"/>
      <c r="E2" s="402"/>
      <c r="F2" s="402"/>
      <c r="G2" s="402"/>
      <c r="H2" s="402"/>
      <c r="I2" s="402"/>
      <c r="J2" s="402"/>
    </row>
    <row r="3" spans="1:14" ht="13" x14ac:dyDescent="0.3">
      <c r="A3" s="402"/>
      <c r="B3" s="402"/>
      <c r="C3" s="402"/>
      <c r="D3" s="404"/>
      <c r="E3" s="402"/>
      <c r="F3" s="402"/>
      <c r="G3" s="402"/>
      <c r="H3" s="402"/>
      <c r="I3" s="402"/>
      <c r="J3" s="402"/>
    </row>
    <row r="4" spans="1:14" ht="15.5" x14ac:dyDescent="0.35">
      <c r="A4" s="405" t="s">
        <v>576</v>
      </c>
      <c r="B4" s="405"/>
      <c r="C4" s="405"/>
      <c r="D4" s="405"/>
      <c r="E4" s="405"/>
      <c r="F4" s="406"/>
      <c r="G4" s="406"/>
      <c r="H4" s="406"/>
      <c r="I4" s="407"/>
      <c r="J4" s="408"/>
    </row>
    <row r="5" spans="1:14" ht="15.5" x14ac:dyDescent="0.35">
      <c r="A5" s="409" t="s">
        <v>588</v>
      </c>
      <c r="B5" s="410"/>
      <c r="C5" s="410"/>
      <c r="D5" s="410"/>
      <c r="E5" s="410"/>
      <c r="F5" s="411"/>
      <c r="G5" s="411"/>
      <c r="H5" s="411"/>
      <c r="I5" s="412"/>
      <c r="J5" s="413"/>
    </row>
    <row r="6" spans="1:14" ht="15.5" x14ac:dyDescent="0.35">
      <c r="A6" s="414"/>
      <c r="B6" s="410"/>
      <c r="C6" s="410"/>
      <c r="D6" s="410"/>
      <c r="E6" s="410"/>
      <c r="F6" s="411"/>
      <c r="G6" s="411"/>
      <c r="H6" s="411"/>
      <c r="I6" s="412"/>
      <c r="J6" s="413"/>
    </row>
    <row r="7" spans="1:14" s="417" customFormat="1" ht="40.5" customHeight="1" x14ac:dyDescent="0.3">
      <c r="A7" s="415" t="s">
        <v>332</v>
      </c>
      <c r="B7" s="415" t="s">
        <v>331</v>
      </c>
      <c r="C7" s="415" t="s">
        <v>807</v>
      </c>
      <c r="D7" s="415" t="s">
        <v>808</v>
      </c>
      <c r="E7" s="415" t="s">
        <v>809</v>
      </c>
      <c r="F7" s="415" t="s">
        <v>810</v>
      </c>
      <c r="G7" s="415" t="s">
        <v>334</v>
      </c>
      <c r="H7" s="415" t="s">
        <v>336</v>
      </c>
      <c r="I7" s="415" t="s">
        <v>811</v>
      </c>
      <c r="J7" s="416" t="s">
        <v>812</v>
      </c>
    </row>
    <row r="8" spans="1:14" ht="62.5" x14ac:dyDescent="0.25">
      <c r="A8" s="418" t="s">
        <v>882</v>
      </c>
      <c r="B8" s="418" t="s">
        <v>883</v>
      </c>
      <c r="C8" s="462">
        <v>0</v>
      </c>
      <c r="D8" s="462">
        <v>0</v>
      </c>
      <c r="E8" s="462">
        <v>0</v>
      </c>
      <c r="F8" s="462">
        <v>0</v>
      </c>
      <c r="G8" s="463">
        <v>39</v>
      </c>
      <c r="H8" s="463">
        <f>SUBTOTAL(9,D8:G8)</f>
        <v>39</v>
      </c>
      <c r="I8" s="418" t="s">
        <v>884</v>
      </c>
      <c r="J8" s="419" t="s">
        <v>335</v>
      </c>
    </row>
    <row r="9" spans="1:14" x14ac:dyDescent="0.25">
      <c r="A9" s="418"/>
      <c r="B9" s="418" t="s">
        <v>814</v>
      </c>
      <c r="C9" s="462">
        <v>0</v>
      </c>
      <c r="D9" s="462">
        <v>0</v>
      </c>
      <c r="E9" s="462">
        <v>0</v>
      </c>
      <c r="F9" s="462">
        <v>0</v>
      </c>
      <c r="G9" s="463">
        <v>0</v>
      </c>
      <c r="H9" s="463">
        <f t="shared" ref="H9:H11" si="0">SUBTOTAL(9,D9:G9)</f>
        <v>0</v>
      </c>
      <c r="I9" s="418" t="s">
        <v>813</v>
      </c>
      <c r="J9" s="419" t="s">
        <v>335</v>
      </c>
      <c r="N9" s="338"/>
    </row>
    <row r="10" spans="1:14" x14ac:dyDescent="0.25">
      <c r="A10" s="418"/>
      <c r="B10" s="418" t="s">
        <v>815</v>
      </c>
      <c r="C10" s="462">
        <v>0</v>
      </c>
      <c r="D10" s="462">
        <v>0</v>
      </c>
      <c r="E10" s="462">
        <v>0</v>
      </c>
      <c r="F10" s="462">
        <v>0</v>
      </c>
      <c r="G10" s="463">
        <v>0</v>
      </c>
      <c r="H10" s="463">
        <f t="shared" si="0"/>
        <v>0</v>
      </c>
      <c r="I10" s="418" t="s">
        <v>813</v>
      </c>
      <c r="J10" s="419" t="s">
        <v>335</v>
      </c>
    </row>
    <row r="11" spans="1:14" x14ac:dyDescent="0.25">
      <c r="A11" s="418"/>
      <c r="B11" s="418" t="s">
        <v>816</v>
      </c>
      <c r="C11" s="462">
        <v>0</v>
      </c>
      <c r="D11" s="462">
        <v>0</v>
      </c>
      <c r="E11" s="462">
        <v>0</v>
      </c>
      <c r="F11" s="462">
        <v>0</v>
      </c>
      <c r="G11" s="463">
        <v>0</v>
      </c>
      <c r="H11" s="463">
        <f t="shared" si="0"/>
        <v>0</v>
      </c>
      <c r="I11" s="418" t="s">
        <v>813</v>
      </c>
      <c r="J11" s="419" t="s">
        <v>335</v>
      </c>
      <c r="L11" s="420"/>
    </row>
    <row r="12" spans="1:14" ht="13" x14ac:dyDescent="0.25">
      <c r="A12" s="421" t="s">
        <v>430</v>
      </c>
      <c r="B12" s="421" t="s">
        <v>430</v>
      </c>
      <c r="C12" s="464">
        <f t="shared" ref="C12:H12" si="1">SUM(C8:C11)</f>
        <v>0</v>
      </c>
      <c r="D12" s="464">
        <f t="shared" si="1"/>
        <v>0</v>
      </c>
      <c r="E12" s="464">
        <f t="shared" si="1"/>
        <v>0</v>
      </c>
      <c r="F12" s="464">
        <f t="shared" si="1"/>
        <v>0</v>
      </c>
      <c r="G12" s="464">
        <f t="shared" si="1"/>
        <v>39</v>
      </c>
      <c r="H12" s="464">
        <f t="shared" si="1"/>
        <v>39</v>
      </c>
      <c r="I12" s="421"/>
      <c r="J12" s="418" t="s">
        <v>337</v>
      </c>
    </row>
    <row r="13" spans="1:14" ht="15.5" x14ac:dyDescent="0.35">
      <c r="A13" s="422"/>
      <c r="B13" s="423"/>
      <c r="C13" s="423"/>
      <c r="D13" s="423"/>
      <c r="E13" s="423"/>
      <c r="F13" s="423"/>
      <c r="G13" s="411"/>
      <c r="H13" s="411"/>
      <c r="I13" s="424"/>
      <c r="J13" s="425"/>
    </row>
    <row r="14" spans="1:14" ht="15.5" x14ac:dyDescent="0.35">
      <c r="A14" s="426" t="s">
        <v>338</v>
      </c>
      <c r="B14" s="423"/>
      <c r="C14" s="423"/>
      <c r="D14" s="423"/>
      <c r="E14" s="423"/>
      <c r="F14" s="423"/>
      <c r="G14" s="411"/>
      <c r="H14" s="411"/>
      <c r="I14" s="424"/>
      <c r="J14" s="425"/>
    </row>
    <row r="15" spans="1:14" x14ac:dyDescent="0.25">
      <c r="A15" s="551" t="s">
        <v>817</v>
      </c>
      <c r="B15" s="551"/>
      <c r="C15" s="551"/>
      <c r="D15" s="551"/>
      <c r="E15" s="551"/>
      <c r="F15" s="551"/>
      <c r="G15" s="551"/>
      <c r="H15" s="551"/>
      <c r="I15" s="551"/>
      <c r="J15" s="551"/>
    </row>
    <row r="16" spans="1:14" x14ac:dyDescent="0.25">
      <c r="A16" s="551"/>
      <c r="B16" s="551"/>
      <c r="C16" s="551"/>
      <c r="D16" s="551"/>
      <c r="E16" s="551"/>
      <c r="F16" s="551"/>
      <c r="G16" s="551"/>
      <c r="H16" s="551"/>
      <c r="I16" s="551"/>
      <c r="J16" s="551"/>
    </row>
    <row r="17" spans="1:10" x14ac:dyDescent="0.25">
      <c r="A17" s="551"/>
      <c r="B17" s="551"/>
      <c r="C17" s="551"/>
      <c r="D17" s="551"/>
      <c r="E17" s="551"/>
      <c r="F17" s="551"/>
      <c r="G17" s="551"/>
      <c r="H17" s="551"/>
      <c r="I17" s="551"/>
      <c r="J17" s="551"/>
    </row>
    <row r="18" spans="1:10" ht="38.9" customHeight="1" x14ac:dyDescent="0.25">
      <c r="A18" s="551"/>
      <c r="B18" s="551"/>
      <c r="C18" s="551"/>
      <c r="D18" s="551"/>
      <c r="E18" s="551"/>
      <c r="F18" s="551"/>
      <c r="G18" s="551"/>
      <c r="H18" s="551"/>
      <c r="I18" s="551"/>
      <c r="J18" s="551"/>
    </row>
    <row r="19" spans="1:10" x14ac:dyDescent="0.25">
      <c r="A19" s="427"/>
      <c r="B19" s="427"/>
      <c r="C19" s="427"/>
      <c r="D19" s="427"/>
      <c r="E19" s="427"/>
      <c r="F19" s="427"/>
      <c r="G19" s="427"/>
      <c r="H19" s="427"/>
      <c r="I19" s="427"/>
      <c r="J19" s="427"/>
    </row>
    <row r="20" spans="1:10" x14ac:dyDescent="0.25">
      <c r="A20" s="427"/>
      <c r="B20" s="427"/>
      <c r="C20" s="427"/>
      <c r="D20" s="427"/>
      <c r="E20" s="427"/>
      <c r="F20" s="427"/>
      <c r="G20" s="427"/>
      <c r="H20" s="427"/>
      <c r="I20" s="427"/>
      <c r="J20" s="427"/>
    </row>
    <row r="21" spans="1:10" x14ac:dyDescent="0.25">
      <c r="A21" s="427"/>
      <c r="B21" s="427"/>
      <c r="C21" s="427"/>
      <c r="D21" s="427"/>
      <c r="E21" s="427"/>
      <c r="F21" s="427"/>
      <c r="G21" s="427"/>
      <c r="H21" s="427"/>
      <c r="I21" s="427"/>
      <c r="J21" s="427"/>
    </row>
    <row r="22" spans="1:10" x14ac:dyDescent="0.25">
      <c r="A22" s="427"/>
      <c r="B22" s="427"/>
      <c r="C22" s="427"/>
      <c r="D22" s="427"/>
      <c r="E22" s="427"/>
      <c r="F22" s="427"/>
      <c r="G22" s="427"/>
      <c r="H22" s="427"/>
      <c r="I22" s="427"/>
      <c r="J22" s="427"/>
    </row>
    <row r="23" spans="1:10" x14ac:dyDescent="0.25">
      <c r="A23" s="427"/>
      <c r="B23" s="427"/>
      <c r="C23" s="427"/>
      <c r="D23" s="427"/>
      <c r="E23" s="427"/>
      <c r="F23" s="427"/>
      <c r="G23" s="427"/>
      <c r="H23" s="427"/>
      <c r="I23" s="427"/>
      <c r="J23" s="427"/>
    </row>
    <row r="24" spans="1:10" x14ac:dyDescent="0.25">
      <c r="A24" s="427"/>
      <c r="B24" s="427"/>
      <c r="C24" s="427"/>
      <c r="D24" s="427"/>
      <c r="E24" s="427"/>
      <c r="F24" s="427"/>
      <c r="G24" s="427"/>
      <c r="H24" s="427"/>
      <c r="I24" s="427"/>
      <c r="J24" s="427"/>
    </row>
  </sheetData>
  <mergeCells count="1">
    <mergeCell ref="A15:J18"/>
  </mergeCells>
  <pageMargins left="0.70866141732283472" right="0.51181102362204722" top="0.74803149606299213" bottom="0.74803149606299213" header="0.31496062992125984" footer="0.31496062992125984"/>
  <pageSetup paperSize="9" scale="8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45"/>
  <sheetViews>
    <sheetView workbookViewId="0">
      <selection activeCell="E40" sqref="E40"/>
    </sheetView>
  </sheetViews>
  <sheetFormatPr baseColWidth="10" defaultColWidth="17.26953125" defaultRowHeight="15.75" customHeight="1" x14ac:dyDescent="0.35"/>
  <cols>
    <col min="1" max="1" width="41.54296875" style="40" customWidth="1"/>
    <col min="2" max="2" width="8.7265625" style="40" customWidth="1"/>
    <col min="3" max="3" width="13.54296875" style="91" customWidth="1"/>
    <col min="4" max="4" width="13.453125" style="91" customWidth="1"/>
    <col min="5" max="5" width="15.453125" style="70" customWidth="1"/>
    <col min="6" max="6" width="11.453125" style="40" customWidth="1"/>
    <col min="7" max="7" width="60.54296875" style="40" customWidth="1"/>
    <col min="8" max="16384" width="17.26953125" style="40"/>
  </cols>
  <sheetData>
    <row r="1" spans="1:10" ht="12.75" customHeight="1" x14ac:dyDescent="0.35">
      <c r="A1" s="2"/>
      <c r="B1" s="1"/>
      <c r="C1" s="320"/>
      <c r="D1" s="320"/>
      <c r="E1" s="69"/>
      <c r="F1" s="1"/>
    </row>
    <row r="2" spans="1:10" ht="15.75" customHeight="1" x14ac:dyDescent="0.35">
      <c r="A2" s="6" t="s">
        <v>893</v>
      </c>
      <c r="B2" s="6"/>
      <c r="C2" s="6"/>
      <c r="D2" s="6"/>
      <c r="E2" s="6"/>
      <c r="F2" s="1"/>
      <c r="G2" s="486"/>
    </row>
    <row r="3" spans="1:10" ht="15" customHeight="1" x14ac:dyDescent="0.35">
      <c r="A3" s="1" t="s">
        <v>894</v>
      </c>
      <c r="B3" s="1"/>
      <c r="C3" s="320"/>
      <c r="D3" s="320"/>
      <c r="E3" s="69"/>
      <c r="F3" s="1"/>
    </row>
    <row r="4" spans="1:10" ht="15" customHeight="1" x14ac:dyDescent="0.35">
      <c r="A4" s="1"/>
      <c r="B4" s="1"/>
      <c r="C4" s="320"/>
      <c r="D4" s="320"/>
      <c r="E4" s="69"/>
      <c r="F4" s="1"/>
    </row>
    <row r="5" spans="1:10" ht="15" customHeight="1" x14ac:dyDescent="0.35">
      <c r="A5" s="128" t="s">
        <v>26</v>
      </c>
      <c r="B5" s="18"/>
      <c r="C5" s="78"/>
      <c r="D5" s="78"/>
      <c r="E5" s="132"/>
      <c r="F5" s="11"/>
    </row>
    <row r="6" spans="1:10" ht="15" customHeight="1" x14ac:dyDescent="0.35">
      <c r="A6" s="12" t="s">
        <v>588</v>
      </c>
      <c r="E6" s="173"/>
      <c r="F6" s="11"/>
    </row>
    <row r="7" spans="1:10" ht="15.75" customHeight="1" x14ac:dyDescent="0.35">
      <c r="A7" s="1"/>
      <c r="B7" s="1"/>
      <c r="C7" s="320"/>
      <c r="D7" s="320"/>
      <c r="E7" s="69"/>
      <c r="F7" s="1"/>
    </row>
    <row r="8" spans="1:10" ht="22.15" customHeight="1" x14ac:dyDescent="0.35">
      <c r="A8" s="19"/>
      <c r="B8" s="42" t="s">
        <v>27</v>
      </c>
      <c r="C8" s="195">
        <v>45657</v>
      </c>
      <c r="D8" s="309">
        <v>45291</v>
      </c>
      <c r="E8" s="194" t="s">
        <v>466</v>
      </c>
      <c r="F8" s="1"/>
    </row>
    <row r="9" spans="1:10" ht="15" customHeight="1" x14ac:dyDescent="0.35">
      <c r="A9" s="21" t="s">
        <v>28</v>
      </c>
      <c r="B9" s="22"/>
      <c r="C9" s="79"/>
      <c r="D9" s="80"/>
      <c r="E9" s="133"/>
      <c r="F9" s="1"/>
    </row>
    <row r="10" spans="1:10" ht="15" customHeight="1" x14ac:dyDescent="0.35">
      <c r="A10" s="23" t="s">
        <v>29</v>
      </c>
      <c r="B10" s="24" t="s">
        <v>803</v>
      </c>
      <c r="C10" s="79">
        <v>3073</v>
      </c>
      <c r="D10" s="79">
        <v>3160</v>
      </c>
      <c r="E10" s="134" t="s">
        <v>30</v>
      </c>
      <c r="F10" s="1"/>
      <c r="G10" s="1"/>
      <c r="H10" s="1"/>
      <c r="I10" s="1"/>
      <c r="J10" s="1"/>
    </row>
    <row r="11" spans="1:10" ht="15" customHeight="1" x14ac:dyDescent="0.35">
      <c r="A11" s="374" t="s">
        <v>686</v>
      </c>
      <c r="B11" s="375" t="s">
        <v>803</v>
      </c>
      <c r="C11" s="376">
        <v>3766</v>
      </c>
      <c r="D11" s="376">
        <v>3181</v>
      </c>
      <c r="E11" s="377" t="s">
        <v>687</v>
      </c>
      <c r="F11" s="1"/>
    </row>
    <row r="12" spans="1:10" ht="15" customHeight="1" x14ac:dyDescent="0.35">
      <c r="A12" s="23" t="s">
        <v>31</v>
      </c>
      <c r="B12" s="24" t="s">
        <v>803</v>
      </c>
      <c r="C12" s="79">
        <v>1128</v>
      </c>
      <c r="D12" s="79">
        <v>1104</v>
      </c>
      <c r="E12" s="134" t="s">
        <v>32</v>
      </c>
      <c r="F12" s="1"/>
      <c r="G12" s="1"/>
      <c r="H12" s="1"/>
      <c r="I12" s="1"/>
      <c r="J12" s="1"/>
    </row>
    <row r="13" spans="1:10" ht="15" customHeight="1" x14ac:dyDescent="0.35">
      <c r="A13" s="25" t="s">
        <v>33</v>
      </c>
      <c r="B13" s="26" t="s">
        <v>803</v>
      </c>
      <c r="C13" s="79">
        <v>0</v>
      </c>
      <c r="D13" s="79">
        <v>0</v>
      </c>
      <c r="E13" s="134" t="s">
        <v>34</v>
      </c>
      <c r="F13" s="1"/>
      <c r="G13" s="1"/>
      <c r="H13" s="1"/>
      <c r="I13" s="1"/>
      <c r="J13" s="1"/>
    </row>
    <row r="14" spans="1:10" ht="15" customHeight="1" x14ac:dyDescent="0.35">
      <c r="A14" s="29" t="s">
        <v>35</v>
      </c>
      <c r="B14" s="39"/>
      <c r="C14" s="82">
        <f>SUM(C10:C13)</f>
        <v>7967</v>
      </c>
      <c r="D14" s="83">
        <f>SUM(D10:D13)</f>
        <v>7445</v>
      </c>
      <c r="E14" s="335" t="s">
        <v>36</v>
      </c>
      <c r="F14" s="1"/>
      <c r="G14" s="1"/>
      <c r="H14" s="1"/>
      <c r="I14" s="1"/>
      <c r="J14" s="1"/>
    </row>
    <row r="15" spans="1:10" ht="15" customHeight="1" x14ac:dyDescent="0.35">
      <c r="A15" s="33"/>
      <c r="B15" s="22"/>
      <c r="C15" s="84"/>
      <c r="D15" s="85"/>
      <c r="E15" s="136"/>
      <c r="F15" s="1"/>
      <c r="G15" s="1"/>
      <c r="H15" s="1"/>
      <c r="I15" s="1"/>
      <c r="J15" s="1"/>
    </row>
    <row r="16" spans="1:10" ht="15" customHeight="1" x14ac:dyDescent="0.35">
      <c r="A16" s="34" t="s">
        <v>37</v>
      </c>
      <c r="B16" s="22"/>
      <c r="C16" s="81"/>
      <c r="D16" s="80"/>
      <c r="E16" s="136"/>
      <c r="F16" s="1"/>
      <c r="G16" s="1"/>
      <c r="H16" s="1"/>
      <c r="I16" s="1"/>
      <c r="J16" s="1"/>
    </row>
    <row r="17" spans="1:10" ht="15" customHeight="1" x14ac:dyDescent="0.35">
      <c r="A17" s="35" t="s">
        <v>756</v>
      </c>
      <c r="B17" s="22"/>
      <c r="C17" s="79">
        <v>22</v>
      </c>
      <c r="D17" s="79">
        <v>25</v>
      </c>
      <c r="E17" s="134" t="s">
        <v>39</v>
      </c>
      <c r="F17" s="1"/>
      <c r="G17" s="1"/>
      <c r="H17" s="1"/>
      <c r="I17" s="1"/>
      <c r="J17" s="1"/>
    </row>
    <row r="18" spans="1:10" ht="15" customHeight="1" x14ac:dyDescent="0.35">
      <c r="A18" s="35" t="s">
        <v>344</v>
      </c>
      <c r="B18" s="24">
        <v>2</v>
      </c>
      <c r="C18" s="79">
        <v>4318</v>
      </c>
      <c r="D18" s="79">
        <v>4305</v>
      </c>
      <c r="E18" s="134" t="s">
        <v>40</v>
      </c>
      <c r="F18" s="1"/>
      <c r="G18" s="1"/>
      <c r="H18" s="1"/>
      <c r="I18" s="1"/>
      <c r="J18" s="1"/>
    </row>
    <row r="19" spans="1:10" ht="15" customHeight="1" x14ac:dyDescent="0.35">
      <c r="A19" s="35" t="s">
        <v>41</v>
      </c>
      <c r="B19" s="22">
        <v>7.8</v>
      </c>
      <c r="C19" s="79">
        <v>172</v>
      </c>
      <c r="D19" s="79">
        <v>183</v>
      </c>
      <c r="E19" s="134" t="s">
        <v>42</v>
      </c>
      <c r="F19" s="1"/>
      <c r="G19" s="1"/>
      <c r="H19" s="1"/>
      <c r="I19" s="1"/>
      <c r="J19" s="1"/>
    </row>
    <row r="20" spans="1:10" ht="15" customHeight="1" x14ac:dyDescent="0.35">
      <c r="A20" s="35" t="s">
        <v>43</v>
      </c>
      <c r="B20" s="22">
        <v>7.8</v>
      </c>
      <c r="C20" s="79">
        <v>0</v>
      </c>
      <c r="D20" s="79">
        <v>0</v>
      </c>
      <c r="E20" s="134" t="s">
        <v>44</v>
      </c>
      <c r="F20" s="1"/>
      <c r="G20" s="1"/>
      <c r="H20" s="1"/>
      <c r="I20" s="1"/>
      <c r="J20" s="1"/>
    </row>
    <row r="21" spans="1:10" ht="15" customHeight="1" x14ac:dyDescent="0.35">
      <c r="A21" s="25" t="s">
        <v>45</v>
      </c>
      <c r="B21" s="26">
        <v>3</v>
      </c>
      <c r="C21" s="79">
        <v>2269</v>
      </c>
      <c r="D21" s="79">
        <v>2503</v>
      </c>
      <c r="E21" s="134" t="s">
        <v>46</v>
      </c>
      <c r="F21" s="1"/>
      <c r="G21" s="1"/>
      <c r="H21" s="1"/>
      <c r="I21" s="1"/>
      <c r="J21" s="1"/>
    </row>
    <row r="22" spans="1:10" ht="15" customHeight="1" x14ac:dyDescent="0.35">
      <c r="A22" s="29" t="s">
        <v>47</v>
      </c>
      <c r="B22" s="30"/>
      <c r="C22" s="82">
        <f>SUM(C17:C21)</f>
        <v>6781</v>
      </c>
      <c r="D22" s="83">
        <f>SUM(D17:D21)</f>
        <v>7016</v>
      </c>
      <c r="E22" s="137" t="s">
        <v>48</v>
      </c>
      <c r="F22" s="1"/>
      <c r="G22" s="1"/>
      <c r="H22" s="1"/>
      <c r="I22" s="1"/>
      <c r="J22" s="1"/>
    </row>
    <row r="23" spans="1:10" ht="15" customHeight="1" x14ac:dyDescent="0.35">
      <c r="A23" s="33"/>
      <c r="B23" s="22"/>
      <c r="C23" s="84"/>
      <c r="D23" s="85"/>
      <c r="E23" s="136"/>
      <c r="F23" s="1"/>
      <c r="G23" s="1"/>
      <c r="H23" s="1"/>
      <c r="I23" s="1"/>
      <c r="J23" s="1"/>
    </row>
    <row r="24" spans="1:10" ht="15" customHeight="1" x14ac:dyDescent="0.35">
      <c r="A24" s="29" t="s">
        <v>49</v>
      </c>
      <c r="B24" s="30"/>
      <c r="C24" s="86">
        <f>C14-C22</f>
        <v>1186</v>
      </c>
      <c r="D24" s="87">
        <f>D14-D22</f>
        <v>429</v>
      </c>
      <c r="E24" s="138" t="s">
        <v>50</v>
      </c>
      <c r="F24" s="1"/>
      <c r="G24" s="1"/>
      <c r="H24" s="1"/>
      <c r="I24" s="1"/>
      <c r="J24" s="1"/>
    </row>
    <row r="25" spans="1:10" ht="15" customHeight="1" x14ac:dyDescent="0.35">
      <c r="A25" s="33"/>
      <c r="B25" s="22"/>
      <c r="C25" s="81"/>
      <c r="D25" s="80"/>
      <c r="E25" s="136"/>
      <c r="F25" s="1"/>
      <c r="G25" s="1"/>
      <c r="H25" s="1"/>
      <c r="I25" s="1"/>
      <c r="J25" s="1"/>
    </row>
    <row r="26" spans="1:10" ht="15" customHeight="1" x14ac:dyDescent="0.35">
      <c r="A26" s="21" t="s">
        <v>51</v>
      </c>
      <c r="B26" s="22"/>
      <c r="C26" s="81"/>
      <c r="D26" s="80"/>
      <c r="E26" s="136"/>
      <c r="F26" s="1"/>
      <c r="G26" s="1"/>
      <c r="H26" s="1"/>
      <c r="I26" s="1"/>
      <c r="J26" s="1"/>
    </row>
    <row r="27" spans="1:10" ht="15" customHeight="1" x14ac:dyDescent="0.35">
      <c r="A27" s="35" t="s">
        <v>858</v>
      </c>
      <c r="B27" s="24">
        <v>4</v>
      </c>
      <c r="C27" s="79">
        <v>0</v>
      </c>
      <c r="D27" s="79">
        <v>0</v>
      </c>
      <c r="E27" s="134" t="s">
        <v>864</v>
      </c>
      <c r="F27" s="1"/>
      <c r="G27" s="1"/>
      <c r="H27" s="1"/>
      <c r="I27" s="1"/>
      <c r="J27" s="1"/>
    </row>
    <row r="28" spans="1:10" ht="15" customHeight="1" x14ac:dyDescent="0.35">
      <c r="A28" s="35" t="s">
        <v>862</v>
      </c>
      <c r="B28" s="24">
        <v>4</v>
      </c>
      <c r="C28" s="79">
        <v>13</v>
      </c>
      <c r="D28" s="79">
        <v>6</v>
      </c>
      <c r="E28" s="134" t="s">
        <v>53</v>
      </c>
      <c r="F28" s="1"/>
      <c r="G28" s="1"/>
      <c r="H28" s="1"/>
      <c r="I28" s="1"/>
      <c r="J28" s="1"/>
    </row>
    <row r="29" spans="1:10" ht="15" customHeight="1" x14ac:dyDescent="0.35">
      <c r="A29" s="127" t="s">
        <v>859</v>
      </c>
      <c r="B29" s="489">
        <v>4</v>
      </c>
      <c r="C29" s="490">
        <v>0</v>
      </c>
      <c r="D29" s="79">
        <v>0</v>
      </c>
      <c r="E29" s="134" t="s">
        <v>865</v>
      </c>
      <c r="F29" s="1"/>
      <c r="G29" s="1"/>
      <c r="H29" s="1"/>
      <c r="I29" s="1"/>
      <c r="J29" s="1"/>
    </row>
    <row r="30" spans="1:10" ht="15" customHeight="1" x14ac:dyDescent="0.35">
      <c r="A30" s="127" t="s">
        <v>863</v>
      </c>
      <c r="B30" s="489">
        <v>4</v>
      </c>
      <c r="C30" s="491">
        <v>18</v>
      </c>
      <c r="D30" s="79">
        <v>12</v>
      </c>
      <c r="E30" s="134" t="s">
        <v>55</v>
      </c>
      <c r="F30" s="1"/>
      <c r="G30" s="1"/>
      <c r="H30" s="1"/>
      <c r="I30" s="1"/>
      <c r="J30" s="1"/>
    </row>
    <row r="31" spans="1:10" ht="15" customHeight="1" x14ac:dyDescent="0.35">
      <c r="A31" s="303" t="s">
        <v>56</v>
      </c>
      <c r="B31" s="299"/>
      <c r="C31" s="82">
        <f>C27+C28-C29-C30</f>
        <v>-5</v>
      </c>
      <c r="D31" s="83">
        <f>D27+D28-D29-D30</f>
        <v>-6</v>
      </c>
      <c r="E31" s="135" t="s">
        <v>57</v>
      </c>
      <c r="F31" s="1"/>
      <c r="G31" s="1"/>
      <c r="H31" s="1"/>
      <c r="I31" s="1"/>
      <c r="J31" s="1"/>
    </row>
    <row r="32" spans="1:10" ht="15" customHeight="1" x14ac:dyDescent="0.35">
      <c r="A32" s="19"/>
      <c r="B32" s="37"/>
      <c r="C32" s="88"/>
      <c r="D32" s="88"/>
      <c r="E32" s="136"/>
      <c r="F32" s="1"/>
      <c r="G32" s="1"/>
      <c r="H32" s="1"/>
      <c r="I32" s="1"/>
      <c r="J32" s="1"/>
    </row>
    <row r="33" spans="1:10" ht="15" customHeight="1" x14ac:dyDescent="0.35">
      <c r="A33" s="36" t="s">
        <v>58</v>
      </c>
      <c r="B33" s="37"/>
      <c r="C33" s="82">
        <f>C24+C31</f>
        <v>1181</v>
      </c>
      <c r="D33" s="83">
        <f>D24+D31</f>
        <v>423</v>
      </c>
      <c r="E33" s="135" t="s">
        <v>59</v>
      </c>
      <c r="F33" s="1"/>
      <c r="G33" s="1"/>
      <c r="H33" s="1"/>
      <c r="I33" s="1"/>
      <c r="J33" s="1"/>
    </row>
    <row r="34" spans="1:10" ht="15" customHeight="1" x14ac:dyDescent="0.35">
      <c r="A34" s="33"/>
      <c r="B34" s="22"/>
      <c r="C34" s="84"/>
      <c r="D34" s="85"/>
      <c r="E34" s="136"/>
      <c r="F34" s="1"/>
      <c r="G34" s="1"/>
      <c r="H34" s="1"/>
      <c r="I34" s="1"/>
      <c r="J34" s="1"/>
    </row>
    <row r="35" spans="1:10" ht="15" customHeight="1" x14ac:dyDescent="0.35">
      <c r="A35" s="35" t="s">
        <v>757</v>
      </c>
      <c r="B35" s="22"/>
      <c r="C35" s="79">
        <v>0</v>
      </c>
      <c r="D35" s="79">
        <v>0</v>
      </c>
      <c r="E35" s="134" t="s">
        <v>61</v>
      </c>
      <c r="F35" s="1"/>
      <c r="G35" s="1"/>
      <c r="H35" s="1"/>
      <c r="I35" s="1"/>
      <c r="J35" s="1"/>
    </row>
    <row r="36" spans="1:10" ht="15" customHeight="1" x14ac:dyDescent="0.35">
      <c r="A36" s="39"/>
      <c r="B36" s="30"/>
      <c r="C36" s="89"/>
      <c r="D36" s="90"/>
      <c r="E36" s="136"/>
      <c r="F36" s="1"/>
      <c r="G36" s="1"/>
      <c r="H36" s="1"/>
      <c r="I36" s="1"/>
      <c r="J36" s="1"/>
    </row>
    <row r="37" spans="1:10" ht="15" customHeight="1" x14ac:dyDescent="0.35">
      <c r="A37" s="36" t="s">
        <v>62</v>
      </c>
      <c r="B37" s="37"/>
      <c r="C37" s="82">
        <f>C33-C35</f>
        <v>1181</v>
      </c>
      <c r="D37" s="83">
        <f>D33-D35</f>
        <v>423</v>
      </c>
      <c r="E37" s="135" t="s">
        <v>63</v>
      </c>
      <c r="F37" s="1"/>
      <c r="G37" s="1"/>
      <c r="H37" s="1"/>
      <c r="I37" s="1"/>
      <c r="J37" s="1"/>
    </row>
    <row r="38" spans="1:10" ht="15" customHeight="1" x14ac:dyDescent="0.35">
      <c r="A38" s="33"/>
      <c r="B38" s="22"/>
      <c r="C38" s="84"/>
      <c r="D38" s="85"/>
      <c r="E38" s="136"/>
      <c r="F38" s="1"/>
      <c r="G38" s="1"/>
      <c r="H38" s="1"/>
      <c r="I38" s="1"/>
      <c r="J38" s="1"/>
    </row>
    <row r="39" spans="1:10" ht="15" customHeight="1" x14ac:dyDescent="0.35">
      <c r="A39" s="21" t="s">
        <v>64</v>
      </c>
      <c r="B39" s="22"/>
      <c r="C39" s="81"/>
      <c r="D39" s="80"/>
      <c r="E39" s="136"/>
      <c r="F39" s="1"/>
      <c r="G39" s="1"/>
      <c r="H39" s="1"/>
      <c r="I39" s="1"/>
      <c r="J39" s="1"/>
    </row>
    <row r="40" spans="1:10" ht="15" customHeight="1" x14ac:dyDescent="0.35">
      <c r="A40" s="35" t="s">
        <v>761</v>
      </c>
      <c r="B40" s="308">
        <v>12</v>
      </c>
      <c r="C40" s="81">
        <v>1181</v>
      </c>
      <c r="D40" s="81">
        <v>423</v>
      </c>
      <c r="E40" s="134" t="s">
        <v>65</v>
      </c>
      <c r="F40" s="1"/>
      <c r="G40" s="1"/>
      <c r="H40" s="1"/>
      <c r="I40" s="1"/>
      <c r="J40" s="1"/>
    </row>
    <row r="41" spans="1:10" ht="15" customHeight="1" x14ac:dyDescent="0.35">
      <c r="A41" s="35" t="s">
        <v>758</v>
      </c>
      <c r="B41" s="24"/>
      <c r="C41" s="81">
        <v>0</v>
      </c>
      <c r="D41" s="80">
        <v>0</v>
      </c>
      <c r="E41" s="134" t="s">
        <v>67</v>
      </c>
      <c r="F41" s="1"/>
      <c r="G41" s="1"/>
      <c r="H41" s="1"/>
      <c r="I41" s="1"/>
      <c r="J41" s="1"/>
    </row>
    <row r="42" spans="1:10" ht="15" customHeight="1" x14ac:dyDescent="0.35">
      <c r="A42" s="25" t="s">
        <v>759</v>
      </c>
      <c r="B42" s="26"/>
      <c r="C42" s="81">
        <v>0</v>
      </c>
      <c r="D42" s="91">
        <v>0</v>
      </c>
      <c r="E42" s="134" t="s">
        <v>69</v>
      </c>
      <c r="F42" s="1"/>
      <c r="G42" s="1"/>
      <c r="H42" s="1"/>
      <c r="I42" s="1"/>
      <c r="J42" s="1"/>
    </row>
    <row r="43" spans="1:10" ht="15" customHeight="1" x14ac:dyDescent="0.35">
      <c r="A43" s="29" t="s">
        <v>70</v>
      </c>
      <c r="B43" s="30"/>
      <c r="C43" s="82">
        <f>SUM(C40:C42)</f>
        <v>1181</v>
      </c>
      <c r="D43" s="83">
        <f>SUM(D40:D42)</f>
        <v>423</v>
      </c>
      <c r="E43" s="139" t="s">
        <v>71</v>
      </c>
      <c r="F43" s="1"/>
      <c r="G43" s="1"/>
      <c r="H43" s="1"/>
      <c r="I43" s="1"/>
      <c r="J43" s="1"/>
    </row>
    <row r="44" spans="1:10" ht="15" customHeight="1" x14ac:dyDescent="0.35">
      <c r="A44" s="1"/>
      <c r="B44" s="1"/>
      <c r="C44" s="320"/>
      <c r="D44" s="320"/>
      <c r="E44" s="69"/>
      <c r="F44" s="1"/>
    </row>
    <row r="45" spans="1:10" ht="15" customHeight="1" x14ac:dyDescent="0.35">
      <c r="A45" s="499" t="s">
        <v>760</v>
      </c>
      <c r="B45" s="499"/>
      <c r="C45" s="40"/>
      <c r="D45" s="40"/>
      <c r="E45" s="69"/>
      <c r="F45" s="1"/>
    </row>
  </sheetData>
  <sheetProtection formatCells="0" formatColumns="0" formatRows="0" insertColumns="0" insertRows="0"/>
  <mergeCells count="1">
    <mergeCell ref="A45:B45"/>
  </mergeCells>
  <pageMargins left="0.70866141732283472" right="0.70866141732283472" top="0.74803149606299213" bottom="0.74803149606299213" header="0.31496062992125984" footer="0.31496062992125984"/>
  <pageSetup paperSize="9" scale="96"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D48"/>
  <sheetViews>
    <sheetView workbookViewId="0">
      <selection activeCell="A60" sqref="A60:XFD60"/>
    </sheetView>
  </sheetViews>
  <sheetFormatPr baseColWidth="10" defaultColWidth="11.453125" defaultRowHeight="12.5" x14ac:dyDescent="0.25"/>
  <cols>
    <col min="1" max="1" width="62.7265625" customWidth="1"/>
    <col min="2" max="3" width="15.7265625" customWidth="1"/>
    <col min="4" max="4" width="13.7265625" style="145" customWidth="1"/>
  </cols>
  <sheetData>
    <row r="2" spans="1:4" ht="14.5" x14ac:dyDescent="0.35">
      <c r="A2" s="319" t="str">
        <f>Resultatregnskap!A2</f>
        <v>Virksomhetens navn: Høgskulen for grøn utvikling</v>
      </c>
    </row>
    <row r="4" spans="1:4" ht="14" x14ac:dyDescent="0.3">
      <c r="A4" s="326" t="s">
        <v>431</v>
      </c>
      <c r="B4" s="326"/>
      <c r="C4" s="326"/>
      <c r="D4" s="326"/>
    </row>
    <row r="5" spans="1:4" ht="14.5" x14ac:dyDescent="0.35">
      <c r="A5" s="174" t="s">
        <v>432</v>
      </c>
    </row>
    <row r="6" spans="1:4" ht="18.649999999999999" customHeight="1" x14ac:dyDescent="0.35">
      <c r="A6" s="182" t="s">
        <v>433</v>
      </c>
      <c r="B6" s="275">
        <f>Resultatregnskap!C8</f>
        <v>45657</v>
      </c>
      <c r="C6" s="276">
        <f>Resultatregnskap!D8</f>
        <v>45291</v>
      </c>
      <c r="D6" s="276" t="str">
        <f>Resultatregnskap!E8</f>
        <v>DBH-referanse</v>
      </c>
    </row>
    <row r="7" spans="1:4" ht="15" customHeight="1" x14ac:dyDescent="0.35">
      <c r="A7" s="236"/>
      <c r="B7" s="277"/>
      <c r="C7" s="277"/>
      <c r="D7" s="232"/>
    </row>
    <row r="8" spans="1:4" ht="15" customHeight="1" x14ac:dyDescent="0.35">
      <c r="A8" s="236" t="s">
        <v>333</v>
      </c>
      <c r="B8" s="278">
        <f>'Note 1'!B43</f>
        <v>0</v>
      </c>
      <c r="C8" s="278">
        <f>'Note 1'!C43</f>
        <v>0</v>
      </c>
      <c r="D8" s="232" t="s">
        <v>444</v>
      </c>
    </row>
    <row r="9" spans="1:4" ht="15" customHeight="1" x14ac:dyDescent="0.35">
      <c r="A9" s="236" t="s">
        <v>268</v>
      </c>
      <c r="B9" s="278">
        <f>'Note 1'!B48</f>
        <v>39</v>
      </c>
      <c r="C9" s="278">
        <f>'Note 1'!C48</f>
        <v>188</v>
      </c>
      <c r="D9" s="232" t="s">
        <v>445</v>
      </c>
    </row>
    <row r="10" spans="1:4" ht="14.5" x14ac:dyDescent="0.35">
      <c r="A10" s="274" t="s">
        <v>453</v>
      </c>
      <c r="B10" s="279">
        <f>SUBTOTAL(9,B8:B9)</f>
        <v>39</v>
      </c>
      <c r="C10" s="279">
        <f t="shared" ref="C10" si="0">SUBTOTAL(9,C8:C9)</f>
        <v>188</v>
      </c>
      <c r="D10" s="233" t="s">
        <v>443</v>
      </c>
    </row>
    <row r="11" spans="1:4" ht="15" customHeight="1" x14ac:dyDescent="0.35">
      <c r="A11" s="234"/>
      <c r="B11" s="280"/>
      <c r="C11" s="280"/>
      <c r="D11" s="235"/>
    </row>
    <row r="12" spans="1:4" ht="14.5" x14ac:dyDescent="0.35">
      <c r="A12" s="236" t="s">
        <v>434</v>
      </c>
      <c r="B12" s="280">
        <f>'Note 1'!B22</f>
        <v>0</v>
      </c>
      <c r="C12" s="280">
        <f>'Note 1'!C22</f>
        <v>0</v>
      </c>
      <c r="D12" s="232" t="s">
        <v>446</v>
      </c>
    </row>
    <row r="13" spans="1:4" ht="14.5" x14ac:dyDescent="0.35">
      <c r="A13" s="236" t="s">
        <v>435</v>
      </c>
      <c r="B13" s="329">
        <f>'Note 1'!B38</f>
        <v>0</v>
      </c>
      <c r="C13" s="329">
        <f>'Note 1'!C38</f>
        <v>0</v>
      </c>
      <c r="D13" s="330" t="s">
        <v>447</v>
      </c>
    </row>
    <row r="14" spans="1:4" ht="14.5" x14ac:dyDescent="0.35">
      <c r="A14" s="274" t="s">
        <v>436</v>
      </c>
      <c r="B14" s="279">
        <f>SUBTOTAL(9,B12:B13)</f>
        <v>0</v>
      </c>
      <c r="C14" s="279">
        <f t="shared" ref="C14" si="1">SUBTOTAL(9,C12:C13)</f>
        <v>0</v>
      </c>
      <c r="D14" s="233" t="s">
        <v>448</v>
      </c>
    </row>
    <row r="15" spans="1:4" ht="14.5" x14ac:dyDescent="0.35">
      <c r="A15" s="234"/>
      <c r="B15" s="280"/>
      <c r="C15" s="280"/>
      <c r="D15" s="235"/>
    </row>
    <row r="16" spans="1:4" ht="14.5" x14ac:dyDescent="0.35">
      <c r="A16" s="236" t="s">
        <v>437</v>
      </c>
      <c r="B16" s="280"/>
      <c r="C16" s="280"/>
      <c r="D16" s="235"/>
    </row>
    <row r="17" spans="1:4" ht="14.5" x14ac:dyDescent="0.35">
      <c r="A17" s="237" t="s">
        <v>438</v>
      </c>
      <c r="B17" s="280">
        <f>'Note 1'!B56</f>
        <v>3727</v>
      </c>
      <c r="C17" s="280">
        <f>'Note 1'!C56</f>
        <v>2993</v>
      </c>
      <c r="D17" s="235" t="s">
        <v>449</v>
      </c>
    </row>
    <row r="18" spans="1:4" ht="14.5" x14ac:dyDescent="0.35">
      <c r="A18" s="237" t="s">
        <v>439</v>
      </c>
      <c r="B18" s="280">
        <f>'Note 1'!B17</f>
        <v>0</v>
      </c>
      <c r="C18" s="280">
        <f>'Note 1'!C17</f>
        <v>0</v>
      </c>
      <c r="D18" s="235" t="s">
        <v>450</v>
      </c>
    </row>
    <row r="19" spans="1:4" ht="14.5" x14ac:dyDescent="0.35">
      <c r="A19" s="237" t="s">
        <v>440</v>
      </c>
      <c r="B19" s="280">
        <f>'Note 1'!B73</f>
        <v>225</v>
      </c>
      <c r="C19" s="280">
        <f>'Note 1'!C73</f>
        <v>338</v>
      </c>
      <c r="D19" s="235" t="s">
        <v>451</v>
      </c>
    </row>
    <row r="20" spans="1:4" ht="14.5" x14ac:dyDescent="0.35">
      <c r="A20" s="274" t="s">
        <v>441</v>
      </c>
      <c r="B20" s="279">
        <f>SUBTOTAL(9,B17:B19)</f>
        <v>3952</v>
      </c>
      <c r="C20" s="279">
        <f t="shared" ref="C20" si="2">SUBTOTAL(9,C17:C19)</f>
        <v>3331</v>
      </c>
      <c r="D20" s="233" t="s">
        <v>452</v>
      </c>
    </row>
    <row r="21" spans="1:4" x14ac:dyDescent="0.25">
      <c r="A21" s="121"/>
    </row>
    <row r="22" spans="1:4" ht="15" customHeight="1" x14ac:dyDescent="0.25">
      <c r="A22" s="552" t="s">
        <v>604</v>
      </c>
      <c r="B22" s="552"/>
      <c r="C22" s="552"/>
      <c r="D22" s="552"/>
    </row>
    <row r="23" spans="1:4" ht="12.75" customHeight="1" x14ac:dyDescent="0.25">
      <c r="A23" s="552"/>
      <c r="B23" s="552"/>
      <c r="C23" s="552"/>
      <c r="D23" s="552"/>
    </row>
    <row r="27" spans="1:4" x14ac:dyDescent="0.25">
      <c r="D27"/>
    </row>
    <row r="28" spans="1:4" x14ac:dyDescent="0.25">
      <c r="D28"/>
    </row>
    <row r="29" spans="1:4" x14ac:dyDescent="0.25">
      <c r="D29"/>
    </row>
    <row r="30" spans="1:4" x14ac:dyDescent="0.25">
      <c r="D30"/>
    </row>
    <row r="31" spans="1:4" x14ac:dyDescent="0.25">
      <c r="D31"/>
    </row>
    <row r="32" spans="1:4" x14ac:dyDescent="0.25">
      <c r="D32"/>
    </row>
    <row r="33" spans="4:4" x14ac:dyDescent="0.25">
      <c r="D33"/>
    </row>
    <row r="34" spans="4:4" x14ac:dyDescent="0.25">
      <c r="D34"/>
    </row>
    <row r="35" spans="4:4" x14ac:dyDescent="0.25">
      <c r="D35"/>
    </row>
    <row r="36" spans="4:4" x14ac:dyDescent="0.25">
      <c r="D36"/>
    </row>
    <row r="37" spans="4:4" x14ac:dyDescent="0.25">
      <c r="D37"/>
    </row>
    <row r="38" spans="4:4" x14ac:dyDescent="0.25">
      <c r="D38"/>
    </row>
    <row r="39" spans="4:4" x14ac:dyDescent="0.25">
      <c r="D39"/>
    </row>
    <row r="40" spans="4:4" x14ac:dyDescent="0.25">
      <c r="D40"/>
    </row>
    <row r="41" spans="4:4" x14ac:dyDescent="0.25">
      <c r="D41"/>
    </row>
    <row r="42" spans="4:4" x14ac:dyDescent="0.25">
      <c r="D42"/>
    </row>
    <row r="43" spans="4:4" x14ac:dyDescent="0.25">
      <c r="D43"/>
    </row>
    <row r="44" spans="4:4" x14ac:dyDescent="0.25">
      <c r="D44"/>
    </row>
    <row r="45" spans="4:4" x14ac:dyDescent="0.25">
      <c r="D45"/>
    </row>
    <row r="46" spans="4:4" x14ac:dyDescent="0.25">
      <c r="D46"/>
    </row>
    <row r="47" spans="4:4" x14ac:dyDescent="0.25">
      <c r="D47"/>
    </row>
    <row r="48" spans="4:4" x14ac:dyDescent="0.25">
      <c r="D48"/>
    </row>
  </sheetData>
  <mergeCells count="1">
    <mergeCell ref="A22:D23"/>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J61"/>
  <sheetViews>
    <sheetView topLeftCell="A9" workbookViewId="0">
      <selection activeCell="F37" sqref="F37"/>
    </sheetView>
  </sheetViews>
  <sheetFormatPr baseColWidth="10" defaultColWidth="17.26953125" defaultRowHeight="15.75" customHeight="1" x14ac:dyDescent="0.35"/>
  <cols>
    <col min="1" max="1" width="51.453125" style="40" bestFit="1" customWidth="1"/>
    <col min="2" max="2" width="8.7265625" style="154" customWidth="1"/>
    <col min="3" max="4" width="11.453125" style="91" customWidth="1"/>
    <col min="5" max="5" width="13.7265625" style="70" bestFit="1" customWidth="1"/>
    <col min="6" max="6" width="14.453125" style="40" customWidth="1"/>
    <col min="7" max="16384" width="17.26953125" style="40"/>
  </cols>
  <sheetData>
    <row r="2" spans="1:10" ht="15" customHeight="1" x14ac:dyDescent="0.35">
      <c r="A2" s="315" t="str">
        <f>Resultatregnskap!A2</f>
        <v>Virksomhetens navn: Høgskulen for grøn utvikling</v>
      </c>
      <c r="E2" s="126"/>
      <c r="F2" s="1"/>
    </row>
    <row r="3" spans="1:10" ht="15" customHeight="1" x14ac:dyDescent="0.35">
      <c r="A3" s="6"/>
      <c r="E3" s="126"/>
      <c r="F3" s="1"/>
    </row>
    <row r="4" spans="1:10" ht="15" customHeight="1" x14ac:dyDescent="0.35">
      <c r="A4" s="17" t="s">
        <v>72</v>
      </c>
      <c r="B4" s="18"/>
      <c r="C4" s="78"/>
      <c r="D4" s="78"/>
      <c r="E4" s="78"/>
      <c r="F4" s="1"/>
    </row>
    <row r="5" spans="1:10" ht="15" customHeight="1" x14ac:dyDescent="0.35">
      <c r="A5" s="15" t="str">
        <f>Resultatregnskap!A6</f>
        <v>Beløp i 1000 kroner</v>
      </c>
      <c r="E5" s="91"/>
      <c r="F5" s="1"/>
    </row>
    <row r="6" spans="1:10" ht="15" customHeight="1" x14ac:dyDescent="0.35">
      <c r="A6" s="41"/>
      <c r="B6" s="7"/>
      <c r="C6" s="93"/>
      <c r="D6" s="94"/>
      <c r="E6" s="126"/>
      <c r="F6" s="1"/>
    </row>
    <row r="7" spans="1:10" ht="18" customHeight="1" x14ac:dyDescent="0.35">
      <c r="A7" s="36" t="s">
        <v>73</v>
      </c>
      <c r="B7" s="42" t="s">
        <v>27</v>
      </c>
      <c r="C7" s="398">
        <f>Resultatregnskap!C8</f>
        <v>45657</v>
      </c>
      <c r="D7" s="310">
        <v>45291</v>
      </c>
      <c r="E7" s="129" t="str">
        <f>Resultatregnskap!E8</f>
        <v>DBH-referanse</v>
      </c>
      <c r="F7" s="1"/>
      <c r="G7" s="485"/>
    </row>
    <row r="8" spans="1:10" ht="15" customHeight="1" x14ac:dyDescent="0.35">
      <c r="A8" s="43" t="s">
        <v>74</v>
      </c>
      <c r="B8" s="22"/>
      <c r="C8" s="84"/>
      <c r="D8" s="105"/>
      <c r="E8" s="130"/>
      <c r="F8" s="1"/>
      <c r="G8" s="1"/>
      <c r="H8" s="1"/>
      <c r="I8" s="1"/>
      <c r="J8" s="1"/>
    </row>
    <row r="9" spans="1:10" ht="15" customHeight="1" x14ac:dyDescent="0.35">
      <c r="A9" s="46"/>
      <c r="B9" s="22"/>
      <c r="C9" s="81"/>
      <c r="D9" s="68"/>
      <c r="E9" s="130"/>
      <c r="F9" s="1"/>
      <c r="G9" s="1"/>
      <c r="H9" s="1"/>
      <c r="I9" s="1"/>
      <c r="J9" s="1"/>
    </row>
    <row r="10" spans="1:10" ht="15" customHeight="1" x14ac:dyDescent="0.35">
      <c r="A10" s="43" t="s">
        <v>75</v>
      </c>
      <c r="B10" s="22"/>
      <c r="C10" s="81"/>
      <c r="D10" s="68"/>
      <c r="E10" s="130"/>
      <c r="F10" s="1"/>
      <c r="G10" s="1"/>
      <c r="H10" s="1"/>
      <c r="I10" s="1"/>
      <c r="J10" s="1"/>
    </row>
    <row r="11" spans="1:10" ht="15" customHeight="1" x14ac:dyDescent="0.35">
      <c r="A11" s="47" t="s">
        <v>868</v>
      </c>
      <c r="B11" s="22">
        <v>7</v>
      </c>
      <c r="C11" s="81">
        <v>0</v>
      </c>
      <c r="D11" s="110">
        <v>171</v>
      </c>
      <c r="E11" s="131" t="s">
        <v>76</v>
      </c>
      <c r="F11" s="1"/>
      <c r="G11" s="1"/>
      <c r="H11" s="1"/>
      <c r="I11" s="1"/>
      <c r="J11" s="1"/>
    </row>
    <row r="12" spans="1:10" ht="15" customHeight="1" x14ac:dyDescent="0.35">
      <c r="A12" s="47" t="s">
        <v>762</v>
      </c>
      <c r="B12" s="22"/>
      <c r="C12" s="81">
        <v>0</v>
      </c>
      <c r="D12" s="110">
        <v>0</v>
      </c>
      <c r="E12" s="131" t="s">
        <v>77</v>
      </c>
      <c r="F12" s="1"/>
      <c r="G12" s="1"/>
      <c r="H12" s="1"/>
      <c r="I12" s="1"/>
      <c r="J12" s="1"/>
    </row>
    <row r="13" spans="1:10" ht="15" customHeight="1" x14ac:dyDescent="0.35">
      <c r="A13" s="331" t="s">
        <v>881</v>
      </c>
      <c r="B13" s="30"/>
      <c r="C13" s="81">
        <v>0</v>
      </c>
      <c r="D13" s="110">
        <v>0</v>
      </c>
      <c r="E13" s="244" t="s">
        <v>78</v>
      </c>
      <c r="F13" s="492"/>
      <c r="H13" s="1"/>
      <c r="I13" s="1"/>
      <c r="J13" s="1"/>
    </row>
    <row r="14" spans="1:10" ht="15" customHeight="1" x14ac:dyDescent="0.35">
      <c r="A14" s="49" t="s">
        <v>79</v>
      </c>
      <c r="B14" s="37"/>
      <c r="C14" s="82">
        <f>SUBTOTAL(9,C11:C13)</f>
        <v>0</v>
      </c>
      <c r="D14" s="111">
        <f>SUBTOTAL(9,D11:D13)</f>
        <v>171</v>
      </c>
      <c r="E14" s="129" t="s">
        <v>80</v>
      </c>
      <c r="F14" s="1"/>
      <c r="G14" s="1"/>
      <c r="H14" s="1"/>
      <c r="I14" s="1"/>
      <c r="J14" s="1"/>
    </row>
    <row r="15" spans="1:10" ht="15" customHeight="1" x14ac:dyDescent="0.35">
      <c r="A15" s="46"/>
      <c r="B15" s="22"/>
      <c r="C15" s="84"/>
      <c r="D15" s="105"/>
      <c r="E15" s="130"/>
      <c r="F15" s="1"/>
      <c r="G15" s="1"/>
      <c r="H15" s="1"/>
      <c r="I15" s="1"/>
      <c r="J15" s="1"/>
    </row>
    <row r="16" spans="1:10" ht="15" customHeight="1" x14ac:dyDescent="0.35">
      <c r="A16" s="43" t="s">
        <v>81</v>
      </c>
      <c r="B16" s="22"/>
      <c r="C16" s="81"/>
      <c r="D16" s="68"/>
      <c r="E16" s="130"/>
      <c r="F16" s="1"/>
      <c r="G16" s="1"/>
      <c r="H16" s="1"/>
      <c r="I16" s="1"/>
      <c r="J16" s="1"/>
    </row>
    <row r="17" spans="1:10" ht="15" customHeight="1" x14ac:dyDescent="0.35">
      <c r="A17" s="47" t="s">
        <v>82</v>
      </c>
      <c r="B17" s="22">
        <v>8</v>
      </c>
      <c r="C17" s="81">
        <v>0</v>
      </c>
      <c r="D17" s="110">
        <v>0</v>
      </c>
      <c r="E17" s="131" t="s">
        <v>83</v>
      </c>
      <c r="F17" s="1"/>
      <c r="G17" s="1"/>
      <c r="H17" s="1"/>
      <c r="I17" s="1"/>
      <c r="J17" s="1"/>
    </row>
    <row r="18" spans="1:10" ht="15" customHeight="1" x14ac:dyDescent="0.35">
      <c r="A18" s="47" t="s">
        <v>84</v>
      </c>
      <c r="B18" s="22">
        <v>8</v>
      </c>
      <c r="C18" s="81">
        <v>0</v>
      </c>
      <c r="D18" s="110">
        <v>0</v>
      </c>
      <c r="E18" s="131" t="s">
        <v>85</v>
      </c>
      <c r="F18" s="1"/>
      <c r="G18" s="1"/>
      <c r="H18" s="1"/>
      <c r="I18" s="1"/>
      <c r="J18" s="1"/>
    </row>
    <row r="19" spans="1:10" ht="15" customHeight="1" x14ac:dyDescent="0.35">
      <c r="A19" s="47" t="s">
        <v>86</v>
      </c>
      <c r="B19" s="22">
        <v>8</v>
      </c>
      <c r="C19" s="81">
        <v>0</v>
      </c>
      <c r="D19" s="110">
        <v>0</v>
      </c>
      <c r="E19" s="131" t="s">
        <v>87</v>
      </c>
      <c r="F19" s="1"/>
      <c r="G19" s="1"/>
      <c r="H19" s="1"/>
      <c r="I19" s="1"/>
      <c r="J19" s="1"/>
    </row>
    <row r="20" spans="1:10" ht="15" customHeight="1" x14ac:dyDescent="0.35">
      <c r="A20" s="47" t="s">
        <v>763</v>
      </c>
      <c r="B20" s="22">
        <v>8</v>
      </c>
      <c r="C20" s="81">
        <v>17</v>
      </c>
      <c r="D20" s="110">
        <v>0</v>
      </c>
      <c r="E20" s="131" t="s">
        <v>88</v>
      </c>
      <c r="F20" s="1"/>
      <c r="G20" s="1"/>
      <c r="H20" s="1"/>
      <c r="I20" s="1"/>
      <c r="J20" s="1"/>
    </row>
    <row r="21" spans="1:10" ht="15" customHeight="1" x14ac:dyDescent="0.35">
      <c r="A21" s="49" t="s">
        <v>90</v>
      </c>
      <c r="B21" s="37"/>
      <c r="C21" s="82">
        <f>SUBTOTAL(9,C17:C20)</f>
        <v>17</v>
      </c>
      <c r="D21" s="111">
        <f>SUBTOTAL(9,D17:D20)</f>
        <v>0</v>
      </c>
      <c r="E21" s="129" t="s">
        <v>91</v>
      </c>
      <c r="F21" s="1"/>
      <c r="G21" s="1"/>
      <c r="H21" s="1"/>
      <c r="I21" s="1"/>
      <c r="J21" s="1"/>
    </row>
    <row r="22" spans="1:10" ht="15" customHeight="1" x14ac:dyDescent="0.35">
      <c r="A22" s="46"/>
      <c r="B22" s="22"/>
      <c r="C22" s="84"/>
      <c r="D22" s="105"/>
      <c r="E22" s="130"/>
      <c r="F22" s="1"/>
      <c r="G22" s="1"/>
      <c r="H22" s="1"/>
      <c r="I22" s="1"/>
      <c r="J22" s="1"/>
    </row>
    <row r="23" spans="1:10" ht="15" customHeight="1" x14ac:dyDescent="0.35">
      <c r="A23" s="43" t="s">
        <v>92</v>
      </c>
      <c r="B23" s="22"/>
      <c r="C23" s="81"/>
      <c r="D23" s="68"/>
      <c r="E23" s="130"/>
      <c r="F23" s="1"/>
      <c r="G23" s="1"/>
      <c r="H23" s="1"/>
      <c r="I23" s="1"/>
      <c r="J23" s="1"/>
    </row>
    <row r="24" spans="1:10" ht="15" customHeight="1" x14ac:dyDescent="0.35">
      <c r="A24" s="47" t="s">
        <v>790</v>
      </c>
      <c r="B24" s="22"/>
      <c r="C24" s="81">
        <v>0</v>
      </c>
      <c r="D24" s="110">
        <v>0</v>
      </c>
      <c r="E24" s="131" t="s">
        <v>93</v>
      </c>
      <c r="F24" s="1"/>
      <c r="G24" s="1"/>
      <c r="H24" s="1"/>
      <c r="I24" s="1"/>
      <c r="J24" s="1"/>
    </row>
    <row r="25" spans="1:10" ht="15" customHeight="1" x14ac:dyDescent="0.35">
      <c r="A25" s="47" t="s">
        <v>791</v>
      </c>
      <c r="B25" s="22"/>
      <c r="C25" s="81">
        <v>0</v>
      </c>
      <c r="D25" s="110">
        <v>0</v>
      </c>
      <c r="E25" s="131" t="s">
        <v>94</v>
      </c>
      <c r="F25" s="1"/>
      <c r="G25" s="1"/>
      <c r="H25" s="1"/>
      <c r="I25" s="1"/>
      <c r="J25" s="1"/>
    </row>
    <row r="26" spans="1:10" ht="15" customHeight="1" x14ac:dyDescent="0.35">
      <c r="A26" s="47" t="s">
        <v>95</v>
      </c>
      <c r="B26" s="22">
        <v>6</v>
      </c>
      <c r="C26" s="81">
        <v>0</v>
      </c>
      <c r="D26" s="110">
        <v>0</v>
      </c>
      <c r="E26" s="131" t="s">
        <v>96</v>
      </c>
      <c r="F26" s="1"/>
      <c r="G26" s="1"/>
      <c r="H26" s="1"/>
      <c r="I26" s="1"/>
      <c r="J26" s="1"/>
    </row>
    <row r="27" spans="1:10" ht="15" customHeight="1" x14ac:dyDescent="0.35">
      <c r="A27" s="47" t="s">
        <v>792</v>
      </c>
      <c r="B27" s="22"/>
      <c r="C27" s="81">
        <v>0</v>
      </c>
      <c r="D27" s="110">
        <v>0</v>
      </c>
      <c r="E27" s="131" t="s">
        <v>97</v>
      </c>
      <c r="F27" s="1"/>
      <c r="G27" s="1"/>
      <c r="H27" s="1"/>
      <c r="I27" s="1"/>
      <c r="J27" s="1"/>
    </row>
    <row r="28" spans="1:10" ht="15" customHeight="1" x14ac:dyDescent="0.35">
      <c r="A28" s="47" t="s">
        <v>794</v>
      </c>
      <c r="B28" s="22">
        <v>6</v>
      </c>
      <c r="C28" s="81">
        <v>0</v>
      </c>
      <c r="D28" s="110">
        <v>0</v>
      </c>
      <c r="E28" s="131" t="s">
        <v>98</v>
      </c>
      <c r="F28" s="1"/>
      <c r="G28" s="1"/>
      <c r="H28" s="1"/>
      <c r="I28" s="1"/>
      <c r="J28" s="1"/>
    </row>
    <row r="29" spans="1:10" ht="15" customHeight="1" x14ac:dyDescent="0.35">
      <c r="A29" s="47" t="s">
        <v>793</v>
      </c>
      <c r="B29" s="22"/>
      <c r="C29" s="81">
        <v>0</v>
      </c>
      <c r="D29" s="110">
        <v>0</v>
      </c>
      <c r="E29" s="131" t="s">
        <v>99</v>
      </c>
      <c r="F29" s="1"/>
      <c r="G29" s="1"/>
      <c r="H29" s="1"/>
      <c r="I29" s="1"/>
      <c r="J29" s="1"/>
    </row>
    <row r="30" spans="1:10" ht="15" customHeight="1" x14ac:dyDescent="0.35">
      <c r="A30" s="47" t="s">
        <v>795</v>
      </c>
      <c r="B30" s="22"/>
      <c r="C30" s="81">
        <v>0</v>
      </c>
      <c r="D30" s="110">
        <v>-1.0186340659856796E-13</v>
      </c>
      <c r="E30" s="131" t="s">
        <v>100</v>
      </c>
      <c r="F30" s="1"/>
      <c r="G30" s="1"/>
      <c r="H30" s="1"/>
      <c r="I30" s="1"/>
      <c r="J30" s="1"/>
    </row>
    <row r="31" spans="1:10" ht="15" customHeight="1" x14ac:dyDescent="0.35">
      <c r="A31" s="48" t="s">
        <v>796</v>
      </c>
      <c r="B31" s="30"/>
      <c r="C31" s="81">
        <v>0</v>
      </c>
      <c r="D31" s="110">
        <v>0</v>
      </c>
      <c r="E31" s="131" t="s">
        <v>764</v>
      </c>
      <c r="F31" s="1"/>
      <c r="G31" s="1"/>
      <c r="H31" s="1"/>
      <c r="I31" s="1"/>
      <c r="J31" s="1"/>
    </row>
    <row r="32" spans="1:10" ht="15" customHeight="1" x14ac:dyDescent="0.35">
      <c r="A32" s="49" t="s">
        <v>101</v>
      </c>
      <c r="B32" s="37"/>
      <c r="C32" s="82">
        <f>SUBTOTAL(9,C24:C31)</f>
        <v>0</v>
      </c>
      <c r="D32" s="111">
        <f>SUBTOTAL(9,D24:D31)</f>
        <v>-1.0186340659856796E-13</v>
      </c>
      <c r="E32" s="129" t="s">
        <v>102</v>
      </c>
      <c r="F32" s="1"/>
      <c r="G32" s="1"/>
      <c r="H32" s="1"/>
      <c r="I32" s="1"/>
      <c r="J32" s="1"/>
    </row>
    <row r="33" spans="1:10" ht="15" customHeight="1" x14ac:dyDescent="0.35">
      <c r="A33" s="46"/>
      <c r="B33" s="22"/>
      <c r="C33" s="84"/>
      <c r="D33" s="105"/>
      <c r="E33" s="130"/>
      <c r="F33" s="1"/>
      <c r="G33" s="1"/>
      <c r="H33" s="1"/>
      <c r="I33" s="1"/>
      <c r="J33" s="1"/>
    </row>
    <row r="34" spans="1:10" ht="15" customHeight="1" x14ac:dyDescent="0.35">
      <c r="A34" s="43" t="s">
        <v>103</v>
      </c>
      <c r="B34" s="22"/>
      <c r="C34" s="81"/>
      <c r="D34" s="68"/>
      <c r="E34" s="130"/>
      <c r="F34" s="1"/>
      <c r="G34" s="1"/>
      <c r="H34" s="1"/>
      <c r="I34" s="1"/>
      <c r="J34" s="1"/>
    </row>
    <row r="35" spans="1:10" ht="15" customHeight="1" x14ac:dyDescent="0.35">
      <c r="A35" s="46"/>
      <c r="B35" s="22"/>
      <c r="C35" s="81"/>
      <c r="D35" s="68"/>
      <c r="E35" s="130"/>
      <c r="F35" s="1"/>
      <c r="G35" s="1"/>
      <c r="H35" s="1"/>
      <c r="I35" s="1"/>
      <c r="J35" s="1"/>
    </row>
    <row r="36" spans="1:10" ht="15" customHeight="1" x14ac:dyDescent="0.35">
      <c r="A36" s="43" t="s">
        <v>104</v>
      </c>
      <c r="B36" s="22"/>
      <c r="C36" s="81"/>
      <c r="D36" s="68"/>
      <c r="E36" s="130"/>
      <c r="F36" s="1"/>
      <c r="G36" s="1"/>
      <c r="H36" s="1"/>
      <c r="I36" s="1"/>
      <c r="J36" s="1"/>
    </row>
    <row r="37" spans="1:10" ht="15" customHeight="1" x14ac:dyDescent="0.35">
      <c r="A37" s="47" t="s">
        <v>765</v>
      </c>
      <c r="B37" s="22"/>
      <c r="C37" s="81">
        <v>81</v>
      </c>
      <c r="D37" s="110">
        <v>85</v>
      </c>
      <c r="E37" s="131" t="s">
        <v>105</v>
      </c>
      <c r="F37" s="320"/>
      <c r="G37" s="1"/>
      <c r="H37" s="1"/>
      <c r="I37" s="1"/>
      <c r="J37" s="1"/>
    </row>
    <row r="38" spans="1:10" ht="15" customHeight="1" x14ac:dyDescent="0.35">
      <c r="A38" s="49" t="s">
        <v>106</v>
      </c>
      <c r="B38" s="37"/>
      <c r="C38" s="82">
        <f>SUBTOTAL(9,C37)</f>
        <v>81</v>
      </c>
      <c r="D38" s="111">
        <f>SUBTOTAL(9,D37)</f>
        <v>85</v>
      </c>
      <c r="E38" s="129" t="s">
        <v>107</v>
      </c>
      <c r="F38" s="1"/>
      <c r="G38" s="1"/>
      <c r="H38" s="1"/>
      <c r="I38" s="1"/>
      <c r="J38" s="1"/>
    </row>
    <row r="39" spans="1:10" ht="15" customHeight="1" x14ac:dyDescent="0.35">
      <c r="A39" s="50"/>
      <c r="B39" s="22"/>
      <c r="C39" s="95"/>
      <c r="D39" s="105"/>
      <c r="E39" s="130"/>
      <c r="F39" s="1"/>
      <c r="G39" s="1"/>
      <c r="H39" s="1"/>
      <c r="I39" s="1"/>
      <c r="J39" s="1"/>
    </row>
    <row r="40" spans="1:10" ht="15" customHeight="1" x14ac:dyDescent="0.35">
      <c r="A40" s="43" t="s">
        <v>108</v>
      </c>
      <c r="B40" s="22"/>
      <c r="C40" s="81"/>
      <c r="D40" s="68"/>
      <c r="E40" s="130"/>
      <c r="F40" s="1"/>
      <c r="G40" s="1"/>
      <c r="H40" s="1"/>
      <c r="I40" s="1"/>
      <c r="J40" s="1"/>
    </row>
    <row r="41" spans="1:10" ht="15" customHeight="1" x14ac:dyDescent="0.35">
      <c r="A41" s="47" t="s">
        <v>109</v>
      </c>
      <c r="B41" s="24">
        <v>9</v>
      </c>
      <c r="C41" s="81">
        <v>250</v>
      </c>
      <c r="D41" s="110">
        <v>104</v>
      </c>
      <c r="E41" s="131" t="s">
        <v>110</v>
      </c>
      <c r="F41" s="320"/>
      <c r="G41" s="1"/>
      <c r="H41" s="1"/>
      <c r="I41" s="1"/>
      <c r="J41" s="1"/>
    </row>
    <row r="42" spans="1:10" ht="15" customHeight="1" x14ac:dyDescent="0.35">
      <c r="A42" s="47" t="s">
        <v>111</v>
      </c>
      <c r="B42" s="24" t="s">
        <v>590</v>
      </c>
      <c r="C42" s="81">
        <v>565</v>
      </c>
      <c r="D42" s="110">
        <v>2018</v>
      </c>
      <c r="E42" s="131" t="s">
        <v>112</v>
      </c>
      <c r="F42" s="320"/>
      <c r="G42" s="1"/>
      <c r="H42" s="1"/>
      <c r="I42" s="1"/>
      <c r="J42" s="1"/>
    </row>
    <row r="43" spans="1:10" ht="15" customHeight="1" x14ac:dyDescent="0.35">
      <c r="A43" s="302" t="s">
        <v>766</v>
      </c>
      <c r="B43" s="24"/>
      <c r="C43" s="81">
        <v>0</v>
      </c>
      <c r="D43" s="110">
        <v>0</v>
      </c>
      <c r="E43" s="131" t="s">
        <v>113</v>
      </c>
      <c r="F43" s="1"/>
      <c r="G43" s="1"/>
      <c r="H43" s="1"/>
      <c r="I43" s="1"/>
      <c r="J43" s="1"/>
    </row>
    <row r="44" spans="1:10" ht="15" customHeight="1" x14ac:dyDescent="0.35">
      <c r="A44" s="49" t="s">
        <v>114</v>
      </c>
      <c r="B44" s="37"/>
      <c r="C44" s="82">
        <f>SUBTOTAL(9,C41:C43)</f>
        <v>815</v>
      </c>
      <c r="D44" s="111">
        <f>SUBTOTAL(9,D41:D43)</f>
        <v>2122</v>
      </c>
      <c r="E44" s="129" t="s">
        <v>115</v>
      </c>
      <c r="F44" s="1"/>
      <c r="G44" s="1"/>
      <c r="H44" s="1"/>
      <c r="I44" s="1"/>
      <c r="J44" s="1"/>
    </row>
    <row r="45" spans="1:10" ht="15" customHeight="1" x14ac:dyDescent="0.35">
      <c r="A45" s="46"/>
      <c r="B45" s="22"/>
      <c r="C45" s="84"/>
      <c r="D45" s="105"/>
      <c r="E45" s="130"/>
      <c r="F45" s="1"/>
      <c r="G45" s="1"/>
      <c r="H45" s="1"/>
      <c r="I45" s="1"/>
      <c r="J45" s="1"/>
    </row>
    <row r="46" spans="1:10" ht="15" customHeight="1" x14ac:dyDescent="0.35">
      <c r="A46" s="43" t="s">
        <v>116</v>
      </c>
      <c r="B46" s="22"/>
      <c r="C46" s="81"/>
      <c r="D46" s="68"/>
      <c r="E46" s="130"/>
      <c r="F46" s="1"/>
      <c r="G46" s="1"/>
      <c r="H46" s="1"/>
      <c r="I46" s="1"/>
      <c r="J46" s="1"/>
    </row>
    <row r="47" spans="1:10" ht="15" customHeight="1" x14ac:dyDescent="0.35">
      <c r="A47" s="47" t="s">
        <v>767</v>
      </c>
      <c r="B47" s="22"/>
      <c r="C47" s="81">
        <v>0</v>
      </c>
      <c r="D47" s="110">
        <v>0</v>
      </c>
      <c r="E47" s="131" t="s">
        <v>117</v>
      </c>
      <c r="F47" s="1"/>
      <c r="G47" s="1"/>
      <c r="H47" s="1"/>
      <c r="I47" s="1"/>
      <c r="J47" s="1"/>
    </row>
    <row r="48" spans="1:10" ht="15" customHeight="1" x14ac:dyDescent="0.35">
      <c r="A48" s="47" t="s">
        <v>770</v>
      </c>
      <c r="B48" s="22"/>
      <c r="C48" s="81">
        <v>22</v>
      </c>
      <c r="D48" s="110">
        <v>22</v>
      </c>
      <c r="E48" s="131" t="s">
        <v>118</v>
      </c>
      <c r="F48" s="1"/>
      <c r="G48" s="1"/>
      <c r="H48" s="1"/>
      <c r="I48" s="1"/>
      <c r="J48" s="1"/>
    </row>
    <row r="49" spans="1:10" ht="15" customHeight="1" x14ac:dyDescent="0.35">
      <c r="A49" s="47" t="s">
        <v>771</v>
      </c>
      <c r="B49" s="22"/>
      <c r="C49" s="81">
        <v>0</v>
      </c>
      <c r="D49" s="110">
        <v>0</v>
      </c>
      <c r="E49" s="131" t="s">
        <v>772</v>
      </c>
      <c r="F49" s="1"/>
      <c r="G49" s="1"/>
      <c r="H49" s="1"/>
      <c r="I49" s="1"/>
      <c r="J49" s="1"/>
    </row>
    <row r="50" spans="1:10" ht="15" customHeight="1" x14ac:dyDescent="0.35">
      <c r="A50" s="47" t="s">
        <v>869</v>
      </c>
      <c r="B50" s="22"/>
      <c r="C50" s="81">
        <v>0</v>
      </c>
      <c r="D50" s="110">
        <v>0</v>
      </c>
      <c r="E50" s="131" t="s">
        <v>870</v>
      </c>
      <c r="F50" s="1"/>
      <c r="G50" s="1"/>
      <c r="H50" s="1"/>
      <c r="I50" s="1"/>
      <c r="J50" s="1"/>
    </row>
    <row r="51" spans="1:10" ht="15" customHeight="1" x14ac:dyDescent="0.35">
      <c r="A51" s="48" t="s">
        <v>768</v>
      </c>
      <c r="B51" s="30"/>
      <c r="C51" s="81">
        <v>0</v>
      </c>
      <c r="D51" s="110">
        <v>0</v>
      </c>
      <c r="E51" s="131" t="s">
        <v>119</v>
      </c>
      <c r="F51" s="1"/>
      <c r="G51" s="1"/>
      <c r="H51" s="1"/>
      <c r="I51" s="1"/>
      <c r="J51" s="1"/>
    </row>
    <row r="52" spans="1:10" ht="15" customHeight="1" x14ac:dyDescent="0.35">
      <c r="A52" s="49" t="s">
        <v>120</v>
      </c>
      <c r="B52" s="37"/>
      <c r="C52" s="82">
        <f>SUBTOTAL(9,C47:C51)</f>
        <v>22</v>
      </c>
      <c r="D52" s="111">
        <f>SUBTOTAL(9,D47:D51)</f>
        <v>22</v>
      </c>
      <c r="E52" s="129" t="s">
        <v>121</v>
      </c>
      <c r="F52" s="1"/>
      <c r="G52" s="1"/>
      <c r="H52" s="1"/>
      <c r="I52" s="1"/>
      <c r="J52" s="1"/>
    </row>
    <row r="53" spans="1:10" ht="15" customHeight="1" x14ac:dyDescent="0.35">
      <c r="A53" s="46"/>
      <c r="B53" s="22"/>
      <c r="C53" s="84"/>
      <c r="D53" s="105"/>
      <c r="E53" s="130"/>
      <c r="F53" s="1"/>
      <c r="G53" s="1"/>
      <c r="H53" s="1"/>
      <c r="I53" s="1"/>
      <c r="J53" s="1"/>
    </row>
    <row r="54" spans="1:10" ht="15" customHeight="1" x14ac:dyDescent="0.35">
      <c r="A54" s="43" t="s">
        <v>122</v>
      </c>
      <c r="B54" s="22"/>
      <c r="C54" s="96"/>
      <c r="D54" s="68"/>
      <c r="E54" s="130"/>
      <c r="F54" s="1"/>
      <c r="G54" s="1"/>
      <c r="H54" s="1"/>
      <c r="I54" s="1"/>
      <c r="J54" s="1"/>
    </row>
    <row r="55" spans="1:10" ht="15" customHeight="1" x14ac:dyDescent="0.35">
      <c r="A55" s="47" t="s">
        <v>123</v>
      </c>
      <c r="B55" s="22"/>
      <c r="C55" s="81">
        <v>2464</v>
      </c>
      <c r="D55" s="110">
        <v>-32</v>
      </c>
      <c r="E55" s="131" t="s">
        <v>124</v>
      </c>
      <c r="F55" s="1"/>
      <c r="G55" s="1"/>
      <c r="H55" s="1"/>
      <c r="I55" s="1"/>
      <c r="J55" s="1"/>
    </row>
    <row r="56" spans="1:10" ht="15" customHeight="1" x14ac:dyDescent="0.35">
      <c r="A56" s="48" t="s">
        <v>125</v>
      </c>
      <c r="B56" s="30"/>
      <c r="C56" s="81">
        <v>0</v>
      </c>
      <c r="D56" s="110">
        <v>0</v>
      </c>
      <c r="E56" s="131" t="s">
        <v>126</v>
      </c>
      <c r="F56" s="1"/>
      <c r="G56" s="1"/>
      <c r="H56" s="1"/>
      <c r="I56" s="1"/>
      <c r="J56" s="1"/>
    </row>
    <row r="57" spans="1:10" ht="15" customHeight="1" x14ac:dyDescent="0.35">
      <c r="A57" s="49" t="s">
        <v>127</v>
      </c>
      <c r="B57" s="37"/>
      <c r="C57" s="82">
        <f>SUBTOTAL(9,C55:C56)</f>
        <v>2464</v>
      </c>
      <c r="D57" s="111">
        <f>SUBTOTAL(9,D55:D56)</f>
        <v>-32</v>
      </c>
      <c r="E57" s="129" t="s">
        <v>128</v>
      </c>
      <c r="F57" s="1"/>
      <c r="G57" s="1"/>
      <c r="H57" s="1"/>
      <c r="I57" s="1"/>
      <c r="J57" s="1"/>
    </row>
    <row r="58" spans="1:10" ht="15" customHeight="1" x14ac:dyDescent="0.35">
      <c r="A58" s="46"/>
      <c r="B58" s="22"/>
      <c r="C58" s="84"/>
      <c r="D58" s="105"/>
      <c r="E58" s="130"/>
      <c r="F58" s="1"/>
      <c r="G58" s="1"/>
      <c r="H58" s="1"/>
      <c r="I58" s="1"/>
      <c r="J58" s="1"/>
    </row>
    <row r="59" spans="1:10" ht="15" customHeight="1" x14ac:dyDescent="0.35">
      <c r="A59" s="298" t="s">
        <v>129</v>
      </c>
      <c r="B59" s="299"/>
      <c r="C59" s="300">
        <f>SUBTOTAL(9,C11:C57)</f>
        <v>3399</v>
      </c>
      <c r="D59" s="301">
        <f>SUBTOTAL(9,D11:D57)</f>
        <v>2368</v>
      </c>
      <c r="E59" s="129" t="s">
        <v>130</v>
      </c>
      <c r="F59" s="1"/>
      <c r="G59" s="1"/>
      <c r="H59" s="1"/>
      <c r="I59" s="1"/>
      <c r="J59" s="1"/>
    </row>
    <row r="60" spans="1:10" ht="15" customHeight="1" x14ac:dyDescent="0.35">
      <c r="A60" s="1"/>
      <c r="B60" s="10"/>
      <c r="C60" s="320"/>
      <c r="D60" s="320"/>
      <c r="E60" s="126"/>
      <c r="F60" s="1"/>
    </row>
    <row r="61" spans="1:10" ht="15" customHeight="1" x14ac:dyDescent="0.35">
      <c r="A61" s="395" t="s">
        <v>769</v>
      </c>
      <c r="B61" s="40"/>
      <c r="C61" s="40"/>
      <c r="D61" s="40"/>
      <c r="E61" s="126"/>
      <c r="F61" s="1"/>
    </row>
  </sheetData>
  <pageMargins left="0.70866141732283472" right="0.51181102362204722" top="0.74803149606299213" bottom="0.74803149606299213" header="0.31496062992125984" footer="0.31496062992125984"/>
  <pageSetup paperSize="9" scale="82" orientation="portrait" r:id="rId1"/>
  <ignoredErrors>
    <ignoredError sqref="C45:D46 C15:D16 C22:D23 C33:D36 D14 D21"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I55"/>
  <sheetViews>
    <sheetView tabSelected="1" topLeftCell="A3" zoomScaleNormal="100" workbookViewId="0">
      <selection activeCell="D48" sqref="D48"/>
    </sheetView>
  </sheetViews>
  <sheetFormatPr baseColWidth="10" defaultColWidth="17.26953125" defaultRowHeight="15.75" customHeight="1" x14ac:dyDescent="0.35"/>
  <cols>
    <col min="1" max="1" width="37.54296875" style="40" customWidth="1"/>
    <col min="2" max="2" width="8" style="40" customWidth="1"/>
    <col min="3" max="3" width="12.54296875" style="40" customWidth="1"/>
    <col min="4" max="4" width="11.7265625" style="40" customWidth="1"/>
    <col min="5" max="5" width="13.7265625" style="40" bestFit="1" customWidth="1"/>
    <col min="6" max="6" width="11.453125" style="40" customWidth="1"/>
    <col min="7" max="7" width="13" style="40" customWidth="1"/>
    <col min="8" max="9" width="11.453125" style="40" customWidth="1"/>
    <col min="10" max="16384" width="17.26953125" style="40"/>
  </cols>
  <sheetData>
    <row r="2" spans="1:9" ht="15" customHeight="1" x14ac:dyDescent="0.35">
      <c r="A2" s="315" t="str">
        <f>Resultatregnskap!A2</f>
        <v>Virksomhetens navn: Høgskulen for grøn utvikling</v>
      </c>
      <c r="E2" s="11"/>
      <c r="F2" s="1"/>
      <c r="G2" s="1"/>
      <c r="H2" s="1"/>
      <c r="I2" s="1"/>
    </row>
    <row r="4" spans="1:9" ht="15" customHeight="1" x14ac:dyDescent="0.35">
      <c r="A4" s="17" t="s">
        <v>131</v>
      </c>
      <c r="B4" s="18"/>
      <c r="C4" s="18"/>
      <c r="D4" s="18"/>
      <c r="E4" s="18"/>
      <c r="F4" s="1"/>
      <c r="G4" s="6"/>
      <c r="H4" s="1"/>
      <c r="I4" s="1"/>
    </row>
    <row r="5" spans="1:9" ht="15" customHeight="1" x14ac:dyDescent="0.35">
      <c r="A5" s="15" t="str">
        <f>Resultatregnskap!A6</f>
        <v>Beløp i 1000 kroner</v>
      </c>
      <c r="F5" s="1"/>
      <c r="G5" s="6"/>
      <c r="H5" s="1"/>
      <c r="I5" s="1"/>
    </row>
    <row r="6" spans="1:9" ht="15" customHeight="1" x14ac:dyDescent="0.35">
      <c r="A6" s="13"/>
      <c r="E6" s="11"/>
      <c r="F6" s="1"/>
      <c r="G6" s="1"/>
      <c r="H6" s="1"/>
      <c r="I6" s="1"/>
    </row>
    <row r="7" spans="1:9" ht="22.15" customHeight="1" x14ac:dyDescent="0.35">
      <c r="A7" s="53" t="s">
        <v>132</v>
      </c>
      <c r="B7" s="54" t="s">
        <v>27</v>
      </c>
      <c r="C7" s="152">
        <f>Resultatregnskap!C8</f>
        <v>45657</v>
      </c>
      <c r="D7" s="196">
        <f>'Balanse - eiendeler'!D7</f>
        <v>45291</v>
      </c>
      <c r="E7" s="114" t="str">
        <f>Resultatregnskap!E8</f>
        <v>DBH-referanse</v>
      </c>
      <c r="F7" s="1"/>
      <c r="G7" s="1"/>
      <c r="H7" s="1"/>
      <c r="I7" s="1"/>
    </row>
    <row r="8" spans="1:9" ht="15" customHeight="1" x14ac:dyDescent="0.35">
      <c r="A8" s="33"/>
      <c r="B8" s="33"/>
      <c r="C8" s="44"/>
      <c r="D8" s="45"/>
      <c r="E8" s="112"/>
      <c r="F8" s="1"/>
      <c r="G8" s="6"/>
      <c r="H8" s="1"/>
      <c r="I8" s="1"/>
    </row>
    <row r="9" spans="1:9" ht="15" customHeight="1" x14ac:dyDescent="0.35">
      <c r="A9" s="21" t="s">
        <v>133</v>
      </c>
      <c r="B9" s="33"/>
      <c r="C9" s="27"/>
      <c r="D9" s="28"/>
      <c r="E9" s="112"/>
      <c r="F9" s="1"/>
      <c r="G9" s="1"/>
      <c r="H9" s="1"/>
      <c r="I9" s="1"/>
    </row>
    <row r="10" spans="1:9" ht="15" customHeight="1" x14ac:dyDescent="0.35">
      <c r="A10" s="33"/>
      <c r="B10" s="33"/>
      <c r="C10" s="27"/>
      <c r="D10" s="28"/>
      <c r="E10" s="112"/>
      <c r="F10" s="1"/>
      <c r="G10" s="11"/>
      <c r="H10" s="1"/>
      <c r="I10" s="1"/>
    </row>
    <row r="11" spans="1:9" ht="15" customHeight="1" x14ac:dyDescent="0.35">
      <c r="A11" s="21" t="s">
        <v>134</v>
      </c>
      <c r="B11" s="33"/>
      <c r="C11" s="27"/>
      <c r="D11" s="28"/>
      <c r="E11" s="112"/>
      <c r="F11" s="1"/>
      <c r="G11" s="11"/>
      <c r="H11" s="1"/>
      <c r="I11" s="1"/>
    </row>
    <row r="12" spans="1:9" ht="15" customHeight="1" x14ac:dyDescent="0.35">
      <c r="A12" s="35" t="s">
        <v>135</v>
      </c>
      <c r="B12" s="367">
        <v>12</v>
      </c>
      <c r="C12" s="27">
        <v>200</v>
      </c>
      <c r="D12" s="27">
        <v>200</v>
      </c>
      <c r="E12" s="113" t="s">
        <v>136</v>
      </c>
      <c r="F12" s="1"/>
      <c r="G12" s="1"/>
      <c r="H12" s="1"/>
      <c r="I12" s="1"/>
    </row>
    <row r="13" spans="1:9" ht="15" customHeight="1" x14ac:dyDescent="0.35">
      <c r="A13" s="23" t="s">
        <v>773</v>
      </c>
      <c r="B13" s="367">
        <v>12</v>
      </c>
      <c r="C13" s="27">
        <v>0</v>
      </c>
      <c r="D13" s="27">
        <v>0</v>
      </c>
      <c r="E13" s="113" t="s">
        <v>138</v>
      </c>
      <c r="F13" s="1"/>
      <c r="G13" s="1"/>
      <c r="H13" s="1"/>
      <c r="I13" s="1"/>
    </row>
    <row r="14" spans="1:9" ht="15" customHeight="1" x14ac:dyDescent="0.35">
      <c r="A14" s="25" t="s">
        <v>139</v>
      </c>
      <c r="B14" s="368">
        <v>12</v>
      </c>
      <c r="C14" s="27">
        <v>0</v>
      </c>
      <c r="D14" s="27">
        <v>0</v>
      </c>
      <c r="E14" s="113" t="s">
        <v>140</v>
      </c>
      <c r="F14" s="1"/>
      <c r="G14" s="1"/>
      <c r="H14" s="1"/>
      <c r="I14" s="1"/>
    </row>
    <row r="15" spans="1:9" ht="15" customHeight="1" x14ac:dyDescent="0.35">
      <c r="A15" s="36" t="s">
        <v>141</v>
      </c>
      <c r="B15" s="19"/>
      <c r="C15" s="31">
        <f>SUBTOTAL(9,C12:C14)</f>
        <v>200</v>
      </c>
      <c r="D15" s="32">
        <f>SUBTOTAL(9,D12:D14)</f>
        <v>200</v>
      </c>
      <c r="E15" s="114" t="s">
        <v>142</v>
      </c>
      <c r="F15" s="1"/>
      <c r="G15" s="1"/>
      <c r="H15" s="1"/>
      <c r="I15" s="1"/>
    </row>
    <row r="16" spans="1:9" ht="15" customHeight="1" x14ac:dyDescent="0.35">
      <c r="A16" s="33"/>
      <c r="B16" s="33"/>
      <c r="C16" s="44"/>
      <c r="D16" s="45"/>
      <c r="E16" s="112"/>
      <c r="F16" s="1"/>
      <c r="G16" s="485"/>
      <c r="H16" s="1"/>
      <c r="I16" s="1"/>
    </row>
    <row r="17" spans="1:9" ht="15" customHeight="1" x14ac:dyDescent="0.35">
      <c r="A17" s="21" t="s">
        <v>143</v>
      </c>
      <c r="B17" s="33"/>
      <c r="C17" s="27"/>
      <c r="D17" s="28"/>
      <c r="E17" s="112"/>
      <c r="F17" s="1"/>
      <c r="G17" s="1"/>
      <c r="H17" s="1"/>
      <c r="I17" s="1"/>
    </row>
    <row r="18" spans="1:9" ht="15" customHeight="1" x14ac:dyDescent="0.35">
      <c r="A18" s="35" t="s">
        <v>871</v>
      </c>
      <c r="B18" s="367">
        <v>12</v>
      </c>
      <c r="C18" s="27">
        <v>0</v>
      </c>
      <c r="D18" s="27">
        <v>0</v>
      </c>
      <c r="E18" s="113" t="s">
        <v>801</v>
      </c>
      <c r="F18" s="1"/>
      <c r="G18" s="1"/>
      <c r="H18" s="1"/>
      <c r="I18" s="1"/>
    </row>
    <row r="19" spans="1:9" ht="15" customHeight="1" x14ac:dyDescent="0.35">
      <c r="A19" s="25" t="s">
        <v>685</v>
      </c>
      <c r="B19" s="368">
        <v>12</v>
      </c>
      <c r="C19" s="27">
        <v>2264</v>
      </c>
      <c r="D19" s="27">
        <v>1083</v>
      </c>
      <c r="E19" s="113" t="s">
        <v>802</v>
      </c>
      <c r="F19" s="1"/>
      <c r="G19" s="1"/>
      <c r="H19" s="1"/>
      <c r="I19" s="1"/>
    </row>
    <row r="20" spans="1:9" ht="15" customHeight="1" x14ac:dyDescent="0.35">
      <c r="A20" s="36" t="s">
        <v>144</v>
      </c>
      <c r="B20" s="19"/>
      <c r="C20" s="31">
        <f>SUBTOTAL(9,C18:C19)</f>
        <v>2264</v>
      </c>
      <c r="D20" s="32">
        <f>SUBTOTAL(9,D18:D19)</f>
        <v>1083</v>
      </c>
      <c r="E20" s="114" t="s">
        <v>145</v>
      </c>
      <c r="F20" s="1"/>
      <c r="G20" s="1"/>
      <c r="H20" s="1"/>
      <c r="I20" s="1"/>
    </row>
    <row r="21" spans="1:9" ht="15" customHeight="1" x14ac:dyDescent="0.35">
      <c r="A21" s="55"/>
      <c r="B21" s="33"/>
      <c r="C21" s="51"/>
      <c r="D21" s="45"/>
      <c r="E21" s="112"/>
      <c r="F21" s="1"/>
      <c r="G21" s="1"/>
      <c r="H21" s="1"/>
      <c r="I21" s="1"/>
    </row>
    <row r="22" spans="1:9" ht="15" customHeight="1" x14ac:dyDescent="0.35">
      <c r="A22" s="303" t="s">
        <v>146</v>
      </c>
      <c r="B22" s="306"/>
      <c r="C22" s="304">
        <f>SUBTOTAL(9,C12:C20)</f>
        <v>2464</v>
      </c>
      <c r="D22" s="305">
        <f>SUBTOTAL(9,D12:D20)</f>
        <v>1283</v>
      </c>
      <c r="E22" s="114" t="s">
        <v>147</v>
      </c>
      <c r="F22" s="1"/>
      <c r="G22" s="1"/>
      <c r="H22" s="1"/>
      <c r="I22" s="1"/>
    </row>
    <row r="23" spans="1:9" ht="15" customHeight="1" x14ac:dyDescent="0.35">
      <c r="A23" s="33"/>
      <c r="B23" s="33"/>
      <c r="C23" s="44"/>
      <c r="D23" s="45"/>
      <c r="E23" s="112"/>
      <c r="F23" s="1"/>
      <c r="G23" s="1"/>
      <c r="H23" s="1"/>
      <c r="I23" s="1"/>
    </row>
    <row r="24" spans="1:9" ht="15" customHeight="1" x14ac:dyDescent="0.35">
      <c r="A24" s="21" t="s">
        <v>148</v>
      </c>
      <c r="B24" s="33"/>
      <c r="C24" s="27"/>
      <c r="D24" s="28"/>
      <c r="E24" s="112"/>
      <c r="F24" s="1"/>
      <c r="G24" s="1"/>
      <c r="H24" s="1"/>
      <c r="I24" s="1"/>
    </row>
    <row r="25" spans="1:9" ht="15" customHeight="1" x14ac:dyDescent="0.35">
      <c r="A25" s="33"/>
      <c r="B25" s="33"/>
      <c r="C25" s="27"/>
      <c r="D25" s="28"/>
      <c r="E25" s="112"/>
      <c r="F25" s="1"/>
      <c r="G25" s="1"/>
      <c r="H25" s="1"/>
      <c r="I25" s="1"/>
    </row>
    <row r="26" spans="1:9" ht="15" customHeight="1" x14ac:dyDescent="0.35">
      <c r="A26" s="21" t="s">
        <v>149</v>
      </c>
      <c r="B26" s="33"/>
      <c r="C26" s="27"/>
      <c r="D26" s="28"/>
      <c r="E26" s="112"/>
      <c r="F26" s="1"/>
      <c r="G26" s="1"/>
      <c r="H26" s="1"/>
      <c r="I26" s="1"/>
    </row>
    <row r="27" spans="1:9" ht="15" customHeight="1" x14ac:dyDescent="0.35">
      <c r="A27" s="35" t="s">
        <v>774</v>
      </c>
      <c r="B27" s="33"/>
      <c r="C27" s="27">
        <v>0</v>
      </c>
      <c r="D27" s="27">
        <v>0</v>
      </c>
      <c r="E27" s="113" t="s">
        <v>150</v>
      </c>
      <c r="F27" s="1"/>
      <c r="G27" s="1"/>
      <c r="H27" s="1"/>
      <c r="I27" s="1"/>
    </row>
    <row r="28" spans="1:9" ht="15" customHeight="1" x14ac:dyDescent="0.35">
      <c r="A28" s="35" t="s">
        <v>789</v>
      </c>
      <c r="B28" s="33"/>
      <c r="C28" s="27">
        <v>0</v>
      </c>
      <c r="D28" s="27">
        <v>0</v>
      </c>
      <c r="E28" s="113" t="s">
        <v>151</v>
      </c>
      <c r="F28" s="1"/>
      <c r="G28" s="1"/>
      <c r="H28" s="1"/>
      <c r="I28" s="1"/>
    </row>
    <row r="29" spans="1:9" ht="15" customHeight="1" x14ac:dyDescent="0.35">
      <c r="A29" s="35" t="s">
        <v>787</v>
      </c>
      <c r="B29" s="33"/>
      <c r="C29" s="27">
        <v>0</v>
      </c>
      <c r="D29" s="27">
        <v>0</v>
      </c>
      <c r="E29" s="113" t="s">
        <v>152</v>
      </c>
      <c r="F29" s="1"/>
      <c r="G29" s="1"/>
      <c r="H29" s="1"/>
      <c r="I29" s="1"/>
    </row>
    <row r="30" spans="1:9" ht="15" customHeight="1" x14ac:dyDescent="0.35">
      <c r="A30" s="35" t="s">
        <v>788</v>
      </c>
      <c r="B30" s="33"/>
      <c r="C30" s="27">
        <v>0</v>
      </c>
      <c r="D30" s="27">
        <v>0</v>
      </c>
      <c r="E30" s="113" t="s">
        <v>153</v>
      </c>
      <c r="F30" s="1"/>
      <c r="G30" s="1"/>
      <c r="H30" s="1"/>
      <c r="I30" s="1"/>
    </row>
    <row r="31" spans="1:9" ht="15" customHeight="1" x14ac:dyDescent="0.35">
      <c r="A31" s="25" t="s">
        <v>786</v>
      </c>
      <c r="B31" s="39"/>
      <c r="C31" s="27">
        <v>0</v>
      </c>
      <c r="D31" s="27">
        <v>0</v>
      </c>
      <c r="E31" s="113" t="s">
        <v>154</v>
      </c>
      <c r="F31" s="1"/>
      <c r="G31" s="1"/>
      <c r="H31" s="1"/>
      <c r="I31" s="1"/>
    </row>
    <row r="32" spans="1:9" ht="15" customHeight="1" x14ac:dyDescent="0.35">
      <c r="A32" s="36" t="s">
        <v>155</v>
      </c>
      <c r="B32" s="19"/>
      <c r="C32" s="31">
        <f>SUBTOTAL(9,C27:C31)</f>
        <v>0</v>
      </c>
      <c r="D32" s="32">
        <f>SUBTOTAL(9,D27:D31)</f>
        <v>0</v>
      </c>
      <c r="E32" s="114" t="s">
        <v>156</v>
      </c>
      <c r="F32" s="108"/>
      <c r="G32" s="1"/>
      <c r="H32" s="1"/>
      <c r="I32" s="1"/>
    </row>
    <row r="33" spans="1:9" ht="15" customHeight="1" x14ac:dyDescent="0.35">
      <c r="A33" s="33"/>
      <c r="B33" s="33"/>
      <c r="C33" s="44"/>
      <c r="D33" s="45"/>
      <c r="E33" s="112"/>
      <c r="F33" s="1"/>
      <c r="G33" s="16"/>
      <c r="H33" s="1"/>
      <c r="I33" s="1"/>
    </row>
    <row r="34" spans="1:9" ht="15" customHeight="1" x14ac:dyDescent="0.35">
      <c r="A34" s="21" t="s">
        <v>157</v>
      </c>
      <c r="B34" s="33"/>
      <c r="C34" s="27"/>
      <c r="D34" s="28"/>
      <c r="E34" s="112"/>
      <c r="F34" s="1"/>
      <c r="G34" s="1"/>
      <c r="H34" s="1"/>
      <c r="I34" s="1"/>
    </row>
    <row r="35" spans="1:9" ht="15" customHeight="1" x14ac:dyDescent="0.35">
      <c r="A35" s="35" t="s">
        <v>783</v>
      </c>
      <c r="B35" s="22"/>
      <c r="C35" s="27">
        <v>0</v>
      </c>
      <c r="D35" s="27">
        <v>0</v>
      </c>
      <c r="E35" s="113" t="s">
        <v>158</v>
      </c>
      <c r="F35" s="1"/>
      <c r="G35" s="1"/>
      <c r="H35" s="1"/>
      <c r="I35" s="1"/>
    </row>
    <row r="36" spans="1:9" ht="15" customHeight="1" x14ac:dyDescent="0.35">
      <c r="A36" s="35" t="s">
        <v>785</v>
      </c>
      <c r="B36" s="22"/>
      <c r="C36" s="27">
        <v>0</v>
      </c>
      <c r="D36" s="27">
        <v>0</v>
      </c>
      <c r="E36" s="113" t="s">
        <v>159</v>
      </c>
      <c r="F36" s="1"/>
      <c r="G36" s="1"/>
      <c r="H36" s="1"/>
      <c r="I36" s="1"/>
    </row>
    <row r="37" spans="1:9" ht="15" customHeight="1" x14ac:dyDescent="0.35">
      <c r="A37" s="35" t="s">
        <v>160</v>
      </c>
      <c r="B37" s="22">
        <v>10</v>
      </c>
      <c r="C37" s="27">
        <v>0</v>
      </c>
      <c r="D37" s="27">
        <v>0</v>
      </c>
      <c r="E37" s="113" t="s">
        <v>161</v>
      </c>
      <c r="F37" s="1"/>
      <c r="G37" s="1"/>
      <c r="H37" s="1"/>
      <c r="I37" s="1"/>
    </row>
    <row r="38" spans="1:9" ht="15" customHeight="1" x14ac:dyDescent="0.35">
      <c r="A38" s="25" t="s">
        <v>162</v>
      </c>
      <c r="B38" s="308" t="s">
        <v>617</v>
      </c>
      <c r="C38" s="27">
        <v>0</v>
      </c>
      <c r="D38" s="27">
        <v>0</v>
      </c>
      <c r="E38" s="113" t="s">
        <v>163</v>
      </c>
      <c r="F38" s="307"/>
      <c r="G38" s="1"/>
      <c r="H38" s="1"/>
      <c r="I38" s="1"/>
    </row>
    <row r="39" spans="1:9" ht="15" customHeight="1" x14ac:dyDescent="0.35">
      <c r="A39" s="36" t="s">
        <v>164</v>
      </c>
      <c r="B39" s="19"/>
      <c r="C39" s="31">
        <f>SUBTOTAL(9,C35:C38)</f>
        <v>0</v>
      </c>
      <c r="D39" s="32">
        <f>SUBTOTAL(9,D35:D38)</f>
        <v>0</v>
      </c>
      <c r="E39" s="114" t="s">
        <v>165</v>
      </c>
      <c r="F39" s="1"/>
      <c r="G39" s="1"/>
      <c r="H39" s="1"/>
      <c r="I39" s="1"/>
    </row>
    <row r="40" spans="1:9" ht="15" customHeight="1" x14ac:dyDescent="0.35">
      <c r="A40" s="33"/>
      <c r="B40" s="33"/>
      <c r="C40" s="44"/>
      <c r="D40" s="45"/>
      <c r="E40" s="112"/>
      <c r="F40" s="1"/>
      <c r="G40" s="1"/>
      <c r="H40" s="1"/>
      <c r="I40" s="1"/>
    </row>
    <row r="41" spans="1:9" ht="15" customHeight="1" x14ac:dyDescent="0.35">
      <c r="A41" s="21" t="s">
        <v>166</v>
      </c>
      <c r="B41" s="33"/>
      <c r="C41" s="27"/>
      <c r="D41" s="28"/>
      <c r="E41" s="112"/>
      <c r="F41" s="1"/>
      <c r="G41" s="1"/>
      <c r="H41" s="1"/>
      <c r="I41" s="1"/>
    </row>
    <row r="42" spans="1:9" ht="15" customHeight="1" x14ac:dyDescent="0.35">
      <c r="A42" s="35" t="s">
        <v>783</v>
      </c>
      <c r="B42" s="33"/>
      <c r="C42" s="27">
        <v>0</v>
      </c>
      <c r="D42" s="27">
        <v>0</v>
      </c>
      <c r="E42" s="113" t="s">
        <v>167</v>
      </c>
      <c r="F42" s="1"/>
      <c r="G42" s="1"/>
      <c r="H42" s="1"/>
      <c r="I42" s="1"/>
    </row>
    <row r="43" spans="1:9" ht="15" customHeight="1" x14ac:dyDescent="0.35">
      <c r="A43" s="35" t="s">
        <v>160</v>
      </c>
      <c r="B43" s="22">
        <v>10</v>
      </c>
      <c r="C43" s="27">
        <v>0</v>
      </c>
      <c r="D43" s="27">
        <v>0</v>
      </c>
      <c r="E43" s="113" t="s">
        <v>168</v>
      </c>
      <c r="F43" s="1"/>
      <c r="G43" s="1"/>
      <c r="H43" s="1"/>
      <c r="I43" s="1"/>
    </row>
    <row r="44" spans="1:9" ht="15" customHeight="1" x14ac:dyDescent="0.35">
      <c r="A44" s="35" t="s">
        <v>169</v>
      </c>
      <c r="B44" s="33"/>
      <c r="C44" s="27">
        <v>179</v>
      </c>
      <c r="D44" s="27">
        <v>196</v>
      </c>
      <c r="E44" s="113" t="s">
        <v>170</v>
      </c>
      <c r="F44" s="1"/>
      <c r="G44" s="108"/>
      <c r="H44" s="1"/>
      <c r="I44" s="1"/>
    </row>
    <row r="45" spans="1:9" ht="15" customHeight="1" x14ac:dyDescent="0.35">
      <c r="A45" s="35" t="s">
        <v>784</v>
      </c>
      <c r="B45" s="33"/>
      <c r="C45" s="27">
        <v>0</v>
      </c>
      <c r="D45" s="27">
        <v>0</v>
      </c>
      <c r="E45" s="113" t="s">
        <v>171</v>
      </c>
      <c r="F45" s="1"/>
      <c r="G45" s="1"/>
      <c r="H45" s="1"/>
      <c r="I45" s="1"/>
    </row>
    <row r="46" spans="1:9" ht="15" customHeight="1" x14ac:dyDescent="0.35">
      <c r="A46" s="35" t="s">
        <v>172</v>
      </c>
      <c r="B46" s="33"/>
      <c r="C46" s="27">
        <v>304</v>
      </c>
      <c r="D46" s="27">
        <v>273</v>
      </c>
      <c r="E46" s="113" t="s">
        <v>173</v>
      </c>
      <c r="F46" s="1"/>
      <c r="G46" s="108"/>
      <c r="H46" s="1"/>
      <c r="I46" s="1"/>
    </row>
    <row r="47" spans="1:9" ht="15" customHeight="1" x14ac:dyDescent="0.35">
      <c r="A47" s="25" t="s">
        <v>174</v>
      </c>
      <c r="B47" s="30" t="s">
        <v>587</v>
      </c>
      <c r="C47" s="27">
        <v>452</v>
      </c>
      <c r="D47" s="27">
        <v>615</v>
      </c>
      <c r="E47" s="113" t="s">
        <v>175</v>
      </c>
      <c r="F47" s="1"/>
      <c r="G47" s="108"/>
      <c r="H47" s="1"/>
      <c r="I47" s="1"/>
    </row>
    <row r="48" spans="1:9" ht="15" customHeight="1" x14ac:dyDescent="0.35">
      <c r="A48" s="36" t="s">
        <v>176</v>
      </c>
      <c r="B48" s="19"/>
      <c r="C48" s="31">
        <f>SUBTOTAL(9,C42:C47)</f>
        <v>935</v>
      </c>
      <c r="D48" s="32">
        <f>SUBTOTAL(9,D42:D47)</f>
        <v>1084</v>
      </c>
      <c r="E48" s="114" t="s">
        <v>177</v>
      </c>
      <c r="F48" s="1"/>
      <c r="G48" s="1"/>
      <c r="H48" s="1"/>
      <c r="I48" s="1"/>
    </row>
    <row r="49" spans="1:9" ht="15" customHeight="1" x14ac:dyDescent="0.35">
      <c r="A49" s="33"/>
      <c r="B49" s="33"/>
      <c r="C49" s="44"/>
      <c r="D49" s="45"/>
      <c r="E49" s="112"/>
      <c r="F49" s="1"/>
      <c r="G49" s="1"/>
      <c r="H49" s="1"/>
      <c r="I49" s="1"/>
    </row>
    <row r="50" spans="1:9" ht="15" customHeight="1" x14ac:dyDescent="0.35">
      <c r="A50" s="303" t="s">
        <v>178</v>
      </c>
      <c r="B50" s="304"/>
      <c r="C50" s="304">
        <f>SUBTOTAL(9,C27:C48)</f>
        <v>935</v>
      </c>
      <c r="D50" s="305">
        <f>SUBTOTAL(9,D27:D48)</f>
        <v>1084</v>
      </c>
      <c r="E50" s="114" t="s">
        <v>179</v>
      </c>
      <c r="F50" s="1"/>
      <c r="G50" s="1"/>
      <c r="H50" s="1"/>
      <c r="I50" s="1"/>
    </row>
    <row r="51" spans="1:9" ht="13.5" customHeight="1" x14ac:dyDescent="0.35">
      <c r="A51" s="33"/>
      <c r="B51" s="33"/>
      <c r="C51" s="44"/>
      <c r="D51" s="45"/>
      <c r="E51" s="112"/>
      <c r="F51" s="1"/>
      <c r="G51" s="1"/>
      <c r="H51" s="1"/>
      <c r="I51" s="1"/>
    </row>
    <row r="52" spans="1:9" ht="15" customHeight="1" x14ac:dyDescent="0.35">
      <c r="A52" s="303" t="s">
        <v>180</v>
      </c>
      <c r="B52" s="306"/>
      <c r="C52" s="304">
        <f>SUBTOTAL(9,C12:C50)</f>
        <v>3399</v>
      </c>
      <c r="D52" s="305">
        <f>SUBTOTAL(9,D12:D50)</f>
        <v>2367</v>
      </c>
      <c r="E52" s="114" t="s">
        <v>181</v>
      </c>
      <c r="F52" s="1"/>
      <c r="G52" s="1"/>
      <c r="H52" s="1"/>
      <c r="I52" s="1"/>
    </row>
    <row r="53" spans="1:9" ht="15" customHeight="1" x14ac:dyDescent="0.35">
      <c r="A53" s="1"/>
      <c r="B53" s="1"/>
      <c r="C53" s="1"/>
      <c r="D53" s="1"/>
      <c r="E53" s="11"/>
      <c r="F53" s="1"/>
      <c r="G53" s="11"/>
      <c r="H53" s="11"/>
      <c r="I53" s="1"/>
    </row>
    <row r="54" spans="1:9" ht="12.75" customHeight="1" x14ac:dyDescent="0.35">
      <c r="A54" s="40" t="s">
        <v>769</v>
      </c>
      <c r="F54" s="1"/>
      <c r="G54" s="1"/>
      <c r="H54" s="1"/>
      <c r="I54" s="1"/>
    </row>
    <row r="55" spans="1:9" ht="15.75" customHeight="1" x14ac:dyDescent="0.35">
      <c r="C55" s="107"/>
    </row>
  </sheetData>
  <sheetProtection formatCells="0" formatColumns="0" formatRows="0" insertColumns="0" insertRows="0" deleteColumns="0" deleteRows="0"/>
  <pageMargins left="0.70866141732283472" right="0.70866141732283472" top="0.55118110236220474" bottom="0.35433070866141736" header="0.31496062992125984" footer="0.31496062992125984"/>
  <pageSetup paperSize="9" scale="9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58"/>
  <sheetViews>
    <sheetView topLeftCell="A7" workbookViewId="0">
      <selection activeCell="C51" sqref="C51"/>
    </sheetView>
  </sheetViews>
  <sheetFormatPr baseColWidth="10" defaultColWidth="17.26953125" defaultRowHeight="15.75" customHeight="1" x14ac:dyDescent="0.35"/>
  <cols>
    <col min="1" max="1" width="67.7265625" style="40" customWidth="1"/>
    <col min="2" max="2" width="7.26953125" style="40" customWidth="1"/>
    <col min="3" max="4" width="12.54296875" style="91" customWidth="1"/>
    <col min="5" max="5" width="13.7265625" style="70" bestFit="1" customWidth="1"/>
    <col min="6" max="6" width="18" style="40" customWidth="1"/>
    <col min="7" max="16384" width="17.26953125" style="40"/>
  </cols>
  <sheetData>
    <row r="1" spans="1:10" ht="13.5" customHeight="1" x14ac:dyDescent="0.35"/>
    <row r="2" spans="1:10" ht="15" customHeight="1" x14ac:dyDescent="0.35">
      <c r="A2" s="315" t="str">
        <f>Resultatregnskap!A2</f>
        <v>Virksomhetens navn: Høgskulen for grøn utvikling</v>
      </c>
      <c r="E2" s="126"/>
      <c r="F2" s="1"/>
    </row>
    <row r="3" spans="1:10" ht="9.75" customHeight="1" x14ac:dyDescent="0.35"/>
    <row r="4" spans="1:10" ht="15" customHeight="1" x14ac:dyDescent="0.35">
      <c r="A4" s="56" t="s">
        <v>621</v>
      </c>
      <c r="B4" s="18"/>
      <c r="C4" s="78"/>
      <c r="D4" s="78"/>
      <c r="E4" s="132"/>
      <c r="F4" s="1"/>
    </row>
    <row r="5" spans="1:10" ht="15" customHeight="1" x14ac:dyDescent="0.35">
      <c r="A5" s="174" t="str">
        <f>Resultatregnskap!A6</f>
        <v>Beløp i 1000 kroner</v>
      </c>
      <c r="E5" s="173"/>
      <c r="F5" s="1"/>
    </row>
    <row r="6" spans="1:10" ht="11.25" customHeight="1" x14ac:dyDescent="0.35">
      <c r="A6" s="57"/>
      <c r="E6" s="126"/>
      <c r="F6" s="1"/>
    </row>
    <row r="7" spans="1:10" ht="15" customHeight="1" x14ac:dyDescent="0.35">
      <c r="A7" s="39"/>
      <c r="B7" s="58" t="s">
        <v>27</v>
      </c>
      <c r="C7" s="152">
        <f>Resultatregnskap!C8</f>
        <v>45657</v>
      </c>
      <c r="D7" s="196">
        <v>45291</v>
      </c>
      <c r="E7" s="140" t="str">
        <f>Resultatregnskap!E8</f>
        <v>DBH-referanse</v>
      </c>
      <c r="F7" s="1"/>
    </row>
    <row r="8" spans="1:10" ht="15" customHeight="1" x14ac:dyDescent="0.35">
      <c r="A8" s="21" t="s">
        <v>182</v>
      </c>
      <c r="B8" s="33"/>
      <c r="C8" s="81"/>
      <c r="D8" s="80"/>
      <c r="E8" s="141"/>
      <c r="F8" s="1"/>
      <c r="G8" s="1"/>
      <c r="H8" s="1"/>
      <c r="I8" s="1"/>
      <c r="J8" s="1"/>
    </row>
    <row r="9" spans="1:10" ht="15" customHeight="1" x14ac:dyDescent="0.35">
      <c r="A9" s="23" t="s">
        <v>58</v>
      </c>
      <c r="B9" s="33"/>
      <c r="C9" s="81">
        <v>1181</v>
      </c>
      <c r="D9" s="80">
        <v>423</v>
      </c>
      <c r="E9" s="142" t="s">
        <v>183</v>
      </c>
      <c r="F9" s="1"/>
      <c r="G9" s="1"/>
      <c r="H9" s="1"/>
      <c r="I9" s="1"/>
      <c r="J9" s="1"/>
    </row>
    <row r="10" spans="1:10" ht="15" customHeight="1" x14ac:dyDescent="0.35">
      <c r="A10" s="23" t="s">
        <v>184</v>
      </c>
      <c r="B10" s="33"/>
      <c r="C10" s="81">
        <v>0</v>
      </c>
      <c r="D10" s="80">
        <v>0</v>
      </c>
      <c r="E10" s="142" t="s">
        <v>185</v>
      </c>
      <c r="F10" s="1"/>
      <c r="G10" s="1"/>
      <c r="H10" s="1"/>
      <c r="I10" s="1"/>
      <c r="J10" s="1"/>
    </row>
    <row r="11" spans="1:10" ht="15" customHeight="1" x14ac:dyDescent="0.35">
      <c r="A11" s="23" t="s">
        <v>186</v>
      </c>
      <c r="B11" s="33"/>
      <c r="C11" s="81">
        <v>0</v>
      </c>
      <c r="D11" s="80">
        <v>0</v>
      </c>
      <c r="E11" s="142" t="s">
        <v>187</v>
      </c>
      <c r="F11" s="1"/>
      <c r="G11" s="1"/>
      <c r="H11" s="1"/>
      <c r="I11" s="1"/>
      <c r="J11" s="1"/>
    </row>
    <row r="12" spans="1:10" ht="15" customHeight="1" x14ac:dyDescent="0.35">
      <c r="A12" s="23" t="s">
        <v>188</v>
      </c>
      <c r="B12" s="33"/>
      <c r="C12" s="81">
        <v>172</v>
      </c>
      <c r="D12" s="80">
        <v>183</v>
      </c>
      <c r="E12" s="142" t="s">
        <v>189</v>
      </c>
      <c r="F12" s="1"/>
      <c r="G12" s="1"/>
      <c r="H12" s="1"/>
      <c r="I12" s="1"/>
      <c r="J12" s="1"/>
    </row>
    <row r="13" spans="1:10" ht="15" customHeight="1" x14ac:dyDescent="0.35">
      <c r="A13" s="23" t="s">
        <v>190</v>
      </c>
      <c r="B13" s="33"/>
      <c r="C13" s="81">
        <v>0</v>
      </c>
      <c r="D13" s="80">
        <v>0</v>
      </c>
      <c r="E13" s="113" t="s">
        <v>191</v>
      </c>
      <c r="F13" s="1"/>
      <c r="G13" s="1"/>
      <c r="H13" s="1"/>
      <c r="I13" s="1"/>
      <c r="J13" s="1"/>
    </row>
    <row r="14" spans="1:10" ht="15" customHeight="1" x14ac:dyDescent="0.35">
      <c r="A14" s="23" t="s">
        <v>192</v>
      </c>
      <c r="B14" s="33"/>
      <c r="C14" s="81">
        <v>0</v>
      </c>
      <c r="D14" s="80">
        <v>0</v>
      </c>
      <c r="E14" s="142" t="s">
        <v>193</v>
      </c>
      <c r="F14" s="1"/>
      <c r="G14" s="1"/>
      <c r="H14" s="1"/>
      <c r="I14" s="1"/>
      <c r="J14" s="1"/>
    </row>
    <row r="15" spans="1:10" ht="15" customHeight="1" x14ac:dyDescent="0.35">
      <c r="A15" s="23" t="s">
        <v>194</v>
      </c>
      <c r="B15" s="33"/>
      <c r="C15" s="81">
        <v>4</v>
      </c>
      <c r="D15" s="80">
        <v>6</v>
      </c>
      <c r="E15" s="142" t="s">
        <v>195</v>
      </c>
      <c r="F15" s="1"/>
      <c r="G15" s="307"/>
      <c r="H15" s="1"/>
      <c r="I15" s="1"/>
      <c r="J15" s="1"/>
    </row>
    <row r="16" spans="1:10" ht="15" customHeight="1" x14ac:dyDescent="0.35">
      <c r="A16" s="23" t="s">
        <v>196</v>
      </c>
      <c r="B16" s="33"/>
      <c r="C16" s="81">
        <v>-146</v>
      </c>
      <c r="D16" s="80">
        <v>-69</v>
      </c>
      <c r="E16" s="142" t="s">
        <v>197</v>
      </c>
      <c r="F16" s="1"/>
      <c r="G16" s="307"/>
      <c r="H16" s="1"/>
      <c r="I16" s="1"/>
      <c r="J16" s="1"/>
    </row>
    <row r="17" spans="1:10" ht="15" customHeight="1" x14ac:dyDescent="0.35">
      <c r="A17" s="23" t="s">
        <v>198</v>
      </c>
      <c r="B17" s="33"/>
      <c r="C17" s="81">
        <v>-18</v>
      </c>
      <c r="D17" s="80">
        <v>105</v>
      </c>
      <c r="E17" s="142" t="s">
        <v>199</v>
      </c>
      <c r="F17" s="1"/>
      <c r="G17" s="1"/>
      <c r="H17" s="1"/>
      <c r="I17" s="1"/>
      <c r="J17" s="1"/>
    </row>
    <row r="18" spans="1:10" ht="15" customHeight="1" x14ac:dyDescent="0.35">
      <c r="A18" s="23" t="s">
        <v>200</v>
      </c>
      <c r="B18" s="33"/>
      <c r="C18" s="81">
        <v>0</v>
      </c>
      <c r="D18" s="80">
        <v>0</v>
      </c>
      <c r="E18" s="142" t="s">
        <v>201</v>
      </c>
      <c r="F18" s="1"/>
      <c r="G18" s="11"/>
      <c r="H18" s="11"/>
      <c r="I18" s="1"/>
      <c r="J18" s="1"/>
    </row>
    <row r="19" spans="1:10" ht="15" customHeight="1" x14ac:dyDescent="0.35">
      <c r="A19" s="23" t="s">
        <v>202</v>
      </c>
      <c r="B19" s="33"/>
      <c r="C19" s="81">
        <f>1321-1</f>
        <v>1320</v>
      </c>
      <c r="D19" s="80">
        <v>-1148</v>
      </c>
      <c r="E19" s="142" t="s">
        <v>203</v>
      </c>
      <c r="F19" s="1"/>
      <c r="G19" s="1"/>
      <c r="H19" s="1"/>
      <c r="I19" s="1"/>
      <c r="J19" s="1"/>
    </row>
    <row r="20" spans="1:10" ht="15" customHeight="1" x14ac:dyDescent="0.35">
      <c r="A20" s="59" t="s">
        <v>204</v>
      </c>
      <c r="B20" s="39"/>
      <c r="C20" s="81">
        <v>0</v>
      </c>
      <c r="D20" s="80">
        <v>0</v>
      </c>
      <c r="E20" s="142" t="s">
        <v>205</v>
      </c>
      <c r="F20" s="1"/>
      <c r="G20" s="1"/>
      <c r="H20" s="1"/>
      <c r="I20" s="1"/>
      <c r="J20" s="1"/>
    </row>
    <row r="21" spans="1:10" ht="15" customHeight="1" x14ac:dyDescent="0.35">
      <c r="A21" s="36" t="s">
        <v>206</v>
      </c>
      <c r="B21" s="19"/>
      <c r="C21" s="82">
        <f>SUBTOTAL(9,C9:C20)</f>
        <v>2513</v>
      </c>
      <c r="D21" s="83">
        <f>SUBTOTAL(9,D9:D20)</f>
        <v>-500</v>
      </c>
      <c r="E21" s="140" t="s">
        <v>207</v>
      </c>
      <c r="F21" s="320"/>
      <c r="G21" s="1"/>
      <c r="H21" s="1"/>
      <c r="I21" s="1"/>
      <c r="J21" s="1"/>
    </row>
    <row r="22" spans="1:10" ht="15" customHeight="1" x14ac:dyDescent="0.35">
      <c r="A22" s="33"/>
      <c r="B22" s="33"/>
      <c r="C22" s="84"/>
      <c r="D22" s="85"/>
      <c r="E22" s="141"/>
      <c r="F22" s="320"/>
      <c r="G22" s="1"/>
      <c r="H22" s="1"/>
      <c r="I22" s="1"/>
      <c r="J22" s="1"/>
    </row>
    <row r="23" spans="1:10" ht="15" customHeight="1" x14ac:dyDescent="0.35">
      <c r="A23" s="21" t="s">
        <v>208</v>
      </c>
      <c r="B23" s="33"/>
      <c r="C23" s="81"/>
      <c r="D23" s="80"/>
      <c r="E23" s="141"/>
      <c r="F23" s="1"/>
      <c r="G23" s="1"/>
      <c r="H23" s="1"/>
      <c r="I23" s="1"/>
      <c r="J23" s="1"/>
    </row>
    <row r="24" spans="1:10" ht="15" customHeight="1" x14ac:dyDescent="0.35">
      <c r="A24" s="23" t="s">
        <v>209</v>
      </c>
      <c r="B24" s="33"/>
      <c r="C24" s="81">
        <v>0</v>
      </c>
      <c r="D24" s="80">
        <v>0</v>
      </c>
      <c r="E24" s="142" t="s">
        <v>210</v>
      </c>
      <c r="F24" s="1"/>
      <c r="G24" s="1"/>
      <c r="H24" s="1"/>
      <c r="I24" s="1"/>
      <c r="J24" s="1"/>
    </row>
    <row r="25" spans="1:10" ht="15" customHeight="1" x14ac:dyDescent="0.35">
      <c r="A25" s="23" t="s">
        <v>211</v>
      </c>
      <c r="B25" s="33"/>
      <c r="C25" s="81">
        <v>-17</v>
      </c>
      <c r="D25" s="80">
        <v>0</v>
      </c>
      <c r="E25" s="142" t="s">
        <v>212</v>
      </c>
      <c r="F25" s="1"/>
      <c r="G25" s="1"/>
      <c r="H25" s="1"/>
      <c r="I25" s="1"/>
      <c r="J25" s="1"/>
    </row>
    <row r="26" spans="1:10" ht="15" customHeight="1" x14ac:dyDescent="0.35">
      <c r="A26" s="23" t="s">
        <v>213</v>
      </c>
      <c r="B26" s="33"/>
      <c r="C26" s="81">
        <v>0</v>
      </c>
      <c r="D26" s="80">
        <v>0</v>
      </c>
      <c r="E26" s="142" t="s">
        <v>214</v>
      </c>
      <c r="F26" s="1"/>
      <c r="G26" s="1"/>
      <c r="H26" s="1"/>
      <c r="I26" s="1"/>
      <c r="J26" s="1"/>
    </row>
    <row r="27" spans="1:10" ht="15" customHeight="1" x14ac:dyDescent="0.35">
      <c r="A27" s="23" t="s">
        <v>215</v>
      </c>
      <c r="B27" s="33"/>
      <c r="C27" s="81">
        <v>0</v>
      </c>
      <c r="D27" s="80">
        <v>0</v>
      </c>
      <c r="E27" s="142" t="s">
        <v>216</v>
      </c>
      <c r="F27" s="1"/>
      <c r="G27" s="1"/>
      <c r="H27" s="1"/>
      <c r="I27" s="1"/>
      <c r="J27" s="1"/>
    </row>
    <row r="28" spans="1:10" ht="15" customHeight="1" x14ac:dyDescent="0.35">
      <c r="A28" s="23" t="s">
        <v>217</v>
      </c>
      <c r="B28" s="33"/>
      <c r="C28" s="81">
        <v>0</v>
      </c>
      <c r="D28" s="80">
        <v>0</v>
      </c>
      <c r="E28" s="142" t="s">
        <v>218</v>
      </c>
      <c r="F28" s="1"/>
      <c r="G28" s="1"/>
      <c r="H28" s="1"/>
      <c r="I28" s="1"/>
      <c r="J28" s="1"/>
    </row>
    <row r="29" spans="1:10" ht="15" customHeight="1" x14ac:dyDescent="0.35">
      <c r="A29" s="23" t="s">
        <v>219</v>
      </c>
      <c r="B29" s="33"/>
      <c r="C29" s="81">
        <v>0</v>
      </c>
      <c r="D29" s="80">
        <v>0</v>
      </c>
      <c r="E29" s="142" t="s">
        <v>220</v>
      </c>
      <c r="F29" s="1"/>
      <c r="G29" s="1"/>
      <c r="H29" s="1"/>
      <c r="I29" s="1"/>
      <c r="J29" s="1"/>
    </row>
    <row r="30" spans="1:10" ht="15" customHeight="1" x14ac:dyDescent="0.35">
      <c r="A30" s="36" t="s">
        <v>221</v>
      </c>
      <c r="B30" s="19"/>
      <c r="C30" s="82">
        <f>SUBTOTAL(9,C24:C29)</f>
        <v>-17</v>
      </c>
      <c r="D30" s="83">
        <f>SUBTOTAL(9,D24:D29)</f>
        <v>0</v>
      </c>
      <c r="E30" s="140" t="s">
        <v>222</v>
      </c>
      <c r="F30" s="1"/>
      <c r="G30" s="1"/>
      <c r="H30" s="1"/>
      <c r="I30" s="1"/>
      <c r="J30" s="1"/>
    </row>
    <row r="31" spans="1:10" ht="15" customHeight="1" x14ac:dyDescent="0.35">
      <c r="A31" s="33"/>
      <c r="B31" s="33"/>
      <c r="C31" s="84"/>
      <c r="D31" s="85"/>
      <c r="E31" s="141"/>
      <c r="F31" s="1"/>
      <c r="G31" s="1"/>
      <c r="H31" s="1"/>
      <c r="I31" s="1"/>
      <c r="J31" s="1"/>
    </row>
    <row r="32" spans="1:10" ht="15" customHeight="1" x14ac:dyDescent="0.35">
      <c r="A32" s="21" t="s">
        <v>223</v>
      </c>
      <c r="B32" s="33"/>
      <c r="C32" s="81"/>
      <c r="D32" s="80"/>
      <c r="E32" s="141"/>
      <c r="F32" s="1"/>
      <c r="G32" s="1"/>
      <c r="H32" s="1"/>
      <c r="I32" s="1"/>
      <c r="J32" s="1"/>
    </row>
    <row r="33" spans="1:10" ht="15" customHeight="1" x14ac:dyDescent="0.35">
      <c r="A33" s="23" t="s">
        <v>224</v>
      </c>
      <c r="B33" s="33"/>
      <c r="C33" s="81">
        <v>0</v>
      </c>
      <c r="D33" s="80">
        <v>0</v>
      </c>
      <c r="E33" s="142" t="s">
        <v>225</v>
      </c>
      <c r="F33" s="1"/>
      <c r="G33" s="1"/>
      <c r="H33" s="1"/>
      <c r="I33" s="1"/>
      <c r="J33" s="1"/>
    </row>
    <row r="34" spans="1:10" ht="15" customHeight="1" x14ac:dyDescent="0.35">
      <c r="A34" s="23" t="s">
        <v>226</v>
      </c>
      <c r="B34" s="33"/>
      <c r="C34" s="81">
        <v>0</v>
      </c>
      <c r="D34" s="80">
        <v>0</v>
      </c>
      <c r="E34" s="142" t="s">
        <v>227</v>
      </c>
      <c r="F34" s="1"/>
      <c r="G34" s="1"/>
      <c r="H34" s="1"/>
      <c r="I34" s="1"/>
      <c r="J34" s="1"/>
    </row>
    <row r="35" spans="1:10" ht="15" customHeight="1" x14ac:dyDescent="0.35">
      <c r="A35" s="23" t="s">
        <v>228</v>
      </c>
      <c r="B35" s="33"/>
      <c r="C35" s="81">
        <v>0</v>
      </c>
      <c r="D35" s="80">
        <v>0</v>
      </c>
      <c r="E35" s="142" t="s">
        <v>229</v>
      </c>
      <c r="F35" s="1"/>
      <c r="G35" s="1"/>
      <c r="H35" s="1"/>
      <c r="I35" s="1"/>
      <c r="J35" s="1"/>
    </row>
    <row r="36" spans="1:10" ht="15" customHeight="1" x14ac:dyDescent="0.35">
      <c r="A36" s="23" t="s">
        <v>230</v>
      </c>
      <c r="B36" s="33"/>
      <c r="C36" s="81">
        <v>0</v>
      </c>
      <c r="D36" s="80">
        <v>0</v>
      </c>
      <c r="E36" s="142" t="s">
        <v>231</v>
      </c>
      <c r="F36" s="1"/>
      <c r="G36" s="1"/>
      <c r="H36" s="1"/>
      <c r="I36" s="1"/>
      <c r="J36" s="1"/>
    </row>
    <row r="37" spans="1:10" ht="15" customHeight="1" x14ac:dyDescent="0.35">
      <c r="A37" s="23" t="s">
        <v>232</v>
      </c>
      <c r="B37" s="33"/>
      <c r="C37" s="81">
        <v>0</v>
      </c>
      <c r="D37" s="80">
        <v>0</v>
      </c>
      <c r="E37" s="142" t="s">
        <v>233</v>
      </c>
      <c r="F37" s="1"/>
      <c r="G37" s="1"/>
      <c r="H37" s="1"/>
      <c r="I37" s="1"/>
      <c r="J37" s="1"/>
    </row>
    <row r="38" spans="1:10" ht="15" customHeight="1" x14ac:dyDescent="0.35">
      <c r="A38" s="23" t="s">
        <v>589</v>
      </c>
      <c r="B38" s="33"/>
      <c r="C38" s="81">
        <v>0</v>
      </c>
      <c r="D38" s="80">
        <v>0</v>
      </c>
      <c r="E38" s="142" t="s">
        <v>234</v>
      </c>
      <c r="F38" s="1"/>
      <c r="G38" s="1"/>
      <c r="H38" s="1"/>
      <c r="I38" s="1"/>
      <c r="J38" s="1"/>
    </row>
    <row r="39" spans="1:10" ht="15" customHeight="1" x14ac:dyDescent="0.35">
      <c r="A39" s="23" t="s">
        <v>235</v>
      </c>
      <c r="B39" s="33"/>
      <c r="C39" s="81">
        <v>0</v>
      </c>
      <c r="D39" s="80">
        <v>0</v>
      </c>
      <c r="E39" s="142" t="s">
        <v>236</v>
      </c>
      <c r="F39" s="1"/>
      <c r="G39" s="1"/>
      <c r="H39" s="1"/>
      <c r="I39" s="1"/>
      <c r="J39" s="1"/>
    </row>
    <row r="40" spans="1:10" ht="15" customHeight="1" x14ac:dyDescent="0.35">
      <c r="A40" s="23" t="s">
        <v>237</v>
      </c>
      <c r="B40" s="33"/>
      <c r="C40" s="81">
        <v>0</v>
      </c>
      <c r="D40" s="80">
        <v>0</v>
      </c>
      <c r="E40" s="142" t="s">
        <v>238</v>
      </c>
      <c r="F40" s="1"/>
      <c r="G40" s="1"/>
      <c r="H40" s="1"/>
      <c r="I40" s="1"/>
      <c r="J40" s="1"/>
    </row>
    <row r="41" spans="1:10" ht="15" customHeight="1" x14ac:dyDescent="0.35">
      <c r="A41" s="23" t="s">
        <v>239</v>
      </c>
      <c r="B41" s="33"/>
      <c r="C41" s="81">
        <v>0</v>
      </c>
      <c r="D41" s="80">
        <v>0</v>
      </c>
      <c r="E41" s="142" t="s">
        <v>240</v>
      </c>
      <c r="F41" s="1"/>
      <c r="G41" s="1"/>
      <c r="H41" s="1"/>
      <c r="I41" s="1"/>
      <c r="J41" s="1"/>
    </row>
    <row r="42" spans="1:10" ht="15" customHeight="1" x14ac:dyDescent="0.35">
      <c r="A42" s="23" t="s">
        <v>241</v>
      </c>
      <c r="B42" s="33"/>
      <c r="C42" s="81">
        <v>0</v>
      </c>
      <c r="D42" s="80">
        <v>0</v>
      </c>
      <c r="E42" s="142" t="s">
        <v>242</v>
      </c>
      <c r="F42" s="1"/>
      <c r="G42" s="1"/>
      <c r="H42" s="1"/>
      <c r="I42" s="1"/>
      <c r="J42" s="1"/>
    </row>
    <row r="43" spans="1:10" ht="15" customHeight="1" x14ac:dyDescent="0.35">
      <c r="A43" s="23" t="s">
        <v>243</v>
      </c>
      <c r="B43" s="33"/>
      <c r="C43" s="81">
        <v>0</v>
      </c>
      <c r="D43" s="80">
        <v>0</v>
      </c>
      <c r="E43" s="142" t="s">
        <v>244</v>
      </c>
      <c r="F43" s="1"/>
      <c r="G43" s="1"/>
      <c r="H43" s="1"/>
      <c r="I43" s="1"/>
      <c r="J43" s="1"/>
    </row>
    <row r="44" spans="1:10" ht="15" customHeight="1" x14ac:dyDescent="0.35">
      <c r="A44" s="23" t="s">
        <v>245</v>
      </c>
      <c r="B44" s="33"/>
      <c r="C44" s="81">
        <v>0</v>
      </c>
      <c r="D44" s="80">
        <v>0</v>
      </c>
      <c r="E44" s="142" t="s">
        <v>246</v>
      </c>
      <c r="F44" s="1"/>
      <c r="G44" s="1"/>
      <c r="H44" s="1"/>
      <c r="I44" s="1"/>
      <c r="J44" s="1"/>
    </row>
    <row r="45" spans="1:10" ht="15" customHeight="1" x14ac:dyDescent="0.35">
      <c r="A45" s="23" t="s">
        <v>247</v>
      </c>
      <c r="B45" s="33"/>
      <c r="C45" s="81">
        <v>0</v>
      </c>
      <c r="D45" s="80">
        <v>0</v>
      </c>
      <c r="E45" s="142" t="s">
        <v>248</v>
      </c>
      <c r="F45" s="1"/>
      <c r="G45" s="1"/>
      <c r="H45" s="1"/>
      <c r="I45" s="1"/>
      <c r="J45" s="1"/>
    </row>
    <row r="46" spans="1:10" ht="15" customHeight="1" x14ac:dyDescent="0.35">
      <c r="A46" s="23" t="s">
        <v>249</v>
      </c>
      <c r="B46" s="33"/>
      <c r="C46" s="81">
        <v>0</v>
      </c>
      <c r="D46" s="80">
        <v>0</v>
      </c>
      <c r="E46" s="142" t="s">
        <v>250</v>
      </c>
      <c r="F46" s="1"/>
      <c r="G46" s="1"/>
      <c r="H46" s="1"/>
      <c r="I46" s="1"/>
      <c r="J46" s="1"/>
    </row>
    <row r="47" spans="1:10" ht="15" customHeight="1" x14ac:dyDescent="0.35">
      <c r="A47" s="23" t="s">
        <v>251</v>
      </c>
      <c r="B47" s="33"/>
      <c r="C47" s="81">
        <v>0</v>
      </c>
      <c r="D47" s="80">
        <v>0</v>
      </c>
      <c r="E47" s="142" t="s">
        <v>252</v>
      </c>
      <c r="F47" s="1"/>
      <c r="G47" s="1"/>
      <c r="H47" s="1"/>
      <c r="I47" s="1"/>
      <c r="J47" s="1"/>
    </row>
    <row r="48" spans="1:10" ht="15" customHeight="1" x14ac:dyDescent="0.35">
      <c r="A48" s="36" t="s">
        <v>253</v>
      </c>
      <c r="B48" s="19"/>
      <c r="C48" s="82">
        <f>SUBTOTAL(9,C33:C47)</f>
        <v>0</v>
      </c>
      <c r="D48" s="83">
        <f>SUBTOTAL(9,D33:D47)</f>
        <v>0</v>
      </c>
      <c r="E48" s="140" t="s">
        <v>254</v>
      </c>
      <c r="F48" s="1"/>
      <c r="G48" s="1"/>
      <c r="H48" s="1"/>
      <c r="I48" s="1"/>
      <c r="J48" s="1"/>
    </row>
    <row r="49" spans="1:10" ht="14.5" x14ac:dyDescent="0.35">
      <c r="A49" s="33"/>
      <c r="B49" s="33"/>
      <c r="C49" s="84"/>
      <c r="D49" s="85"/>
      <c r="E49" s="141"/>
      <c r="F49" s="1"/>
      <c r="G49" s="1"/>
      <c r="H49" s="1"/>
      <c r="I49" s="1"/>
      <c r="J49" s="1"/>
    </row>
    <row r="50" spans="1:10" ht="15" customHeight="1" x14ac:dyDescent="0.35">
      <c r="A50" s="21" t="s">
        <v>255</v>
      </c>
      <c r="B50" s="33"/>
      <c r="C50" s="89">
        <v>0</v>
      </c>
      <c r="D50" s="90">
        <v>0</v>
      </c>
      <c r="E50" s="141" t="s">
        <v>362</v>
      </c>
      <c r="F50" s="1"/>
      <c r="G50" s="1"/>
      <c r="H50" s="1"/>
      <c r="I50" s="1"/>
      <c r="J50" s="1"/>
    </row>
    <row r="51" spans="1:10" ht="15" customHeight="1" x14ac:dyDescent="0.35">
      <c r="A51" s="38" t="s">
        <v>256</v>
      </c>
      <c r="B51" s="19"/>
      <c r="C51" s="82">
        <f>SUBTOTAL(9,C9:C48)</f>
        <v>2496</v>
      </c>
      <c r="D51" s="83">
        <f>SUBTOTAL(9,D9:D48)</f>
        <v>-500</v>
      </c>
      <c r="E51" s="143" t="s">
        <v>257</v>
      </c>
      <c r="F51" s="1"/>
      <c r="G51" s="320"/>
      <c r="H51" s="1"/>
      <c r="I51" s="1"/>
      <c r="J51" s="1"/>
    </row>
    <row r="52" spans="1:10" ht="15" customHeight="1" x14ac:dyDescent="0.35">
      <c r="A52" s="38" t="s">
        <v>258</v>
      </c>
      <c r="B52" s="19"/>
      <c r="C52" s="97">
        <f>D53</f>
        <v>-32</v>
      </c>
      <c r="D52" s="88">
        <v>468</v>
      </c>
      <c r="E52" s="143" t="s">
        <v>259</v>
      </c>
      <c r="F52" s="1"/>
      <c r="G52" s="1"/>
      <c r="H52" s="1"/>
      <c r="I52" s="1"/>
      <c r="J52" s="1"/>
    </row>
    <row r="53" spans="1:10" ht="15" customHeight="1" x14ac:dyDescent="0.35">
      <c r="A53" s="29" t="s">
        <v>260</v>
      </c>
      <c r="B53" s="39"/>
      <c r="C53" s="82">
        <f>SUBTOTAL(9,C9:C52)</f>
        <v>2464</v>
      </c>
      <c r="D53" s="83">
        <f>SUBTOTAL(9,D9:D52)</f>
        <v>-32</v>
      </c>
      <c r="E53" s="144" t="s">
        <v>261</v>
      </c>
      <c r="F53" s="1"/>
      <c r="G53" s="1"/>
      <c r="H53" s="1"/>
      <c r="I53" s="1"/>
      <c r="J53" s="1"/>
    </row>
    <row r="54" spans="1:10" ht="15" customHeight="1" x14ac:dyDescent="0.35">
      <c r="A54" s="1"/>
      <c r="B54" s="1"/>
      <c r="C54" s="320"/>
      <c r="D54" s="320"/>
      <c r="E54" s="126"/>
      <c r="F54" s="1"/>
    </row>
    <row r="57" spans="1:10" ht="15.75" customHeight="1" x14ac:dyDescent="0.35">
      <c r="G57" s="91"/>
    </row>
    <row r="58" spans="1:10" ht="15.75" customHeight="1" x14ac:dyDescent="0.35">
      <c r="G58" s="9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79"/>
  <sheetViews>
    <sheetView topLeftCell="A31" workbookViewId="0">
      <selection activeCell="G50" sqref="G50"/>
    </sheetView>
  </sheetViews>
  <sheetFormatPr baseColWidth="10" defaultColWidth="17.26953125" defaultRowHeight="15.75" customHeight="1" x14ac:dyDescent="0.35"/>
  <cols>
    <col min="1" max="1" width="67.7265625" style="40" customWidth="1"/>
    <col min="2" max="2" width="7.26953125" style="40" customWidth="1"/>
    <col min="3" max="4" width="12.54296875" style="91" customWidth="1"/>
    <col min="5" max="5" width="13.7265625" style="70" bestFit="1" customWidth="1"/>
    <col min="6" max="6" width="14" style="40" customWidth="1"/>
    <col min="7" max="7" width="26.26953125" style="40" customWidth="1"/>
    <col min="8" max="9" width="29.1796875" style="40" customWidth="1"/>
    <col min="10" max="16384" width="17.26953125" style="40"/>
  </cols>
  <sheetData>
    <row r="1" spans="1:12" ht="13.5" customHeight="1" x14ac:dyDescent="0.35"/>
    <row r="2" spans="1:12" ht="15" customHeight="1" x14ac:dyDescent="0.35">
      <c r="A2" s="315" t="str">
        <f>Resultatregnskap!A2</f>
        <v>Virksomhetens navn: Høgskulen for grøn utvikling</v>
      </c>
      <c r="E2" s="126"/>
      <c r="F2" s="1"/>
    </row>
    <row r="3" spans="1:12" ht="15" customHeight="1" x14ac:dyDescent="0.35"/>
    <row r="4" spans="1:12" ht="15" customHeight="1" x14ac:dyDescent="0.35">
      <c r="A4" s="56" t="s">
        <v>622</v>
      </c>
      <c r="B4" s="18"/>
      <c r="C4" s="78"/>
      <c r="D4" s="78"/>
      <c r="E4" s="132"/>
      <c r="F4" s="1"/>
    </row>
    <row r="5" spans="1:12" ht="15" customHeight="1" x14ac:dyDescent="0.35">
      <c r="A5" s="174" t="str">
        <f>Resultatregnskap!A6</f>
        <v>Beløp i 1000 kroner</v>
      </c>
      <c r="E5" s="173"/>
      <c r="F5" s="1"/>
    </row>
    <row r="6" spans="1:12" ht="15" customHeight="1" x14ac:dyDescent="0.35">
      <c r="A6" s="57"/>
      <c r="E6" s="126"/>
      <c r="F6" s="1"/>
    </row>
    <row r="7" spans="1:12" ht="15" customHeight="1" x14ac:dyDescent="0.35">
      <c r="A7" s="39"/>
      <c r="B7" s="58" t="s">
        <v>27</v>
      </c>
      <c r="C7" s="152">
        <f>Resultatregnskap!C8</f>
        <v>45657</v>
      </c>
      <c r="D7" s="196">
        <f>' Kontantstrøm IND'!D7</f>
        <v>45291</v>
      </c>
      <c r="E7" s="140" t="str">
        <f>Resultatregnskap!E8</f>
        <v>DBH-referanse</v>
      </c>
      <c r="F7" s="1"/>
    </row>
    <row r="8" spans="1:12" ht="15" customHeight="1" x14ac:dyDescent="0.35">
      <c r="A8" s="21" t="s">
        <v>662</v>
      </c>
      <c r="B8" s="33"/>
      <c r="C8" s="81"/>
      <c r="D8" s="80"/>
      <c r="E8" s="141"/>
      <c r="F8" s="1"/>
      <c r="G8" s="1"/>
      <c r="H8" s="1"/>
      <c r="I8" s="1"/>
      <c r="J8" s="1"/>
      <c r="K8" s="1"/>
      <c r="L8" s="1"/>
    </row>
    <row r="9" spans="1:12" ht="15" customHeight="1" x14ac:dyDescent="0.35">
      <c r="A9" s="21" t="s">
        <v>663</v>
      </c>
      <c r="B9" s="33"/>
      <c r="C9" s="81"/>
      <c r="D9" s="80"/>
      <c r="E9" s="141"/>
      <c r="F9" s="1"/>
      <c r="G9" s="1"/>
      <c r="H9" s="1"/>
      <c r="I9" s="1"/>
      <c r="J9" s="1"/>
      <c r="K9" s="1"/>
    </row>
    <row r="10" spans="1:12" ht="15" customHeight="1" x14ac:dyDescent="0.35">
      <c r="A10" s="351" t="s">
        <v>665</v>
      </c>
      <c r="B10" s="33"/>
      <c r="C10" s="81">
        <v>3073</v>
      </c>
      <c r="D10" s="80">
        <v>3160</v>
      </c>
      <c r="E10" s="142" t="s">
        <v>634</v>
      </c>
      <c r="F10" s="1"/>
      <c r="G10" s="1"/>
      <c r="H10" s="1"/>
      <c r="I10" s="1"/>
      <c r="J10" s="1"/>
      <c r="K10" s="1"/>
    </row>
    <row r="11" spans="1:12" ht="15" customHeight="1" x14ac:dyDescent="0.35">
      <c r="A11" s="351" t="s">
        <v>666</v>
      </c>
      <c r="B11" s="33"/>
      <c r="C11" s="81">
        <v>0</v>
      </c>
      <c r="D11" s="80">
        <v>400</v>
      </c>
      <c r="E11" s="142" t="s">
        <v>623</v>
      </c>
      <c r="F11" s="1"/>
      <c r="G11" s="1"/>
      <c r="H11" s="1"/>
      <c r="I11" s="1"/>
      <c r="J11" s="1"/>
      <c r="K11" s="1"/>
    </row>
    <row r="12" spans="1:12" ht="15" customHeight="1" x14ac:dyDescent="0.35">
      <c r="A12" s="351" t="s">
        <v>667</v>
      </c>
      <c r="B12" s="33"/>
      <c r="C12" s="81">
        <f>(1294+3781087+846000+9159+256532+105)/1000</f>
        <v>4894.1769999999997</v>
      </c>
      <c r="D12" s="80">
        <v>3845</v>
      </c>
      <c r="E12" s="142" t="s">
        <v>624</v>
      </c>
      <c r="F12" s="1"/>
      <c r="G12" s="320"/>
      <c r="H12" s="1"/>
      <c r="I12" s="1"/>
      <c r="J12" s="1"/>
      <c r="K12" s="1"/>
    </row>
    <row r="13" spans="1:12" ht="15" customHeight="1" x14ac:dyDescent="0.35">
      <c r="A13" s="351" t="s">
        <v>668</v>
      </c>
      <c r="B13" s="33"/>
      <c r="C13" s="81">
        <v>0</v>
      </c>
      <c r="D13" s="80">
        <v>0</v>
      </c>
      <c r="E13" s="113" t="s">
        <v>625</v>
      </c>
      <c r="F13" s="1"/>
      <c r="G13" s="1"/>
      <c r="H13" s="1"/>
      <c r="I13" s="1"/>
      <c r="J13" s="1"/>
      <c r="K13" s="1"/>
    </row>
    <row r="14" spans="1:12" ht="15" customHeight="1" x14ac:dyDescent="0.35">
      <c r="A14" s="351" t="s">
        <v>669</v>
      </c>
      <c r="B14" s="33"/>
      <c r="C14" s="81">
        <v>0</v>
      </c>
      <c r="D14" s="80">
        <v>0</v>
      </c>
      <c r="E14" s="142" t="s">
        <v>626</v>
      </c>
      <c r="F14" s="1"/>
      <c r="G14" s="1"/>
      <c r="H14" s="1"/>
      <c r="I14" s="1"/>
      <c r="J14" s="1"/>
      <c r="K14" s="1"/>
    </row>
    <row r="15" spans="1:12" ht="15" customHeight="1" x14ac:dyDescent="0.35">
      <c r="A15" s="351" t="s">
        <v>670</v>
      </c>
      <c r="B15" s="33"/>
      <c r="C15" s="81">
        <v>0</v>
      </c>
      <c r="D15" s="80">
        <v>0</v>
      </c>
      <c r="E15" s="142" t="s">
        <v>627</v>
      </c>
      <c r="F15" s="1"/>
      <c r="G15" s="1"/>
      <c r="H15" s="1"/>
      <c r="I15" s="1"/>
      <c r="J15" s="1"/>
      <c r="K15" s="1"/>
    </row>
    <row r="16" spans="1:12" ht="15" customHeight="1" x14ac:dyDescent="0.35">
      <c r="A16" s="351" t="s">
        <v>804</v>
      </c>
      <c r="B16" s="33"/>
      <c r="C16" s="81">
        <v>0</v>
      </c>
      <c r="D16" s="80">
        <v>0</v>
      </c>
      <c r="E16" s="142" t="s">
        <v>818</v>
      </c>
      <c r="F16" s="1"/>
      <c r="G16" s="1"/>
      <c r="H16" s="1"/>
      <c r="I16" s="1"/>
      <c r="J16" s="1"/>
      <c r="K16" s="1"/>
    </row>
    <row r="17" spans="1:11" ht="15" customHeight="1" x14ac:dyDescent="0.35">
      <c r="A17" s="351" t="s">
        <v>671</v>
      </c>
      <c r="B17" s="33"/>
      <c r="C17" s="81">
        <v>0</v>
      </c>
      <c r="D17" s="80">
        <v>40</v>
      </c>
      <c r="E17" s="142" t="s">
        <v>628</v>
      </c>
      <c r="F17" s="1"/>
      <c r="G17" s="1"/>
      <c r="H17" s="1"/>
      <c r="I17" s="1"/>
      <c r="J17" s="1"/>
      <c r="K17" s="1"/>
    </row>
    <row r="18" spans="1:11" ht="15" customHeight="1" x14ac:dyDescent="0.35">
      <c r="A18" s="353" t="s">
        <v>664</v>
      </c>
      <c r="B18" s="19"/>
      <c r="C18" s="352">
        <f>SUBTOTAL(9,C10:C17)</f>
        <v>7967.1769999999997</v>
      </c>
      <c r="D18" s="97">
        <f>SUBTOTAL(9,D10:D17)</f>
        <v>7445</v>
      </c>
      <c r="E18" s="143" t="s">
        <v>672</v>
      </c>
      <c r="F18" s="1"/>
      <c r="G18" s="1"/>
      <c r="H18" s="1"/>
      <c r="I18" s="1"/>
      <c r="J18" s="1"/>
      <c r="K18" s="1"/>
    </row>
    <row r="19" spans="1:11" ht="15" customHeight="1" x14ac:dyDescent="0.35">
      <c r="A19" s="21" t="s">
        <v>679</v>
      </c>
      <c r="B19" s="33"/>
      <c r="C19" s="96"/>
      <c r="D19" s="80"/>
      <c r="E19" s="142"/>
      <c r="F19" s="1"/>
      <c r="G19" s="1"/>
      <c r="H19" s="1"/>
      <c r="I19" s="1"/>
      <c r="J19" s="1"/>
      <c r="K19" s="1"/>
    </row>
    <row r="20" spans="1:11" ht="15" customHeight="1" x14ac:dyDescent="0.35">
      <c r="A20" s="351" t="s">
        <v>673</v>
      </c>
      <c r="B20" s="33"/>
      <c r="C20" s="81">
        <f>-(4318+220-304)</f>
        <v>-4234</v>
      </c>
      <c r="D20" s="80">
        <v>-4355</v>
      </c>
      <c r="E20" s="142" t="s">
        <v>629</v>
      </c>
      <c r="F20" s="320"/>
      <c r="G20" s="1"/>
      <c r="H20" s="1"/>
      <c r="I20" s="1"/>
      <c r="J20" s="1"/>
      <c r="K20" s="1"/>
    </row>
    <row r="21" spans="1:11" ht="15" customHeight="1" x14ac:dyDescent="0.35">
      <c r="A21" s="351" t="s">
        <v>674</v>
      </c>
      <c r="B21" s="33"/>
      <c r="C21" s="81">
        <f>-15+4</f>
        <v>-11</v>
      </c>
      <c r="D21" s="80">
        <v>-9</v>
      </c>
      <c r="E21" s="142" t="s">
        <v>630</v>
      </c>
      <c r="F21" s="1"/>
      <c r="G21" s="1"/>
      <c r="H21" s="1"/>
      <c r="I21" s="1"/>
      <c r="J21" s="1"/>
      <c r="K21" s="1"/>
    </row>
    <row r="22" spans="1:11" ht="15" customHeight="1" x14ac:dyDescent="0.35">
      <c r="A22" s="351" t="s">
        <v>675</v>
      </c>
      <c r="B22" s="33"/>
      <c r="C22" s="81">
        <v>0</v>
      </c>
      <c r="D22" s="80">
        <v>0</v>
      </c>
      <c r="E22" s="142" t="s">
        <v>631</v>
      </c>
      <c r="F22" s="1"/>
      <c r="G22" s="1"/>
      <c r="H22" s="1"/>
      <c r="I22" s="1"/>
      <c r="J22" s="1"/>
      <c r="K22" s="1"/>
    </row>
    <row r="23" spans="1:11" ht="15" customHeight="1" x14ac:dyDescent="0.35">
      <c r="A23" s="351" t="s">
        <v>676</v>
      </c>
      <c r="B23" s="33"/>
      <c r="C23" s="81">
        <f>-2269+54+52+1320-18-146</f>
        <v>-1007</v>
      </c>
      <c r="D23" s="80">
        <v>-3581</v>
      </c>
      <c r="E23" s="142" t="s">
        <v>632</v>
      </c>
      <c r="F23" s="493"/>
      <c r="G23" s="1"/>
      <c r="H23" s="494"/>
      <c r="I23" s="495"/>
      <c r="J23" s="1"/>
      <c r="K23" s="1"/>
    </row>
    <row r="24" spans="1:11" ht="15" customHeight="1" x14ac:dyDescent="0.35">
      <c r="A24" s="351" t="s">
        <v>677</v>
      </c>
      <c r="B24" s="33"/>
      <c r="C24" s="81">
        <v>-202</v>
      </c>
      <c r="D24" s="80">
        <v>0</v>
      </c>
      <c r="E24" s="142" t="s">
        <v>633</v>
      </c>
      <c r="F24" s="1"/>
      <c r="G24" s="1"/>
      <c r="H24" s="1"/>
      <c r="I24" s="495"/>
      <c r="J24" s="1"/>
      <c r="K24" s="1"/>
    </row>
    <row r="25" spans="1:11" ht="15" customHeight="1" x14ac:dyDescent="0.35">
      <c r="A25" s="353" t="s">
        <v>678</v>
      </c>
      <c r="B25" s="19"/>
      <c r="C25" s="97">
        <f>SUBTOTAL(9,C20:C24)</f>
        <v>-5454</v>
      </c>
      <c r="D25" s="97">
        <f>SUBTOTAL(9,D20:D24)</f>
        <v>-7945</v>
      </c>
      <c r="E25" s="143" t="s">
        <v>680</v>
      </c>
      <c r="F25" s="1"/>
      <c r="G25" s="1"/>
      <c r="H25" s="1"/>
      <c r="I25" s="495"/>
      <c r="J25" s="1"/>
      <c r="K25" s="1"/>
    </row>
    <row r="26" spans="1:11" ht="15" customHeight="1" x14ac:dyDescent="0.35">
      <c r="A26" s="23"/>
      <c r="B26" s="33"/>
      <c r="C26" s="81"/>
      <c r="D26" s="80"/>
      <c r="E26" s="142"/>
      <c r="F26" s="1"/>
      <c r="G26" s="1"/>
      <c r="H26" s="1"/>
      <c r="I26" s="495"/>
      <c r="J26" s="1"/>
      <c r="K26" s="1"/>
    </row>
    <row r="27" spans="1:11" ht="15" customHeight="1" x14ac:dyDescent="0.35">
      <c r="A27" s="36" t="s">
        <v>683</v>
      </c>
      <c r="B27" s="19"/>
      <c r="C27" s="82">
        <f>SUBTOTAL(9,C10:C24)</f>
        <v>2513.1769999999997</v>
      </c>
      <c r="D27" s="83">
        <f>SUBTOTAL(9,D10:D24)</f>
        <v>-500</v>
      </c>
      <c r="E27" s="140" t="s">
        <v>681</v>
      </c>
      <c r="F27" s="320"/>
      <c r="G27" s="1"/>
      <c r="H27" s="1"/>
      <c r="I27" s="495"/>
      <c r="J27" s="1"/>
      <c r="K27" s="1"/>
    </row>
    <row r="28" spans="1:11" ht="15" customHeight="1" x14ac:dyDescent="0.35">
      <c r="A28" s="33"/>
      <c r="B28" s="33"/>
      <c r="C28" s="84"/>
      <c r="D28" s="85"/>
      <c r="E28" s="141"/>
      <c r="F28" s="1"/>
      <c r="G28" s="1"/>
      <c r="H28" s="1"/>
      <c r="I28" s="495"/>
      <c r="J28" s="1"/>
      <c r="K28" s="1"/>
    </row>
    <row r="29" spans="1:11" ht="15" customHeight="1" x14ac:dyDescent="0.35">
      <c r="A29" s="21" t="s">
        <v>208</v>
      </c>
      <c r="B29" s="33"/>
      <c r="C29" s="81"/>
      <c r="D29" s="80"/>
      <c r="E29" s="141"/>
      <c r="F29" s="1"/>
      <c r="G29" s="1"/>
      <c r="H29" s="1"/>
      <c r="I29" s="495"/>
      <c r="J29" s="1"/>
      <c r="K29" s="1"/>
    </row>
    <row r="30" spans="1:11" ht="15" customHeight="1" x14ac:dyDescent="0.35">
      <c r="A30" s="23" t="s">
        <v>209</v>
      </c>
      <c r="B30" s="33"/>
      <c r="C30" s="81">
        <v>0</v>
      </c>
      <c r="D30" s="80">
        <v>0</v>
      </c>
      <c r="E30" s="142" t="s">
        <v>635</v>
      </c>
      <c r="F30" s="1"/>
      <c r="G30" s="1"/>
      <c r="H30" s="1"/>
      <c r="I30" s="495"/>
      <c r="J30" s="1"/>
      <c r="K30" s="1"/>
    </row>
    <row r="31" spans="1:11" ht="15" customHeight="1" x14ac:dyDescent="0.35">
      <c r="A31" s="23" t="s">
        <v>211</v>
      </c>
      <c r="B31" s="33"/>
      <c r="C31" s="81">
        <v>-17</v>
      </c>
      <c r="D31" s="80">
        <v>0</v>
      </c>
      <c r="E31" s="142" t="s">
        <v>636</v>
      </c>
      <c r="F31" s="1"/>
      <c r="G31" s="1"/>
      <c r="H31" s="1"/>
      <c r="I31" s="1"/>
      <c r="J31" s="1"/>
      <c r="K31" s="1"/>
    </row>
    <row r="32" spans="1:11" ht="15" customHeight="1" x14ac:dyDescent="0.35">
      <c r="A32" s="23" t="s">
        <v>213</v>
      </c>
      <c r="B32" s="33"/>
      <c r="C32" s="81">
        <v>0</v>
      </c>
      <c r="D32" s="80">
        <v>0</v>
      </c>
      <c r="E32" s="142" t="s">
        <v>637</v>
      </c>
      <c r="F32" s="1"/>
      <c r="G32" s="1"/>
      <c r="H32" s="1"/>
      <c r="I32" s="1"/>
      <c r="J32" s="1"/>
      <c r="K32" s="1"/>
    </row>
    <row r="33" spans="1:11" ht="15" customHeight="1" x14ac:dyDescent="0.35">
      <c r="A33" s="23" t="s">
        <v>215</v>
      </c>
      <c r="B33" s="33"/>
      <c r="C33" s="81">
        <v>0</v>
      </c>
      <c r="D33" s="80">
        <v>0</v>
      </c>
      <c r="E33" s="142" t="s">
        <v>638</v>
      </c>
      <c r="F33" s="1"/>
      <c r="G33" s="1"/>
      <c r="H33" s="1"/>
      <c r="I33" s="1"/>
      <c r="J33" s="1"/>
      <c r="K33" s="1"/>
    </row>
    <row r="34" spans="1:11" ht="15" customHeight="1" x14ac:dyDescent="0.35">
      <c r="A34" s="23" t="s">
        <v>217</v>
      </c>
      <c r="B34" s="33"/>
      <c r="C34" s="81">
        <v>0</v>
      </c>
      <c r="D34" s="80">
        <v>0</v>
      </c>
      <c r="E34" s="142" t="s">
        <v>639</v>
      </c>
      <c r="F34" s="1"/>
      <c r="G34" s="1"/>
      <c r="H34" s="1"/>
      <c r="I34" s="1"/>
      <c r="J34" s="1"/>
      <c r="K34" s="1"/>
    </row>
    <row r="35" spans="1:11" ht="15" customHeight="1" x14ac:dyDescent="0.35">
      <c r="A35" s="23" t="s">
        <v>219</v>
      </c>
      <c r="B35" s="33"/>
      <c r="C35" s="81">
        <v>0</v>
      </c>
      <c r="D35" s="80">
        <v>0</v>
      </c>
      <c r="E35" s="142" t="s">
        <v>640</v>
      </c>
      <c r="F35" s="1"/>
      <c r="G35" s="1"/>
      <c r="H35" s="1"/>
      <c r="I35" s="1"/>
      <c r="J35" s="1"/>
      <c r="K35" s="1"/>
    </row>
    <row r="36" spans="1:11" ht="15" customHeight="1" x14ac:dyDescent="0.35">
      <c r="A36" s="36" t="s">
        <v>221</v>
      </c>
      <c r="B36" s="19"/>
      <c r="C36" s="82">
        <f>SUBTOTAL(9,C30:C35)</f>
        <v>-17</v>
      </c>
      <c r="D36" s="83">
        <f>SUBTOTAL(9,D30:D35)</f>
        <v>0</v>
      </c>
      <c r="E36" s="140" t="s">
        <v>641</v>
      </c>
      <c r="F36" s="320"/>
      <c r="G36" s="1"/>
      <c r="H36" s="1"/>
      <c r="I36" s="1"/>
      <c r="J36" s="1"/>
      <c r="K36" s="1"/>
    </row>
    <row r="37" spans="1:11" ht="15" customHeight="1" x14ac:dyDescent="0.35">
      <c r="A37" s="33"/>
      <c r="B37" s="33"/>
      <c r="C37" s="84"/>
      <c r="D37" s="85"/>
      <c r="E37" s="141"/>
      <c r="F37" s="1"/>
      <c r="G37" s="1"/>
      <c r="H37" s="1"/>
      <c r="I37" s="1"/>
      <c r="J37" s="1"/>
      <c r="K37" s="1"/>
    </row>
    <row r="38" spans="1:11" ht="15" customHeight="1" x14ac:dyDescent="0.35">
      <c r="A38" s="21" t="s">
        <v>223</v>
      </c>
      <c r="B38" s="33"/>
      <c r="C38" s="81"/>
      <c r="D38" s="80"/>
      <c r="E38" s="141"/>
      <c r="F38" s="1"/>
      <c r="G38" s="1"/>
      <c r="H38" s="1"/>
      <c r="I38" s="1"/>
      <c r="J38" s="1"/>
      <c r="K38" s="1"/>
    </row>
    <row r="39" spans="1:11" ht="15" customHeight="1" x14ac:dyDescent="0.35">
      <c r="A39" s="23" t="s">
        <v>224</v>
      </c>
      <c r="B39" s="33"/>
      <c r="C39" s="81">
        <v>0</v>
      </c>
      <c r="D39" s="80">
        <v>0</v>
      </c>
      <c r="E39" s="142" t="s">
        <v>642</v>
      </c>
      <c r="F39" s="1"/>
      <c r="G39" s="1"/>
      <c r="H39" s="1"/>
      <c r="I39" s="1"/>
      <c r="J39" s="1"/>
      <c r="K39" s="1"/>
    </row>
    <row r="40" spans="1:11" ht="15" customHeight="1" x14ac:dyDescent="0.35">
      <c r="A40" s="23" t="s">
        <v>226</v>
      </c>
      <c r="B40" s="33"/>
      <c r="C40" s="81">
        <v>0</v>
      </c>
      <c r="D40" s="80">
        <v>0</v>
      </c>
      <c r="E40" s="142" t="s">
        <v>643</v>
      </c>
      <c r="F40" s="1"/>
      <c r="G40" s="1"/>
      <c r="H40" s="1"/>
      <c r="I40" s="1"/>
      <c r="J40" s="1"/>
      <c r="K40" s="1"/>
    </row>
    <row r="41" spans="1:11" ht="15" customHeight="1" x14ac:dyDescent="0.35">
      <c r="A41" s="23" t="s">
        <v>228</v>
      </c>
      <c r="B41" s="33"/>
      <c r="C41" s="81">
        <v>0</v>
      </c>
      <c r="D41" s="80">
        <v>0</v>
      </c>
      <c r="E41" s="142" t="s">
        <v>644</v>
      </c>
      <c r="F41" s="1"/>
      <c r="G41" s="1"/>
      <c r="H41" s="1"/>
      <c r="I41" s="1"/>
      <c r="J41" s="1"/>
      <c r="K41" s="1"/>
    </row>
    <row r="42" spans="1:11" ht="15" customHeight="1" x14ac:dyDescent="0.35">
      <c r="A42" s="23" t="s">
        <v>230</v>
      </c>
      <c r="B42" s="33"/>
      <c r="C42" s="81">
        <v>0</v>
      </c>
      <c r="D42" s="80">
        <v>0</v>
      </c>
      <c r="E42" s="142" t="s">
        <v>645</v>
      </c>
      <c r="F42" s="1"/>
      <c r="G42" s="1"/>
      <c r="H42" s="1"/>
      <c r="I42" s="1"/>
      <c r="J42" s="1"/>
      <c r="K42" s="1"/>
    </row>
    <row r="43" spans="1:11" ht="15" customHeight="1" x14ac:dyDescent="0.35">
      <c r="A43" s="23" t="s">
        <v>232</v>
      </c>
      <c r="B43" s="33"/>
      <c r="C43" s="81">
        <v>0</v>
      </c>
      <c r="D43" s="80">
        <v>0</v>
      </c>
      <c r="E43" s="142" t="s">
        <v>646</v>
      </c>
      <c r="F43" s="1"/>
      <c r="G43" s="1"/>
      <c r="H43" s="1"/>
      <c r="I43" s="1"/>
      <c r="J43" s="1"/>
      <c r="K43" s="1"/>
    </row>
    <row r="44" spans="1:11" ht="15" customHeight="1" x14ac:dyDescent="0.35">
      <c r="A44" s="23" t="s">
        <v>589</v>
      </c>
      <c r="B44" s="33"/>
      <c r="C44" s="81">
        <v>0</v>
      </c>
      <c r="D44" s="80">
        <v>0</v>
      </c>
      <c r="E44" s="142" t="s">
        <v>647</v>
      </c>
      <c r="F44" s="1"/>
      <c r="G44" s="1"/>
      <c r="H44" s="1"/>
      <c r="I44" s="1"/>
      <c r="J44" s="1"/>
      <c r="K44" s="1"/>
    </row>
    <row r="45" spans="1:11" ht="15" customHeight="1" x14ac:dyDescent="0.35">
      <c r="A45" s="23" t="s">
        <v>235</v>
      </c>
      <c r="B45" s="33"/>
      <c r="C45" s="81">
        <v>0</v>
      </c>
      <c r="D45" s="80">
        <v>0</v>
      </c>
      <c r="E45" s="142" t="s">
        <v>648</v>
      </c>
      <c r="F45" s="1"/>
      <c r="G45" s="1"/>
      <c r="H45" s="1"/>
      <c r="I45" s="1"/>
      <c r="J45" s="1"/>
      <c r="K45" s="1"/>
    </row>
    <row r="46" spans="1:11" ht="15" customHeight="1" x14ac:dyDescent="0.35">
      <c r="A46" s="23" t="s">
        <v>237</v>
      </c>
      <c r="B46" s="33"/>
      <c r="C46" s="81">
        <v>0</v>
      </c>
      <c r="D46" s="80">
        <v>0</v>
      </c>
      <c r="E46" s="142" t="s">
        <v>649</v>
      </c>
      <c r="F46" s="1"/>
      <c r="G46" s="1"/>
      <c r="H46" s="1"/>
      <c r="I46" s="1"/>
      <c r="J46" s="1"/>
      <c r="K46" s="1"/>
    </row>
    <row r="47" spans="1:11" ht="15" customHeight="1" x14ac:dyDescent="0.35">
      <c r="A47" s="23" t="s">
        <v>239</v>
      </c>
      <c r="B47" s="33"/>
      <c r="C47" s="81">
        <v>0</v>
      </c>
      <c r="D47" s="80">
        <v>0</v>
      </c>
      <c r="E47" s="142" t="s">
        <v>650</v>
      </c>
      <c r="F47" s="1"/>
      <c r="G47" s="1"/>
      <c r="H47" s="1"/>
      <c r="I47" s="1"/>
      <c r="J47" s="1"/>
      <c r="K47" s="1"/>
    </row>
    <row r="48" spans="1:11" ht="15" customHeight="1" x14ac:dyDescent="0.35">
      <c r="A48" s="23" t="s">
        <v>241</v>
      </c>
      <c r="B48" s="33"/>
      <c r="C48" s="81">
        <v>0</v>
      </c>
      <c r="D48" s="80">
        <v>0</v>
      </c>
      <c r="E48" s="142" t="s">
        <v>651</v>
      </c>
      <c r="F48" s="1"/>
      <c r="G48" s="1"/>
      <c r="H48" s="1"/>
      <c r="I48" s="1"/>
      <c r="J48" s="1"/>
      <c r="K48" s="1"/>
    </row>
    <row r="49" spans="1:11" ht="15" customHeight="1" x14ac:dyDescent="0.35">
      <c r="A49" s="23" t="s">
        <v>243</v>
      </c>
      <c r="B49" s="33"/>
      <c r="C49" s="81">
        <v>0</v>
      </c>
      <c r="D49" s="80">
        <v>0</v>
      </c>
      <c r="E49" s="142" t="s">
        <v>652</v>
      </c>
      <c r="F49" s="1"/>
      <c r="G49" s="1"/>
      <c r="H49" s="1"/>
      <c r="I49" s="1"/>
      <c r="J49" s="1"/>
      <c r="K49" s="1"/>
    </row>
    <row r="50" spans="1:11" ht="15" customHeight="1" x14ac:dyDescent="0.35">
      <c r="A50" s="23" t="s">
        <v>245</v>
      </c>
      <c r="B50" s="33"/>
      <c r="C50" s="81">
        <v>0</v>
      </c>
      <c r="D50" s="80">
        <v>0</v>
      </c>
      <c r="E50" s="142" t="s">
        <v>653</v>
      </c>
      <c r="F50" s="1"/>
      <c r="G50" s="1"/>
      <c r="H50" s="1"/>
      <c r="I50" s="1"/>
      <c r="J50" s="1"/>
      <c r="K50" s="1"/>
    </row>
    <row r="51" spans="1:11" ht="15" customHeight="1" x14ac:dyDescent="0.35">
      <c r="A51" s="23" t="s">
        <v>247</v>
      </c>
      <c r="B51" s="33"/>
      <c r="C51" s="81">
        <v>0</v>
      </c>
      <c r="D51" s="80">
        <v>0</v>
      </c>
      <c r="E51" s="142" t="s">
        <v>654</v>
      </c>
      <c r="F51" s="1"/>
      <c r="G51" s="1"/>
      <c r="H51" s="1"/>
      <c r="I51" s="1"/>
      <c r="J51" s="1"/>
      <c r="K51" s="1"/>
    </row>
    <row r="52" spans="1:11" ht="15" customHeight="1" x14ac:dyDescent="0.35">
      <c r="A52" s="23" t="s">
        <v>249</v>
      </c>
      <c r="B52" s="33"/>
      <c r="C52" s="81">
        <v>0</v>
      </c>
      <c r="D52" s="80">
        <v>0</v>
      </c>
      <c r="E52" s="142" t="s">
        <v>655</v>
      </c>
      <c r="F52" s="1"/>
      <c r="G52" s="1"/>
      <c r="H52" s="1"/>
      <c r="I52" s="1"/>
      <c r="J52" s="1"/>
      <c r="K52" s="1"/>
    </row>
    <row r="53" spans="1:11" ht="15" customHeight="1" x14ac:dyDescent="0.35">
      <c r="A53" s="23" t="s">
        <v>251</v>
      </c>
      <c r="B53" s="33"/>
      <c r="C53" s="81">
        <v>0</v>
      </c>
      <c r="D53" s="80">
        <v>0</v>
      </c>
      <c r="E53" s="142" t="s">
        <v>656</v>
      </c>
      <c r="F53" s="1"/>
      <c r="G53" s="1"/>
      <c r="H53" s="1"/>
      <c r="I53" s="1"/>
      <c r="J53" s="1"/>
      <c r="K53" s="1"/>
    </row>
    <row r="54" spans="1:11" ht="15" customHeight="1" x14ac:dyDescent="0.35">
      <c r="A54" s="36" t="s">
        <v>253</v>
      </c>
      <c r="B54" s="19"/>
      <c r="C54" s="82">
        <f>SUBTOTAL(9,C39:C53)</f>
        <v>0</v>
      </c>
      <c r="D54" s="83">
        <f>SUBTOTAL(9,D39:D53)</f>
        <v>0</v>
      </c>
      <c r="E54" s="140" t="s">
        <v>657</v>
      </c>
      <c r="F54" s="1"/>
      <c r="G54" s="1"/>
      <c r="H54" s="1"/>
      <c r="I54" s="1"/>
      <c r="J54" s="400"/>
      <c r="K54" s="1"/>
    </row>
    <row r="55" spans="1:11" ht="15" customHeight="1" x14ac:dyDescent="0.35">
      <c r="A55" s="33"/>
      <c r="B55" s="33"/>
      <c r="C55" s="84"/>
      <c r="D55" s="85"/>
      <c r="E55" s="141"/>
      <c r="F55" s="1"/>
      <c r="G55" s="1"/>
      <c r="H55" s="1"/>
      <c r="I55" s="1"/>
      <c r="J55" s="1"/>
      <c r="K55" s="1"/>
    </row>
    <row r="56" spans="1:11" ht="15" customHeight="1" x14ac:dyDescent="0.35">
      <c r="A56" s="23" t="s">
        <v>255</v>
      </c>
      <c r="B56" s="33"/>
      <c r="C56" s="89">
        <v>0</v>
      </c>
      <c r="D56" s="90">
        <v>0</v>
      </c>
      <c r="E56" s="141" t="s">
        <v>658</v>
      </c>
      <c r="F56" s="1"/>
      <c r="G56" s="1"/>
      <c r="H56" s="1"/>
      <c r="I56" s="1"/>
      <c r="J56" s="1"/>
      <c r="K56" s="1"/>
    </row>
    <row r="57" spans="1:11" ht="15" customHeight="1" x14ac:dyDescent="0.35">
      <c r="A57" s="38" t="s">
        <v>256</v>
      </c>
      <c r="B57" s="19"/>
      <c r="C57" s="82">
        <f>SUBTOTAL(9,C10:C54)</f>
        <v>2496.1769999999997</v>
      </c>
      <c r="D57" s="83">
        <f>SUBTOTAL(9,D10:D54)</f>
        <v>-500</v>
      </c>
      <c r="E57" s="143" t="s">
        <v>659</v>
      </c>
      <c r="F57" s="1"/>
      <c r="G57" s="1"/>
      <c r="H57" s="1"/>
      <c r="I57" s="1"/>
      <c r="J57" s="1"/>
      <c r="K57" s="1"/>
    </row>
    <row r="58" spans="1:11" ht="15" customHeight="1" x14ac:dyDescent="0.35">
      <c r="A58" s="38" t="s">
        <v>258</v>
      </c>
      <c r="B58" s="19"/>
      <c r="C58" s="97">
        <v>-32</v>
      </c>
      <c r="D58" s="88">
        <v>468</v>
      </c>
      <c r="E58" s="143" t="s">
        <v>660</v>
      </c>
      <c r="F58" s="1"/>
      <c r="G58" s="1"/>
      <c r="H58" s="1"/>
      <c r="I58" s="1"/>
      <c r="J58" s="1"/>
      <c r="K58" s="1"/>
    </row>
    <row r="59" spans="1:11" ht="15" customHeight="1" x14ac:dyDescent="0.35">
      <c r="A59" s="29" t="s">
        <v>260</v>
      </c>
      <c r="B59" s="39"/>
      <c r="C59" s="82">
        <f>SUBTOTAL(9,C10:C58)</f>
        <v>2464.1769999999997</v>
      </c>
      <c r="D59" s="83">
        <f>SUBTOTAL(9,D10:D58)</f>
        <v>-32</v>
      </c>
      <c r="E59" s="144" t="s">
        <v>661</v>
      </c>
      <c r="F59" s="1"/>
      <c r="G59" s="1"/>
      <c r="H59" s="1"/>
      <c r="I59" s="1"/>
      <c r="J59" s="1"/>
      <c r="K59" s="1"/>
    </row>
    <row r="60" spans="1:11" ht="15.75" customHeight="1" x14ac:dyDescent="0.35">
      <c r="A60" s="1"/>
      <c r="B60" s="1"/>
      <c r="C60" s="320"/>
      <c r="D60" s="320"/>
      <c r="E60" s="126"/>
      <c r="F60" s="1"/>
      <c r="G60" s="1"/>
      <c r="H60" s="1"/>
      <c r="I60" s="1"/>
      <c r="J60" s="1"/>
      <c r="K60" s="1"/>
    </row>
    <row r="61" spans="1:11" ht="15.75" customHeight="1" x14ac:dyDescent="0.35">
      <c r="A61" s="325" t="s">
        <v>682</v>
      </c>
      <c r="F61" s="1"/>
      <c r="G61" s="1"/>
      <c r="H61" s="1"/>
      <c r="I61" s="1"/>
      <c r="J61" s="1"/>
      <c r="K61" s="1"/>
    </row>
    <row r="62" spans="1:11" ht="15.75" customHeight="1" x14ac:dyDescent="0.35">
      <c r="A62" s="355" t="s">
        <v>58</v>
      </c>
      <c r="B62" s="357"/>
      <c r="C62" s="358">
        <v>1181</v>
      </c>
      <c r="D62" s="358">
        <v>423</v>
      </c>
      <c r="E62" s="358" t="s">
        <v>721</v>
      </c>
      <c r="F62" s="1"/>
      <c r="G62" s="1"/>
      <c r="H62" s="1"/>
      <c r="I62" s="1"/>
      <c r="J62" s="1"/>
      <c r="K62" s="1"/>
    </row>
    <row r="63" spans="1:11" ht="15.75" customHeight="1" x14ac:dyDescent="0.35">
      <c r="A63" s="356" t="s">
        <v>184</v>
      </c>
      <c r="B63" s="251"/>
      <c r="C63" s="162">
        <v>0</v>
      </c>
      <c r="D63" s="162">
        <v>0</v>
      </c>
      <c r="E63" s="162" t="s">
        <v>722</v>
      </c>
      <c r="F63" s="1"/>
      <c r="G63" s="1"/>
      <c r="H63" s="1"/>
      <c r="I63" s="1"/>
      <c r="J63" s="1"/>
      <c r="K63" s="1"/>
    </row>
    <row r="64" spans="1:11" ht="15.75" customHeight="1" x14ac:dyDescent="0.35">
      <c r="A64" s="356" t="s">
        <v>186</v>
      </c>
      <c r="B64" s="251"/>
      <c r="C64" s="162">
        <v>0</v>
      </c>
      <c r="D64" s="162">
        <v>0</v>
      </c>
      <c r="E64" s="162" t="s">
        <v>723</v>
      </c>
      <c r="F64" s="1"/>
      <c r="G64" s="1"/>
      <c r="H64" s="1"/>
      <c r="I64" s="1"/>
      <c r="J64" s="1"/>
      <c r="K64" s="1"/>
    </row>
    <row r="65" spans="1:11" ht="15.75" customHeight="1" x14ac:dyDescent="0.35">
      <c r="A65" s="356" t="s">
        <v>188</v>
      </c>
      <c r="B65" s="251"/>
      <c r="C65" s="162">
        <v>172</v>
      </c>
      <c r="D65" s="162">
        <v>183</v>
      </c>
      <c r="E65" s="162" t="s">
        <v>724</v>
      </c>
      <c r="F65" s="1"/>
      <c r="G65" s="1"/>
      <c r="H65" s="1"/>
      <c r="I65" s="1"/>
      <c r="J65" s="1"/>
      <c r="K65" s="1"/>
    </row>
    <row r="66" spans="1:11" ht="15.75" customHeight="1" x14ac:dyDescent="0.35">
      <c r="A66" s="356" t="s">
        <v>190</v>
      </c>
      <c r="B66" s="251"/>
      <c r="C66" s="162">
        <v>0</v>
      </c>
      <c r="D66" s="162">
        <v>0</v>
      </c>
      <c r="E66" s="162" t="s">
        <v>725</v>
      </c>
      <c r="F66" s="1"/>
      <c r="G66" s="1"/>
      <c r="H66" s="1"/>
      <c r="I66" s="1"/>
      <c r="J66" s="1"/>
      <c r="K66" s="1"/>
    </row>
    <row r="67" spans="1:11" ht="15.75" customHeight="1" x14ac:dyDescent="0.35">
      <c r="A67" s="356" t="s">
        <v>192</v>
      </c>
      <c r="B67" s="251"/>
      <c r="C67" s="162">
        <v>0</v>
      </c>
      <c r="D67" s="162">
        <v>0</v>
      </c>
      <c r="E67" s="162" t="s">
        <v>726</v>
      </c>
      <c r="F67" s="1"/>
      <c r="G67" s="1"/>
      <c r="H67" s="1"/>
      <c r="I67" s="1"/>
      <c r="J67" s="1"/>
      <c r="K67" s="1"/>
    </row>
    <row r="68" spans="1:11" ht="15.75" customHeight="1" x14ac:dyDescent="0.35">
      <c r="A68" s="356" t="s">
        <v>194</v>
      </c>
      <c r="B68" s="251"/>
      <c r="C68" s="162">
        <v>4</v>
      </c>
      <c r="D68" s="162">
        <v>6</v>
      </c>
      <c r="E68" s="162" t="s">
        <v>727</v>
      </c>
      <c r="F68" s="1"/>
      <c r="G68" s="1"/>
      <c r="H68" s="1"/>
      <c r="I68" s="1"/>
      <c r="J68" s="1"/>
      <c r="K68" s="1"/>
    </row>
    <row r="69" spans="1:11" ht="15.75" customHeight="1" x14ac:dyDescent="0.35">
      <c r="A69" s="356" t="s">
        <v>196</v>
      </c>
      <c r="B69" s="251"/>
      <c r="C69" s="162">
        <v>-146</v>
      </c>
      <c r="D69" s="162">
        <v>-69</v>
      </c>
      <c r="E69" s="162" t="s">
        <v>728</v>
      </c>
      <c r="F69" s="1"/>
      <c r="G69" s="1"/>
      <c r="H69" s="1"/>
      <c r="I69" s="1"/>
      <c r="J69" s="1"/>
      <c r="K69" s="1"/>
    </row>
    <row r="70" spans="1:11" ht="15.75" customHeight="1" x14ac:dyDescent="0.35">
      <c r="A70" s="356" t="s">
        <v>198</v>
      </c>
      <c r="B70" s="251"/>
      <c r="C70" s="162">
        <v>-18</v>
      </c>
      <c r="D70" s="162">
        <v>105</v>
      </c>
      <c r="E70" s="162" t="s">
        <v>729</v>
      </c>
      <c r="F70" s="1"/>
      <c r="G70" s="1"/>
      <c r="H70" s="1"/>
      <c r="I70" s="1"/>
      <c r="J70" s="1"/>
      <c r="K70" s="1"/>
    </row>
    <row r="71" spans="1:11" ht="15.75" customHeight="1" x14ac:dyDescent="0.35">
      <c r="A71" s="356" t="s">
        <v>200</v>
      </c>
      <c r="B71" s="251"/>
      <c r="C71" s="162">
        <v>0</v>
      </c>
      <c r="D71" s="162">
        <v>0</v>
      </c>
      <c r="E71" s="162" t="s">
        <v>730</v>
      </c>
      <c r="F71" s="1"/>
      <c r="G71" s="1"/>
      <c r="H71" s="1"/>
      <c r="I71" s="1"/>
      <c r="J71" s="1"/>
      <c r="K71" s="1"/>
    </row>
    <row r="72" spans="1:11" ht="15.75" customHeight="1" x14ac:dyDescent="0.35">
      <c r="A72" s="356" t="s">
        <v>202</v>
      </c>
      <c r="B72" s="251"/>
      <c r="C72" s="162">
        <f>1320</f>
        <v>1320</v>
      </c>
      <c r="D72" s="162">
        <v>-1148</v>
      </c>
      <c r="E72" s="162" t="s">
        <v>731</v>
      </c>
      <c r="F72" s="1"/>
      <c r="G72" s="1"/>
      <c r="H72" s="1"/>
      <c r="I72" s="1"/>
      <c r="J72" s="1"/>
      <c r="K72" s="1"/>
    </row>
    <row r="73" spans="1:11" ht="15.75" customHeight="1" x14ac:dyDescent="0.35">
      <c r="A73" s="356" t="s">
        <v>204</v>
      </c>
      <c r="B73" s="251"/>
      <c r="C73" s="162">
        <v>0</v>
      </c>
      <c r="D73" s="162">
        <v>0</v>
      </c>
      <c r="E73" s="162" t="s">
        <v>732</v>
      </c>
      <c r="F73" s="1"/>
      <c r="G73" s="1"/>
      <c r="H73" s="1"/>
      <c r="I73" s="1"/>
      <c r="J73" s="1"/>
      <c r="K73" s="1"/>
    </row>
    <row r="74" spans="1:11" ht="15.75" customHeight="1" x14ac:dyDescent="0.35">
      <c r="A74" s="359" t="s">
        <v>683</v>
      </c>
      <c r="B74" s="147"/>
      <c r="C74" s="354">
        <f>SUBTOTAL(9,C62:C73)</f>
        <v>2513</v>
      </c>
      <c r="D74" s="148">
        <f>SUBTOTAL(9,D62:D73)</f>
        <v>-500</v>
      </c>
      <c r="E74" s="144" t="s">
        <v>733</v>
      </c>
      <c r="F74" s="1"/>
      <c r="G74" s="1"/>
      <c r="H74" s="1"/>
      <c r="I74" s="1"/>
      <c r="J74" s="1"/>
      <c r="K74" s="1"/>
    </row>
    <row r="77" spans="1:11" ht="15.75" customHeight="1" x14ac:dyDescent="0.35">
      <c r="H77" s="91"/>
      <c r="I77" s="91"/>
    </row>
    <row r="78" spans="1:11" ht="15.75" customHeight="1" x14ac:dyDescent="0.35">
      <c r="H78" s="91"/>
      <c r="I78" s="91"/>
    </row>
    <row r="79" spans="1:11" ht="15.75" customHeight="1" x14ac:dyDescent="0.35">
      <c r="H79" s="91"/>
      <c r="I79" s="9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rowBreaks count="1" manualBreakCount="1">
    <brk id="6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94"/>
  <sheetViews>
    <sheetView topLeftCell="A46" zoomScaleNormal="100" workbookViewId="0">
      <selection activeCell="C9" sqref="C9"/>
    </sheetView>
  </sheetViews>
  <sheetFormatPr baseColWidth="10" defaultColWidth="17.26953125" defaultRowHeight="15.75" customHeight="1" x14ac:dyDescent="0.35"/>
  <cols>
    <col min="1" max="1" width="78" style="40" bestFit="1" customWidth="1"/>
    <col min="2" max="3" width="15.7265625" style="91" customWidth="1"/>
    <col min="4" max="4" width="13.7265625" style="70" bestFit="1" customWidth="1"/>
    <col min="5" max="6" width="10.7265625" style="40" customWidth="1"/>
    <col min="7" max="16384" width="17.26953125" style="40"/>
  </cols>
  <sheetData>
    <row r="1" spans="1:9" ht="12.75" customHeight="1" x14ac:dyDescent="0.35">
      <c r="B1" s="68"/>
      <c r="C1" s="68"/>
    </row>
    <row r="2" spans="1:9" ht="15.75" customHeight="1" x14ac:dyDescent="0.35">
      <c r="A2" s="315" t="str">
        <f>Resultatregnskap!A2</f>
        <v>Virksomhetens navn: Høgskulen for grøn utvikling</v>
      </c>
      <c r="D2" s="126"/>
      <c r="E2" s="11"/>
      <c r="F2" s="11"/>
    </row>
    <row r="3" spans="1:9" ht="12.75" customHeight="1" x14ac:dyDescent="0.35">
      <c r="A3" s="325" t="s">
        <v>827</v>
      </c>
      <c r="B3" s="68"/>
      <c r="C3" s="68"/>
      <c r="D3" s="126"/>
      <c r="F3" s="11"/>
    </row>
    <row r="4" spans="1:9" ht="14.5" x14ac:dyDescent="0.35">
      <c r="A4" s="3" t="s">
        <v>262</v>
      </c>
      <c r="B4" s="103"/>
      <c r="C4" s="103"/>
      <c r="D4" s="103"/>
      <c r="E4" s="11"/>
      <c r="F4" s="11"/>
    </row>
    <row r="5" spans="1:9" ht="14.5" x14ac:dyDescent="0.35">
      <c r="A5" s="12" t="str">
        <f>Resultatregnskap!A6</f>
        <v>Beløp i 1000 kroner</v>
      </c>
      <c r="B5" s="175"/>
      <c r="C5" s="175"/>
      <c r="D5" s="175"/>
      <c r="E5" s="11"/>
      <c r="F5" s="11"/>
    </row>
    <row r="6" spans="1:9" ht="16.149999999999999" customHeight="1" x14ac:dyDescent="0.35">
      <c r="A6" s="396" t="s">
        <v>29</v>
      </c>
      <c r="B6" s="311">
        <f>Resultatregnskap!C8</f>
        <v>45657</v>
      </c>
      <c r="C6" s="312">
        <f>Resultatregnskap!D8</f>
        <v>45291</v>
      </c>
      <c r="D6" s="176" t="str">
        <f>Resultatregnskap!E8</f>
        <v>DBH-referanse</v>
      </c>
      <c r="E6" s="11"/>
      <c r="F6" s="11"/>
      <c r="G6" s="11"/>
      <c r="H6" s="11"/>
      <c r="I6" s="11"/>
    </row>
    <row r="7" spans="1:9" ht="15" customHeight="1" x14ac:dyDescent="0.35">
      <c r="A7" s="8"/>
      <c r="B7" s="281"/>
      <c r="C7" s="281"/>
      <c r="D7" s="130"/>
      <c r="E7" s="11"/>
      <c r="F7" s="11"/>
      <c r="G7" s="11"/>
      <c r="H7" s="11"/>
    </row>
    <row r="8" spans="1:9" ht="15" customHeight="1" x14ac:dyDescent="0.35">
      <c r="A8" s="20" t="s">
        <v>364</v>
      </c>
      <c r="B8" s="281">
        <v>3073</v>
      </c>
      <c r="C8" s="281">
        <v>3160</v>
      </c>
      <c r="D8" s="131" t="s">
        <v>263</v>
      </c>
      <c r="E8" s="11"/>
      <c r="F8" s="11"/>
      <c r="G8" s="11"/>
      <c r="H8" s="11"/>
    </row>
    <row r="9" spans="1:9" ht="15" customHeight="1" x14ac:dyDescent="0.35">
      <c r="A9" s="20" t="s">
        <v>365</v>
      </c>
      <c r="B9" s="281">
        <v>0</v>
      </c>
      <c r="C9" s="281">
        <v>0</v>
      </c>
      <c r="D9" s="131" t="s">
        <v>264</v>
      </c>
      <c r="E9" s="11"/>
      <c r="F9" s="11"/>
      <c r="G9" s="11"/>
      <c r="H9" s="11"/>
    </row>
    <row r="10" spans="1:9" ht="15" customHeight="1" x14ac:dyDescent="0.35">
      <c r="A10" s="117" t="s">
        <v>775</v>
      </c>
      <c r="B10" s="282">
        <f>SUBTOTAL(9,B8:B9)</f>
        <v>3073</v>
      </c>
      <c r="C10" s="282">
        <f>SUBTOTAL(9,C8:C9)</f>
        <v>3160</v>
      </c>
      <c r="D10" s="129" t="s">
        <v>776</v>
      </c>
      <c r="E10" s="11"/>
      <c r="F10" s="11"/>
      <c r="G10" s="11"/>
      <c r="H10" s="11"/>
    </row>
    <row r="11" spans="1:9" ht="15" customHeight="1" x14ac:dyDescent="0.35">
      <c r="A11" s="20"/>
      <c r="B11" s="281"/>
      <c r="C11" s="281"/>
      <c r="D11" s="131"/>
      <c r="E11" s="11"/>
      <c r="F11" s="11"/>
      <c r="G11" s="11"/>
      <c r="H11" s="11"/>
    </row>
    <row r="12" spans="1:9" ht="15" customHeight="1" x14ac:dyDescent="0.35">
      <c r="A12" s="12" t="s">
        <v>370</v>
      </c>
      <c r="B12" s="281"/>
      <c r="C12" s="281"/>
      <c r="D12" s="131"/>
      <c r="E12" s="11"/>
      <c r="F12" s="11"/>
      <c r="G12" s="11"/>
      <c r="H12" s="11"/>
    </row>
    <row r="13" spans="1:9" ht="15" customHeight="1" x14ac:dyDescent="0.35">
      <c r="A13" s="115" t="s">
        <v>366</v>
      </c>
      <c r="B13" s="281">
        <v>0</v>
      </c>
      <c r="C13" s="281">
        <v>0</v>
      </c>
      <c r="D13" s="131" t="s">
        <v>369</v>
      </c>
      <c r="E13" s="11"/>
      <c r="F13" s="11"/>
      <c r="G13" s="11"/>
      <c r="H13" s="11"/>
    </row>
    <row r="14" spans="1:9" ht="15" customHeight="1" x14ac:dyDescent="0.35">
      <c r="A14" s="115" t="s">
        <v>367</v>
      </c>
      <c r="B14" s="281">
        <v>0</v>
      </c>
      <c r="C14" s="281">
        <v>0</v>
      </c>
      <c r="D14" s="131" t="s">
        <v>372</v>
      </c>
      <c r="E14" s="11"/>
      <c r="F14" s="11"/>
      <c r="G14" s="11"/>
      <c r="H14" s="11"/>
    </row>
    <row r="15" spans="1:9" ht="15" customHeight="1" x14ac:dyDescent="0.35">
      <c r="A15" s="115" t="s">
        <v>368</v>
      </c>
      <c r="B15" s="281">
        <v>0</v>
      </c>
      <c r="C15" s="281">
        <v>0</v>
      </c>
      <c r="D15" s="131" t="s">
        <v>373</v>
      </c>
      <c r="E15" s="11"/>
      <c r="F15" s="11"/>
      <c r="G15" s="11"/>
      <c r="H15" s="11"/>
    </row>
    <row r="16" spans="1:9" ht="15" customHeight="1" x14ac:dyDescent="0.35">
      <c r="A16" s="115" t="s">
        <v>371</v>
      </c>
      <c r="B16" s="281">
        <v>0</v>
      </c>
      <c r="C16" s="281">
        <v>0</v>
      </c>
      <c r="D16" s="131" t="s">
        <v>374</v>
      </c>
      <c r="E16" s="11"/>
      <c r="F16" s="11"/>
      <c r="G16" s="11"/>
      <c r="H16" s="11"/>
    </row>
    <row r="17" spans="1:8" ht="15" customHeight="1" x14ac:dyDescent="0.35">
      <c r="A17" s="116" t="s">
        <v>465</v>
      </c>
      <c r="B17" s="282">
        <f>SUBTOTAL(9,B13:B16)</f>
        <v>0</v>
      </c>
      <c r="C17" s="282">
        <f t="shared" ref="C17" si="0">SUBTOTAL(9,C13:C16)</f>
        <v>0</v>
      </c>
      <c r="D17" s="129" t="s">
        <v>265</v>
      </c>
      <c r="E17" s="11"/>
      <c r="F17" s="11"/>
      <c r="G17" s="11"/>
      <c r="H17" s="11"/>
    </row>
    <row r="18" spans="1:8" ht="15" customHeight="1" x14ac:dyDescent="0.35">
      <c r="A18" s="115"/>
      <c r="B18" s="281"/>
      <c r="C18" s="281"/>
      <c r="D18" s="131"/>
      <c r="E18" s="11"/>
      <c r="F18" s="11"/>
      <c r="G18" s="11"/>
      <c r="H18" s="11"/>
    </row>
    <row r="19" spans="1:8" ht="15" customHeight="1" x14ac:dyDescent="0.35">
      <c r="A19" s="115" t="s">
        <v>375</v>
      </c>
      <c r="B19" s="281">
        <v>0</v>
      </c>
      <c r="C19" s="281">
        <v>0</v>
      </c>
      <c r="D19" s="131" t="s">
        <v>379</v>
      </c>
      <c r="E19" s="11"/>
      <c r="F19" s="11"/>
      <c r="G19" s="11"/>
      <c r="H19" s="11"/>
    </row>
    <row r="20" spans="1:8" ht="15" customHeight="1" x14ac:dyDescent="0.35">
      <c r="A20" s="115" t="s">
        <v>376</v>
      </c>
      <c r="B20" s="281">
        <v>0</v>
      </c>
      <c r="C20" s="281">
        <v>0</v>
      </c>
      <c r="D20" s="131" t="s">
        <v>380</v>
      </c>
      <c r="E20" s="11"/>
      <c r="F20" s="11"/>
      <c r="G20" s="11"/>
      <c r="H20" s="11"/>
    </row>
    <row r="21" spans="1:8" ht="15" customHeight="1" x14ac:dyDescent="0.35">
      <c r="A21" s="115" t="s">
        <v>378</v>
      </c>
      <c r="B21" s="281">
        <v>0</v>
      </c>
      <c r="C21" s="281">
        <v>0</v>
      </c>
      <c r="D21" s="131" t="s">
        <v>381</v>
      </c>
      <c r="E21" s="11"/>
      <c r="F21" s="11"/>
      <c r="G21" s="11"/>
      <c r="H21" s="11"/>
    </row>
    <row r="22" spans="1:8" ht="15" customHeight="1" x14ac:dyDescent="0.35">
      <c r="A22" s="117" t="s">
        <v>377</v>
      </c>
      <c r="B22" s="282">
        <f>SUBTOTAL(9,B19:B21)</f>
        <v>0</v>
      </c>
      <c r="C22" s="282">
        <f t="shared" ref="C22" si="1">SUBTOTAL(9,C19:C21)</f>
        <v>0</v>
      </c>
      <c r="D22" s="129" t="s">
        <v>266</v>
      </c>
      <c r="E22" s="11"/>
      <c r="F22" s="11"/>
      <c r="G22" s="11"/>
      <c r="H22" s="11"/>
    </row>
    <row r="23" spans="1:8" ht="15" customHeight="1" x14ac:dyDescent="0.35">
      <c r="A23" s="20" t="s">
        <v>384</v>
      </c>
      <c r="B23" s="281"/>
      <c r="C23" s="281"/>
      <c r="D23" s="131" t="s">
        <v>382</v>
      </c>
      <c r="E23" s="11"/>
      <c r="F23" s="11"/>
      <c r="G23" s="11"/>
      <c r="H23" s="11"/>
    </row>
    <row r="24" spans="1:8" ht="15" customHeight="1" x14ac:dyDescent="0.35">
      <c r="A24" s="118" t="s">
        <v>383</v>
      </c>
      <c r="B24" s="282">
        <f>SUBTOTAL(9,B13:B23)</f>
        <v>0</v>
      </c>
      <c r="C24" s="282">
        <f t="shared" ref="C24" si="2">SUBTOTAL(9,C13:C23)</f>
        <v>0</v>
      </c>
      <c r="D24" s="129" t="s">
        <v>386</v>
      </c>
      <c r="E24" s="11"/>
      <c r="F24" s="11"/>
      <c r="G24" s="11"/>
      <c r="H24" s="11"/>
    </row>
    <row r="25" spans="1:8" ht="15" customHeight="1" x14ac:dyDescent="0.35">
      <c r="A25" s="20"/>
      <c r="B25" s="281"/>
      <c r="C25" s="281"/>
      <c r="D25" s="131"/>
      <c r="E25" s="11"/>
      <c r="F25" s="11"/>
      <c r="G25" s="11"/>
      <c r="H25" s="11"/>
    </row>
    <row r="26" spans="1:8" ht="15" customHeight="1" x14ac:dyDescent="0.35">
      <c r="A26" s="394" t="s">
        <v>387</v>
      </c>
      <c r="B26" s="283">
        <f>SUBTOTAL(9,B8:B24)</f>
        <v>3073</v>
      </c>
      <c r="C26" s="283">
        <f>SUBTOTAL(9,C8:C24)</f>
        <v>3160</v>
      </c>
      <c r="D26" s="129" t="s">
        <v>267</v>
      </c>
      <c r="E26" s="11"/>
      <c r="F26" s="11"/>
      <c r="G26" s="11"/>
      <c r="H26" s="11"/>
    </row>
    <row r="27" spans="1:8" ht="15" customHeight="1" x14ac:dyDescent="0.35">
      <c r="A27" s="12"/>
      <c r="B27" s="98"/>
      <c r="C27" s="98"/>
      <c r="D27" s="127"/>
      <c r="E27" s="11"/>
      <c r="F27" s="11"/>
      <c r="G27" s="11"/>
      <c r="H27" s="11"/>
    </row>
    <row r="28" spans="1:8" ht="15" customHeight="1" x14ac:dyDescent="0.35">
      <c r="A28" s="500" t="s">
        <v>821</v>
      </c>
      <c r="B28" s="500"/>
      <c r="C28" s="500"/>
      <c r="D28" s="500"/>
      <c r="E28" s="11"/>
      <c r="F28" s="11"/>
      <c r="G28" s="11"/>
      <c r="H28" s="11"/>
    </row>
    <row r="29" spans="1:8" ht="30" customHeight="1" x14ac:dyDescent="0.35">
      <c r="A29" s="500"/>
      <c r="B29" s="500"/>
      <c r="C29" s="500"/>
      <c r="D29" s="500"/>
      <c r="E29" s="11"/>
      <c r="F29" s="11"/>
      <c r="G29" s="11"/>
      <c r="H29" s="11"/>
    </row>
    <row r="30" spans="1:8" ht="15" customHeight="1" x14ac:dyDescent="0.35">
      <c r="A30" s="429"/>
      <c r="B30" s="429"/>
      <c r="C30" s="429"/>
      <c r="D30" s="429"/>
      <c r="E30" s="11"/>
      <c r="F30" s="11"/>
      <c r="G30" s="11"/>
      <c r="H30" s="11"/>
    </row>
    <row r="31" spans="1:8" ht="15" customHeight="1" x14ac:dyDescent="0.35">
      <c r="A31" s="500" t="s">
        <v>385</v>
      </c>
      <c r="B31" s="500"/>
      <c r="C31" s="500"/>
      <c r="D31" s="500"/>
      <c r="E31" s="11"/>
      <c r="F31" s="11"/>
      <c r="G31" s="11"/>
      <c r="H31" s="11"/>
    </row>
    <row r="32" spans="1:8" ht="15" customHeight="1" x14ac:dyDescent="0.35">
      <c r="A32" s="500"/>
      <c r="B32" s="500"/>
      <c r="C32" s="500"/>
      <c r="D32" s="500"/>
      <c r="E32" s="11"/>
      <c r="F32" s="11"/>
      <c r="G32" s="11"/>
      <c r="H32" s="11"/>
    </row>
    <row r="33" spans="1:8" ht="15" customHeight="1" x14ac:dyDescent="0.35">
      <c r="A33" s="429"/>
      <c r="B33" s="429"/>
      <c r="C33" s="429"/>
      <c r="D33" s="429"/>
      <c r="E33" s="11"/>
      <c r="F33" s="11"/>
      <c r="G33" s="11"/>
      <c r="H33" s="11"/>
    </row>
    <row r="34" spans="1:8" ht="15" customHeight="1" x14ac:dyDescent="0.35">
      <c r="A34" s="430" t="s">
        <v>822</v>
      </c>
      <c r="B34" s="431">
        <f>B6</f>
        <v>45657</v>
      </c>
      <c r="C34" s="432">
        <f>C6</f>
        <v>45291</v>
      </c>
      <c r="D34" s="176" t="s">
        <v>466</v>
      </c>
      <c r="E34" s="11"/>
      <c r="F34" s="11"/>
      <c r="G34" s="11"/>
      <c r="H34" s="11"/>
    </row>
    <row r="35" spans="1:8" ht="15" customHeight="1" x14ac:dyDescent="0.35">
      <c r="A35" s="429"/>
      <c r="B35" s="433"/>
      <c r="C35" s="434"/>
      <c r="D35" s="435"/>
      <c r="E35" s="11"/>
      <c r="F35" s="11"/>
      <c r="G35" s="11"/>
      <c r="H35" s="11"/>
    </row>
    <row r="36" spans="1:8" ht="15" customHeight="1" x14ac:dyDescent="0.35">
      <c r="A36" s="123" t="s">
        <v>396</v>
      </c>
      <c r="B36" s="442">
        <v>0</v>
      </c>
      <c r="C36" s="443">
        <v>0</v>
      </c>
      <c r="D36" s="131" t="s">
        <v>397</v>
      </c>
      <c r="E36" s="11"/>
      <c r="F36" s="11"/>
      <c r="G36" s="11"/>
      <c r="H36" s="11"/>
    </row>
    <row r="37" spans="1:8" ht="15" customHeight="1" x14ac:dyDescent="0.35">
      <c r="A37" s="124" t="s">
        <v>394</v>
      </c>
      <c r="B37" s="442">
        <v>0</v>
      </c>
      <c r="C37" s="443">
        <v>0</v>
      </c>
      <c r="D37" s="131" t="s">
        <v>398</v>
      </c>
      <c r="E37" s="11"/>
      <c r="F37" s="11"/>
      <c r="G37" s="11"/>
      <c r="H37" s="11"/>
    </row>
    <row r="38" spans="1:8" ht="15" customHeight="1" x14ac:dyDescent="0.35">
      <c r="A38" s="125" t="s">
        <v>395</v>
      </c>
      <c r="B38" s="444">
        <f>SUBTOTAL(9,B36:B37)</f>
        <v>0</v>
      </c>
      <c r="C38" s="445">
        <f t="shared" ref="C38" si="3">SUBTOTAL(9,C36:C37)</f>
        <v>0</v>
      </c>
      <c r="D38" s="129" t="s">
        <v>403</v>
      </c>
      <c r="E38" s="11"/>
      <c r="F38" s="11"/>
      <c r="G38" s="11"/>
      <c r="H38" s="11"/>
    </row>
    <row r="39" spans="1:8" ht="15" customHeight="1" x14ac:dyDescent="0.35">
      <c r="A39" s="429"/>
      <c r="B39" s="433"/>
      <c r="C39" s="434"/>
      <c r="D39" s="435"/>
      <c r="E39" s="11"/>
      <c r="F39" s="11"/>
      <c r="G39" s="11"/>
      <c r="H39" s="11"/>
    </row>
    <row r="40" spans="1:8" ht="15" customHeight="1" x14ac:dyDescent="0.35">
      <c r="A40" s="314" t="s">
        <v>805</v>
      </c>
      <c r="B40" s="81">
        <v>0</v>
      </c>
      <c r="C40" s="285">
        <v>0</v>
      </c>
      <c r="D40" s="131" t="s">
        <v>399</v>
      </c>
      <c r="E40" s="11"/>
      <c r="F40" s="11"/>
      <c r="G40" s="11"/>
      <c r="H40" s="11"/>
    </row>
    <row r="41" spans="1:8" ht="15" customHeight="1" x14ac:dyDescent="0.35">
      <c r="A41" s="115" t="s">
        <v>825</v>
      </c>
      <c r="B41" s="81">
        <v>0</v>
      </c>
      <c r="C41" s="285">
        <v>0</v>
      </c>
      <c r="D41" s="131" t="s">
        <v>400</v>
      </c>
      <c r="E41" s="11"/>
      <c r="F41" s="11"/>
      <c r="G41" s="11"/>
      <c r="H41" s="11"/>
    </row>
    <row r="42" spans="1:8" ht="15" customHeight="1" x14ac:dyDescent="0.35">
      <c r="A42" s="115" t="s">
        <v>826</v>
      </c>
      <c r="B42" s="81">
        <v>0</v>
      </c>
      <c r="C42" s="285">
        <v>0</v>
      </c>
      <c r="D42" s="131" t="s">
        <v>401</v>
      </c>
      <c r="E42" s="11"/>
      <c r="F42" s="11"/>
      <c r="G42" s="11"/>
      <c r="H42" s="11"/>
    </row>
    <row r="43" spans="1:8" ht="15" customHeight="1" x14ac:dyDescent="0.35">
      <c r="A43" s="117" t="s">
        <v>389</v>
      </c>
      <c r="B43" s="284">
        <f>SUBTOTAL(9,B40:B42)</f>
        <v>0</v>
      </c>
      <c r="C43" s="286">
        <f t="shared" ref="C43" si="4">SUBTOTAL(9,C40:C42)</f>
        <v>0</v>
      </c>
      <c r="D43" s="129" t="s">
        <v>402</v>
      </c>
      <c r="E43" s="11"/>
      <c r="F43" s="11"/>
      <c r="G43" s="11"/>
      <c r="H43" s="11"/>
    </row>
    <row r="44" spans="1:8" ht="15" customHeight="1" x14ac:dyDescent="0.35">
      <c r="A44" s="20"/>
      <c r="B44" s="81"/>
      <c r="C44" s="285"/>
      <c r="D44" s="131"/>
      <c r="E44" s="11"/>
      <c r="F44" s="11"/>
      <c r="G44" s="11"/>
      <c r="H44" s="11"/>
    </row>
    <row r="45" spans="1:8" ht="15" customHeight="1" x14ac:dyDescent="0.35">
      <c r="A45" s="20" t="s">
        <v>268</v>
      </c>
      <c r="B45" s="81">
        <v>0</v>
      </c>
      <c r="C45" s="285">
        <v>0</v>
      </c>
      <c r="D45" s="131" t="s">
        <v>392</v>
      </c>
      <c r="E45" s="11"/>
      <c r="F45" s="11"/>
      <c r="G45" s="11"/>
      <c r="H45" s="11"/>
    </row>
    <row r="46" spans="1:8" ht="15" customHeight="1" x14ac:dyDescent="0.35">
      <c r="A46" s="115" t="s">
        <v>388</v>
      </c>
      <c r="B46" s="81">
        <v>39</v>
      </c>
      <c r="C46" s="285">
        <v>188</v>
      </c>
      <c r="D46" s="131" t="s">
        <v>393</v>
      </c>
      <c r="E46" s="11"/>
      <c r="F46" s="11"/>
      <c r="G46" s="11"/>
      <c r="H46" s="11"/>
    </row>
    <row r="47" spans="1:8" ht="15" customHeight="1" x14ac:dyDescent="0.35">
      <c r="A47" s="115" t="s">
        <v>390</v>
      </c>
      <c r="B47" s="81">
        <v>0</v>
      </c>
      <c r="C47" s="285">
        <v>0</v>
      </c>
      <c r="D47" s="131" t="s">
        <v>619</v>
      </c>
      <c r="E47" s="11"/>
      <c r="F47" s="11"/>
      <c r="G47" s="11"/>
      <c r="H47" s="11"/>
    </row>
    <row r="48" spans="1:8" ht="15" customHeight="1" x14ac:dyDescent="0.35">
      <c r="A48" s="117" t="s">
        <v>391</v>
      </c>
      <c r="B48" s="284">
        <f>SUBTOTAL(9,B45:B47)</f>
        <v>39</v>
      </c>
      <c r="C48" s="286">
        <f t="shared" ref="C48" si="5">SUBTOTAL(9,C45:C47)</f>
        <v>188</v>
      </c>
      <c r="D48" s="129" t="s">
        <v>405</v>
      </c>
      <c r="E48" s="11"/>
      <c r="F48" s="11"/>
      <c r="G48" s="11"/>
      <c r="H48" s="11"/>
    </row>
    <row r="49" spans="1:8" ht="15" customHeight="1" x14ac:dyDescent="0.35">
      <c r="A49" s="20"/>
      <c r="B49" s="81"/>
      <c r="C49" s="285"/>
      <c r="D49" s="131"/>
      <c r="E49" s="11"/>
      <c r="F49" s="11"/>
      <c r="G49" s="11"/>
      <c r="H49" s="11"/>
    </row>
    <row r="50" spans="1:8" ht="15" customHeight="1" x14ac:dyDescent="0.35">
      <c r="A50" s="12" t="s">
        <v>554</v>
      </c>
      <c r="B50" s="81"/>
      <c r="C50" s="285"/>
      <c r="D50" s="131"/>
      <c r="E50" s="11"/>
      <c r="F50" s="11"/>
      <c r="G50" s="11"/>
      <c r="H50" s="11"/>
    </row>
    <row r="51" spans="1:8" ht="15" customHeight="1" x14ac:dyDescent="0.35">
      <c r="A51" s="20" t="s">
        <v>404</v>
      </c>
      <c r="B51" s="81">
        <v>0</v>
      </c>
      <c r="C51" s="285">
        <v>400</v>
      </c>
      <c r="D51" s="131" t="s">
        <v>406</v>
      </c>
      <c r="E51" s="11"/>
      <c r="F51" s="11"/>
      <c r="G51" s="11"/>
      <c r="H51" s="11"/>
    </row>
    <row r="52" spans="1:8" ht="15" customHeight="1" x14ac:dyDescent="0.35">
      <c r="A52" s="20" t="s">
        <v>407</v>
      </c>
      <c r="B52" s="81">
        <v>0</v>
      </c>
      <c r="C52" s="285">
        <v>0</v>
      </c>
      <c r="D52" s="131" t="s">
        <v>411</v>
      </c>
      <c r="E52" s="11"/>
      <c r="F52" s="11"/>
      <c r="G52" s="11"/>
      <c r="H52" s="11"/>
    </row>
    <row r="53" spans="1:8" ht="15" customHeight="1" x14ac:dyDescent="0.35">
      <c r="A53" s="20" t="s">
        <v>408</v>
      </c>
      <c r="B53" s="81">
        <v>0</v>
      </c>
      <c r="C53" s="285">
        <v>0</v>
      </c>
      <c r="D53" s="131" t="s">
        <v>412</v>
      </c>
      <c r="E53" s="11"/>
      <c r="F53" s="11"/>
      <c r="G53" s="11"/>
      <c r="H53" s="11"/>
    </row>
    <row r="54" spans="1:8" ht="15" customHeight="1" x14ac:dyDescent="0.35">
      <c r="A54" s="20" t="s">
        <v>409</v>
      </c>
      <c r="B54" s="81">
        <v>3727</v>
      </c>
      <c r="C54" s="285">
        <v>2593</v>
      </c>
      <c r="D54" s="131" t="s">
        <v>413</v>
      </c>
      <c r="E54" s="11"/>
      <c r="F54" s="11"/>
      <c r="G54" s="11"/>
      <c r="H54" s="11"/>
    </row>
    <row r="55" spans="1:8" ht="15" customHeight="1" x14ac:dyDescent="0.35">
      <c r="A55" s="20" t="s">
        <v>410</v>
      </c>
      <c r="B55" s="81">
        <v>0</v>
      </c>
      <c r="C55" s="285">
        <v>0</v>
      </c>
      <c r="D55" s="131" t="s">
        <v>414</v>
      </c>
      <c r="E55" s="11"/>
      <c r="F55" s="11"/>
      <c r="G55" s="11"/>
      <c r="H55" s="11"/>
    </row>
    <row r="56" spans="1:8" ht="15" customHeight="1" x14ac:dyDescent="0.35">
      <c r="A56" s="117" t="s">
        <v>416</v>
      </c>
      <c r="B56" s="284">
        <f>SUBTOTAL(9,B51:B55)</f>
        <v>3727</v>
      </c>
      <c r="C56" s="286">
        <f t="shared" ref="C56" si="6">SUBTOTAL(9,C51:C55)</f>
        <v>2993</v>
      </c>
      <c r="D56" s="129" t="s">
        <v>415</v>
      </c>
      <c r="E56" s="11"/>
      <c r="F56" s="11"/>
      <c r="G56" s="11"/>
      <c r="H56" s="11"/>
    </row>
    <row r="57" spans="1:8" ht="15" customHeight="1" x14ac:dyDescent="0.35">
      <c r="A57" s="20"/>
      <c r="B57" s="81"/>
      <c r="C57" s="285"/>
      <c r="D57" s="131"/>
      <c r="E57" s="11"/>
      <c r="F57" s="11"/>
      <c r="G57" s="11"/>
      <c r="H57" s="11"/>
    </row>
    <row r="58" spans="1:8" ht="15" customHeight="1" x14ac:dyDescent="0.35">
      <c r="A58" s="60" t="s">
        <v>455</v>
      </c>
      <c r="B58" s="89"/>
      <c r="C58" s="287"/>
      <c r="D58" s="131" t="s">
        <v>269</v>
      </c>
      <c r="E58" s="11"/>
      <c r="F58" s="11"/>
      <c r="G58" s="11"/>
      <c r="H58" s="11"/>
    </row>
    <row r="59" spans="1:8" ht="15" customHeight="1" x14ac:dyDescent="0.35">
      <c r="A59" s="61" t="s">
        <v>720</v>
      </c>
      <c r="B59" s="82">
        <f>SUBTOTAL(9,B36:B58)</f>
        <v>3766</v>
      </c>
      <c r="C59" s="82">
        <f>SUBTOTAL(9,C36:C58)</f>
        <v>3181</v>
      </c>
      <c r="D59" s="129" t="s">
        <v>270</v>
      </c>
      <c r="E59" s="11"/>
      <c r="F59" s="11"/>
      <c r="G59" s="11"/>
      <c r="H59" s="11"/>
    </row>
    <row r="60" spans="1:8" ht="15" customHeight="1" x14ac:dyDescent="0.35">
      <c r="A60" s="8"/>
      <c r="B60" s="119"/>
      <c r="C60" s="109"/>
      <c r="D60" s="127"/>
      <c r="E60" s="11"/>
      <c r="F60" s="11"/>
      <c r="G60" s="11"/>
      <c r="H60" s="11"/>
    </row>
    <row r="61" spans="1:8" ht="15" customHeight="1" x14ac:dyDescent="0.35">
      <c r="A61" s="500" t="s">
        <v>823</v>
      </c>
      <c r="B61" s="500"/>
      <c r="C61" s="500"/>
      <c r="D61" s="500"/>
      <c r="E61" s="11"/>
      <c r="F61" s="11"/>
      <c r="G61" s="11"/>
      <c r="H61" s="11"/>
    </row>
    <row r="62" spans="1:8" ht="27.75" customHeight="1" x14ac:dyDescent="0.35">
      <c r="A62" s="500"/>
      <c r="B62" s="500"/>
      <c r="C62" s="500"/>
      <c r="D62" s="500"/>
      <c r="E62" s="11"/>
      <c r="F62" s="11"/>
      <c r="G62" s="11"/>
      <c r="H62" s="11"/>
    </row>
    <row r="63" spans="1:8" ht="15" customHeight="1" x14ac:dyDescent="0.35">
      <c r="A63" s="429"/>
      <c r="B63" s="429"/>
      <c r="C63" s="429"/>
      <c r="D63" s="429"/>
      <c r="E63" s="11"/>
      <c r="F63" s="11"/>
      <c r="G63" s="11"/>
      <c r="H63" s="11"/>
    </row>
    <row r="64" spans="1:8" ht="33" customHeight="1" x14ac:dyDescent="0.35">
      <c r="A64" s="500" t="s">
        <v>417</v>
      </c>
      <c r="B64" s="500"/>
      <c r="C64" s="500"/>
      <c r="D64" s="500"/>
      <c r="E64" s="11"/>
      <c r="F64" s="11"/>
      <c r="G64" s="11"/>
      <c r="H64" s="11"/>
    </row>
    <row r="65" spans="1:8" ht="15" customHeight="1" x14ac:dyDescent="0.35">
      <c r="A65" s="429"/>
      <c r="B65" s="429"/>
      <c r="C65" s="429"/>
      <c r="D65" s="429"/>
      <c r="E65" s="11"/>
      <c r="F65" s="11"/>
      <c r="G65" s="11"/>
      <c r="H65" s="11"/>
    </row>
    <row r="66" spans="1:8" ht="15" customHeight="1" x14ac:dyDescent="0.35">
      <c r="A66" s="436" t="s">
        <v>31</v>
      </c>
      <c r="B66" s="437">
        <f>B34</f>
        <v>45657</v>
      </c>
      <c r="C66" s="438">
        <f>C34</f>
        <v>45291</v>
      </c>
      <c r="D66" s="176" t="s">
        <v>466</v>
      </c>
      <c r="E66" s="11"/>
      <c r="F66" s="11"/>
      <c r="G66" s="11"/>
      <c r="H66" s="11"/>
    </row>
    <row r="67" spans="1:8" ht="15" customHeight="1" x14ac:dyDescent="0.35">
      <c r="A67" s="429" t="s">
        <v>777</v>
      </c>
      <c r="B67" s="435"/>
      <c r="C67" s="435"/>
      <c r="D67" s="435"/>
      <c r="E67" s="11"/>
      <c r="F67" s="11"/>
      <c r="G67" s="11"/>
      <c r="H67" s="11"/>
    </row>
    <row r="68" spans="1:8" ht="15" customHeight="1" x14ac:dyDescent="0.35">
      <c r="A68" s="20" t="s">
        <v>418</v>
      </c>
      <c r="B68" s="281">
        <v>22</v>
      </c>
      <c r="C68" s="281">
        <v>27</v>
      </c>
      <c r="D68" s="131" t="s">
        <v>422</v>
      </c>
      <c r="E68" s="11"/>
      <c r="F68" s="11"/>
      <c r="G68" s="11"/>
      <c r="H68" s="11"/>
    </row>
    <row r="69" spans="1:8" ht="15" customHeight="1" x14ac:dyDescent="0.35">
      <c r="A69" s="20" t="s">
        <v>419</v>
      </c>
      <c r="B69" s="281">
        <v>84</v>
      </c>
      <c r="C69" s="281">
        <v>43</v>
      </c>
      <c r="D69" s="131" t="s">
        <v>424</v>
      </c>
      <c r="E69" s="11"/>
      <c r="F69" s="11"/>
      <c r="G69" s="11"/>
      <c r="H69" s="11"/>
    </row>
    <row r="70" spans="1:8" ht="15" customHeight="1" x14ac:dyDescent="0.35">
      <c r="A70" s="20" t="s">
        <v>420</v>
      </c>
      <c r="B70" s="281">
        <v>114</v>
      </c>
      <c r="C70" s="281">
        <v>268</v>
      </c>
      <c r="D70" s="131" t="s">
        <v>425</v>
      </c>
      <c r="E70" s="11"/>
      <c r="F70" s="11"/>
      <c r="G70" s="11"/>
      <c r="H70" s="11"/>
    </row>
    <row r="71" spans="1:8" ht="15" customHeight="1" x14ac:dyDescent="0.35">
      <c r="A71" s="20" t="s">
        <v>421</v>
      </c>
      <c r="B71" s="281">
        <v>5</v>
      </c>
      <c r="C71" s="281">
        <v>0</v>
      </c>
      <c r="D71" s="131" t="s">
        <v>426</v>
      </c>
      <c r="E71" s="11"/>
      <c r="F71" s="11"/>
      <c r="G71" s="11"/>
      <c r="H71" s="11"/>
    </row>
    <row r="72" spans="1:8" ht="15" customHeight="1" x14ac:dyDescent="0.35">
      <c r="A72" s="20" t="s">
        <v>428</v>
      </c>
      <c r="B72" s="281">
        <v>0</v>
      </c>
      <c r="C72" s="281">
        <v>0</v>
      </c>
      <c r="D72" s="131" t="s">
        <v>427</v>
      </c>
      <c r="E72" s="11"/>
      <c r="F72" s="11"/>
      <c r="G72" s="11"/>
      <c r="H72" s="11"/>
    </row>
    <row r="73" spans="1:8" ht="15" customHeight="1" x14ac:dyDescent="0.35">
      <c r="A73" s="373" t="s">
        <v>820</v>
      </c>
      <c r="B73" s="366">
        <f>SUBTOTAL(9,B68:B72)</f>
        <v>225</v>
      </c>
      <c r="C73" s="282">
        <f t="shared" ref="C73" si="7">SUBTOTAL(9,C68:C72)</f>
        <v>338</v>
      </c>
      <c r="D73" s="129" t="s">
        <v>423</v>
      </c>
      <c r="E73" s="11"/>
      <c r="F73" s="11"/>
      <c r="G73" s="11"/>
      <c r="H73" s="11"/>
    </row>
    <row r="74" spans="1:8" ht="15" customHeight="1" x14ac:dyDescent="0.35">
      <c r="A74" s="428"/>
      <c r="B74" s="439"/>
      <c r="C74" s="440"/>
      <c r="D74" s="441"/>
      <c r="E74" s="11"/>
      <c r="F74" s="11"/>
      <c r="G74" s="11"/>
      <c r="H74" s="11"/>
    </row>
    <row r="75" spans="1:8" ht="15" customHeight="1" x14ac:dyDescent="0.35">
      <c r="A75" s="20" t="s">
        <v>879</v>
      </c>
      <c r="B75" s="281">
        <v>846</v>
      </c>
      <c r="C75" s="281">
        <v>726</v>
      </c>
      <c r="D75" s="131" t="s">
        <v>271</v>
      </c>
      <c r="E75" s="11"/>
      <c r="F75" s="11"/>
      <c r="G75" s="11"/>
      <c r="H75" s="11"/>
    </row>
    <row r="76" spans="1:8" ht="15" customHeight="1" x14ac:dyDescent="0.35">
      <c r="A76" s="20" t="s">
        <v>880</v>
      </c>
      <c r="B76" s="281">
        <v>0</v>
      </c>
      <c r="C76" s="281">
        <v>0</v>
      </c>
      <c r="D76" s="131" t="s">
        <v>857</v>
      </c>
      <c r="E76" s="11"/>
      <c r="F76" s="11"/>
      <c r="G76" s="11"/>
      <c r="H76" s="11"/>
    </row>
    <row r="77" spans="1:8" ht="15" customHeight="1" x14ac:dyDescent="0.35">
      <c r="A77" s="20" t="s">
        <v>429</v>
      </c>
      <c r="B77" s="281">
        <v>57</v>
      </c>
      <c r="C77" s="281">
        <v>40</v>
      </c>
      <c r="D77" s="131" t="s">
        <v>272</v>
      </c>
      <c r="E77" s="11"/>
      <c r="F77" s="11"/>
      <c r="G77" s="11"/>
      <c r="H77" s="11"/>
    </row>
    <row r="78" spans="1:8" ht="15" customHeight="1" x14ac:dyDescent="0.35">
      <c r="A78" s="231" t="s">
        <v>755</v>
      </c>
      <c r="B78" s="288">
        <f>SUBTOTAL(9,B68:B77)</f>
        <v>1128</v>
      </c>
      <c r="C78" s="313">
        <f>SUBTOTAL(9,C68:C77)</f>
        <v>1104</v>
      </c>
      <c r="D78" s="129" t="s">
        <v>273</v>
      </c>
      <c r="E78" s="11"/>
      <c r="F78" s="11"/>
      <c r="G78" s="11"/>
      <c r="H78" s="11"/>
    </row>
    <row r="79" spans="1:8" ht="15" customHeight="1" x14ac:dyDescent="0.35">
      <c r="A79" s="20"/>
      <c r="B79" s="62"/>
      <c r="C79" s="68"/>
      <c r="D79" s="126"/>
      <c r="E79" s="11"/>
      <c r="F79" s="11"/>
      <c r="G79" s="11"/>
      <c r="H79" s="11"/>
    </row>
    <row r="80" spans="1:8" ht="29.25" customHeight="1" x14ac:dyDescent="0.35">
      <c r="A80" s="500" t="s">
        <v>824</v>
      </c>
      <c r="B80" s="500"/>
      <c r="C80" s="500"/>
      <c r="D80" s="500"/>
      <c r="E80" s="11"/>
      <c r="F80" s="11"/>
      <c r="G80" s="11"/>
      <c r="H80" s="11"/>
    </row>
    <row r="81" spans="1:8" ht="15" customHeight="1" x14ac:dyDescent="0.35">
      <c r="A81" s="429"/>
      <c r="B81" s="429"/>
      <c r="C81" s="429"/>
      <c r="D81" s="429"/>
      <c r="E81" s="11"/>
      <c r="F81" s="11"/>
      <c r="G81" s="11"/>
      <c r="H81" s="11"/>
    </row>
    <row r="82" spans="1:8" ht="15" hidden="1" customHeight="1" x14ac:dyDescent="0.35">
      <c r="A82" s="429"/>
      <c r="B82" s="429"/>
      <c r="C82" s="429"/>
      <c r="D82" s="429"/>
      <c r="E82" s="11"/>
      <c r="F82" s="11"/>
      <c r="G82" s="11"/>
      <c r="H82" s="11"/>
    </row>
    <row r="83" spans="1:8" ht="27" customHeight="1" x14ac:dyDescent="0.35">
      <c r="A83" s="500" t="s">
        <v>442</v>
      </c>
      <c r="B83" s="500"/>
      <c r="C83" s="500"/>
      <c r="D83" s="500"/>
      <c r="E83" s="11"/>
      <c r="F83" s="11"/>
      <c r="G83" s="11"/>
      <c r="H83" s="11"/>
    </row>
    <row r="84" spans="1:8" ht="15" customHeight="1" x14ac:dyDescent="0.35">
      <c r="A84" s="429"/>
      <c r="B84" s="429"/>
      <c r="C84" s="429"/>
      <c r="D84" s="429"/>
      <c r="E84" s="11"/>
      <c r="F84" s="11"/>
      <c r="G84" s="11"/>
      <c r="H84" s="11"/>
    </row>
    <row r="85" spans="1:8" ht="15" customHeight="1" x14ac:dyDescent="0.35">
      <c r="A85" s="396" t="s">
        <v>33</v>
      </c>
      <c r="B85" s="437">
        <f>B66</f>
        <v>45657</v>
      </c>
      <c r="C85" s="438">
        <f>C66</f>
        <v>45291</v>
      </c>
      <c r="D85" s="176" t="s">
        <v>466</v>
      </c>
      <c r="E85" s="11"/>
      <c r="F85" s="11"/>
      <c r="G85" s="11"/>
      <c r="H85" s="11"/>
    </row>
    <row r="86" spans="1:8" ht="15" customHeight="1" x14ac:dyDescent="0.35">
      <c r="B86" s="290"/>
      <c r="C86" s="281"/>
      <c r="D86" s="130"/>
      <c r="E86" s="11"/>
      <c r="F86" s="11"/>
      <c r="G86" s="11"/>
      <c r="H86" s="11"/>
    </row>
    <row r="87" spans="1:8" ht="15" customHeight="1" x14ac:dyDescent="0.35">
      <c r="A87" s="20" t="s">
        <v>274</v>
      </c>
      <c r="B87" s="281">
        <v>0</v>
      </c>
      <c r="C87" s="281">
        <v>0</v>
      </c>
      <c r="D87" s="131" t="s">
        <v>275</v>
      </c>
      <c r="E87" s="11"/>
      <c r="F87" s="11"/>
      <c r="G87" s="11"/>
      <c r="H87" s="11"/>
    </row>
    <row r="88" spans="1:8" ht="15" customHeight="1" x14ac:dyDescent="0.35">
      <c r="A88" s="20" t="s">
        <v>276</v>
      </c>
      <c r="B88" s="281">
        <v>0</v>
      </c>
      <c r="C88" s="281">
        <v>0</v>
      </c>
      <c r="D88" s="131" t="s">
        <v>277</v>
      </c>
      <c r="E88" s="11"/>
      <c r="F88" s="11"/>
      <c r="G88" s="11"/>
      <c r="H88" s="11"/>
    </row>
    <row r="89" spans="1:8" ht="15" customHeight="1" x14ac:dyDescent="0.35">
      <c r="A89" s="20" t="s">
        <v>278</v>
      </c>
      <c r="B89" s="281">
        <v>0</v>
      </c>
      <c r="C89" s="281">
        <v>0</v>
      </c>
      <c r="D89" s="131" t="s">
        <v>279</v>
      </c>
      <c r="E89" s="11"/>
      <c r="F89" s="11"/>
      <c r="G89" s="11"/>
      <c r="H89" s="11"/>
    </row>
    <row r="90" spans="1:8" ht="15" customHeight="1" x14ac:dyDescent="0.35">
      <c r="A90" s="20" t="s">
        <v>280</v>
      </c>
      <c r="B90" s="281">
        <v>0</v>
      </c>
      <c r="C90" s="281">
        <v>0</v>
      </c>
      <c r="D90" s="131" t="s">
        <v>281</v>
      </c>
      <c r="E90" s="11"/>
      <c r="F90" s="11"/>
      <c r="G90" s="11"/>
      <c r="H90" s="11"/>
    </row>
    <row r="91" spans="1:8" ht="15" customHeight="1" x14ac:dyDescent="0.35">
      <c r="A91" s="231" t="s">
        <v>282</v>
      </c>
      <c r="B91" s="291">
        <f>SUBTOTAL(9,B87:B90)</f>
        <v>0</v>
      </c>
      <c r="C91" s="289">
        <f>SUBTOTAL(9,C87:C90)</f>
        <v>0</v>
      </c>
      <c r="D91" s="129" t="s">
        <v>283</v>
      </c>
      <c r="E91" s="11"/>
      <c r="F91" s="11"/>
      <c r="G91" s="11"/>
      <c r="H91" s="11"/>
    </row>
    <row r="92" spans="1:8" ht="15.75" customHeight="1" x14ac:dyDescent="0.35">
      <c r="A92" s="63"/>
      <c r="B92" s="292"/>
      <c r="C92" s="294"/>
      <c r="D92" s="130"/>
      <c r="E92" s="11"/>
      <c r="F92" s="11"/>
      <c r="G92" s="11"/>
      <c r="H92" s="11"/>
    </row>
    <row r="93" spans="1:8" ht="15.75" customHeight="1" x14ac:dyDescent="0.35">
      <c r="A93" s="64" t="s">
        <v>35</v>
      </c>
      <c r="B93" s="293">
        <f>B26+B59+B78+B91</f>
        <v>7967</v>
      </c>
      <c r="C93" s="293">
        <f>C26+C59+C78+C91</f>
        <v>7445</v>
      </c>
      <c r="D93" s="129" t="s">
        <v>284</v>
      </c>
      <c r="E93" s="11"/>
      <c r="F93" s="11"/>
      <c r="G93" s="11"/>
      <c r="H93" s="11"/>
    </row>
    <row r="94" spans="1:8" ht="15.75" customHeight="1" x14ac:dyDescent="0.35">
      <c r="A94" s="11"/>
      <c r="B94" s="68"/>
      <c r="C94" s="68"/>
      <c r="D94" s="126"/>
    </row>
  </sheetData>
  <sheetProtection formatCells="0" formatColumns="0" formatRows="0" insertColumns="0" insertRows="0"/>
  <mergeCells count="6">
    <mergeCell ref="A83:D83"/>
    <mergeCell ref="A28:D29"/>
    <mergeCell ref="A31:D32"/>
    <mergeCell ref="A61:D62"/>
    <mergeCell ref="A64:D64"/>
    <mergeCell ref="A80:D80"/>
  </mergeCells>
  <pageMargins left="0.70866141732283472" right="0.70866141732283472" top="0.74803149606299213" bottom="0.74803149606299213" header="0.31496062992125984" footer="0.31496062992125984"/>
  <pageSetup paperSize="9" scale="74" fitToHeight="0" orientation="portrait" r:id="rId1"/>
  <rowBreaks count="1" manualBreakCount="1">
    <brk id="65"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0"/>
  <sheetViews>
    <sheetView zoomScaleNormal="100" workbookViewId="0">
      <selection activeCell="B24" sqref="B24"/>
    </sheetView>
  </sheetViews>
  <sheetFormatPr baseColWidth="10" defaultColWidth="17.26953125" defaultRowHeight="15.75" customHeight="1" x14ac:dyDescent="0.35"/>
  <cols>
    <col min="1" max="1" width="53.26953125" style="40" customWidth="1"/>
    <col min="2" max="2" width="12" style="91" customWidth="1"/>
    <col min="3" max="3" width="12.26953125" style="91" customWidth="1"/>
    <col min="4" max="4" width="13.7265625" style="91" customWidth="1"/>
    <col min="5" max="5" width="13.7265625" style="40" bestFit="1" customWidth="1"/>
    <col min="6" max="7" width="10.7265625" style="40" customWidth="1"/>
    <col min="8" max="16384" width="17.26953125" style="40"/>
  </cols>
  <sheetData>
    <row r="1" spans="1:8" ht="15" customHeight="1" x14ac:dyDescent="0.35">
      <c r="A1" s="2"/>
      <c r="B1" s="320"/>
      <c r="C1" s="320"/>
      <c r="D1" s="320"/>
      <c r="E1" s="1"/>
      <c r="F1" s="1"/>
      <c r="G1" s="1"/>
    </row>
    <row r="2" spans="1:8" ht="15" customHeight="1" x14ac:dyDescent="0.35">
      <c r="A2" s="316" t="str">
        <f>Resultatregnskap!A2</f>
        <v>Virksomhetens navn: Høgskulen for grøn utvikling</v>
      </c>
      <c r="B2" s="102"/>
      <c r="C2" s="102"/>
      <c r="D2" s="102"/>
      <c r="E2" s="1"/>
      <c r="F2" s="1"/>
      <c r="G2" s="1"/>
    </row>
    <row r="3" spans="1:8" ht="15" customHeight="1" x14ac:dyDescent="0.35">
      <c r="A3" s="1"/>
      <c r="B3" s="320"/>
      <c r="C3" s="320"/>
      <c r="D3" s="320"/>
      <c r="E3" s="1"/>
      <c r="F3" s="1"/>
      <c r="G3" s="1"/>
    </row>
    <row r="4" spans="1:8" ht="14.5" x14ac:dyDescent="0.35">
      <c r="A4" s="65" t="s">
        <v>285</v>
      </c>
      <c r="B4" s="99"/>
      <c r="C4" s="99"/>
      <c r="D4" s="99"/>
      <c r="E4" s="1"/>
      <c r="F4" s="1"/>
    </row>
    <row r="5" spans="1:8" ht="14.5" x14ac:dyDescent="0.35">
      <c r="A5" s="177" t="str">
        <f>Resultatregnskap!A6</f>
        <v>Beløp i 1000 kroner</v>
      </c>
      <c r="B5" s="320"/>
      <c r="C5" s="320"/>
      <c r="D5" s="320"/>
      <c r="E5" s="1"/>
      <c r="F5" s="1"/>
    </row>
    <row r="6" spans="1:8" ht="14.5" x14ac:dyDescent="0.35">
      <c r="A6" s="151"/>
      <c r="B6" s="320"/>
      <c r="C6" s="320"/>
      <c r="D6" s="320"/>
      <c r="E6" s="1"/>
      <c r="F6" s="1"/>
    </row>
    <row r="7" spans="1:8" ht="14.5" x14ac:dyDescent="0.35">
      <c r="A7" s="151" t="s">
        <v>461</v>
      </c>
      <c r="B7" s="320"/>
      <c r="C7" s="320"/>
      <c r="D7" s="320"/>
      <c r="E7" s="1"/>
      <c r="F7" s="1"/>
    </row>
    <row r="8" spans="1:8" ht="14.5" x14ac:dyDescent="0.35">
      <c r="A8" s="350"/>
      <c r="B8" s="197">
        <f>Resultatregnskap!C8</f>
        <v>45657</v>
      </c>
      <c r="C8" s="198">
        <f>Resultatregnskap!D8</f>
        <v>45291</v>
      </c>
      <c r="D8" s="263" t="str">
        <f>Resultatregnskap!E8</f>
        <v>DBH-referanse</v>
      </c>
      <c r="E8" s="1"/>
      <c r="F8" s="1"/>
      <c r="G8" s="1"/>
      <c r="H8" s="1"/>
    </row>
    <row r="9" spans="1:8" ht="15" customHeight="1" x14ac:dyDescent="0.35">
      <c r="A9" s="253" t="s">
        <v>458</v>
      </c>
      <c r="B9" s="264">
        <v>3072</v>
      </c>
      <c r="C9" s="242">
        <v>3258</v>
      </c>
      <c r="D9" s="253" t="s">
        <v>286</v>
      </c>
      <c r="E9" s="1"/>
      <c r="F9" s="1"/>
      <c r="G9" s="1"/>
      <c r="H9" s="1"/>
    </row>
    <row r="10" spans="1:8" ht="15" customHeight="1" x14ac:dyDescent="0.35">
      <c r="A10" s="253" t="s">
        <v>287</v>
      </c>
      <c r="B10" s="264">
        <v>379</v>
      </c>
      <c r="C10" s="242">
        <v>394</v>
      </c>
      <c r="D10" s="253" t="s">
        <v>288</v>
      </c>
      <c r="E10" s="1"/>
      <c r="F10" s="1"/>
      <c r="G10" s="1"/>
      <c r="H10" s="1"/>
    </row>
    <row r="11" spans="1:8" ht="15" customHeight="1" x14ac:dyDescent="0.35">
      <c r="A11" s="253" t="s">
        <v>289</v>
      </c>
      <c r="B11" s="264">
        <v>486</v>
      </c>
      <c r="C11" s="242">
        <v>490</v>
      </c>
      <c r="D11" s="253" t="s">
        <v>290</v>
      </c>
      <c r="E11" s="1"/>
      <c r="F11" s="1"/>
      <c r="G11" s="1"/>
      <c r="H11" s="1"/>
    </row>
    <row r="12" spans="1:8" ht="15" customHeight="1" x14ac:dyDescent="0.35">
      <c r="A12" s="253" t="s">
        <v>291</v>
      </c>
      <c r="B12" s="264">
        <v>304</v>
      </c>
      <c r="C12" s="242">
        <v>383</v>
      </c>
      <c r="D12" s="253" t="s">
        <v>292</v>
      </c>
      <c r="E12" s="1"/>
      <c r="F12" s="1"/>
      <c r="G12" s="1"/>
      <c r="H12" s="1"/>
    </row>
    <row r="13" spans="1:8" ht="15" customHeight="1" x14ac:dyDescent="0.35">
      <c r="A13" s="253" t="s">
        <v>293</v>
      </c>
      <c r="B13" s="264">
        <v>-68</v>
      </c>
      <c r="C13" s="242">
        <v>-366</v>
      </c>
      <c r="D13" s="253" t="s">
        <v>294</v>
      </c>
      <c r="E13" s="1"/>
      <c r="F13" s="1"/>
      <c r="G13" s="1"/>
      <c r="H13" s="1"/>
    </row>
    <row r="14" spans="1:8" ht="15" customHeight="1" x14ac:dyDescent="0.35">
      <c r="A14" s="254" t="s">
        <v>295</v>
      </c>
      <c r="B14" s="264">
        <v>145</v>
      </c>
      <c r="C14" s="242">
        <v>146</v>
      </c>
      <c r="D14" s="253" t="s">
        <v>296</v>
      </c>
      <c r="E14" s="1"/>
      <c r="F14" s="1"/>
      <c r="G14" s="1"/>
      <c r="H14" s="1"/>
    </row>
    <row r="15" spans="1:8" ht="15" customHeight="1" x14ac:dyDescent="0.35">
      <c r="A15" s="265" t="s">
        <v>297</v>
      </c>
      <c r="B15" s="261">
        <f>SUBTOTAL(9,B9:B14)</f>
        <v>4318</v>
      </c>
      <c r="C15" s="262">
        <f>SUBTOTAL(9,C9:C14)</f>
        <v>4305</v>
      </c>
      <c r="D15" s="266" t="s">
        <v>298</v>
      </c>
      <c r="E15" s="1"/>
      <c r="F15" s="1"/>
      <c r="G15" s="1"/>
      <c r="H15" s="1"/>
    </row>
    <row r="16" spans="1:8" ht="15" customHeight="1" x14ac:dyDescent="0.35">
      <c r="A16" s="66"/>
      <c r="B16" s="100"/>
      <c r="C16" s="320"/>
      <c r="D16" s="1"/>
      <c r="E16" s="1"/>
      <c r="F16" s="1"/>
      <c r="G16" s="1"/>
      <c r="H16" s="1"/>
    </row>
    <row r="17" spans="1:8" ht="12.75" customHeight="1" x14ac:dyDescent="0.35">
      <c r="A17" s="1"/>
      <c r="B17" s="100"/>
      <c r="C17" s="320"/>
      <c r="D17" s="1"/>
      <c r="E17" s="1"/>
      <c r="F17" s="1"/>
      <c r="G17" s="1"/>
      <c r="H17" s="1"/>
    </row>
    <row r="18" spans="1:8" ht="15" customHeight="1" x14ac:dyDescent="0.35">
      <c r="A18" s="266" t="s">
        <v>299</v>
      </c>
      <c r="B18" s="153">
        <v>4</v>
      </c>
      <c r="C18" s="295">
        <v>5</v>
      </c>
      <c r="D18" s="266" t="s">
        <v>300</v>
      </c>
      <c r="E18" s="1"/>
      <c r="F18" s="1"/>
      <c r="G18" s="1"/>
      <c r="H18" s="1"/>
    </row>
    <row r="19" spans="1:8" ht="15.75" customHeight="1" x14ac:dyDescent="0.35">
      <c r="D19" s="40"/>
      <c r="E19" s="1"/>
      <c r="F19" s="1"/>
      <c r="G19" s="1"/>
      <c r="H19" s="1"/>
    </row>
    <row r="20" spans="1:8" ht="15.75" customHeight="1" x14ac:dyDescent="0.35">
      <c r="A20" s="325" t="s">
        <v>456</v>
      </c>
      <c r="E20" s="1"/>
      <c r="F20" s="1"/>
      <c r="G20" s="1"/>
      <c r="H20" s="1"/>
    </row>
    <row r="21" spans="1:8" ht="29.65" customHeight="1" x14ac:dyDescent="0.35">
      <c r="A21" s="149" t="s">
        <v>457</v>
      </c>
      <c r="B21" s="150" t="s">
        <v>458</v>
      </c>
      <c r="C21" s="146" t="s">
        <v>459</v>
      </c>
      <c r="D21" s="378" t="s">
        <v>466</v>
      </c>
      <c r="E21" s="1"/>
      <c r="F21" s="1"/>
      <c r="G21" s="1"/>
      <c r="H21" s="1"/>
    </row>
    <row r="22" spans="1:8" ht="15.75" customHeight="1" x14ac:dyDescent="0.35">
      <c r="A22" s="147"/>
      <c r="B22" s="148"/>
      <c r="C22" s="148"/>
      <c r="D22" s="148"/>
      <c r="E22" s="1"/>
      <c r="F22" s="1"/>
      <c r="G22" s="1"/>
      <c r="H22" s="1"/>
    </row>
    <row r="23" spans="1:8" ht="15.75" customHeight="1" x14ac:dyDescent="0.35">
      <c r="A23" s="147" t="s">
        <v>460</v>
      </c>
      <c r="B23" s="148">
        <v>1210</v>
      </c>
      <c r="C23" s="148"/>
      <c r="D23" s="148" t="s">
        <v>716</v>
      </c>
      <c r="E23" s="1"/>
      <c r="F23" s="1"/>
      <c r="G23" s="1"/>
      <c r="H23" s="1"/>
    </row>
    <row r="24" spans="1:8" ht="15.75" customHeight="1" x14ac:dyDescent="0.35">
      <c r="A24" s="147" t="s">
        <v>616</v>
      </c>
      <c r="B24" s="148"/>
      <c r="C24" s="148"/>
      <c r="D24" s="148" t="s">
        <v>717</v>
      </c>
      <c r="E24" s="1"/>
      <c r="F24" s="1"/>
      <c r="G24" s="1"/>
      <c r="H24" s="1"/>
    </row>
    <row r="25" spans="1:8" ht="15.75" customHeight="1" x14ac:dyDescent="0.35">
      <c r="A25" s="147" t="s">
        <v>462</v>
      </c>
      <c r="B25" s="148">
        <v>27</v>
      </c>
      <c r="C25" s="148"/>
      <c r="D25" s="148" t="s">
        <v>718</v>
      </c>
      <c r="E25" s="1"/>
      <c r="F25" s="1"/>
      <c r="G25" s="1"/>
      <c r="H25" s="1"/>
    </row>
    <row r="26" spans="1:8" ht="15.75" customHeight="1" x14ac:dyDescent="0.35">
      <c r="A26" s="147" t="s">
        <v>715</v>
      </c>
      <c r="B26" s="148">
        <v>2</v>
      </c>
      <c r="C26" s="148"/>
      <c r="D26" s="148" t="s">
        <v>719</v>
      </c>
      <c r="E26" s="1"/>
      <c r="F26" s="1"/>
      <c r="G26" s="1"/>
      <c r="H26" s="1"/>
    </row>
    <row r="27" spans="1:8" ht="15.75" customHeight="1" x14ac:dyDescent="0.35">
      <c r="A27" s="369"/>
      <c r="B27" s="370"/>
      <c r="C27" s="370"/>
      <c r="E27" s="1"/>
      <c r="F27" s="1"/>
      <c r="G27" s="1"/>
      <c r="H27" s="1"/>
    </row>
    <row r="28" spans="1:8" ht="15.75" customHeight="1" x14ac:dyDescent="0.35">
      <c r="A28" s="397" t="s">
        <v>778</v>
      </c>
      <c r="B28" s="397"/>
      <c r="C28" s="397"/>
      <c r="D28" s="397"/>
    </row>
    <row r="29" spans="1:8" ht="15.75" customHeight="1" x14ac:dyDescent="0.35">
      <c r="A29" s="397"/>
      <c r="B29" s="397"/>
      <c r="C29" s="397"/>
      <c r="D29" s="397"/>
    </row>
    <row r="30" spans="1:8" ht="14.5" x14ac:dyDescent="0.35">
      <c r="A30" s="397"/>
      <c r="B30" s="397"/>
      <c r="C30" s="397"/>
      <c r="D30" s="397"/>
    </row>
  </sheetData>
  <sheetProtection formatCells="0" formatColumns="0" formatRows="0" insertColumns="0" insertRows="0"/>
  <pageMargins left="0.70866141732283472" right="0.51181102362204722" top="0.74803149606299213" bottom="0.74803149606299213"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46"/>
  <sheetViews>
    <sheetView topLeftCell="A19" workbookViewId="0">
      <selection activeCell="F22" sqref="F22"/>
    </sheetView>
  </sheetViews>
  <sheetFormatPr baseColWidth="10" defaultColWidth="17.26953125" defaultRowHeight="15.75" customHeight="1" x14ac:dyDescent="0.35"/>
  <cols>
    <col min="1" max="1" width="47.81640625" style="40" customWidth="1"/>
    <col min="2" max="3" width="15.7265625" style="91" customWidth="1"/>
    <col min="4" max="4" width="14.26953125" style="70" customWidth="1"/>
    <col min="5" max="6" width="10.7265625" style="40" customWidth="1"/>
    <col min="7" max="16384" width="17.26953125" style="40"/>
  </cols>
  <sheetData>
    <row r="1" spans="1:8" ht="15" customHeight="1" x14ac:dyDescent="0.35">
      <c r="A1" s="2"/>
      <c r="B1" s="320"/>
      <c r="C1" s="320"/>
      <c r="D1" s="69"/>
      <c r="E1" s="1"/>
      <c r="F1" s="1"/>
    </row>
    <row r="2" spans="1:8" ht="15" customHeight="1" x14ac:dyDescent="0.35">
      <c r="A2" s="316" t="str">
        <f>Resultatregnskap!A2</f>
        <v>Virksomhetens navn: Høgskulen for grøn utvikling</v>
      </c>
      <c r="B2" s="102"/>
      <c r="C2" s="102"/>
      <c r="D2" s="69"/>
      <c r="E2" s="1"/>
      <c r="F2" s="1"/>
    </row>
    <row r="3" spans="1:8" ht="15" customHeight="1" x14ac:dyDescent="0.35">
      <c r="A3" s="1"/>
      <c r="B3" s="320"/>
      <c r="C3" s="320"/>
      <c r="D3" s="69"/>
      <c r="E3" s="1"/>
      <c r="F3" s="1"/>
    </row>
    <row r="4" spans="1:8" ht="15" customHeight="1" x14ac:dyDescent="0.35">
      <c r="A4" s="65" t="s">
        <v>301</v>
      </c>
      <c r="B4" s="99"/>
      <c r="C4" s="99"/>
      <c r="D4" s="99"/>
      <c r="E4" s="1"/>
      <c r="F4" s="1"/>
    </row>
    <row r="5" spans="1:8" ht="15" customHeight="1" x14ac:dyDescent="0.35">
      <c r="A5" s="177" t="str">
        <f>Resultatregnskap!A6</f>
        <v>Beløp i 1000 kroner</v>
      </c>
      <c r="B5" s="92"/>
      <c r="C5" s="92"/>
      <c r="D5" s="178"/>
      <c r="E5" s="1"/>
      <c r="F5" s="1"/>
    </row>
    <row r="6" spans="1:8" ht="15" customHeight="1" x14ac:dyDescent="0.35">
      <c r="A6" s="240"/>
      <c r="B6" s="197">
        <f>Resultatregnskap!C8</f>
        <v>45657</v>
      </c>
      <c r="C6" s="198">
        <f>Resultatregnskap!D8</f>
        <v>45291</v>
      </c>
      <c r="D6" s="129" t="str">
        <f>Resultatregnskap!E8</f>
        <v>DBH-referanse</v>
      </c>
      <c r="E6" s="1"/>
      <c r="F6" s="1"/>
      <c r="G6" s="1"/>
      <c r="H6" s="1"/>
    </row>
    <row r="7" spans="1:8" ht="15" customHeight="1" x14ac:dyDescent="0.35">
      <c r="A7" s="241"/>
      <c r="B7" s="242"/>
      <c r="C7" s="242"/>
      <c r="D7" s="243"/>
      <c r="E7" s="1"/>
      <c r="F7" s="1"/>
      <c r="G7" s="1"/>
      <c r="H7" s="1"/>
    </row>
    <row r="8" spans="1:8" ht="15" customHeight="1" x14ac:dyDescent="0.35">
      <c r="A8" s="244" t="s">
        <v>302</v>
      </c>
      <c r="B8" s="242">
        <v>510</v>
      </c>
      <c r="C8" s="242">
        <v>509</v>
      </c>
      <c r="D8" s="245" t="s">
        <v>303</v>
      </c>
      <c r="E8" s="1"/>
      <c r="F8" s="1"/>
      <c r="G8" s="1"/>
      <c r="H8" s="1"/>
    </row>
    <row r="9" spans="1:8" ht="15" customHeight="1" x14ac:dyDescent="0.35">
      <c r="A9" s="244" t="s">
        <v>304</v>
      </c>
      <c r="B9" s="242">
        <v>13</v>
      </c>
      <c r="C9" s="242">
        <v>14</v>
      </c>
      <c r="D9" s="245" t="s">
        <v>305</v>
      </c>
      <c r="E9" s="1"/>
      <c r="F9" s="1"/>
      <c r="G9" s="1"/>
      <c r="H9" s="1"/>
    </row>
    <row r="10" spans="1:8" ht="18" customHeight="1" x14ac:dyDescent="0.35">
      <c r="A10" s="244" t="s">
        <v>516</v>
      </c>
      <c r="B10" s="242">
        <v>0</v>
      </c>
      <c r="C10" s="242">
        <v>0</v>
      </c>
      <c r="D10" s="245" t="s">
        <v>605</v>
      </c>
      <c r="E10" s="1"/>
      <c r="F10" s="1"/>
      <c r="G10" s="1"/>
      <c r="H10" s="1"/>
    </row>
    <row r="11" spans="1:8" ht="15" customHeight="1" x14ac:dyDescent="0.35">
      <c r="A11" s="244" t="s">
        <v>306</v>
      </c>
      <c r="B11" s="242">
        <v>473</v>
      </c>
      <c r="C11" s="242">
        <v>464</v>
      </c>
      <c r="D11" s="245" t="s">
        <v>606</v>
      </c>
      <c r="E11" s="1"/>
      <c r="F11" s="1"/>
      <c r="G11" s="1"/>
      <c r="H11" s="1"/>
    </row>
    <row r="12" spans="1:8" ht="15" customHeight="1" x14ac:dyDescent="0.35">
      <c r="A12" s="244" t="s">
        <v>307</v>
      </c>
      <c r="B12" s="242">
        <v>78</v>
      </c>
      <c r="C12" s="242">
        <v>64</v>
      </c>
      <c r="D12" s="245" t="s">
        <v>607</v>
      </c>
      <c r="E12" s="1"/>
      <c r="F12" s="1"/>
      <c r="G12" s="1"/>
      <c r="H12" s="1"/>
    </row>
    <row r="13" spans="1:8" ht="15" customHeight="1" x14ac:dyDescent="0.35">
      <c r="A13" s="244" t="s">
        <v>308</v>
      </c>
      <c r="B13" s="242">
        <v>0</v>
      </c>
      <c r="C13" s="242">
        <v>3</v>
      </c>
      <c r="D13" s="253" t="s">
        <v>608</v>
      </c>
      <c r="E13" s="1"/>
      <c r="F13" s="1"/>
      <c r="G13" s="1"/>
      <c r="H13" s="1"/>
    </row>
    <row r="14" spans="1:8" ht="15" customHeight="1" x14ac:dyDescent="0.35">
      <c r="A14" s="244" t="s">
        <v>309</v>
      </c>
      <c r="B14" s="242">
        <v>15</v>
      </c>
      <c r="C14" s="242">
        <v>0</v>
      </c>
      <c r="D14" s="245" t="s">
        <v>609</v>
      </c>
      <c r="E14" s="1"/>
      <c r="F14" s="1"/>
      <c r="G14" s="1"/>
      <c r="H14" s="1"/>
    </row>
    <row r="15" spans="1:8" ht="15" customHeight="1" x14ac:dyDescent="0.35">
      <c r="A15" s="244" t="s">
        <v>310</v>
      </c>
      <c r="B15" s="242">
        <v>80</v>
      </c>
      <c r="C15" s="242">
        <v>87</v>
      </c>
      <c r="D15" s="245" t="s">
        <v>610</v>
      </c>
      <c r="E15" s="1"/>
      <c r="F15" s="1"/>
      <c r="G15" s="1"/>
      <c r="H15" s="1"/>
    </row>
    <row r="16" spans="1:8" ht="15" customHeight="1" x14ac:dyDescent="0.35">
      <c r="A16" s="244" t="s">
        <v>517</v>
      </c>
      <c r="B16" s="242">
        <v>24</v>
      </c>
      <c r="C16" s="242">
        <v>11</v>
      </c>
      <c r="D16" s="245" t="s">
        <v>611</v>
      </c>
      <c r="E16" s="1"/>
      <c r="F16" s="1"/>
      <c r="G16" s="1"/>
      <c r="H16" s="1"/>
    </row>
    <row r="17" spans="1:8" ht="15" customHeight="1" x14ac:dyDescent="0.35">
      <c r="A17" s="244" t="s">
        <v>311</v>
      </c>
      <c r="B17" s="242">
        <v>873</v>
      </c>
      <c r="C17" s="242">
        <v>1251</v>
      </c>
      <c r="D17" s="245" t="s">
        <v>612</v>
      </c>
      <c r="E17" s="1"/>
      <c r="F17" s="1"/>
      <c r="G17" s="1"/>
      <c r="H17" s="1"/>
    </row>
    <row r="18" spans="1:8" ht="15" customHeight="1" x14ac:dyDescent="0.35">
      <c r="A18" s="246" t="s">
        <v>506</v>
      </c>
      <c r="B18" s="242">
        <v>203</v>
      </c>
      <c r="C18" s="242">
        <v>100</v>
      </c>
      <c r="D18" s="245" t="s">
        <v>613</v>
      </c>
      <c r="E18" s="1"/>
      <c r="F18" s="1"/>
      <c r="G18" s="1"/>
      <c r="H18" s="1"/>
    </row>
    <row r="19" spans="1:8" ht="15" customHeight="1" x14ac:dyDescent="0.35">
      <c r="A19" s="247" t="s">
        <v>312</v>
      </c>
      <c r="B19" s="248">
        <f>SUM(B8:B18)</f>
        <v>2269</v>
      </c>
      <c r="C19" s="249">
        <f>SUM(C8:C18)</f>
        <v>2503</v>
      </c>
      <c r="D19" s="213" t="s">
        <v>614</v>
      </c>
      <c r="E19" s="1"/>
      <c r="F19" s="1"/>
      <c r="G19" s="1"/>
      <c r="H19" s="1"/>
    </row>
    <row r="20" spans="1:8" ht="15" customHeight="1" x14ac:dyDescent="0.35">
      <c r="A20" s="267"/>
      <c r="B20" s="268"/>
      <c r="C20" s="269"/>
      <c r="D20" s="270"/>
      <c r="E20" s="1"/>
      <c r="F20" s="1"/>
      <c r="G20" s="1"/>
      <c r="H20" s="1"/>
    </row>
    <row r="21" spans="1:8" ht="15" customHeight="1" x14ac:dyDescent="0.35">
      <c r="A21" s="147" t="s">
        <v>521</v>
      </c>
      <c r="B21" s="273">
        <f>B6</f>
        <v>45657</v>
      </c>
      <c r="C21" s="250">
        <f>C6</f>
        <v>45291</v>
      </c>
      <c r="D21" s="203" t="s">
        <v>466</v>
      </c>
      <c r="E21" s="1"/>
      <c r="F21" s="1"/>
      <c r="G21" s="1"/>
      <c r="H21" s="1"/>
    </row>
    <row r="22" spans="1:8" ht="15" customHeight="1" x14ac:dyDescent="0.35">
      <c r="A22" s="251" t="s">
        <v>518</v>
      </c>
      <c r="B22" s="242">
        <v>78</v>
      </c>
      <c r="C22" s="242">
        <v>64</v>
      </c>
      <c r="D22" s="204" t="s">
        <v>522</v>
      </c>
      <c r="E22" s="1"/>
      <c r="F22" s="1"/>
      <c r="G22" s="1"/>
      <c r="H22" s="1"/>
    </row>
    <row r="23" spans="1:8" ht="15.75" customHeight="1" x14ac:dyDescent="0.35">
      <c r="A23" s="251" t="s">
        <v>520</v>
      </c>
      <c r="B23" s="162"/>
      <c r="C23" s="162"/>
      <c r="D23" s="204" t="s">
        <v>523</v>
      </c>
      <c r="E23" s="1"/>
      <c r="F23" s="1"/>
      <c r="G23" s="1"/>
      <c r="H23" s="1"/>
    </row>
    <row r="24" spans="1:8" ht="15.75" customHeight="1" x14ac:dyDescent="0.35">
      <c r="A24" s="251" t="s">
        <v>519</v>
      </c>
      <c r="B24" s="162"/>
      <c r="C24" s="162"/>
      <c r="D24" s="204" t="s">
        <v>524</v>
      </c>
      <c r="E24" s="1"/>
      <c r="F24" s="1"/>
      <c r="G24" s="1"/>
      <c r="H24" s="1"/>
    </row>
    <row r="25" spans="1:8" ht="15.75" customHeight="1" x14ac:dyDescent="0.35">
      <c r="A25" s="271" t="s">
        <v>430</v>
      </c>
      <c r="B25" s="148">
        <f>SUBTOTAL(9,B22:B24)</f>
        <v>78</v>
      </c>
      <c r="C25" s="148">
        <f>SUBTOTAL(9,C22:C24)</f>
        <v>64</v>
      </c>
      <c r="D25" s="203" t="s">
        <v>615</v>
      </c>
      <c r="E25" s="1"/>
      <c r="F25" s="1"/>
      <c r="G25" s="1"/>
      <c r="H25" s="1"/>
    </row>
    <row r="26" spans="1:8" ht="15.75" customHeight="1" x14ac:dyDescent="0.35">
      <c r="E26" s="1"/>
      <c r="F26" s="1"/>
      <c r="G26" s="1"/>
      <c r="H26" s="1"/>
    </row>
    <row r="27" spans="1:8" ht="15.75" customHeight="1" x14ac:dyDescent="0.35">
      <c r="A27" s="40" t="s">
        <v>525</v>
      </c>
      <c r="B27" s="40"/>
      <c r="C27" s="40"/>
      <c r="D27" s="40"/>
      <c r="E27" s="1"/>
      <c r="F27" s="1"/>
      <c r="G27" s="1"/>
      <c r="H27" s="1"/>
    </row>
    <row r="28" spans="1:8" ht="15.75" customHeight="1" x14ac:dyDescent="0.35">
      <c r="E28" s="1"/>
      <c r="F28" s="1"/>
      <c r="G28" s="1"/>
      <c r="H28" s="1"/>
    </row>
    <row r="29" spans="1:8" ht="15.75" customHeight="1" x14ac:dyDescent="0.35">
      <c r="E29" s="1"/>
      <c r="F29" s="1"/>
      <c r="G29" s="1"/>
      <c r="H29" s="1"/>
    </row>
    <row r="30" spans="1:8" ht="15.75" customHeight="1" x14ac:dyDescent="0.35">
      <c r="A30" s="65" t="s">
        <v>313</v>
      </c>
      <c r="B30" s="101"/>
      <c r="C30" s="101"/>
      <c r="D30" s="101"/>
      <c r="E30" s="1"/>
      <c r="F30" s="1"/>
      <c r="G30" s="1"/>
      <c r="H30" s="1"/>
    </row>
    <row r="31" spans="1:8" ht="15.75" customHeight="1" x14ac:dyDescent="0.35">
      <c r="A31" s="177" t="s">
        <v>588</v>
      </c>
      <c r="B31" s="92"/>
      <c r="C31" s="92"/>
      <c r="D31" s="92"/>
      <c r="E31" s="1"/>
      <c r="F31" s="1"/>
      <c r="G31" s="1"/>
      <c r="H31" s="1"/>
    </row>
    <row r="32" spans="1:8" ht="15.75" customHeight="1" x14ac:dyDescent="0.35">
      <c r="A32" s="252" t="s">
        <v>52</v>
      </c>
      <c r="B32" s="206">
        <f>B21</f>
        <v>45657</v>
      </c>
      <c r="C32" s="207">
        <f>C21</f>
        <v>45291</v>
      </c>
      <c r="D32" s="210" t="s">
        <v>466</v>
      </c>
      <c r="E32" s="1"/>
      <c r="F32" s="1"/>
      <c r="G32" s="1"/>
      <c r="H32" s="1"/>
    </row>
    <row r="33" spans="1:8" ht="15.75" customHeight="1" x14ac:dyDescent="0.35">
      <c r="A33" s="253" t="s">
        <v>858</v>
      </c>
      <c r="B33" s="242">
        <v>0</v>
      </c>
      <c r="C33" s="242">
        <v>0</v>
      </c>
      <c r="D33" s="245" t="s">
        <v>861</v>
      </c>
      <c r="E33" s="1"/>
      <c r="F33" s="1"/>
      <c r="G33" s="1"/>
      <c r="H33" s="488"/>
    </row>
    <row r="34" spans="1:8" ht="15.75" customHeight="1" x14ac:dyDescent="0.35">
      <c r="A34" s="253" t="s">
        <v>866</v>
      </c>
      <c r="B34" s="242">
        <v>1</v>
      </c>
      <c r="C34" s="242">
        <v>1</v>
      </c>
      <c r="D34" s="245" t="s">
        <v>314</v>
      </c>
      <c r="E34" s="1"/>
      <c r="F34" s="1"/>
      <c r="G34" s="1"/>
      <c r="H34" s="1"/>
    </row>
    <row r="35" spans="1:8" ht="15.75" customHeight="1" x14ac:dyDescent="0.35">
      <c r="A35" s="40" t="s">
        <v>874</v>
      </c>
      <c r="B35" s="242">
        <v>0</v>
      </c>
      <c r="C35" s="242">
        <v>0</v>
      </c>
      <c r="D35" s="245" t="s">
        <v>315</v>
      </c>
      <c r="E35" s="1"/>
      <c r="F35" s="1"/>
      <c r="G35" s="1"/>
      <c r="H35" s="1"/>
    </row>
    <row r="36" spans="1:8" ht="15.75" customHeight="1" x14ac:dyDescent="0.35">
      <c r="A36" s="254" t="s">
        <v>316</v>
      </c>
      <c r="B36" s="242">
        <v>12</v>
      </c>
      <c r="C36" s="242">
        <v>5</v>
      </c>
      <c r="D36" s="245" t="s">
        <v>317</v>
      </c>
      <c r="E36" s="1"/>
      <c r="F36" s="1"/>
      <c r="G36" s="1"/>
      <c r="H36" s="1"/>
    </row>
    <row r="37" spans="1:8" ht="15.75" customHeight="1" x14ac:dyDescent="0.35">
      <c r="A37" s="255" t="s">
        <v>592</v>
      </c>
      <c r="B37" s="248">
        <f>SUM(B33:B36)</f>
        <v>13</v>
      </c>
      <c r="C37" s="249">
        <f>SUM(C33:C36)</f>
        <v>6</v>
      </c>
      <c r="D37" s="213" t="s">
        <v>318</v>
      </c>
      <c r="E37" s="1"/>
      <c r="F37" s="1"/>
      <c r="G37" s="1"/>
      <c r="H37" s="1"/>
    </row>
    <row r="38" spans="1:8" ht="15.75" customHeight="1" x14ac:dyDescent="0.35">
      <c r="A38" s="256"/>
      <c r="B38" s="257"/>
      <c r="C38" s="257"/>
      <c r="D38" s="243"/>
      <c r="E38" s="1"/>
      <c r="F38" s="1"/>
      <c r="G38" s="1"/>
      <c r="H38" s="1"/>
    </row>
    <row r="39" spans="1:8" ht="15.75" customHeight="1" x14ac:dyDescent="0.35">
      <c r="A39" s="371" t="s">
        <v>54</v>
      </c>
      <c r="B39" s="333"/>
      <c r="C39" s="333"/>
      <c r="D39" s="372"/>
      <c r="E39" s="1"/>
      <c r="F39" s="1"/>
      <c r="G39" s="1"/>
      <c r="H39" s="1"/>
    </row>
    <row r="40" spans="1:8" ht="15.75" customHeight="1" x14ac:dyDescent="0.35">
      <c r="A40" s="253" t="s">
        <v>859</v>
      </c>
      <c r="B40" s="242">
        <v>0</v>
      </c>
      <c r="C40" s="242">
        <v>0</v>
      </c>
      <c r="D40" s="245" t="s">
        <v>860</v>
      </c>
      <c r="E40" s="1"/>
      <c r="F40" s="1"/>
      <c r="G40" s="1"/>
      <c r="H40" s="1"/>
    </row>
    <row r="41" spans="1:8" ht="15.75" customHeight="1" x14ac:dyDescent="0.35">
      <c r="A41" s="253" t="s">
        <v>867</v>
      </c>
      <c r="B41" s="242">
        <v>0</v>
      </c>
      <c r="C41" s="242">
        <v>1</v>
      </c>
      <c r="D41" s="245" t="s">
        <v>319</v>
      </c>
      <c r="E41" s="1"/>
      <c r="F41" s="1"/>
      <c r="G41" s="1"/>
      <c r="H41" s="1"/>
    </row>
    <row r="42" spans="1:8" ht="15.75" customHeight="1" x14ac:dyDescent="0.35">
      <c r="A42" s="253" t="s">
        <v>320</v>
      </c>
      <c r="B42" s="242">
        <v>0</v>
      </c>
      <c r="C42" s="242">
        <v>0</v>
      </c>
      <c r="D42" s="245" t="s">
        <v>321</v>
      </c>
      <c r="E42" s="1"/>
      <c r="F42" s="1"/>
      <c r="G42" s="1"/>
      <c r="H42" s="1"/>
    </row>
    <row r="43" spans="1:8" ht="15.75" customHeight="1" x14ac:dyDescent="0.35">
      <c r="A43" s="254" t="s">
        <v>464</v>
      </c>
      <c r="B43" s="242">
        <v>18</v>
      </c>
      <c r="C43" s="242">
        <v>11</v>
      </c>
      <c r="D43" s="245" t="s">
        <v>322</v>
      </c>
      <c r="E43" s="1"/>
      <c r="F43" s="1"/>
      <c r="G43" s="1"/>
      <c r="H43" s="1"/>
    </row>
    <row r="44" spans="1:8" ht="15.75" customHeight="1" x14ac:dyDescent="0.35">
      <c r="A44" s="255" t="s">
        <v>591</v>
      </c>
      <c r="B44" s="248">
        <f>SUM(B40:B43)</f>
        <v>18</v>
      </c>
      <c r="C44" s="249">
        <f>SUM(C40:C43)</f>
        <v>12</v>
      </c>
      <c r="D44" s="213" t="s">
        <v>323</v>
      </c>
      <c r="E44" s="1"/>
      <c r="F44" s="1"/>
      <c r="G44" s="1"/>
      <c r="H44" s="1"/>
    </row>
    <row r="45" spans="1:8" ht="15.75" customHeight="1" x14ac:dyDescent="0.35">
      <c r="A45" s="258"/>
      <c r="B45" s="259"/>
      <c r="C45" s="259"/>
      <c r="D45" s="243"/>
      <c r="E45" s="1"/>
      <c r="F45" s="1"/>
      <c r="G45" s="1"/>
      <c r="H45" s="1"/>
    </row>
    <row r="46" spans="1:8" ht="15.75" customHeight="1" x14ac:dyDescent="0.35">
      <c r="A46" s="260" t="s">
        <v>56</v>
      </c>
      <c r="B46" s="261">
        <f>B37-B44</f>
        <v>-5</v>
      </c>
      <c r="C46" s="262">
        <f>C37-C44</f>
        <v>-6</v>
      </c>
      <c r="D46" s="213" t="s">
        <v>324</v>
      </c>
      <c r="E46" s="1"/>
      <c r="F46" s="1"/>
      <c r="G46" s="1"/>
      <c r="H46" s="1"/>
    </row>
  </sheetData>
  <sheetProtection formatCells="0" formatColumns="0" formatRows="0" insertColumns="0" insertRows="0"/>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e2aefa1-0921-4ebf-a956-7240f0af2336" xsi:nil="true"/>
    <lcf76f155ced4ddcb4097134ff3c332f xmlns="34974317-08a1-4392-93a0-bcece86ed73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D70B6A62E8C86545A37912D97667DEC7" ma:contentTypeVersion="15" ma:contentTypeDescription="Opprett et nytt dokument." ma:contentTypeScope="" ma:versionID="5df26f09d68e2b698f08cbb14b972f3b">
  <xsd:schema xmlns:xsd="http://www.w3.org/2001/XMLSchema" xmlns:xs="http://www.w3.org/2001/XMLSchema" xmlns:p="http://schemas.microsoft.com/office/2006/metadata/properties" xmlns:ns2="34974317-08a1-4392-93a0-bcece86ed738" xmlns:ns3="9e2aefa1-0921-4ebf-a956-7240f0af2336" targetNamespace="http://schemas.microsoft.com/office/2006/metadata/properties" ma:root="true" ma:fieldsID="08bf94081b913b7c29c954ac7e87232d" ns2:_="" ns3:_="">
    <xsd:import namespace="34974317-08a1-4392-93a0-bcece86ed738"/>
    <xsd:import namespace="9e2aefa1-0921-4ebf-a956-7240f0af233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974317-08a1-4392-93a0-bcece86ed7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Bildemerkelapper" ma:readOnly="false" ma:fieldId="{5cf76f15-5ced-4ddc-b409-7134ff3c332f}" ma:taxonomyMulti="true" ma:sspId="1aa8e149-8e37-4001-b2ea-ea666e3ad67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e2aefa1-0921-4ebf-a956-7240f0af2336"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0ee147a6-d245-48e5-8bb4-c5638fbedecc}" ma:internalName="TaxCatchAll" ma:showField="CatchAllData" ma:web="9e2aefa1-0921-4ebf-a956-7240f0af23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4FD963-60ED-448D-9B35-545889DDE41F}">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fd6f65e9-49f3-49b1-a477-b0ee2712806c"/>
    <ds:schemaRef ds:uri="793ad56b-b905-482f-99c7-e0ad214f35d2"/>
    <ds:schemaRef ds:uri="http://schemas.microsoft.com/sharepoint/v3"/>
    <ds:schemaRef ds:uri="http://www.w3.org/XML/1998/namespace"/>
    <ds:schemaRef ds:uri="9e2aefa1-0921-4ebf-a956-7240f0af2336"/>
    <ds:schemaRef ds:uri="34974317-08a1-4392-93a0-bcece86ed738"/>
    <ds:schemaRef ds:uri="549aa4fd-2f0c-4c7a-8d2e-44a0535014ba"/>
    <ds:schemaRef ds:uri="f129a640-b318-4344-aa59-4adec0430e4c"/>
  </ds:schemaRefs>
</ds:datastoreItem>
</file>

<file path=customXml/itemProps2.xml><?xml version="1.0" encoding="utf-8"?>
<ds:datastoreItem xmlns:ds="http://schemas.openxmlformats.org/officeDocument/2006/customXml" ds:itemID="{A5889CE2-4C63-45A0-8359-A20B93F3E5BB}">
  <ds:schemaRefs>
    <ds:schemaRef ds:uri="http://schemas.microsoft.com/sharepoint/v3/contenttype/forms"/>
  </ds:schemaRefs>
</ds:datastoreItem>
</file>

<file path=customXml/itemProps3.xml><?xml version="1.0" encoding="utf-8"?>
<ds:datastoreItem xmlns:ds="http://schemas.openxmlformats.org/officeDocument/2006/customXml" ds:itemID="{48D0542D-97CF-46D3-BD4C-A08F4FCE84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974317-08a1-4392-93a0-bcece86ed738"/>
    <ds:schemaRef ds:uri="9e2aefa1-0921-4ebf-a956-7240f0af23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20</vt:i4>
      </vt:variant>
    </vt:vector>
  </HeadingPairs>
  <TitlesOfParts>
    <vt:vector size="20" baseType="lpstr">
      <vt:lpstr>Prinsippnote</vt:lpstr>
      <vt:lpstr>Resultatregnskap</vt:lpstr>
      <vt:lpstr>Balanse - eiendeler</vt:lpstr>
      <vt:lpstr>Balanse - gjeld og egenkapital</vt:lpstr>
      <vt:lpstr> Kontantstrøm IND</vt:lpstr>
      <vt:lpstr>Kontantstrøm DIR</vt:lpstr>
      <vt:lpstr>Note 1</vt:lpstr>
      <vt:lpstr>Note 2</vt:lpstr>
      <vt:lpstr>Note  3 og 4</vt:lpstr>
      <vt:lpstr>Note 5 og 6</vt:lpstr>
      <vt:lpstr>Note 7</vt:lpstr>
      <vt:lpstr>Note 8</vt:lpstr>
      <vt:lpstr>Note 9 og 10</vt:lpstr>
      <vt:lpstr>Note 11</vt:lpstr>
      <vt:lpstr>Note 12</vt:lpstr>
      <vt:lpstr>Note 20</vt:lpstr>
      <vt:lpstr>Note 21</vt:lpstr>
      <vt:lpstr>Note 25</vt:lpstr>
      <vt:lpstr>Note 30</vt:lpstr>
      <vt:lpstr>Note 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Oppgjørspakke private høyskoler T3 2024 (uten note 1b) - UTKAST</dc:title>
  <dc:creator>Skjefstad, Kenneth</dc:creator>
  <dc:description>Halvårspakke basert på årspakke for 2016. Notene 11 og 20 er lagt ut som egne arkfane. Ny oppstillingsplan for kontantstrøm etter dirkte modell er lagt inn som egen arkfane i tillegg til kontantstrømoppstillingen etter indrikte modell.</dc:description>
  <cp:lastModifiedBy>Maria Helene Bryne</cp:lastModifiedBy>
  <cp:lastPrinted>2021-11-18T14:49:15Z</cp:lastPrinted>
  <dcterms:created xsi:type="dcterms:W3CDTF">2014-12-23T04:09:07Z</dcterms:created>
  <dcterms:modified xsi:type="dcterms:W3CDTF">2025-02-11T11:06:19Z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0x010100D70B6A62E8C86545A37912D97667DEC7</vt:lpwstr>
  </property>
  <property fmtid="{D5CDD505-2E9C-101B-9397-08002B2CF9AE}" pid="3" name="DssEmneord">
    <vt:lpwstr>6;#Fagskoleutdanning|dc318931-fe29-41de-8830-f91bec213162</vt:lpwstr>
  </property>
  <property fmtid="{D5CDD505-2E9C-101B-9397-08002B2CF9AE}" pid="4" name="DssFunksjon">
    <vt:lpwstr>3;#Kontroll|463643d5-ce49-409b-a124-2da4fba05cfb</vt:lpwstr>
  </property>
  <property fmtid="{D5CDD505-2E9C-101B-9397-08002B2CF9AE}" pid="5" name="DssAvdeling">
    <vt:lpwstr>7;#Universitets-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6;#Regneark|c8fcbe77-693b-46a2-b776-f8f68f353ce9</vt:lpwstr>
  </property>
  <property fmtid="{D5CDD505-2E9C-101B-9397-08002B2CF9AE}" pid="8" name="DssRomtype">
    <vt:lpwstr/>
  </property>
  <property fmtid="{D5CDD505-2E9C-101B-9397-08002B2CF9AE}" pid="9" name="MSIP_Label_73809861-fd30-4277-9b32-94dba1968e23_Enabled">
    <vt:lpwstr>true</vt:lpwstr>
  </property>
  <property fmtid="{D5CDD505-2E9C-101B-9397-08002B2CF9AE}" pid="10" name="MSIP_Label_73809861-fd30-4277-9b32-94dba1968e23_SetDate">
    <vt:lpwstr>2023-11-27T13:33:24Z</vt:lpwstr>
  </property>
  <property fmtid="{D5CDD505-2E9C-101B-9397-08002B2CF9AE}" pid="11" name="MSIP_Label_73809861-fd30-4277-9b32-94dba1968e23_Method">
    <vt:lpwstr>Standard</vt:lpwstr>
  </property>
  <property fmtid="{D5CDD505-2E9C-101B-9397-08002B2CF9AE}" pid="12" name="MSIP_Label_73809861-fd30-4277-9b32-94dba1968e23_Name">
    <vt:lpwstr>Intern (KD)</vt:lpwstr>
  </property>
  <property fmtid="{D5CDD505-2E9C-101B-9397-08002B2CF9AE}" pid="13" name="MSIP_Label_73809861-fd30-4277-9b32-94dba1968e23_SiteId">
    <vt:lpwstr>f696e186-1c3b-44cd-bf76-5ace0e7007bd</vt:lpwstr>
  </property>
  <property fmtid="{D5CDD505-2E9C-101B-9397-08002B2CF9AE}" pid="14" name="MSIP_Label_73809861-fd30-4277-9b32-94dba1968e23_ActionId">
    <vt:lpwstr>dff422bf-a1cf-46d1-b3f5-41342fa84ac7</vt:lpwstr>
  </property>
  <property fmtid="{D5CDD505-2E9C-101B-9397-08002B2CF9AE}" pid="15" name="MSIP_Label_73809861-fd30-4277-9b32-94dba1968e23_ContentBits">
    <vt:lpwstr>0</vt:lpwstr>
  </property>
  <property fmtid="{D5CDD505-2E9C-101B-9397-08002B2CF9AE}" pid="16" name="MediaServiceImageTags">
    <vt:lpwstr/>
  </property>
</Properties>
</file>