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https://mediehogskolen.sharepoint.com/sites/Regnskap-NLA/Shared Documents/02 Regnskap/04 Årsregnskap/2024/DBH/"/>
    </mc:Choice>
  </mc:AlternateContent>
  <xr:revisionPtr revIDLastSave="459" documentId="8_{3522C0D2-B1A4-42E0-A024-6120747400DC}" xr6:coauthVersionLast="47" xr6:coauthVersionMax="47" xr10:uidLastSave="{09A0E127-202C-412A-980D-51024356AD10}"/>
  <bookViews>
    <workbookView xWindow="-120" yWindow="-120" windowWidth="29040" windowHeight="15720" tabRatio="715" firstSheet="1" activeTab="1"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2" l="1"/>
  <c r="D29" i="12"/>
  <c r="D30" i="12"/>
  <c r="D31" i="12"/>
  <c r="D32" i="12"/>
  <c r="D33" i="12"/>
  <c r="D34" i="12"/>
  <c r="D28" i="12"/>
  <c r="D26" i="12"/>
  <c r="D35" i="12" s="1"/>
  <c r="D27" i="12"/>
  <c r="D25" i="12"/>
  <c r="F102" i="12"/>
  <c r="E102" i="12"/>
  <c r="B17" i="12" s="1"/>
  <c r="F92" i="12"/>
  <c r="E92" i="12"/>
  <c r="B9" i="12" s="1"/>
  <c r="F105" i="12" l="1"/>
  <c r="E105" i="12"/>
  <c r="B89" i="7" l="1"/>
  <c r="B40" i="19" l="1"/>
  <c r="B28" i="19"/>
  <c r="B29" i="19"/>
  <c r="B30" i="19"/>
  <c r="B27" i="19"/>
  <c r="B18" i="19"/>
  <c r="B19" i="19"/>
  <c r="B20" i="19"/>
  <c r="B21" i="19"/>
  <c r="B17" i="19"/>
  <c r="B11" i="19"/>
  <c r="B12" i="19"/>
  <c r="B13" i="19"/>
  <c r="B10" i="19"/>
  <c r="B18" i="9" l="1"/>
  <c r="C29" i="25" l="1"/>
  <c r="B29" i="25"/>
  <c r="C18" i="9"/>
  <c r="C89" i="7"/>
  <c r="A2" i="34"/>
  <c r="C31" i="19"/>
  <c r="D31" i="19"/>
  <c r="B31" i="19"/>
  <c r="H12" i="34"/>
  <c r="H8" i="34"/>
  <c r="H11" i="34"/>
  <c r="H10" i="34"/>
  <c r="H9" i="34"/>
  <c r="E29" i="19"/>
  <c r="E27" i="19"/>
  <c r="E10" i="19"/>
  <c r="C13" i="17"/>
  <c r="C12" i="17"/>
  <c r="B13" i="17"/>
  <c r="B12" i="17"/>
  <c r="C59" i="27" l="1"/>
  <c r="C30" i="6"/>
  <c r="C32" i="4"/>
  <c r="C27" i="27"/>
  <c r="C25" i="27"/>
  <c r="C18" i="27"/>
  <c r="C21" i="4"/>
  <c r="D31" i="3"/>
  <c r="C31" i="3"/>
  <c r="E28" i="19"/>
  <c r="E30" i="19"/>
  <c r="E35" i="19"/>
  <c r="E42" i="19"/>
  <c r="E41" i="19"/>
  <c r="E40" i="19"/>
  <c r="E43" i="19" s="1"/>
  <c r="E18" i="19"/>
  <c r="E19" i="19"/>
  <c r="E20" i="19"/>
  <c r="E21" i="19"/>
  <c r="E17" i="19"/>
  <c r="E12" i="19"/>
  <c r="E13" i="19"/>
  <c r="E11" i="19"/>
  <c r="E72" i="12"/>
  <c r="D72" i="12"/>
  <c r="E14" i="19" l="1"/>
  <c r="E22" i="19"/>
  <c r="C64" i="12"/>
  <c r="G12" i="34" l="1"/>
  <c r="F12" i="34"/>
  <c r="E12" i="34"/>
  <c r="D12" i="34"/>
  <c r="C12" i="34"/>
  <c r="D21" i="6" l="1"/>
  <c r="D74" i="27" l="1"/>
  <c r="C74" i="27"/>
  <c r="D7" i="27" l="1"/>
  <c r="D42" i="12" l="1"/>
  <c r="D14" i="19" l="1"/>
  <c r="C14" i="19"/>
  <c r="B14" i="19"/>
  <c r="B11" i="26"/>
  <c r="B17" i="31"/>
  <c r="C13" i="25"/>
  <c r="B13" i="25"/>
  <c r="B14" i="13"/>
  <c r="B22" i="13"/>
  <c r="D58" i="12"/>
  <c r="B25" i="9"/>
  <c r="C19" i="9"/>
  <c r="B19" i="9"/>
  <c r="B15" i="8"/>
  <c r="D36" i="27"/>
  <c r="D48" i="6"/>
  <c r="C48" i="6"/>
  <c r="D30" i="6"/>
  <c r="C21" i="6"/>
  <c r="D57" i="4"/>
  <c r="C57" i="4"/>
  <c r="D52" i="4"/>
  <c r="C52" i="4"/>
  <c r="D44" i="4"/>
  <c r="C44" i="4"/>
  <c r="D38" i="4"/>
  <c r="C38" i="4"/>
  <c r="D32" i="4"/>
  <c r="C14" i="4"/>
  <c r="D43" i="3"/>
  <c r="C43" i="3"/>
  <c r="D22" i="3"/>
  <c r="C22" i="3"/>
  <c r="C14" i="3"/>
  <c r="D14" i="3"/>
  <c r="B43" i="19"/>
  <c r="C22" i="19"/>
  <c r="B22" i="19"/>
  <c r="D43" i="19"/>
  <c r="C43" i="19"/>
  <c r="D22" i="19"/>
  <c r="C59" i="4" l="1"/>
  <c r="E31" i="19"/>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H14" i="31" s="1"/>
  <c r="F13" i="31"/>
  <c r="F12" i="31"/>
  <c r="H12" i="31" s="1"/>
  <c r="C10" i="7"/>
  <c r="B10" i="7"/>
  <c r="F17" i="31" l="1"/>
  <c r="G17" i="31"/>
  <c r="E46" i="12"/>
  <c r="C46" i="12"/>
  <c r="E52" i="12"/>
  <c r="C52" i="12"/>
  <c r="E58" i="12"/>
  <c r="C58" i="12"/>
  <c r="E64" i="12"/>
  <c r="E12" i="12"/>
  <c r="C12" i="12"/>
  <c r="E20" i="12"/>
  <c r="C20" i="12"/>
  <c r="A2" i="31"/>
  <c r="H16" i="31"/>
  <c r="H15" i="31"/>
  <c r="H13" i="31"/>
  <c r="E17" i="31"/>
  <c r="D17" i="31"/>
  <c r="C17" i="31"/>
  <c r="H17" i="31" l="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64" i="12" l="1"/>
  <c r="B64" i="12"/>
  <c r="B58" i="12"/>
  <c r="D52" i="12"/>
  <c r="B52" i="12"/>
  <c r="D46" i="12"/>
  <c r="B46" i="12"/>
  <c r="C53" i="9"/>
  <c r="B53" i="9"/>
  <c r="C46" i="9"/>
  <c r="B46" i="9"/>
  <c r="C55" i="9" l="1"/>
  <c r="B55"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B73" i="7"/>
  <c r="B78" i="7" s="1"/>
  <c r="C56" i="7"/>
  <c r="B56" i="7"/>
  <c r="C48" i="7"/>
  <c r="B48" i="7"/>
  <c r="C43" i="7"/>
  <c r="B43" i="7"/>
  <c r="C22" i="7"/>
  <c r="B22" i="7"/>
  <c r="C17" i="7"/>
  <c r="B17" i="7"/>
  <c r="C78" i="7" l="1"/>
  <c r="B59" i="7"/>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42" i="12" s="1"/>
  <c r="A2" i="12"/>
  <c r="D6" i="9"/>
  <c r="C6" i="9"/>
  <c r="C21" i="9" s="1"/>
  <c r="C41" i="9" s="1"/>
  <c r="B6" i="9"/>
  <c r="B21" i="9" s="1"/>
  <c r="B41"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60" i="12"/>
  <c r="B54" i="12"/>
  <c r="B48" i="12"/>
  <c r="D60" i="12"/>
  <c r="D48" i="12"/>
  <c r="D54"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<sst xmlns="http://schemas.openxmlformats.org/spreadsheetml/2006/main" count="1146" uniqueCount="936">
  <si>
    <t>Prinsippnote</t>
  </si>
  <si>
    <t>Generelle regnskapsprinsipper</t>
  </si>
  <si>
    <t>Årsregnskapet er utarbeidet etter regnskapslovens bestemmelser, men er presentert i samsvar med Kunnskapsdepartementets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</si>
  <si>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</si>
  <si>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</si>
  <si>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</si>
  <si>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</si>
  <si>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</si>
  <si>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</si>
  <si>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</si>
  <si>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</si>
  <si>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</si>
  <si>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</si>
  <si>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</si>
  <si>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</si>
  <si>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</si>
  <si>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</si>
  <si>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</si>
  <si>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</si>
  <si>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</si>
  <si>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</si>
  <si>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</si>
  <si>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</si>
  <si>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</si>
  <si>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</si>
  <si>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</si>
  <si>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</si>
  <si>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</si>
  <si>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</si>
  <si>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</si>
  <si>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</si>
  <si>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</si>
  <si>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</si>
  <si>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</si>
  <si>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</si>
  <si>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Offentlige tilskudd</t>
  </si>
  <si>
    <t>RE.011</t>
  </si>
  <si>
    <t>Inntekt fra tilskudd og overføringer</t>
  </si>
  <si>
    <t>RE.011A</t>
  </si>
  <si>
    <t>Salgsinntekter</t>
  </si>
  <si>
    <t>RE.012</t>
  </si>
  <si>
    <t>Andre driftsinntekter</t>
  </si>
  <si>
    <t>RE.013</t>
  </si>
  <si>
    <t>Sum driftsinntekter</t>
  </si>
  <si>
    <t>RE.1</t>
  </si>
  <si>
    <t>Driftskostnader</t>
  </si>
  <si>
    <r>
      <t>Varekostnad</t>
    </r>
    <r>
      <rPr>
        <vertAlign val="superscript"/>
        <sz val="11"/>
        <color rgb="FF000000"/>
        <rFont val="Calibri"/>
        <family val="2"/>
        <scheme val="minor"/>
      </rPr>
      <t>1)</t>
    </r>
  </si>
  <si>
    <t>RE.021</t>
  </si>
  <si>
    <t>Lønnskostnader</t>
  </si>
  <si>
    <t>RE.022</t>
  </si>
  <si>
    <t>Avskrivninger</t>
  </si>
  <si>
    <t>RE.023</t>
  </si>
  <si>
    <t>Nedskrivninger</t>
  </si>
  <si>
    <t>RE.024</t>
  </si>
  <si>
    <t>Andre driftskostnader</t>
  </si>
  <si>
    <t>RE.025</t>
  </si>
  <si>
    <t>Sum driftskostnader</t>
  </si>
  <si>
    <t>RE.2</t>
  </si>
  <si>
    <t>Driftsresultat</t>
  </si>
  <si>
    <t>RE.3</t>
  </si>
  <si>
    <t>Finansinntekter og -kostnader</t>
  </si>
  <si>
    <t>Renteinntekter fra foretak i samme konsern</t>
  </si>
  <si>
    <t>RE.043</t>
  </si>
  <si>
    <t>Annen finansinntekt</t>
  </si>
  <si>
    <t>RE.041</t>
  </si>
  <si>
    <t>Rentekostnader til foretak i samme konsern</t>
  </si>
  <si>
    <t>RE.044</t>
  </si>
  <si>
    <t>Annen finanskostnad</t>
  </si>
  <si>
    <t>RE.042</t>
  </si>
  <si>
    <t>Resultat av finansposter</t>
  </si>
  <si>
    <t>RE.4</t>
  </si>
  <si>
    <t>Resultat før skattekostnad</t>
  </si>
  <si>
    <t>RE.5</t>
  </si>
  <si>
    <r>
      <t>Skattekostnad</t>
    </r>
    <r>
      <rPr>
        <vertAlign val="superscript"/>
        <sz val="11"/>
        <color rgb="FF000000"/>
        <rFont val="Calibri"/>
        <family val="2"/>
        <scheme val="minor"/>
      </rPr>
      <t>1)</t>
    </r>
  </si>
  <si>
    <t>RE.061</t>
  </si>
  <si>
    <t>Årsresultat</t>
  </si>
  <si>
    <t>RE.6</t>
  </si>
  <si>
    <t>Disponeringer og overføringer av årsresultat</t>
  </si>
  <si>
    <t>Til/fra annen egenkapital</t>
  </si>
  <si>
    <t>RE.071</t>
  </si>
  <si>
    <r>
      <t>Konsernbidrag</t>
    </r>
    <r>
      <rPr>
        <vertAlign val="superscript"/>
        <sz val="11"/>
        <color rgb="FF000000"/>
        <rFont val="Calibri"/>
        <family val="2"/>
        <scheme val="minor"/>
      </rPr>
      <t>1)</t>
    </r>
  </si>
  <si>
    <t>RE.072</t>
  </si>
  <si>
    <r>
      <t>Andre disponeringer</t>
    </r>
    <r>
      <rPr>
        <vertAlign val="superscript"/>
        <sz val="11"/>
        <color rgb="FF000000"/>
        <rFont val="Calibri"/>
        <family val="2"/>
        <scheme val="minor"/>
      </rPr>
      <t>1)</t>
    </r>
  </si>
  <si>
    <t>RE.073</t>
  </si>
  <si>
    <t>Sum disponeringer</t>
  </si>
  <si>
    <t>RE.7</t>
  </si>
  <si>
    <r>
      <rPr>
        <sz val="11"/>
        <rFont val="Calibri"/>
        <family val="2"/>
        <scheme val="minor"/>
      </rPr>
      <t>1) Vesentlige poster skal spesifiseres i egne noter</t>
    </r>
    <r>
      <rPr>
        <b/>
        <sz val="11"/>
        <rFont val="Calibri"/>
        <family val="2"/>
        <scheme val="minor"/>
      </rPr>
      <t>.</t>
    </r>
  </si>
  <si>
    <t>Balanse - eiendeler</t>
  </si>
  <si>
    <t>EIENDELER</t>
  </si>
  <si>
    <t>A. Anleggsmidler</t>
  </si>
  <si>
    <t>I. Immaterielle eiendeler</t>
  </si>
  <si>
    <t>Rettigheter, utvikling, konsesjoner m.v.</t>
  </si>
  <si>
    <t>AI.01</t>
  </si>
  <si>
    <r>
      <t>Utsatt skattefordel</t>
    </r>
    <r>
      <rPr>
        <vertAlign val="superscript"/>
        <sz val="11"/>
        <color rgb="FF000000"/>
        <rFont val="Calibri"/>
        <family val="2"/>
        <scheme val="minor"/>
      </rPr>
      <t>1)</t>
    </r>
  </si>
  <si>
    <t>AI.02</t>
  </si>
  <si>
    <r>
      <t>Goodwill</t>
    </r>
    <r>
      <rPr>
        <vertAlign val="superscript"/>
        <sz val="11"/>
        <color rgb="FF000000"/>
        <rFont val="Calibri"/>
        <family val="2"/>
        <scheme val="minor"/>
      </rPr>
      <t>1)</t>
    </r>
  </si>
  <si>
    <t>AI.03</t>
  </si>
  <si>
    <t>Sum immaterielle eiendeler</t>
  </si>
  <si>
    <t>AI.1</t>
  </si>
  <si>
    <t>II. Varige driftsmidler</t>
  </si>
  <si>
    <t>Tomter</t>
  </si>
  <si>
    <t>AII.01</t>
  </si>
  <si>
    <t>Bygninger og annen fast eiendom</t>
  </si>
  <si>
    <t>AII.02</t>
  </si>
  <si>
    <t>Maskiner og anlegg</t>
  </si>
  <si>
    <t>AII.03</t>
  </si>
  <si>
    <t>Driftsløsøre, verktøy og lignende</t>
  </si>
  <si>
    <t>AII.04</t>
  </si>
  <si>
    <t>Sum varige driftsmidler</t>
  </si>
  <si>
    <t>AII.1</t>
  </si>
  <si>
    <t>III. Finansielle anleggsmidler</t>
  </si>
  <si>
    <r>
      <t>Investeringer i datterselskap</t>
    </r>
    <r>
      <rPr>
        <vertAlign val="superscript"/>
        <sz val="11"/>
        <color rgb="FF000000"/>
        <rFont val="Calibri"/>
        <family val="2"/>
        <scheme val="minor"/>
      </rPr>
      <t>1)</t>
    </r>
  </si>
  <si>
    <t>AIII.01</t>
  </si>
  <si>
    <r>
      <t>Investeringer i annet foretak i samme konsern</t>
    </r>
    <r>
      <rPr>
        <vertAlign val="superscript"/>
        <sz val="11"/>
        <color rgb="FF000000"/>
        <rFont val="Calibri"/>
        <family val="2"/>
        <scheme val="minor"/>
      </rPr>
      <t>1)</t>
    </r>
  </si>
  <si>
    <t>AIII.02</t>
  </si>
  <si>
    <t>Lån til foretak i samme konsern</t>
  </si>
  <si>
    <t>AIII.03</t>
  </si>
  <si>
    <r>
      <t>Investeringer i tilknyttet selskap</t>
    </r>
    <r>
      <rPr>
        <vertAlign val="superscript"/>
        <sz val="11"/>
        <color rgb="FF000000"/>
        <rFont val="Calibri"/>
        <family val="2"/>
        <scheme val="minor"/>
      </rPr>
      <t>1)</t>
    </r>
  </si>
  <si>
    <t>AIII.04</t>
  </si>
  <si>
    <t>Lån til tilknyttet selskap og felles kontrollert virksomhet</t>
  </si>
  <si>
    <t>AIII.05</t>
  </si>
  <si>
    <r>
      <t>Investeringer i aksjer og andeler</t>
    </r>
    <r>
      <rPr>
        <vertAlign val="superscript"/>
        <sz val="11"/>
        <color rgb="FF000000"/>
        <rFont val="Calibri"/>
        <family val="2"/>
        <scheme val="minor"/>
      </rPr>
      <t>1)</t>
    </r>
  </si>
  <si>
    <t>AIII.06</t>
  </si>
  <si>
    <r>
      <t>Obligasjoner</t>
    </r>
    <r>
      <rPr>
        <vertAlign val="superscript"/>
        <sz val="11"/>
        <color rgb="FF000000"/>
        <rFont val="Calibri"/>
        <family val="2"/>
        <scheme val="minor"/>
      </rPr>
      <t>1)</t>
    </r>
  </si>
  <si>
    <t>AIII.07</t>
  </si>
  <si>
    <r>
      <t>Andre fordringer</t>
    </r>
    <r>
      <rPr>
        <vertAlign val="superscript"/>
        <sz val="11"/>
        <color rgb="FF000000"/>
        <rFont val="Calibri"/>
        <family val="2"/>
        <scheme val="minor"/>
      </rPr>
      <t>1)</t>
    </r>
  </si>
  <si>
    <t>AIII.08</t>
  </si>
  <si>
    <t>Sum finansielle anleggsmidler</t>
  </si>
  <si>
    <t>AIII.1</t>
  </si>
  <si>
    <t>B. Omløpsmidler</t>
  </si>
  <si>
    <t>I. Varer</t>
  </si>
  <si>
    <r>
      <t>Varebeholdninger</t>
    </r>
    <r>
      <rPr>
        <vertAlign val="superscript"/>
        <sz val="11"/>
        <color rgb="FF000000"/>
        <rFont val="Calibri"/>
        <family val="2"/>
        <scheme val="minor"/>
      </rPr>
      <t>1)</t>
    </r>
  </si>
  <si>
    <t>BI.01</t>
  </si>
  <si>
    <t>Sum varer</t>
  </si>
  <si>
    <t>BI.1</t>
  </si>
  <si>
    <t>II. Fordringer</t>
  </si>
  <si>
    <t>Kundefordringer</t>
  </si>
  <si>
    <t>BII.01</t>
  </si>
  <si>
    <t>Andre fordringer</t>
  </si>
  <si>
    <t>6, 9</t>
  </si>
  <si>
    <t>BII.02</t>
  </si>
  <si>
    <r>
      <t>Krav på innbetaling av selskapskapital</t>
    </r>
    <r>
      <rPr>
        <vertAlign val="superscript"/>
        <sz val="11"/>
        <color rgb="FF000000"/>
        <rFont val="Calibri"/>
        <family val="2"/>
        <scheme val="minor"/>
      </rPr>
      <t>1)</t>
    </r>
  </si>
  <si>
    <t>BII.03</t>
  </si>
  <si>
    <t>Sum fordringer</t>
  </si>
  <si>
    <t>BII.1</t>
  </si>
  <si>
    <t>III Investeringer</t>
  </si>
  <si>
    <r>
      <t>Aksjer og andeler i foretak i samme konsern</t>
    </r>
    <r>
      <rPr>
        <vertAlign val="superscript"/>
        <sz val="11"/>
        <color rgb="FF000000"/>
        <rFont val="Calibri"/>
        <family val="2"/>
        <scheme val="minor"/>
      </rPr>
      <t>1)</t>
    </r>
  </si>
  <si>
    <t>BIII.01</t>
  </si>
  <si>
    <r>
      <t>Markedsbaserte aksjer</t>
    </r>
    <r>
      <rPr>
        <vertAlign val="superscript"/>
        <sz val="11"/>
        <color rgb="FF000000"/>
        <rFont val="Calibri"/>
        <family val="2"/>
        <scheme val="minor"/>
      </rPr>
      <t>1)</t>
    </r>
  </si>
  <si>
    <t>BIII.02</t>
  </si>
  <si>
    <r>
      <t>Markedsbaserte obligasjoner</t>
    </r>
    <r>
      <rPr>
        <vertAlign val="superscript"/>
        <sz val="11"/>
        <color rgb="FF000000"/>
        <rFont val="Calibri"/>
        <family val="2"/>
        <scheme val="minor"/>
      </rPr>
      <t>1)</t>
    </r>
  </si>
  <si>
    <t>BIII.04</t>
  </si>
  <si>
    <r>
      <t>Andre markedsbaserte finansielle instrumenter</t>
    </r>
    <r>
      <rPr>
        <vertAlign val="superscript"/>
        <sz val="11"/>
        <color rgb="FF000000"/>
        <rFont val="Calibri"/>
        <family val="2"/>
        <scheme val="minor"/>
      </rPr>
      <t>1)</t>
    </r>
  </si>
  <si>
    <t>BIII.05</t>
  </si>
  <si>
    <r>
      <t>Andre  finansielle instrumenter</t>
    </r>
    <r>
      <rPr>
        <vertAlign val="superscript"/>
        <sz val="11"/>
        <color rgb="FF000000"/>
        <rFont val="Calibri"/>
        <family val="2"/>
        <scheme val="minor"/>
      </rPr>
      <t>1)</t>
    </r>
  </si>
  <si>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</si>
  <si>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</si>
  <si>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</si>
  <si>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</si>
  <si>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</si>
  <si>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</si>
  <si>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</si>
  <si>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</si>
  <si>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</si>
  <si>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</si>
  <si>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</si>
  <si>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</si>
  <si>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1) Vesentlige poster skal spesifiseres i egne noter</t>
  </si>
  <si>
    <t>Balanse - gjeld og egenkapital</t>
  </si>
  <si>
    <t>EGENKAPITAL OG GJELD</t>
  </si>
  <si>
    <t>C. Egenkapital</t>
  </si>
  <si>
    <t>I. Innskutt egenkapital</t>
  </si>
  <si>
    <t>Selskapskapital</t>
  </si>
  <si>
    <t>CI.01</t>
  </si>
  <si>
    <t>Overkurs</t>
  </si>
  <si>
    <t>CI.02</t>
  </si>
  <si>
    <t>Annen innskutt egenkapital</t>
  </si>
  <si>
    <t>CI.03</t>
  </si>
  <si>
    <t>Sum innskutt egenkapital</t>
  </si>
  <si>
    <t>CI.1</t>
  </si>
  <si>
    <t>II. Opptjent egenkapital</t>
  </si>
  <si>
    <t>Fond</t>
  </si>
  <si>
    <t>CII.01A</t>
  </si>
  <si>
    <t>Annen opptjent egenkapital</t>
  </si>
  <si>
    <t>CII.02A</t>
  </si>
  <si>
    <t>Sum opptjent egenkapital</t>
  </si>
  <si>
    <t>CII.1</t>
  </si>
  <si>
    <t>Sum egenkapital</t>
  </si>
  <si>
    <t>CIII.1</t>
  </si>
  <si>
    <t>D. Gjeld</t>
  </si>
  <si>
    <t>I. Avsetning for forpliktelser</t>
  </si>
  <si>
    <r>
      <t>Pensjonsforpliktelser</t>
    </r>
    <r>
      <rPr>
        <vertAlign val="superscript"/>
        <sz val="11"/>
        <color rgb="FF000000"/>
        <rFont val="Calibri"/>
        <family val="2"/>
        <scheme val="minor"/>
      </rPr>
      <t>1)</t>
    </r>
  </si>
  <si>
    <t>DI.01</t>
  </si>
  <si>
    <r>
      <t>Statstilskudd - investeringsformål</t>
    </r>
    <r>
      <rPr>
        <vertAlign val="superscript"/>
        <sz val="11"/>
        <color rgb="FF000000"/>
        <rFont val="Calibri"/>
        <family val="2"/>
        <scheme val="minor"/>
      </rPr>
      <t>1)</t>
    </r>
  </si>
  <si>
    <t>DI.02</t>
  </si>
  <si>
    <r>
      <t>Andre investeringstilskudd</t>
    </r>
    <r>
      <rPr>
        <vertAlign val="superscript"/>
        <sz val="11"/>
        <color rgb="FF000000"/>
        <rFont val="Calibri"/>
        <family val="2"/>
        <scheme val="minor"/>
      </rPr>
      <t>1)</t>
    </r>
  </si>
  <si>
    <t>DI.03</t>
  </si>
  <si>
    <r>
      <t>Utsatt skatt</t>
    </r>
    <r>
      <rPr>
        <vertAlign val="superscript"/>
        <sz val="11"/>
        <color rgb="FF000000"/>
        <rFont val="Calibri"/>
        <family val="2"/>
        <scheme val="minor"/>
      </rPr>
      <t>1)</t>
    </r>
  </si>
  <si>
    <t>DI.04</t>
  </si>
  <si>
    <r>
      <t>Andre avsetninger for forpliktelser</t>
    </r>
    <r>
      <rPr>
        <vertAlign val="superscript"/>
        <sz val="11"/>
        <color rgb="FF000000"/>
        <rFont val="Calibri"/>
        <family val="2"/>
        <scheme val="minor"/>
      </rPr>
      <t>1)</t>
    </r>
  </si>
  <si>
    <t>DI.05</t>
  </si>
  <si>
    <t>Sum avsetning for forpliktelser</t>
  </si>
  <si>
    <t>DI.1</t>
  </si>
  <si>
    <t>II. Annen langsiktig gjeld</t>
  </si>
  <si>
    <r>
      <t>Konvertible lån</t>
    </r>
    <r>
      <rPr>
        <vertAlign val="superscript"/>
        <sz val="11"/>
        <color rgb="FF000000"/>
        <rFont val="Calibri"/>
        <family val="2"/>
        <scheme val="minor"/>
      </rPr>
      <t>1)</t>
    </r>
  </si>
  <si>
    <t>DII.01</t>
  </si>
  <si>
    <r>
      <t>Obligasjonslån</t>
    </r>
    <r>
      <rPr>
        <vertAlign val="superscript"/>
        <sz val="11"/>
        <color rgb="FF000000"/>
        <rFont val="Calibri"/>
        <family val="2"/>
        <scheme val="minor"/>
      </rPr>
      <t>1)</t>
    </r>
  </si>
  <si>
    <t>DII.02</t>
  </si>
  <si>
    <t>Gjeld til kredittinstitusjoner</t>
  </si>
  <si>
    <t>DII.03</t>
  </si>
  <si>
    <t>Øvrig langsiktig gjeld</t>
  </si>
  <si>
    <t>6, 10</t>
  </si>
  <si>
    <t>DII.04</t>
  </si>
  <si>
    <t>Sum annen langsiktig gjeld</t>
  </si>
  <si>
    <t>DII.1</t>
  </si>
  <si>
    <t>III. Kortsiktig gjeld</t>
  </si>
  <si>
    <t>DIII.01</t>
  </si>
  <si>
    <t>DIII.02</t>
  </si>
  <si>
    <t>Leverandørgjeld</t>
  </si>
  <si>
    <t>DIII.03</t>
  </si>
  <si>
    <r>
      <t>Betalbar skatt</t>
    </r>
    <r>
      <rPr>
        <vertAlign val="superscript"/>
        <sz val="11"/>
        <color rgb="FF000000"/>
        <rFont val="Calibri"/>
        <family val="2"/>
        <scheme val="minor"/>
      </rPr>
      <t>1)</t>
    </r>
  </si>
  <si>
    <t>DIII.04</t>
  </si>
  <si>
    <t>Skyldig offentlige avgifter</t>
  </si>
  <si>
    <t>DIII.05</t>
  </si>
  <si>
    <t>Annen kortsiktig gjeld</t>
  </si>
  <si>
    <t>6, 11</t>
  </si>
  <si>
    <t>DIII.06</t>
  </si>
  <si>
    <t>Sum kortsiktig gjeld</t>
  </si>
  <si>
    <t>DIII.1</t>
  </si>
  <si>
    <t>Sum gjeld</t>
  </si>
  <si>
    <t>DIV.1</t>
  </si>
  <si>
    <t>SUM EGENKAPITAL OG GJELD</t>
  </si>
  <si>
    <t>DV.1</t>
  </si>
  <si>
    <t>Kontantstrømoppstilling (indirekte modell)</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</si>
  <si>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</si>
  <si>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</si>
  <si>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</si>
  <si>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</si>
  <si>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</si>
  <si>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</si>
  <si>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</si>
  <si>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</si>
  <si>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</si>
  <si>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</si>
  <si>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</si>
  <si>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</si>
  <si>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</si>
  <si>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</si>
  <si>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</si>
  <si>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</si>
  <si>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</si>
  <si>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</si>
  <si>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</si>
  <si>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</si>
  <si>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</si>
  <si>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</si>
  <si>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</si>
  <si>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</si>
  <si>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</si>
  <si>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</si>
  <si>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</si>
  <si>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</si>
  <si>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</si>
  <si>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</si>
  <si>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</si>
  <si>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</si>
  <si>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</si>
  <si>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</si>
  <si>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</si>
  <si>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</si>
  <si>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</si>
  <si>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</si>
  <si>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</si>
  <si>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</si>
  <si>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</si>
  <si>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</si>
  <si>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</si>
  <si>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</si>
  <si>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</si>
  <si>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</si>
  <si>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</si>
  <si>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</si>
  <si>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</si>
  <si>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</si>
  <si>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</si>
  <si>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</si>
  <si>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</si>
  <si>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</si>
  <si>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</si>
  <si>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</si>
  <si>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</si>
  <si>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</si>
  <si>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</si>
  <si>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</si>
  <si>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</si>
  <si>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</si>
  <si>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</si>
  <si>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</si>
  <si>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</si>
  <si>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</si>
  <si>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</si>
  <si>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</si>
  <si>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</si>
  <si>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</si>
  <si>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</si>
  <si>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</si>
  <si>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</si>
  <si>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</si>
  <si>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</si>
  <si>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</si>
  <si>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</si>
  <si>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</si>
  <si>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</si>
  <si>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</si>
  <si>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</si>
  <si>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</si>
  <si>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Kontantstrømoppstilling direkte modell)</t>
  </si>
  <si>
    <t>Kontantstrømmer fra driftsaktiviteter</t>
  </si>
  <si>
    <t>Innbetalinger</t>
  </si>
  <si>
    <t>innbetalinger av tilskudd fra fagdepartementet</t>
  </si>
  <si>
    <t>DKS.1</t>
  </si>
  <si>
    <t>innbetalinger av tilskudd fra andre departementet</t>
  </si>
  <si>
    <t>DKS.2</t>
  </si>
  <si>
    <t>innbetalinger fra salg av varer og tjenester</t>
  </si>
  <si>
    <t>DKS.3</t>
  </si>
  <si>
    <t>innbetalinger avgifter, gebyrer og lisenser</t>
  </si>
  <si>
    <t>DKS.4</t>
  </si>
  <si>
    <t>innbetalinger av tilskudd og overføringer</t>
  </si>
  <si>
    <t>DKS.5</t>
  </si>
  <si>
    <t>innbetalinger av refusjoner</t>
  </si>
  <si>
    <t>DKS.6</t>
  </si>
  <si>
    <t>innbetaling av utbytte</t>
  </si>
  <si>
    <t>DKS.6A</t>
  </si>
  <si>
    <t>andre innbetalinger</t>
  </si>
  <si>
    <t>DKS.7</t>
  </si>
  <si>
    <t>Sum innbetalinger</t>
  </si>
  <si>
    <t>DKS.INN</t>
  </si>
  <si>
    <t>Utbetalinger</t>
  </si>
  <si>
    <t>utbetalinger av lønn og sosiale kostnader</t>
  </si>
  <si>
    <t>DKS.8</t>
  </si>
  <si>
    <t>utbetalinger ved kjøp av varer og tjenester</t>
  </si>
  <si>
    <t>DKS.9</t>
  </si>
  <si>
    <t>utbetalinger av skatter og offentlige avgifter</t>
  </si>
  <si>
    <t>DKS.10</t>
  </si>
  <si>
    <t>utbetalinger til andre virksomheter</t>
  </si>
  <si>
    <t>DKS.11</t>
  </si>
  <si>
    <t>andre utbetalinger</t>
  </si>
  <si>
    <t>DKS.12</t>
  </si>
  <si>
    <t>Sum utbetalinger</t>
  </si>
  <si>
    <t>DKS.UT</t>
  </si>
  <si>
    <t>Netto kontantstrøm fra driftsaktiviteter</t>
  </si>
  <si>
    <t>DKS.DA</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</si>
  <si>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</si>
  <si>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</si>
  <si>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</si>
  <si>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</si>
  <si>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</si>
  <si>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</si>
  <si>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</si>
  <si>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</si>
  <si>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</si>
  <si>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</si>
  <si>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</si>
  <si>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</si>
  <si>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</si>
  <si>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</si>
  <si>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</si>
  <si>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</si>
  <si>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</si>
  <si>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</si>
  <si>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</si>
  <si>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</si>
  <si>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</si>
  <si>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</si>
  <si>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</si>
  <si>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</si>
  <si>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</si>
  <si>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</si>
  <si>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</si>
  <si>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Avstemming</t>
  </si>
  <si>
    <t>DKS.37</t>
  </si>
  <si>
    <t>DKS.38</t>
  </si>
  <si>
    <t>DKS.39</t>
  </si>
  <si>
    <t>DKS.40</t>
  </si>
  <si>
    <t>DKS.41</t>
  </si>
  <si>
    <t>DKS.42</t>
  </si>
  <si>
    <t>DKS.43</t>
  </si>
  <si>
    <t>DKS.44</t>
  </si>
  <si>
    <t>DKS.45</t>
  </si>
  <si>
    <t>DKS.46</t>
  </si>
  <si>
    <t>DKS.47</t>
  </si>
  <si>
    <t>DKS.48</t>
  </si>
  <si>
    <t>DKS.AVS</t>
  </si>
  <si>
    <t>Skal fylles ut for utdanninger akkreditert etter UH-loven</t>
  </si>
  <si>
    <t>Note 1 Driftsinntekter</t>
  </si>
  <si>
    <t>Statstilskudd fra Kunnskapsdepartementet - drift</t>
  </si>
  <si>
    <t>N1.011</t>
  </si>
  <si>
    <t>Tilskudd/overføringer fra andre departement</t>
  </si>
  <si>
    <t>N1.012</t>
  </si>
  <si>
    <t>Periodens tilskudd fra Kunnskapsdepartementet og andre departement</t>
  </si>
  <si>
    <t>N1.012A</t>
  </si>
  <si>
    <r>
      <t>Tilskudd og overføringer fra statlige etater</t>
    </r>
    <r>
      <rPr>
        <i/>
        <vertAlign val="superscript"/>
        <sz val="11"/>
        <color rgb="FF000000"/>
        <rFont val="Calibri"/>
        <family val="2"/>
        <scheme val="minor"/>
      </rPr>
      <t>1)</t>
    </r>
  </si>
  <si>
    <t>Periodens tilskudd/overføring 1</t>
  </si>
  <si>
    <t>N1.013A</t>
  </si>
  <si>
    <t>Periodens tilskudd/overføring 2</t>
  </si>
  <si>
    <t>N1.013B</t>
  </si>
  <si>
    <t>Andre tilskudd/overføringer i perioden</t>
  </si>
  <si>
    <t>N1.013C</t>
  </si>
  <si>
    <t xml:space="preserve"> - utbetaling av tilskudd til andre virksomheter (-)</t>
  </si>
  <si>
    <t>N1.013D</t>
  </si>
  <si>
    <r>
      <t>Periodens netto tilskudd fra andre statlige etater</t>
    </r>
    <r>
      <rPr>
        <vertAlign val="superscript"/>
        <sz val="11"/>
        <color rgb="FF000000"/>
        <rFont val="Calibri"/>
        <family val="2"/>
        <scheme val="minor"/>
      </rPr>
      <t>1)</t>
    </r>
  </si>
  <si>
    <t>N1.013</t>
  </si>
  <si>
    <t>Periodens tilskudd/overføring direkte fra NFR</t>
  </si>
  <si>
    <t>N1.014A</t>
  </si>
  <si>
    <t xml:space="preserve"> + periodens tilskudd fra NFR via andre virksomheter</t>
  </si>
  <si>
    <t>N1.014B</t>
  </si>
  <si>
    <t xml:space="preserve"> - utbetaling av tilskudd/overføring fra NFR til andre (-)</t>
  </si>
  <si>
    <t>N1.014C</t>
  </si>
  <si>
    <t>Periodens netto tilskudd fra Norges forskningsråd</t>
  </si>
  <si>
    <t>N1.015</t>
  </si>
  <si>
    <r>
      <t>Andre poster som vedrører overføringer fra statlige etater</t>
    </r>
    <r>
      <rPr>
        <vertAlign val="superscript"/>
        <sz val="11"/>
        <color rgb="FF000000"/>
        <rFont val="Calibri"/>
        <family val="2"/>
        <scheme val="minor"/>
      </rPr>
      <t>2)</t>
    </r>
  </si>
  <si>
    <t>N1.016</t>
  </si>
  <si>
    <t>Sum tilskudd og overføringer fra statlige etater</t>
  </si>
  <si>
    <t>N1.10</t>
  </si>
  <si>
    <t>Sum offentlige  tilskudd</t>
  </si>
  <si>
    <t>N1.1</t>
  </si>
  <si>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</si>
  <si>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t>2) Vesentlige bidrag skal spesifiseres i egne avsnitt under oppstillingen.  Linje N1.016 skal omfatte tilskudd/overføringer som ikke omfattes av bestemmelsene i rundskriv   F-07-13.</t>
  </si>
  <si>
    <r>
      <rPr>
        <b/>
        <sz val="11"/>
        <rFont val="Calibri"/>
        <family val="2"/>
        <scheme val="minor"/>
      </rPr>
      <t>Inntekt fra tilskudd og overføringer</t>
    </r>
    <r>
      <rPr>
        <b/>
        <vertAlign val="superscript"/>
        <sz val="11"/>
        <rFont val="Calibri"/>
        <family val="2"/>
        <scheme val="minor"/>
      </rPr>
      <t>1)</t>
    </r>
  </si>
  <si>
    <t>Periodens tilskudd fra Regionale forskningsfond (RFF)</t>
  </si>
  <si>
    <t>N1.080A</t>
  </si>
  <si>
    <t xml:space="preserve"> - utbetaling av tilskudd overføring fra RFF til andre virksomheter (-)</t>
  </si>
  <si>
    <t>N1.080B</t>
  </si>
  <si>
    <t>Periodens netto tilskudd/overføring fra RFF</t>
  </si>
  <si>
    <t>N1.80</t>
  </si>
  <si>
    <t>Tilskudd fra EUs rammeprogram for forskning (FP7, Horisont 2020 og Horisont Europa)</t>
  </si>
  <si>
    <t>N1.070A</t>
  </si>
  <si>
    <t xml:space="preserve"> + innbetaling av tilskudd/overføring fra EUs rammeprogram for forskning fra andre</t>
  </si>
  <si>
    <t>N1.070B</t>
  </si>
  <si>
    <t xml:space="preserve"> - utbetaling av tilskudd fra Eus rammeprogram for forskning til andre virksomheter</t>
  </si>
  <si>
    <t>N1.070C</t>
  </si>
  <si>
    <t>Periodens netto tilskudd fra EUs rammeprogram for forskning</t>
  </si>
  <si>
    <t>N1.70</t>
  </si>
  <si>
    <t>Tilskudd fra EU til undervisning og andre formål</t>
  </si>
  <si>
    <t>N1.021C</t>
  </si>
  <si>
    <t xml:space="preserve"> +innbetaling av tilskudd fra EU til undervisning og annet fra andre</t>
  </si>
  <si>
    <t>N1.021D</t>
  </si>
  <si>
    <t xml:space="preserve"> - utbetaling av tilskudd fra EU til undervisning og annet til andre (-)</t>
  </si>
  <si>
    <t>N1.021E</t>
  </si>
  <si>
    <t xml:space="preserve">Periodens netto tilskudd fra EU til undervisning og annet </t>
  </si>
  <si>
    <t>N1.21</t>
  </si>
  <si>
    <r>
      <t>Tilskudd og overføringer fra diverse bidragsytere</t>
    </r>
    <r>
      <rPr>
        <i/>
        <vertAlign val="superscript"/>
        <sz val="11"/>
        <color rgb="FF000000"/>
        <rFont val="Calibri"/>
        <family val="2"/>
        <scheme val="minor"/>
      </rPr>
      <t>1)</t>
    </r>
  </si>
  <si>
    <t>Periodens tilskudd/overføring fra kommuner og fylkeskommuner</t>
  </si>
  <si>
    <t>N1.022A</t>
  </si>
  <si>
    <t>Periodens tilskudd/overføring fra organisasjoner og stiftelser</t>
  </si>
  <si>
    <t>N1.022B</t>
  </si>
  <si>
    <t>Periodens tilskudd/overføring fra næringsliv og private</t>
  </si>
  <si>
    <t>N1.022C</t>
  </si>
  <si>
    <t xml:space="preserve">Periodens tilskudd andre bidragsytere </t>
  </si>
  <si>
    <t>N1.022D</t>
  </si>
  <si>
    <t xml:space="preserve"> - utbetaling av tilskudd/overføring fra diverse bidragsytere til andre (-)</t>
  </si>
  <si>
    <t>N1.022E</t>
  </si>
  <si>
    <t>Periodens netto tilskudd overføring fra diverse bidragsytere</t>
  </si>
  <si>
    <t>N1.22</t>
  </si>
  <si>
    <r>
      <t>Andre poster som vedrører annen bidragsfinansiert aktivitet</t>
    </r>
    <r>
      <rPr>
        <vertAlign val="superscript"/>
        <sz val="11"/>
        <color rgb="FF000000"/>
        <rFont val="Calibri"/>
        <family val="2"/>
        <scheme val="minor"/>
      </rPr>
      <t>2)</t>
    </r>
  </si>
  <si>
    <t>N1.3</t>
  </si>
  <si>
    <t>Sum inntekt fra tilskudd og overføringer</t>
  </si>
  <si>
    <t>N1.4</t>
  </si>
  <si>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</si>
  <si>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t>2) Vesentlige bidrag skal spesifiseres i egne avsnitt under oppstillingen.  Linje N1.3 skal omfatte tilskudd/overføringer som ikke omfattes av bestemmelsene i rundskriv   F-07-13.</t>
  </si>
  <si>
    <t>Inntekt fra oppdragsfinansiert aktivitet</t>
  </si>
  <si>
    <t>Statlige etater</t>
  </si>
  <si>
    <t>N1.052A</t>
  </si>
  <si>
    <t>Kommunale og fylkeskommunale etater</t>
  </si>
  <si>
    <t>N1.052B</t>
  </si>
  <si>
    <t>Organisasjoner og stiftelser</t>
  </si>
  <si>
    <t>N1.052C</t>
  </si>
  <si>
    <t>Næringsliv/privat</t>
  </si>
  <si>
    <t>N1.052D</t>
  </si>
  <si>
    <t>Andre oppdragsgivere</t>
  </si>
  <si>
    <t>N1.052E</t>
  </si>
  <si>
    <r>
      <t>Periodens inntekt fra oppdragsfinansiert aktivitet</t>
    </r>
    <r>
      <rPr>
        <b/>
        <i/>
        <vertAlign val="superscript"/>
        <sz val="11"/>
        <rFont val="Calibri"/>
        <family val="2"/>
        <scheme val="minor"/>
      </rPr>
      <t>1)</t>
    </r>
  </si>
  <si>
    <t>N1.52</t>
  </si>
  <si>
    <t>Studie- og eksamensavgift fra studenter (eksklusiv studenter utenfor EØS og Sveits)</t>
  </si>
  <si>
    <t>N1.051</t>
  </si>
  <si>
    <t>Studie- og eksamensavgift fra studenter utenfor EØS og Sveits</t>
  </si>
  <si>
    <t>N1.052</t>
  </si>
  <si>
    <r>
      <t>Andre salgsinntekter</t>
    </r>
    <r>
      <rPr>
        <vertAlign val="superscript"/>
        <sz val="11"/>
        <color rgb="FF000000"/>
        <rFont val="Calibri"/>
        <family val="2"/>
        <scheme val="minor"/>
      </rPr>
      <t>2)</t>
    </r>
  </si>
  <si>
    <t>N1.053</t>
  </si>
  <si>
    <t>Sum salgsinntekter</t>
  </si>
  <si>
    <t>N1.5</t>
  </si>
  <si>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</si>
  <si>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2) Vesentlige bidrag skal spesifiseres i egne avsnitt under oppstillingen.  Linjene N1.051 og  N1.053 skal omfatte salgsinntekter  som ikke omfattes av bestemmelsene i rundskriv   F-07-13.</t>
  </si>
  <si>
    <t>Husleieinntekter</t>
  </si>
  <si>
    <t>N1.061</t>
  </si>
  <si>
    <t>Gaver</t>
  </si>
  <si>
    <t>N1.063</t>
  </si>
  <si>
    <t>Andre driftsinntekter 1</t>
  </si>
  <si>
    <t>N1.064</t>
  </si>
  <si>
    <t>Andre driftsinntekter 2</t>
  </si>
  <si>
    <t>N1.065</t>
  </si>
  <si>
    <t>Sum andre driftsinntekter</t>
  </si>
  <si>
    <t>N1.6</t>
  </si>
  <si>
    <t>N1.INT</t>
  </si>
  <si>
    <t>Note 2 Lønn og andre personalkostnader</t>
  </si>
  <si>
    <t xml:space="preserve">DEL I </t>
  </si>
  <si>
    <t>Lønn</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</si>
  <si>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</si>
  <si>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</si>
  <si>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</si>
  <si>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</si>
  <si>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</si>
  <si>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</si>
  <si>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</si>
  <si>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</si>
  <si>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</si>
  <si>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</si>
  <si>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</si>
  <si>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</si>
  <si>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</si>
  <si>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</si>
  <si>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</si>
  <si>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DEL II</t>
  </si>
  <si>
    <t>Lønn og godtgjørelser til ledende personer</t>
  </si>
  <si>
    <t>Andre godtgjørelser</t>
  </si>
  <si>
    <t>Rektor (gjelder også dersom rektor er tilsatt)</t>
  </si>
  <si>
    <t>N2II.01</t>
  </si>
  <si>
    <t>Daglig leder</t>
  </si>
  <si>
    <t>N2II.02</t>
  </si>
  <si>
    <t xml:space="preserve">Styreleder </t>
  </si>
  <si>
    <t>N2II.03</t>
  </si>
  <si>
    <t>Nestleder i styret</t>
  </si>
  <si>
    <t>N2II.04</t>
  </si>
  <si>
    <t xml:space="preserve">Lønn og godtgjørelser til ledende personer oppgis i kroner for regnskapsåret. </t>
  </si>
  <si>
    <t>Note 3 Andre driftskostnader</t>
  </si>
  <si>
    <t>Husleie</t>
  </si>
  <si>
    <t>N3.1</t>
  </si>
  <si>
    <t>Andre kostnader til drift av eiendom og lokaler</t>
  </si>
  <si>
    <t>N3.2</t>
  </si>
  <si>
    <r>
      <t>Felleskostnader</t>
    </r>
    <r>
      <rPr>
        <vertAlign val="superscript"/>
        <sz val="11"/>
        <color rgb="FF000000"/>
        <rFont val="Calibri"/>
        <family val="2"/>
        <scheme val="minor"/>
      </rPr>
      <t>1)</t>
    </r>
  </si>
  <si>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</si>
  <si>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</si>
  <si>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</si>
  <si>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</si>
  <si>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</si>
  <si>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</si>
  <si>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</si>
  <si>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</si>
  <si>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</si>
  <si>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</si>
  <si>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</si>
  <si>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</si>
  <si>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</si>
  <si>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</si>
  <si>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</si>
  <si>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</si>
  <si>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</si>
  <si>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</si>
  <si>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</si>
  <si>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</si>
  <si>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</si>
  <si>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</si>
  <si>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</si>
  <si>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</si>
  <si>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</si>
  <si>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</si>
  <si>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Sum</t>
  </si>
  <si>
    <t>N3.20</t>
  </si>
  <si>
    <t>1) Her spesifiseres den andelen av eventuelle felleskostnader som angår høyskolens virksomhet.</t>
  </si>
  <si>
    <t>Note 4 Finansinntekter og finanskostnader</t>
  </si>
  <si>
    <t>Finansinntekter</t>
  </si>
  <si>
    <t>N4.011A</t>
  </si>
  <si>
    <t>Andre renteinntekter</t>
  </si>
  <si>
    <t>N4.011</t>
  </si>
  <si>
    <t>Reversering av nedskriving av finansielle eiendeler</t>
  </si>
  <si>
    <t>N4.012</t>
  </si>
  <si>
    <t>Andre finansinntekter</t>
  </si>
  <si>
    <t>N4.013</t>
  </si>
  <si>
    <t>Sum finansinntekter</t>
  </si>
  <si>
    <t>N4.1</t>
  </si>
  <si>
    <t>Finanskostnader</t>
  </si>
  <si>
    <t>N4.021A</t>
  </si>
  <si>
    <t>Andre rentekostnader</t>
  </si>
  <si>
    <t>N4.021</t>
  </si>
  <si>
    <t>Nedskriving av finansielle eiendeler</t>
  </si>
  <si>
    <t>N4.022</t>
  </si>
  <si>
    <t>Andre finanskostnader</t>
  </si>
  <si>
    <t>N4.023</t>
  </si>
  <si>
    <t>Sum finanskostnader</t>
  </si>
  <si>
    <t>N4.2</t>
  </si>
  <si>
    <t>N4.3</t>
  </si>
  <si>
    <r>
      <t>Note 5 Transaksjoner med nærstående parter</t>
    </r>
    <r>
      <rPr>
        <b/>
        <vertAlign val="superscript"/>
        <sz val="11"/>
        <color rgb="FF000000"/>
        <rFont val="Calibri"/>
        <family val="2"/>
        <scheme val="minor"/>
      </rPr>
      <t>3) 4)</t>
    </r>
  </si>
  <si>
    <r>
      <t>Salg til nærstående parter</t>
    </r>
    <r>
      <rPr>
        <b/>
        <vertAlign val="superscript"/>
        <sz val="11"/>
        <color rgb="FF000000"/>
        <rFont val="Calibri"/>
        <family val="2"/>
        <scheme val="minor"/>
      </rPr>
      <t>1)</t>
    </r>
  </si>
  <si>
    <t>Akkrediterte utdanningstilbud</t>
  </si>
  <si>
    <t>Annen virksomhet</t>
  </si>
  <si>
    <t>Nærstående part A</t>
  </si>
  <si>
    <t>N5.010</t>
  </si>
  <si>
    <t>Nærstående part B</t>
  </si>
  <si>
    <t>N5.011</t>
  </si>
  <si>
    <t>Nærstående part C</t>
  </si>
  <si>
    <t>N5.012</t>
  </si>
  <si>
    <t>Sum salg til nærstående parter</t>
  </si>
  <si>
    <t>N5.1</t>
  </si>
  <si>
    <r>
      <t>Kjøp fra nærstående parter</t>
    </r>
    <r>
      <rPr>
        <b/>
        <vertAlign val="superscript"/>
        <sz val="11"/>
        <color rgb="FF000000"/>
        <rFont val="Calibri"/>
        <family val="2"/>
        <scheme val="minor"/>
      </rPr>
      <t>1)</t>
    </r>
  </si>
  <si>
    <t>N5.020</t>
  </si>
  <si>
    <t>N5.021</t>
  </si>
  <si>
    <t>N5.022</t>
  </si>
  <si>
    <t>Sum kjøp fra nærstående parter</t>
  </si>
  <si>
    <t>N5.2</t>
  </si>
  <si>
    <t>1)  Poster spesifiseres i følgende tabell.</t>
  </si>
  <si>
    <t>Handel med nærstående parter</t>
  </si>
  <si>
    <t>Navn på nærstående part</t>
  </si>
  <si>
    <t>Spesifisering av type vare eller tjeneste*</t>
  </si>
  <si>
    <t>Beløp</t>
  </si>
  <si>
    <t>N5A.010</t>
  </si>
  <si>
    <t>N5A.011</t>
  </si>
  <si>
    <t>N5A.012</t>
  </si>
  <si>
    <t xml:space="preserve">Sum handel med nærstående parter </t>
  </si>
  <si>
    <t>N5A.1</t>
  </si>
  <si>
    <r>
      <t xml:space="preserve">Note 6 Mellomværende med eier og nærstående parter </t>
    </r>
    <r>
      <rPr>
        <b/>
        <vertAlign val="superscript"/>
        <sz val="11"/>
        <color rgb="FF000000"/>
        <rFont val="Calibri"/>
        <family val="2"/>
        <scheme val="minor"/>
      </rPr>
      <t>3) 4)</t>
    </r>
  </si>
  <si>
    <r>
      <t>Fordringer på eier</t>
    </r>
    <r>
      <rPr>
        <b/>
        <vertAlign val="superscript"/>
        <sz val="11"/>
        <color rgb="FF000000"/>
        <rFont val="Calibri"/>
        <family val="2"/>
        <scheme val="minor"/>
      </rPr>
      <t>1) 2) 3)</t>
    </r>
  </si>
  <si>
    <t>Langsiktig fordring på eier</t>
  </si>
  <si>
    <t>N6.010</t>
  </si>
  <si>
    <t>Kortsiktig fordring på eier</t>
  </si>
  <si>
    <t>N6.011</t>
  </si>
  <si>
    <t>Sum fordringer på eier</t>
  </si>
  <si>
    <t>N6.1</t>
  </si>
  <si>
    <r>
      <t>Fordringer på nærstående parter</t>
    </r>
    <r>
      <rPr>
        <b/>
        <vertAlign val="superscript"/>
        <sz val="11"/>
        <color rgb="FF000000"/>
        <rFont val="Calibri"/>
        <family val="2"/>
        <scheme val="minor"/>
      </rPr>
      <t>1)</t>
    </r>
  </si>
  <si>
    <t>Langsiktig fordring på nærstående parter</t>
  </si>
  <si>
    <t>N6.020</t>
  </si>
  <si>
    <t>Kortsiktig fordring på nærstående parter</t>
  </si>
  <si>
    <t>N6.021</t>
  </si>
  <si>
    <t>Sum fordringer på  nærstående parter</t>
  </si>
  <si>
    <t>N6.2</t>
  </si>
  <si>
    <r>
      <t>Gjeld til eier</t>
    </r>
    <r>
      <rPr>
        <b/>
        <vertAlign val="superscript"/>
        <sz val="11"/>
        <color rgb="FF000000"/>
        <rFont val="Calibri"/>
        <family val="2"/>
        <scheme val="minor"/>
      </rPr>
      <t>1) 2)</t>
    </r>
  </si>
  <si>
    <t>Langsiktig gjeld til eier</t>
  </si>
  <si>
    <t>N6.030</t>
  </si>
  <si>
    <t>Kortsiktig gjeld til eier</t>
  </si>
  <si>
    <t>N6.031</t>
  </si>
  <si>
    <t>Sum gjeld til eier</t>
  </si>
  <si>
    <t>N6.3</t>
  </si>
  <si>
    <r>
      <t>Gjeld på nærstående parter</t>
    </r>
    <r>
      <rPr>
        <b/>
        <vertAlign val="superscript"/>
        <sz val="11"/>
        <color rgb="FF000000"/>
        <rFont val="Calibri"/>
        <family val="2"/>
        <scheme val="minor"/>
      </rPr>
      <t>1)</t>
    </r>
  </si>
  <si>
    <t>Langsiktig gjeld til nærstående parter</t>
  </si>
  <si>
    <t>N6.040</t>
  </si>
  <si>
    <t>Kortsiktig gjeld til nærstående parter</t>
  </si>
  <si>
    <t>N6.041</t>
  </si>
  <si>
    <t>Sum gjeld til nærstående parter</t>
  </si>
  <si>
    <t>N6.4</t>
  </si>
  <si>
    <t>1) Poster spesifiseres i følgende tabell.</t>
  </si>
  <si>
    <t>Fordringer og gjeld til eier og nærstående parter</t>
  </si>
  <si>
    <t>Navn på nærstående eller eier</t>
  </si>
  <si>
    <t>Spesifisiering av type fordring eller gjeld</t>
  </si>
  <si>
    <t>N6A.010</t>
  </si>
  <si>
    <t>N6A.011</t>
  </si>
  <si>
    <t>N6A.012</t>
  </si>
  <si>
    <t>Sum fordringer og gjeld fra nærstående parter og eier</t>
  </si>
  <si>
    <t>N6A.1</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</si>
  <si>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</si>
  <si>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2) Gjelder virksomheter som er datterselskap i et konsern eller som ikke er et eget rettssubjekt</t>
  </si>
  <si>
    <t>3) Det skal i en egen oversikt nedenfor angis hvilke nærstående eiere/parter som omfattes av spesifikasjonene i noten. Dersom spesifikasjonene i noten omfatter flere eiere/parter skal det i tillegg opplyses om beløp for den enkelte eier/part.</t>
  </si>
  <si>
    <t>4) I kolonnen Akkrediterte utdanningstilbud skal  føres opp alle transaksjoner som er knyttet til nærstående parter og eiere og som gjelder utdanningstilbud som er akkreditert etter bestemmelsene i både universitets- og høyskoleloven og fagskoleloven.</t>
  </si>
  <si>
    <t>Note 7 Rettigheter, utvikling, konsesjoner m.v.</t>
  </si>
  <si>
    <t>Programvare og tilsvarende</t>
  </si>
  <si>
    <t>Andre rettigheter</t>
  </si>
  <si>
    <t>Under utførelse</t>
  </si>
  <si>
    <t>SUM</t>
  </si>
  <si>
    <t>Anskaffelseskost pr. 31.12.2023</t>
  </si>
  <si>
    <t>N7.011</t>
  </si>
  <si>
    <t>+ tilgang i 2024 (+)</t>
  </si>
  <si>
    <t>N7.012</t>
  </si>
  <si>
    <t>- avgang til anskaffelseskost i 2024 (-)</t>
  </si>
  <si>
    <t>N7.013</t>
  </si>
  <si>
    <t>+/- fra eiendel under utførelse til annen gruppe (+/-)</t>
  </si>
  <si>
    <t>N7.014</t>
  </si>
  <si>
    <t>Anskaffelseskost pr. 31.12.2024</t>
  </si>
  <si>
    <t>N7.1</t>
  </si>
  <si>
    <t>- akkumulerte nedskrivninger pr.31.12.2023 (-)</t>
  </si>
  <si>
    <t>N7.021</t>
  </si>
  <si>
    <t>- nedskrivninger i 2024 (-)</t>
  </si>
  <si>
    <t>N7.022</t>
  </si>
  <si>
    <t>- akkumulerte avskrivninger pr. 31.12.2023 (-)</t>
  </si>
  <si>
    <t>N7.023</t>
  </si>
  <si>
    <t>- ordinære avskrivninger i 2024 (-)</t>
  </si>
  <si>
    <t>N7.024</t>
  </si>
  <si>
    <t>+ akkumulert avskrivning ved avgang i 2024 (+)</t>
  </si>
  <si>
    <t>N7.025</t>
  </si>
  <si>
    <t>Balanseført verdi 31.12.2024</t>
  </si>
  <si>
    <t>N7.2</t>
  </si>
  <si>
    <t>Note 8 Varige driftsmidler</t>
  </si>
  <si>
    <t>Anlegg under utførelse</t>
  </si>
  <si>
    <t>Maskiner, transportmidler</t>
  </si>
  <si>
    <t>Driftsløsøre, inventar, verktøy o.l.</t>
  </si>
  <si>
    <t>DBH-      referanse</t>
  </si>
  <si>
    <t>N8.011</t>
  </si>
  <si>
    <t>N8.012</t>
  </si>
  <si>
    <t>N8.013</t>
  </si>
  <si>
    <t>N8.014</t>
  </si>
  <si>
    <t>N8.1</t>
  </si>
  <si>
    <t>N8.021</t>
  </si>
  <si>
    <t>N8.022</t>
  </si>
  <si>
    <t>N8.023</t>
  </si>
  <si>
    <t>N8.024</t>
  </si>
  <si>
    <t>+ akkumulert avskrivning ved avgang  i 2024 (+)</t>
  </si>
  <si>
    <t>N8.025</t>
  </si>
  <si>
    <t>N8.2</t>
  </si>
  <si>
    <t>Note 9 Fordringer</t>
  </si>
  <si>
    <t>Kundefordringer til pålydende</t>
  </si>
  <si>
    <t>N9.011</t>
  </si>
  <si>
    <t>Avsatt til latent tap (-)</t>
  </si>
  <si>
    <t>N9.012</t>
  </si>
  <si>
    <t>Sum kundefordringer</t>
  </si>
  <si>
    <t>N9.1</t>
  </si>
  <si>
    <t>N9.021</t>
  </si>
  <si>
    <t>N9.022</t>
  </si>
  <si>
    <t>Sum andre fordringer</t>
  </si>
  <si>
    <t>N9.2</t>
  </si>
  <si>
    <t>Note 10 Øvrig langsiktig gjeld og gjeld til kredittinstitusjoner</t>
  </si>
  <si>
    <r>
      <t>Gjeld til kredittinstitusjoner (langsiktig gjeld)</t>
    </r>
    <r>
      <rPr>
        <vertAlign val="superscript"/>
        <sz val="11"/>
        <rFont val="Calibri"/>
        <family val="2"/>
      </rPr>
      <t>1)</t>
    </r>
  </si>
  <si>
    <t>N10.011</t>
  </si>
  <si>
    <r>
      <t>Gjeld til kredittinstitusjoner (kortsiktig gjeld)</t>
    </r>
    <r>
      <rPr>
        <vertAlign val="superscript"/>
        <sz val="11"/>
        <rFont val="Calibri"/>
        <family val="2"/>
      </rPr>
      <t>1)</t>
    </r>
  </si>
  <si>
    <t>N10.011A</t>
  </si>
  <si>
    <r>
      <t>Annen langsiktig gjeld</t>
    </r>
    <r>
      <rPr>
        <vertAlign val="superscript"/>
        <sz val="11"/>
        <rFont val="Calibri"/>
        <family val="2"/>
      </rPr>
      <t>1)</t>
    </r>
  </si>
  <si>
    <t>N10.012</t>
  </si>
  <si>
    <t>N10.1</t>
  </si>
  <si>
    <r>
      <rPr>
        <i/>
        <vertAlign val="superscript"/>
        <sz val="11"/>
        <color theme="1"/>
        <rFont val="Calibri"/>
        <family val="2"/>
        <scheme val="minor"/>
      </rPr>
      <t>1)</t>
    </r>
    <r>
      <rPr>
        <i/>
        <sz val="10"/>
        <rFont val="Arial"/>
        <family val="2"/>
      </rPr>
      <t xml:space="preserve"> Skal fordeles på kreditor med angivelse av dato for siste avdrag under oppstillingen.</t>
    </r>
  </si>
  <si>
    <t>Note 11 Annen kortsiktig gjeld</t>
  </si>
  <si>
    <t>Skyldig lønn</t>
  </si>
  <si>
    <t>N11.011</t>
  </si>
  <si>
    <t>Skyldige reiseutgifter</t>
  </si>
  <si>
    <t>N11.012</t>
  </si>
  <si>
    <t>Annen gjeld til ansatte</t>
  </si>
  <si>
    <t>N11.013</t>
  </si>
  <si>
    <t>Påløpte kostnader</t>
  </si>
  <si>
    <t>N11.014</t>
  </si>
  <si>
    <r>
      <t>Annen kortsiktig gjeld1</t>
    </r>
    <r>
      <rPr>
        <vertAlign val="superscript"/>
        <sz val="11"/>
        <rFont val="Calibri"/>
        <family val="2"/>
        <scheme val="minor"/>
      </rPr>
      <t>)</t>
    </r>
  </si>
  <si>
    <t>N11.015</t>
  </si>
  <si>
    <t>Gjeld til datterselskap m.v</t>
  </si>
  <si>
    <t>N11.016</t>
  </si>
  <si>
    <t>Sum annen kortsiktig gjeld</t>
  </si>
  <si>
    <t>N11.1</t>
  </si>
  <si>
    <t xml:space="preserve">1) Vesentlige poster skal spesifiseres i egen tabell under oppstillingen. </t>
  </si>
  <si>
    <t>Note 12 Egenkapital</t>
  </si>
  <si>
    <t>Egenkapital pr. 01.01.2024</t>
  </si>
  <si>
    <t>Endring i egenkapital i 2024</t>
  </si>
  <si>
    <t>Egenkapital pr. 31.12.2024</t>
  </si>
  <si>
    <t>Hele virksomheten</t>
  </si>
  <si>
    <t>N12.04</t>
  </si>
  <si>
    <t>Overkursfond</t>
  </si>
  <si>
    <t>N12.05</t>
  </si>
  <si>
    <t>N12.06</t>
  </si>
  <si>
    <t>N12.07</t>
  </si>
  <si>
    <t>N12.08</t>
  </si>
  <si>
    <t>N12.2</t>
  </si>
  <si>
    <t>Note 20 Videreformidling av midler til andre samarbeidspartnere</t>
  </si>
  <si>
    <t>Viderformidlet  til virksomhet A</t>
  </si>
  <si>
    <t>N20.01</t>
  </si>
  <si>
    <t>Viderformidlet  til virksomhet B</t>
  </si>
  <si>
    <t>Viderformidlet  til virksomhet C</t>
  </si>
  <si>
    <t>Andre videreformidlinger</t>
  </si>
  <si>
    <t>N20.02</t>
  </si>
  <si>
    <t>Sum videreformidlinger</t>
  </si>
  <si>
    <t>N20.1</t>
  </si>
  <si>
    <t>Merknad: Noten er frivillig, men kan tas i bruk av de institusjoner som ønsker å spesifisere videreformidlinger</t>
  </si>
  <si>
    <r>
      <t>Note 21 Særskilt resultatregnskap for akkrediterte  studietilbud og annen virksomhet</t>
    </r>
    <r>
      <rPr>
        <b/>
        <vertAlign val="superscript"/>
        <sz val="10"/>
        <rFont val="Arial"/>
        <family val="2"/>
      </rPr>
      <t>3)</t>
    </r>
  </si>
  <si>
    <r>
      <t>Utdanninger akkreditert etter UH-loven</t>
    </r>
    <r>
      <rPr>
        <b/>
        <vertAlign val="superscript"/>
        <sz val="10"/>
        <rFont val="Arial"/>
        <family val="2"/>
      </rPr>
      <t>1)</t>
    </r>
  </si>
  <si>
    <r>
      <t>Utdanninger akkreditert etter fagskoleloven</t>
    </r>
    <r>
      <rPr>
        <b/>
        <vertAlign val="superscript"/>
        <sz val="10"/>
        <rFont val="Arial"/>
        <family val="2"/>
      </rPr>
      <t>2)</t>
    </r>
  </si>
  <si>
    <t>Annen økonomisk virksomhet*</t>
  </si>
  <si>
    <t>Sum (skal stemme med resultatoppstillingen)</t>
  </si>
  <si>
    <t>N21.011</t>
  </si>
  <si>
    <t>N21.011A</t>
  </si>
  <si>
    <t>N21.012</t>
  </si>
  <si>
    <t>N21.013</t>
  </si>
  <si>
    <t>N21.1</t>
  </si>
  <si>
    <t>Varekostnad</t>
  </si>
  <si>
    <t>N21.021</t>
  </si>
  <si>
    <t>N21.022</t>
  </si>
  <si>
    <t>N21.023</t>
  </si>
  <si>
    <t>N21.024</t>
  </si>
  <si>
    <t>N21.025</t>
  </si>
  <si>
    <t>N21.2</t>
  </si>
  <si>
    <t>N21.3</t>
  </si>
  <si>
    <t>N21.043</t>
  </si>
  <si>
    <t>N21.041</t>
  </si>
  <si>
    <t>Rentekostnader fra foretak i samme konsern</t>
  </si>
  <si>
    <t>N21.044</t>
  </si>
  <si>
    <t>N21.042</t>
  </si>
  <si>
    <t>N21.4</t>
  </si>
  <si>
    <t>N21.5</t>
  </si>
  <si>
    <t>Skattekostnad</t>
  </si>
  <si>
    <t>N21.061</t>
  </si>
  <si>
    <t>N21.6</t>
  </si>
  <si>
    <t>N21.071</t>
  </si>
  <si>
    <t>Konsernbidrag</t>
  </si>
  <si>
    <t>N21.072</t>
  </si>
  <si>
    <t>Andre disponeringer</t>
  </si>
  <si>
    <t>N21.073</t>
  </si>
  <si>
    <t>N21.7</t>
  </si>
  <si>
    <t>*Hvis rettssubjektet har annen virksomhet, skal det skrives en kort beskrivelse av denne/disse virksomheten(e):</t>
  </si>
  <si>
    <t>1) Jfr. universitets- og høyskoleloven § 3-2,  §§ 6-5  og 6-6 og forskrift 2017-12-21-2383</t>
  </si>
  <si>
    <t>2) Jfr. fagskoleloven § 5,  §§ 32 og 33 og forskrift 2017-12-21-2383</t>
  </si>
  <si>
    <t>3) Summen av kolonne B, C og D skal stemme med tilsvarende linjer i resultatoppstillingen.</t>
  </si>
  <si>
    <t>Note 25 Automatisk genererte nøkkeltall</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</si>
  <si>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</si>
  <si>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</si>
  <si>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</si>
  <si>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</si>
  <si>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N25.011</t>
  </si>
  <si>
    <t>-herav driftstilskudd fra Kunnskapsdepartementet</t>
  </si>
  <si>
    <t>N25.012</t>
  </si>
  <si>
    <t xml:space="preserve">    -herav studie- og eksamensavgift fra studenter innenfor og utenfor EØS og Sveits</t>
  </si>
  <si>
    <t>N25.013</t>
  </si>
  <si>
    <t>-herav andre bidrags- og oppdragsinntekter</t>
  </si>
  <si>
    <t>N25.014</t>
  </si>
  <si>
    <t>-herav andre offentlige tilskudd, salgsinntekter og driftsinntekter</t>
  </si>
  <si>
    <t>N25.014A</t>
  </si>
  <si>
    <t>N25.015</t>
  </si>
  <si>
    <t>Andre driftskostnader (inkl. varekost og av- og nedskrivninger)</t>
  </si>
  <si>
    <t>N25.016</t>
  </si>
  <si>
    <t>N25.017</t>
  </si>
  <si>
    <t>N25.018</t>
  </si>
  <si>
    <t>N25.019</t>
  </si>
  <si>
    <t>Balanse:</t>
  </si>
  <si>
    <t>Anleggsmidler</t>
  </si>
  <si>
    <t>N25.021</t>
  </si>
  <si>
    <t>Omløpsmidler</t>
  </si>
  <si>
    <t>N25.022</t>
  </si>
  <si>
    <t>Sum eiendeler</t>
  </si>
  <si>
    <t>N25.023</t>
  </si>
  <si>
    <t>Egenkapital</t>
  </si>
  <si>
    <t>N25.024</t>
  </si>
  <si>
    <t>Annen langsiktig gjeld og  avsetning forpliktelser</t>
  </si>
  <si>
    <t>N25.025</t>
  </si>
  <si>
    <t>Kortsiktig gjeld</t>
  </si>
  <si>
    <t>N25.026</t>
  </si>
  <si>
    <t>Sum gjeld og egenkapital</t>
  </si>
  <si>
    <t>N25.027</t>
  </si>
  <si>
    <t>Nøkkeltall:</t>
  </si>
  <si>
    <t>Lønnskostnader som andel av totale driftskostnader</t>
  </si>
  <si>
    <t>N25.031</t>
  </si>
  <si>
    <t>Resultatgrad (driftsresultat / driftsinntekter)</t>
  </si>
  <si>
    <t>N25.032</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</si>
  <si>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</si>
  <si>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</si>
  <si>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</si>
  <si>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</si>
  <si>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</si>
  <si>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</si>
  <si>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</si>
  <si>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Note 30 EU-finansierte prosjekter</t>
  </si>
  <si>
    <t>Prosjektets kortnavn (hos EU)</t>
  </si>
  <si>
    <t>Prosjektnavn (tittel)</t>
  </si>
  <si>
    <t>Tilskudd fra Horisont Europa</t>
  </si>
  <si>
    <t>Tilskudd fra Horisont 2020</t>
  </si>
  <si>
    <t>Tilskudd fra EUs rammeprogram for forskning (FP7)</t>
  </si>
  <si>
    <t>Tilskudd fra EUs randsoneprogram til FP7</t>
  </si>
  <si>
    <t>Tilskudd fra andre tiltak/programmer finansiert av EU</t>
  </si>
  <si>
    <t>Koordinator-rolle (ja/nei)</t>
  </si>
  <si>
    <t>Referanse</t>
  </si>
  <si>
    <t>Prosjekt 1</t>
  </si>
  <si>
    <t>ja/nei</t>
  </si>
  <si>
    <t>EU.011</t>
  </si>
  <si>
    <t>Prosjekt 2</t>
  </si>
  <si>
    <t>Prosjekt 3</t>
  </si>
  <si>
    <t>Osv.</t>
  </si>
  <si>
    <t>EU.1</t>
  </si>
  <si>
    <t>Forklaring</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</si>
  <si>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</si>
  <si>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Note 32 Datagrunnlaget for indikatorer i finansieringssystemet</t>
  </si>
  <si>
    <t>Tall i 1000 kroner</t>
  </si>
  <si>
    <t>Indikator</t>
  </si>
  <si>
    <t>Tilskudd fra EUs rammeprogram for forskning</t>
  </si>
  <si>
    <t>N32.010</t>
  </si>
  <si>
    <t>N32.011</t>
  </si>
  <si>
    <t>Sum tilskudd fra EU rammeprogram for forskning og andre formål</t>
  </si>
  <si>
    <t>N32.10</t>
  </si>
  <si>
    <t>Tilskudd fra Norges forskningsråd - NFR</t>
  </si>
  <si>
    <t>N32.020</t>
  </si>
  <si>
    <t>Tilskudd fra regionale forskningsfond - RFF</t>
  </si>
  <si>
    <t>N32.021</t>
  </si>
  <si>
    <t>Sum tilskudd fra NFR og RFF</t>
  </si>
  <si>
    <t>N32.20</t>
  </si>
  <si>
    <t>Tilskudd fra bidrags- og oppdragsfinansiert aktivitet (BOA)</t>
  </si>
  <si>
    <t xml:space="preserve"> - diverse bidragsinntekter</t>
  </si>
  <si>
    <t>N32.030</t>
  </si>
  <si>
    <t xml:space="preserve"> - tilskudd fra statlige etater</t>
  </si>
  <si>
    <t>N32.031</t>
  </si>
  <si>
    <t xml:space="preserve"> - oppdragsinntekter</t>
  </si>
  <si>
    <t>N32.032</t>
  </si>
  <si>
    <t>Sum tilskudd fra bidrags- og oppdragsfinansiert aktivitet</t>
  </si>
  <si>
    <t>N32.30</t>
  </si>
  <si>
    <r>
      <t xml:space="preserve">Merknad: Noten er tilpasset indikatorene i finansieringssystemet og genereres automatisk med utgangspunkt i det datagrunnlaget som er presentert i note 1. </t>
    </r>
    <r>
      <rPr>
        <b/>
        <i/>
        <sz val="11"/>
        <rFont val="Times New Roman"/>
        <family val="1"/>
      </rPr>
      <t>Den skal ikke endres.</t>
    </r>
  </si>
  <si>
    <t>Virksomhetens navn: NLA Høgskolen AS</t>
  </si>
  <si>
    <t>Org.nr: 995 189 186</t>
  </si>
  <si>
    <t>Damaris Norge AS</t>
  </si>
  <si>
    <t>NLA Eiendom Breistein</t>
  </si>
  <si>
    <t>NLA Eiendom Sandviken</t>
  </si>
  <si>
    <t>Salg av underv.tjenester og adm.</t>
  </si>
  <si>
    <t>Salg av vaktmestertjenester</t>
  </si>
  <si>
    <t>GMS Eiendom (NLM Eiendom AS)</t>
  </si>
  <si>
    <t>Normisjon Eiendom AS, Avd Bolig og Gårdsdrift</t>
  </si>
  <si>
    <t>Storsalen Menighet (Normisjon)</t>
  </si>
  <si>
    <t>AS Tullinsgate 4 (NLM Eiendom AS)</t>
  </si>
  <si>
    <t>Husleie for campus Breistein</t>
  </si>
  <si>
    <t>Husleie for campus Sandviken</t>
  </si>
  <si>
    <t>Husleie for campus Gimlekollen</t>
  </si>
  <si>
    <t>Husleie for campus Staffeldtsgate</t>
  </si>
  <si>
    <t>Nærstående parter som omfattes av opplysningene i note 5, er:</t>
  </si>
  <si>
    <t xml:space="preserve">Salg til nærstående parter: </t>
  </si>
  <si>
    <t>Salg av tjenester (undervsining og adm.)</t>
  </si>
  <si>
    <t>Salg av tjenester (vaktmester)</t>
  </si>
  <si>
    <t>Kjøp fra nærstående parter:</t>
  </si>
  <si>
    <t>Husleie for vår campus på Breistein, Bergen.</t>
  </si>
  <si>
    <t>Husleie for vår campus i Sandviken, Bergen.</t>
  </si>
  <si>
    <t>Husleie for vår campus på Gimlekollen, Kr.sand.</t>
  </si>
  <si>
    <t>Husleie for vår campus i Staffeldtsgate, Oslo.</t>
  </si>
  <si>
    <t xml:space="preserve">Ikke relevant/aktuelt for NLA Høgskolen. </t>
  </si>
  <si>
    <t xml:space="preserve">Note 10 er ikke relevant/akturelt for NLA Høgskolen AS. </t>
  </si>
  <si>
    <t>Annen kortsiktig gjeld består av:</t>
  </si>
  <si>
    <t>Tildelte prosjektmidler</t>
  </si>
  <si>
    <t>Avsatt husleie for ubrukte lokaler</t>
  </si>
  <si>
    <t xml:space="preserve">Forskuddsbetalt studieavgift </t>
  </si>
  <si>
    <t>Erasmusmidler</t>
  </si>
  <si>
    <t>Annet</t>
  </si>
  <si>
    <t xml:space="preserve">NLA Høgskolen as velger å ikke bruke denne noten. </t>
  </si>
  <si>
    <t>Merknad:</t>
  </si>
  <si>
    <t xml:space="preserve">NLA Høgskolen AS har kun et akkreditert studietilbud etter UH-loven. Vi bruker derfor kun kolonne B. </t>
  </si>
  <si>
    <t>Ikke relevant/aktuelt for NLA Høgskolen.</t>
  </si>
  <si>
    <t xml:space="preserve">NLA Høgskolen velger å levere kontantstrøm etter den indirekte metoden. Derfor fyller vi ikke ut her. </t>
  </si>
  <si>
    <t>Kolonne B-E: Ikke relevant/aktuelt for NLA Høgskolen.</t>
  </si>
  <si>
    <t xml:space="preserve">Skyldig lønn består av både skyldig feriepenger, og en avsetning for lønnsoppgjøret 2024 - som ikke ble fullført og utbetalt i løpet av 2024. </t>
  </si>
  <si>
    <r>
      <rPr>
        <u/>
        <sz val="11"/>
        <color theme="1"/>
        <rFont val="Calibri"/>
        <family val="2"/>
        <scheme val="minor"/>
      </rPr>
      <t>Merknad til husleiekostnaden</t>
    </r>
    <r>
      <rPr>
        <sz val="11"/>
        <color theme="1"/>
        <rFont val="Calibri"/>
        <family val="2"/>
        <scheme val="minor"/>
      </rPr>
      <t xml:space="preserve">: Denne var uvanlig stor i 2023 på grunn av en avsetning for ubrukte lokaler i vår gamle campus Breistein (Åsane i Bergen). Denne husleieforpliktelsen har vi nå kjøpt oss ut av (01.10.24). Fra 01.01.2024 tok vi i bruk vår nye campus i Kalfaret (Bergen sentrum). </t>
    </r>
  </si>
  <si>
    <r>
      <rPr>
        <u/>
        <sz val="11"/>
        <color theme="1"/>
        <rFont val="Calibri"/>
        <family val="2"/>
        <scheme val="minor"/>
      </rPr>
      <t>Merknad til "andre kostnader til drift av eiendom og lokaler"</t>
    </r>
    <r>
      <rPr>
        <sz val="11"/>
        <color theme="1"/>
        <rFont val="Calibri"/>
        <family val="2"/>
        <scheme val="minor"/>
      </rPr>
      <t xml:space="preserve">: Det er særlig strømkostnadene som har blitt lavere, både på grunn av lavere andel i fraflyttet campus Breistein, og på grunn av generelt lavere strømpriser i 2024. </t>
    </r>
  </si>
  <si>
    <t>Salem Normisjon, Trondheim</t>
  </si>
  <si>
    <t>Husleie for vår campus i Salem, Trondheim</t>
  </si>
  <si>
    <t>Husleie for campus Trondheim</t>
  </si>
  <si>
    <t xml:space="preserve">Note 6 er ikke relevant/aktuelt for NLA Høgskolen.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</si>
</sst>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10"/>
      <color rgb="FF000000"/>
      <name val="Calibri"/>
      <family val="2"/>
      <scheme val="minor"/>
    </font>
    <font>
      <b/>
      <sz val="11"/>
      <name val="Calibri"/>
      <family val="2"/>
    </font>
    <font>
      <b/>
      <u/>
      <sz val="11"/>
      <name val="Calibri"/>
      <family val="2"/>
    </font>
    <font>
      <b/>
      <u/>
      <sz val="10"/>
      <name val="Arial"/>
      <family val="2"/>
    </font>
    <font>
      <u/>
      <sz val="11"/>
      <color theme="1"/>
      <name val="Calibri"/>
      <family val="2"/>
      <scheme val="minor"/>
    </font>
    <font>
      <sz val="8"/>
      <name val="Arial"/>
      <family val="2"/>
    </font>
  </fonts>
  <fills count="61">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FFC000"/>
        <bgColor indexed="64"/>
      </patternFill>
    </fill>
    <fill>
      <patternFill patternType="solid">
        <fgColor rgb="FF92D050"/>
        <bgColor indexed="64"/>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rgb="FF000000"/>
      </right>
      <top/>
      <bottom/>
      <diagonal/>
    </border>
    <border>
      <left/>
      <right/>
      <top style="thin">
        <color indexed="64"/>
      </top>
      <bottom style="double">
        <color indexed="64"/>
      </bottom>
      <diagonal/>
    </border>
    <border>
      <left/>
      <right style="thin">
        <color indexed="64"/>
      </right>
      <top style="thin">
        <color indexed="64"/>
      </top>
      <bottom/>
      <diagonal/>
    </border>
  </borders>
  <cellStyleXfs count="2478">
    <xf numFmtId="0" fontId="0"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44" fillId="0" borderId="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4" fillId="0" borderId="0"/>
    <xf numFmtId="9" fontId="5" fillId="0" borderId="0" applyFont="0" applyFill="0" applyBorder="0" applyAlignment="0" applyProtection="0"/>
    <xf numFmtId="0" fontId="4" fillId="0" borderId="0"/>
    <xf numFmtId="0" fontId="43" fillId="30" borderId="0" applyNumberFormat="0" applyBorder="0" applyAlignment="0" applyProtection="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164"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4"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4" fillId="31" borderId="0" applyNumberFormat="0" applyBorder="0" applyAlignment="0" applyProtection="0"/>
    <xf numFmtId="0" fontId="4"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6" fillId="45"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57" fillId="53" borderId="62"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164" fontId="5" fillId="0" borderId="0" applyFont="0" applyFill="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164" fontId="50" fillId="0" borderId="0" applyFont="0" applyFill="0" applyBorder="0" applyAlignment="0" applyProtection="0"/>
    <xf numFmtId="0" fontId="4" fillId="14" borderId="57"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4" fillId="0" borderId="0"/>
    <xf numFmtId="0" fontId="4" fillId="0" borderId="0"/>
    <xf numFmtId="0" fontId="4" fillId="0" borderId="0"/>
    <xf numFmtId="0" fontId="4" fillId="0" borderId="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39" borderId="59" applyNumberFormat="0" applyFont="0" applyAlignment="0" applyProtection="0"/>
    <xf numFmtId="0" fontId="5" fillId="39" borderId="59" applyNumberFormat="0" applyFont="0" applyAlignment="0" applyProtection="0"/>
    <xf numFmtId="0" fontId="5" fillId="39" borderId="59" applyNumberFormat="0" applyFont="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66" applyNumberFormat="0" applyFill="0" applyAlignment="0" applyProtection="0"/>
    <xf numFmtId="0" fontId="63" fillId="52" borderId="67" applyNumberFormat="0" applyAlignment="0" applyProtection="0"/>
    <xf numFmtId="0" fontId="4" fillId="0" borderId="0"/>
    <xf numFmtId="0" fontId="4" fillId="0" borderId="0"/>
    <xf numFmtId="0" fontId="4" fillId="0" borderId="0"/>
    <xf numFmtId="164" fontId="5" fillId="0" borderId="0" applyFont="0" applyFill="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164" fontId="5" fillId="0" borderId="0" applyFont="0" applyFill="0" applyBorder="0" applyAlignment="0" applyProtection="0"/>
    <xf numFmtId="0" fontId="4" fillId="0" borderId="0"/>
    <xf numFmtId="164" fontId="5" fillId="0" borderId="0" applyFont="0" applyFill="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164" fontId="50" fillId="0" borderId="0" applyFont="0" applyFill="0" applyBorder="0" applyAlignment="0" applyProtection="0"/>
    <xf numFmtId="0" fontId="4" fillId="14" borderId="57" applyNumberFormat="0" applyFon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 fillId="0" borderId="0"/>
    <xf numFmtId="0" fontId="4" fillId="0" borderId="0"/>
    <xf numFmtId="0" fontId="4" fillId="0" borderId="0"/>
    <xf numFmtId="0" fontId="4" fillId="0" borderId="0"/>
    <xf numFmtId="164"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5" fillId="0" borderId="0" applyFont="0" applyFill="0" applyBorder="0" applyAlignment="0" applyProtection="0"/>
    <xf numFmtId="0" fontId="4" fillId="31" borderId="0" applyNumberFormat="0" applyBorder="0" applyAlignment="0" applyProtection="0"/>
    <xf numFmtId="0" fontId="4"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43" fontId="5" fillId="0" borderId="0" applyFont="0" applyFill="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5" fillId="39" borderId="59" applyNumberFormat="0" applyFont="0" applyAlignment="0" applyProtection="0"/>
    <xf numFmtId="43" fontId="50" fillId="0" borderId="0" applyFont="0" applyFill="0" applyBorder="0" applyAlignment="0" applyProtection="0"/>
    <xf numFmtId="0" fontId="4" fillId="14" borderId="57"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5" fillId="0" borderId="66" applyNumberFormat="0" applyFill="0" applyAlignment="0" applyProtection="0"/>
    <xf numFmtId="0" fontId="4" fillId="0" borderId="0"/>
    <xf numFmtId="0" fontId="4" fillId="0" borderId="0"/>
    <xf numFmtId="0" fontId="4" fillId="0" borderId="0"/>
    <xf numFmtId="0" fontId="4" fillId="0" borderId="0"/>
    <xf numFmtId="43" fontId="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5" fillId="39" borderId="59"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0" fontId="4" fillId="31" borderId="0" applyNumberFormat="0" applyBorder="0" applyAlignment="0" applyProtection="0"/>
    <xf numFmtId="0" fontId="4" fillId="0" borderId="0"/>
    <xf numFmtId="43" fontId="5" fillId="0" borderId="0" applyFont="0" applyFill="0" applyBorder="0" applyAlignment="0" applyProtection="0"/>
    <xf numFmtId="0" fontId="5" fillId="0" borderId="0"/>
    <xf numFmtId="0" fontId="55" fillId="44" borderId="60" applyNumberFormat="0" applyAlignment="0" applyProtection="0"/>
    <xf numFmtId="0" fontId="5" fillId="39" borderId="59" applyNumberFormat="0" applyFont="0" applyAlignment="0" applyProtection="0"/>
    <xf numFmtId="0" fontId="63" fillId="52" borderId="67" applyNumberFormat="0" applyAlignment="0" applyProtection="0"/>
    <xf numFmtId="0" fontId="5" fillId="39" borderId="59" applyNumberFormat="0" applyFont="0" applyAlignment="0" applyProtection="0"/>
    <xf numFmtId="0" fontId="5" fillId="39" borderId="59" applyNumberFormat="0" applyFont="0" applyAlignment="0" applyProtection="0"/>
    <xf numFmtId="0" fontId="51" fillId="52" borderId="60" applyNumberFormat="0" applyAlignment="0" applyProtection="0"/>
    <xf numFmtId="0" fontId="5"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6"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6" borderId="0" applyNumberFormat="0" applyBorder="0" applyAlignment="0" applyProtection="0"/>
    <xf numFmtId="0" fontId="4" fillId="14" borderId="57"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1" borderId="0" applyNumberFormat="0" applyBorder="0" applyAlignment="0" applyProtection="0"/>
    <xf numFmtId="0" fontId="4" fillId="0" borderId="0"/>
    <xf numFmtId="0" fontId="77" fillId="0" borderId="0" applyNumberFormat="0" applyFill="0" applyBorder="0" applyAlignment="0" applyProtection="0"/>
  </cellStyleXfs>
  <cellXfs count="610">
    <xf numFmtId="0" fontId="0" fillId="0" borderId="0" xfId="0"/>
    <xf numFmtId="0" fontId="8" fillId="0" borderId="0" xfId="0" applyFont="1" applyAlignment="1" applyProtection="1">
      <alignment wrapText="1"/>
      <protection locked="0"/>
    </xf>
    <xf numFmtId="0" fontId="6" fillId="0" borderId="0" xfId="0" applyFont="1" applyAlignment="1" applyProtection="1">
      <alignment wrapText="1"/>
      <protection locked="0"/>
    </xf>
    <xf numFmtId="0" fontId="7" fillId="2" borderId="0" xfId="0" applyFont="1" applyFill="1"/>
    <xf numFmtId="0" fontId="7" fillId="3" borderId="0" xfId="0" applyFont="1" applyFill="1" applyAlignment="1" applyProtection="1">
      <alignment horizontal="center"/>
      <protection locked="0"/>
    </xf>
    <xf numFmtId="0" fontId="8" fillId="2" borderId="0" xfId="0" applyFont="1" applyFill="1" applyAlignment="1" applyProtection="1">
      <alignment wrapText="1"/>
      <protection locked="0"/>
    </xf>
    <xf numFmtId="0" fontId="7" fillId="0" borderId="0" xfId="0" applyFont="1" applyProtection="1">
      <protection locked="0"/>
    </xf>
    <xf numFmtId="0" fontId="7" fillId="0" borderId="0" xfId="0" applyFont="1" applyAlignment="1" applyProtection="1">
      <alignment horizontal="center"/>
      <protection locked="0"/>
    </xf>
    <xf numFmtId="0" fontId="9" fillId="0" borderId="0" xfId="0" applyFont="1"/>
    <xf numFmtId="0" fontId="9" fillId="0" borderId="0" xfId="0" applyFont="1" applyProtection="1">
      <protection locked="0"/>
    </xf>
    <xf numFmtId="0" fontId="8" fillId="0" borderId="0" xfId="0" applyFont="1" applyAlignment="1" applyProtection="1">
      <alignment horizontal="center" wrapText="1"/>
      <protection locked="0"/>
    </xf>
    <xf numFmtId="0" fontId="8" fillId="0" borderId="0" xfId="0" applyFont="1" applyProtection="1">
      <protection locked="0"/>
    </xf>
    <xf numFmtId="0" fontId="10" fillId="0" borderId="0" xfId="0" applyFont="1"/>
    <xf numFmtId="0" fontId="10" fillId="0" borderId="0" xfId="0" applyFont="1" applyProtection="1">
      <protection locked="0"/>
    </xf>
    <xf numFmtId="0" fontId="8" fillId="0" borderId="0" xfId="0" applyFont="1" applyAlignment="1" applyProtection="1">
      <alignment vertical="center" wrapText="1"/>
      <protection locked="0"/>
    </xf>
    <xf numFmtId="0" fontId="10" fillId="0" borderId="0" xfId="0" applyFont="1" applyAlignment="1">
      <alignment wrapText="1"/>
    </xf>
    <xf numFmtId="0" fontId="10" fillId="0" borderId="0" xfId="0" applyFont="1" applyAlignment="1" applyProtection="1">
      <alignment wrapText="1"/>
      <protection locked="0"/>
    </xf>
    <xf numFmtId="0" fontId="7" fillId="4" borderId="0" xfId="0" applyFont="1" applyFill="1" applyAlignment="1">
      <alignment wrapText="1"/>
    </xf>
    <xf numFmtId="0" fontId="6" fillId="5" borderId="0" xfId="0" applyFont="1" applyFill="1" applyProtection="1">
      <protection locked="0"/>
    </xf>
    <xf numFmtId="0" fontId="8" fillId="0" borderId="1" xfId="0" applyFont="1" applyBorder="1" applyProtection="1">
      <protection locked="0"/>
    </xf>
    <xf numFmtId="0" fontId="8" fillId="0" borderId="0" xfId="0" applyFont="1"/>
    <xf numFmtId="0" fontId="7" fillId="0" borderId="3" xfId="0" applyFont="1" applyBorder="1"/>
    <xf numFmtId="0" fontId="8" fillId="0" borderId="3" xfId="0" applyFont="1" applyBorder="1" applyAlignment="1" applyProtection="1">
      <alignment horizontal="center"/>
      <protection locked="0"/>
    </xf>
    <xf numFmtId="0" fontId="8" fillId="0" borderId="3" xfId="0" applyFont="1" applyBorder="1"/>
    <xf numFmtId="0" fontId="8" fillId="0" borderId="3" xfId="0" applyFont="1" applyBorder="1" applyAlignment="1">
      <alignment horizontal="center"/>
    </xf>
    <xf numFmtId="0" fontId="8" fillId="0" borderId="5" xfId="0" applyFont="1" applyBorder="1" applyAlignment="1">
      <alignment horizontal="left"/>
    </xf>
    <xf numFmtId="0" fontId="8" fillId="0" borderId="5" xfId="0" applyFont="1" applyBorder="1" applyAlignment="1">
      <alignment horizontal="center"/>
    </xf>
    <xf numFmtId="37" fontId="8" fillId="0" borderId="3" xfId="0" applyNumberFormat="1" applyFont="1" applyBorder="1" applyProtection="1">
      <protection locked="0"/>
    </xf>
    <xf numFmtId="37" fontId="8" fillId="0" borderId="4" xfId="0" applyNumberFormat="1" applyFont="1" applyBorder="1" applyProtection="1">
      <protection locked="0"/>
    </xf>
    <xf numFmtId="0" fontId="7" fillId="0" borderId="5" xfId="0" applyFont="1" applyBorder="1"/>
    <xf numFmtId="0" fontId="8" fillId="0" borderId="5" xfId="0" applyFont="1" applyBorder="1" applyAlignment="1" applyProtection="1">
      <alignment horizontal="center"/>
      <protection locked="0"/>
    </xf>
    <xf numFmtId="37" fontId="7" fillId="0" borderId="1" xfId="0" applyNumberFormat="1" applyFont="1" applyBorder="1"/>
    <xf numFmtId="37" fontId="8" fillId="0" borderId="1" xfId="0" applyNumberFormat="1" applyFont="1" applyBorder="1"/>
    <xf numFmtId="0" fontId="8" fillId="0" borderId="3" xfId="0" applyFont="1" applyBorder="1" applyProtection="1">
      <protection locked="0"/>
    </xf>
    <xf numFmtId="0" fontId="8" fillId="0" borderId="3" xfId="0" applyFont="1" applyBorder="1" applyAlignment="1">
      <alignment horizontal="left"/>
    </xf>
    <xf numFmtId="0" fontId="7" fillId="0" borderId="1" xfId="0" applyFont="1" applyBorder="1"/>
    <xf numFmtId="0" fontId="8" fillId="0" borderId="1" xfId="0" applyFont="1" applyBorder="1" applyAlignment="1" applyProtection="1">
      <alignment horizontal="center"/>
      <protection locked="0"/>
    </xf>
    <xf numFmtId="0" fontId="8" fillId="0" borderId="1" xfId="0" applyFont="1" applyBorder="1"/>
    <xf numFmtId="0" fontId="8" fillId="0" borderId="5" xfId="0" applyFont="1" applyBorder="1" applyProtection="1">
      <protection locked="0"/>
    </xf>
    <xf numFmtId="0" fontId="6" fillId="0" borderId="0" xfId="0" applyFont="1" applyProtection="1">
      <protection locked="0"/>
    </xf>
    <xf numFmtId="0" fontId="7" fillId="0" borderId="0" xfId="0" applyFont="1" applyAlignment="1" applyProtection="1">
      <alignment horizontal="left"/>
      <protection locked="0"/>
    </xf>
    <xf numFmtId="0" fontId="7" fillId="0" borderId="9" xfId="0" applyFont="1" applyBorder="1"/>
    <xf numFmtId="37" fontId="8" fillId="0" borderId="6" xfId="0" applyNumberFormat="1" applyFont="1" applyBorder="1" applyProtection="1">
      <protection locked="0"/>
    </xf>
    <xf numFmtId="37" fontId="8" fillId="0" borderId="7" xfId="0" applyNumberFormat="1" applyFont="1" applyBorder="1" applyProtection="1">
      <protection locked="0"/>
    </xf>
    <xf numFmtId="0" fontId="8" fillId="0" borderId="9" xfId="0" applyFont="1" applyBorder="1" applyProtection="1">
      <protection locked="0"/>
    </xf>
    <xf numFmtId="0" fontId="8" fillId="0" borderId="9" xfId="0" applyFont="1" applyBorder="1" applyAlignment="1">
      <alignment horizontal="left"/>
    </xf>
    <xf numFmtId="0" fontId="8" fillId="0" borderId="10" xfId="0" applyFont="1" applyBorder="1" applyAlignment="1">
      <alignment horizontal="left"/>
    </xf>
    <xf numFmtId="0" fontId="7" fillId="0" borderId="11" xfId="0" applyFont="1" applyBorder="1"/>
    <xf numFmtId="0" fontId="7" fillId="0" borderId="9" xfId="0" applyFont="1" applyBorder="1" applyProtection="1">
      <protection locked="0"/>
    </xf>
    <xf numFmtId="37" fontId="7" fillId="0" borderId="6" xfId="0" applyNumberFormat="1" applyFont="1" applyBorder="1" applyProtection="1">
      <protection locked="0"/>
    </xf>
    <xf numFmtId="0" fontId="7" fillId="0" borderId="10" xfId="0" applyFont="1" applyBorder="1"/>
    <xf numFmtId="0" fontId="7" fillId="0" borderId="13" xfId="0" applyFont="1" applyBorder="1"/>
    <xf numFmtId="0" fontId="7" fillId="0" borderId="3" xfId="0" applyFont="1" applyBorder="1" applyProtection="1">
      <protection locked="0"/>
    </xf>
    <xf numFmtId="0" fontId="11" fillId="4" borderId="0" xfId="0" applyFont="1" applyFill="1"/>
    <xf numFmtId="0" fontId="7" fillId="0" borderId="12" xfId="0" applyFont="1" applyBorder="1" applyAlignment="1" applyProtection="1">
      <alignment horizontal="left"/>
      <protection locked="0"/>
    </xf>
    <xf numFmtId="0" fontId="8" fillId="0" borderId="12" xfId="0" applyFont="1" applyBorder="1"/>
    <xf numFmtId="0" fontId="9" fillId="0" borderId="16" xfId="0" applyFont="1" applyBorder="1"/>
    <xf numFmtId="3" fontId="8" fillId="0" borderId="0" xfId="0" applyNumberFormat="1" applyFont="1" applyAlignment="1" applyProtection="1">
      <alignment horizontal="right"/>
      <protection locked="0"/>
    </xf>
    <xf numFmtId="0" fontId="7" fillId="0" borderId="16" xfId="0" applyFont="1" applyBorder="1" applyProtection="1">
      <protection locked="0"/>
    </xf>
    <xf numFmtId="0" fontId="7" fillId="0" borderId="12" xfId="0" applyFont="1" applyBorder="1"/>
    <xf numFmtId="0" fontId="7" fillId="3" borderId="0" xfId="0" applyFont="1" applyFill="1" applyAlignment="1">
      <alignment vertical="center"/>
    </xf>
    <xf numFmtId="0" fontId="9" fillId="0" borderId="0" xfId="0" applyFont="1" applyAlignment="1" applyProtection="1">
      <alignment wrapText="1"/>
      <protection locked="0"/>
    </xf>
    <xf numFmtId="0" fontId="8" fillId="0" borderId="17" xfId="0" applyFont="1" applyBorder="1" applyAlignment="1" applyProtection="1">
      <alignment wrapText="1"/>
      <protection locked="0"/>
    </xf>
    <xf numFmtId="3" fontId="8" fillId="0" borderId="0" xfId="0" applyNumberFormat="1" applyFont="1" applyProtection="1">
      <protection locked="0"/>
    </xf>
    <xf numFmtId="0" fontId="8" fillId="0" borderId="0" xfId="0" applyFont="1" applyAlignment="1" applyProtection="1">
      <alignment horizontal="left" wrapText="1"/>
      <protection locked="0"/>
    </xf>
    <xf numFmtId="0" fontId="6" fillId="0" borderId="0" xfId="0" applyFont="1" applyAlignment="1" applyProtection="1">
      <alignment horizontal="left"/>
      <protection locked="0"/>
    </xf>
    <xf numFmtId="3" fontId="8" fillId="0" borderId="1" xfId="0" applyNumberFormat="1" applyFont="1" applyBorder="1" applyAlignment="1">
      <alignment horizontal="right"/>
    </xf>
    <xf numFmtId="3" fontId="8" fillId="6" borderId="1" xfId="0" applyNumberFormat="1" applyFont="1" applyFill="1" applyBorder="1" applyAlignment="1">
      <alignment horizontal="right"/>
    </xf>
    <xf numFmtId="3" fontId="8" fillId="0" borderId="1" xfId="0" applyNumberFormat="1" applyFont="1" applyBorder="1" applyAlignment="1" applyProtection="1">
      <alignment horizontal="right"/>
      <protection locked="0"/>
    </xf>
    <xf numFmtId="0" fontId="8" fillId="0" borderId="17" xfId="0" applyFont="1" applyBorder="1" applyProtection="1">
      <protection locked="0"/>
    </xf>
    <xf numFmtId="0" fontId="8" fillId="0" borderId="12" xfId="0" applyFont="1" applyBorder="1" applyProtection="1">
      <protection locked="0"/>
    </xf>
    <xf numFmtId="0" fontId="7" fillId="0" borderId="1" xfId="0" applyFont="1" applyBorder="1" applyAlignment="1">
      <alignment wrapText="1"/>
    </xf>
    <xf numFmtId="0" fontId="8" fillId="0" borderId="1" xfId="0" applyFont="1" applyBorder="1" applyAlignment="1">
      <alignment wrapText="1"/>
    </xf>
    <xf numFmtId="3" fontId="6" fillId="5" borderId="0" xfId="0" applyNumberFormat="1" applyFont="1" applyFill="1" applyProtection="1">
      <protection locked="0"/>
    </xf>
    <xf numFmtId="3" fontId="8" fillId="0" borderId="3" xfId="0" applyNumberFormat="1" applyFont="1" applyBorder="1" applyAlignment="1" applyProtection="1">
      <alignment wrapText="1"/>
      <protection locked="0"/>
    </xf>
    <xf numFmtId="3" fontId="8" fillId="0" borderId="4" xfId="0" applyNumberFormat="1" applyFont="1" applyBorder="1" applyProtection="1">
      <protection locked="0"/>
    </xf>
    <xf numFmtId="3" fontId="8" fillId="0" borderId="3" xfId="0" applyNumberFormat="1" applyFont="1" applyBorder="1" applyProtection="1">
      <protection locked="0"/>
    </xf>
    <xf numFmtId="3" fontId="7" fillId="0" borderId="1" xfId="0" applyNumberFormat="1" applyFont="1" applyBorder="1"/>
    <xf numFmtId="3" fontId="8" fillId="0" borderId="1" xfId="0" applyNumberFormat="1" applyFont="1" applyBorder="1"/>
    <xf numFmtId="3" fontId="8" fillId="0" borderId="6" xfId="0" applyNumberFormat="1" applyFont="1" applyBorder="1" applyProtection="1">
      <protection locked="0"/>
    </xf>
    <xf numFmtId="3" fontId="8" fillId="0" borderId="7" xfId="0" applyNumberFormat="1" applyFont="1" applyBorder="1" applyProtection="1">
      <protection locked="0"/>
    </xf>
    <xf numFmtId="3" fontId="7" fillId="0" borderId="5" xfId="0" applyNumberFormat="1" applyFont="1" applyBorder="1"/>
    <xf numFmtId="3" fontId="8" fillId="0" borderId="5" xfId="0" applyNumberFormat="1" applyFont="1" applyBorder="1"/>
    <xf numFmtId="3" fontId="8" fillId="0" borderId="2" xfId="0" applyNumberFormat="1" applyFont="1" applyBorder="1" applyProtection="1">
      <protection locked="0"/>
    </xf>
    <xf numFmtId="3" fontId="8" fillId="0" borderId="5" xfId="0" applyNumberFormat="1" applyFont="1" applyBorder="1" applyProtection="1">
      <protection locked="0"/>
    </xf>
    <xf numFmtId="3" fontId="8" fillId="0" borderId="8" xfId="0" applyNumberFormat="1" applyFont="1" applyBorder="1" applyProtection="1">
      <protection locked="0"/>
    </xf>
    <xf numFmtId="3" fontId="6" fillId="0" borderId="0" xfId="0" applyNumberFormat="1" applyFont="1" applyProtection="1">
      <protection locked="0"/>
    </xf>
    <xf numFmtId="3" fontId="8" fillId="0" borderId="0" xfId="0" applyNumberFormat="1" applyFont="1" applyAlignment="1" applyProtection="1">
      <alignment horizontal="center" wrapText="1"/>
      <protection locked="0"/>
    </xf>
    <xf numFmtId="3" fontId="7" fillId="0" borderId="0" xfId="0" applyNumberFormat="1" applyFont="1" applyAlignment="1" applyProtection="1">
      <alignment horizontal="left"/>
      <protection locked="0"/>
    </xf>
    <xf numFmtId="3" fontId="8" fillId="0" borderId="0" xfId="0" applyNumberFormat="1" applyFont="1" applyAlignment="1" applyProtection="1">
      <alignment horizontal="left"/>
      <protection locked="0"/>
    </xf>
    <xf numFmtId="3" fontId="7" fillId="0" borderId="6" xfId="0" applyNumberFormat="1" applyFont="1" applyBorder="1" applyProtection="1">
      <protection locked="0"/>
    </xf>
    <xf numFmtId="3" fontId="7" fillId="0" borderId="3" xfId="0" applyNumberFormat="1" applyFont="1" applyBorder="1" applyProtection="1">
      <protection locked="0"/>
    </xf>
    <xf numFmtId="3" fontId="8" fillId="0" borderId="1" xfId="0" applyNumberFormat="1" applyFont="1" applyBorder="1" applyProtection="1">
      <protection locked="0"/>
    </xf>
    <xf numFmtId="3" fontId="10" fillId="0" borderId="0" xfId="0" applyNumberFormat="1" applyFont="1"/>
    <xf numFmtId="3" fontId="8" fillId="3" borderId="0" xfId="0" applyNumberFormat="1" applyFont="1" applyFill="1" applyAlignment="1" applyProtection="1">
      <alignment wrapText="1"/>
      <protection locked="0"/>
    </xf>
    <xf numFmtId="3" fontId="7" fillId="0" borderId="0" xfId="0" applyNumberFormat="1" applyFont="1" applyAlignment="1" applyProtection="1">
      <alignment wrapText="1"/>
      <protection locked="0"/>
    </xf>
    <xf numFmtId="3" fontId="8" fillId="3" borderId="0" xfId="0" applyNumberFormat="1" applyFont="1" applyFill="1" applyAlignment="1" applyProtection="1">
      <alignment horizontal="center" wrapText="1"/>
      <protection locked="0"/>
    </xf>
    <xf numFmtId="3" fontId="6" fillId="0" borderId="0" xfId="0" applyNumberFormat="1" applyFont="1" applyAlignment="1" applyProtection="1">
      <alignment wrapText="1"/>
      <protection locked="0"/>
    </xf>
    <xf numFmtId="3" fontId="8" fillId="3" borderId="0" xfId="0" applyNumberFormat="1" applyFont="1" applyFill="1" applyProtection="1">
      <protection locked="0"/>
    </xf>
    <xf numFmtId="3" fontId="8" fillId="4" borderId="0" xfId="0" applyNumberFormat="1" applyFont="1" applyFill="1" applyAlignment="1" applyProtection="1">
      <alignment wrapText="1"/>
      <protection locked="0"/>
    </xf>
    <xf numFmtId="3" fontId="8" fillId="0" borderId="17" xfId="0" applyNumberFormat="1" applyFont="1" applyBorder="1" applyProtection="1">
      <protection locked="0"/>
    </xf>
    <xf numFmtId="3" fontId="8" fillId="0" borderId="12" xfId="0" applyNumberFormat="1" applyFont="1" applyBorder="1" applyProtection="1">
      <protection locked="0"/>
    </xf>
    <xf numFmtId="37" fontId="6" fillId="0" borderId="0" xfId="0" applyNumberFormat="1" applyFont="1" applyProtection="1">
      <protection locked="0"/>
    </xf>
    <xf numFmtId="37" fontId="8" fillId="0" borderId="0" xfId="0" applyNumberFormat="1" applyFont="1" applyAlignment="1" applyProtection="1">
      <alignment wrapText="1"/>
      <protection locked="0"/>
    </xf>
    <xf numFmtId="3" fontId="8" fillId="0" borderId="0" xfId="0" applyNumberFormat="1" applyFont="1"/>
    <xf numFmtId="3" fontId="8" fillId="0" borderId="9" xfId="0" applyNumberFormat="1" applyFont="1" applyBorder="1" applyProtection="1">
      <protection locked="0"/>
    </xf>
    <xf numFmtId="3" fontId="8" fillId="0" borderId="11" xfId="0" applyNumberFormat="1" applyFont="1" applyBorder="1"/>
    <xf numFmtId="0" fontId="8" fillId="0" borderId="0" xfId="0" applyFont="1" applyAlignment="1">
      <alignment horizontal="left" indent="1"/>
    </xf>
    <xf numFmtId="0" fontId="8" fillId="0" borderId="27" xfId="0" applyFont="1" applyBorder="1" applyAlignment="1">
      <alignment horizontal="left"/>
    </xf>
    <xf numFmtId="0" fontId="8" fillId="0" borderId="27" xfId="0" applyFont="1" applyBorder="1"/>
    <xf numFmtId="0" fontId="10" fillId="0" borderId="27" xfId="0" applyFont="1" applyBorder="1"/>
    <xf numFmtId="3" fontId="7" fillId="0" borderId="0" xfId="0" applyNumberFormat="1" applyFont="1"/>
    <xf numFmtId="0" fontId="7" fillId="0" borderId="1" xfId="0" applyFont="1" applyBorder="1" applyAlignment="1">
      <alignment vertical="center"/>
    </xf>
    <xf numFmtId="0" fontId="7" fillId="0" borderId="0" xfId="0" applyFont="1" applyAlignment="1">
      <alignment horizontal="left"/>
    </xf>
    <xf numFmtId="0" fontId="6" fillId="0" borderId="0" xfId="0" applyFont="1" applyAlignment="1" applyProtection="1">
      <alignment horizontal="left" vertical="top" wrapText="1"/>
      <protection locked="0"/>
    </xf>
    <xf numFmtId="0" fontId="6" fillId="0" borderId="0" xfId="0" applyFont="1" applyAlignment="1" applyProtection="1">
      <alignment horizontal="left" vertical="top" wrapText="1" indent="1"/>
      <protection locked="0"/>
    </xf>
    <xf numFmtId="0" fontId="6" fillId="0" borderId="27" xfId="0" applyFont="1" applyBorder="1" applyAlignment="1" applyProtection="1">
      <alignment horizontal="left" vertical="top" wrapText="1"/>
      <protection locked="0"/>
    </xf>
    <xf numFmtId="0" fontId="8" fillId="0" borderId="0" xfId="0" applyFont="1" applyAlignment="1" applyProtection="1">
      <alignment horizontal="left"/>
      <protection locked="0"/>
    </xf>
    <xf numFmtId="0" fontId="8" fillId="0" borderId="0" xfId="0" applyFont="1" applyAlignment="1">
      <alignment horizontal="left"/>
    </xf>
    <xf numFmtId="0" fontId="7" fillId="4" borderId="0" xfId="0" applyFont="1" applyFill="1"/>
    <xf numFmtId="0" fontId="8" fillId="0" borderId="13" xfId="0" applyFont="1" applyBorder="1" applyAlignment="1">
      <alignment horizontal="left"/>
    </xf>
    <xf numFmtId="3" fontId="6" fillId="5" borderId="0" xfId="0" applyNumberFormat="1" applyFont="1" applyFill="1" applyAlignment="1" applyProtection="1">
      <alignment horizontal="left"/>
      <protection locked="0"/>
    </xf>
    <xf numFmtId="0" fontId="0" fillId="0" borderId="0" xfId="0" applyAlignment="1">
      <alignment horizontal="left"/>
    </xf>
    <xf numFmtId="0" fontId="6" fillId="0" borderId="13" xfId="0" applyFont="1" applyBorder="1" applyProtection="1">
      <protection locked="0"/>
    </xf>
    <xf numFmtId="3" fontId="6" fillId="0" borderId="13" xfId="0" applyNumberFormat="1" applyFont="1" applyBorder="1" applyProtection="1">
      <protection locked="0"/>
    </xf>
    <xf numFmtId="0" fontId="11" fillId="0" borderId="13" xfId="0" applyFont="1" applyBorder="1" applyAlignment="1" applyProtection="1">
      <alignment vertical="center"/>
      <protection locked="0"/>
    </xf>
    <xf numFmtId="0" fontId="7" fillId="0" borderId="0" xfId="0" applyFont="1" applyAlignment="1">
      <alignment vertical="center"/>
    </xf>
    <xf numFmtId="3" fontId="7" fillId="0" borderId="13" xfId="0" applyNumberFormat="1" applyFont="1" applyBorder="1" applyAlignment="1" applyProtection="1">
      <alignment wrapText="1"/>
      <protection locked="0"/>
    </xf>
    <xf numFmtId="0" fontId="6" fillId="0" borderId="0" xfId="0" applyFont="1" applyAlignment="1" applyProtection="1">
      <alignment horizontal="center"/>
      <protection locked="0"/>
    </xf>
    <xf numFmtId="0" fontId="10" fillId="0" borderId="13" xfId="0" applyFont="1" applyBorder="1" applyAlignment="1">
      <alignment wrapText="1"/>
    </xf>
    <xf numFmtId="0" fontId="8" fillId="0" borderId="0" xfId="0" applyFont="1" applyAlignment="1" applyProtection="1">
      <alignment horizontal="right" wrapText="1"/>
      <protection locked="0"/>
    </xf>
    <xf numFmtId="3" fontId="8" fillId="0" borderId="31" xfId="0" applyNumberFormat="1" applyFont="1" applyBorder="1" applyAlignment="1" applyProtection="1">
      <alignment horizontal="right" wrapText="1"/>
      <protection locked="0"/>
    </xf>
    <xf numFmtId="3" fontId="8" fillId="0" borderId="22" xfId="0" applyNumberFormat="1" applyFont="1" applyBorder="1" applyAlignment="1" applyProtection="1">
      <alignment horizontal="right" wrapText="1"/>
      <protection locked="0"/>
    </xf>
    <xf numFmtId="3" fontId="7" fillId="0" borderId="13" xfId="0" applyNumberFormat="1" applyFont="1" applyBorder="1" applyAlignment="1">
      <alignment horizontal="right" wrapText="1"/>
    </xf>
    <xf numFmtId="3" fontId="8" fillId="0" borderId="13" xfId="0" applyNumberFormat="1" applyFont="1" applyBorder="1" applyAlignment="1">
      <alignment horizontal="right" wrapText="1"/>
    </xf>
    <xf numFmtId="0" fontId="6" fillId="0" borderId="0" xfId="0" applyFont="1" applyAlignment="1" applyProtection="1">
      <alignment horizontal="right"/>
      <protection locked="0"/>
    </xf>
    <xf numFmtId="3" fontId="6" fillId="0" borderId="21" xfId="0" applyNumberFormat="1" applyFont="1" applyBorder="1" applyProtection="1">
      <protection locked="0"/>
    </xf>
    <xf numFmtId="0" fontId="8" fillId="0" borderId="9" xfId="0" applyFont="1" applyBorder="1"/>
    <xf numFmtId="0" fontId="7" fillId="0" borderId="9" xfId="0" applyFont="1" applyBorder="1" applyAlignment="1">
      <alignment horizontal="left"/>
    </xf>
    <xf numFmtId="0" fontId="8" fillId="0" borderId="11" xfId="0" applyFont="1" applyBorder="1" applyProtection="1">
      <protection locked="0"/>
    </xf>
    <xf numFmtId="0" fontId="8" fillId="0" borderId="10" xfId="0" applyFont="1" applyBorder="1" applyProtection="1">
      <protection locked="0"/>
    </xf>
    <xf numFmtId="0" fontId="0" fillId="0" borderId="33" xfId="0" applyBorder="1"/>
    <xf numFmtId="0" fontId="0" fillId="0" borderId="21"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6" fillId="0" borderId="0" xfId="0" applyNumberFormat="1" applyFont="1" applyAlignment="1" applyProtection="1">
      <alignment horizontal="left"/>
      <protection locked="0"/>
    </xf>
    <xf numFmtId="0" fontId="20" fillId="0" borderId="0" xfId="0" applyFont="1"/>
    <xf numFmtId="3" fontId="8" fillId="0" borderId="0" xfId="0" applyNumberFormat="1" applyFont="1" applyAlignment="1" applyProtection="1">
      <alignment horizontal="center"/>
      <protection locked="0"/>
    </xf>
    <xf numFmtId="0" fontId="8" fillId="0" borderId="35" xfId="0" applyFont="1" applyBorder="1" applyAlignment="1">
      <alignment horizontal="left" vertical="center"/>
    </xf>
    <xf numFmtId="0" fontId="10" fillId="0" borderId="0" xfId="0" applyFont="1" applyAlignment="1">
      <alignment vertical="center"/>
    </xf>
    <xf numFmtId="3" fontId="8" fillId="0" borderId="0" xfId="0" applyNumberFormat="1" applyFont="1" applyAlignment="1" applyProtection="1">
      <alignment horizontal="left" wrapText="1"/>
      <protection locked="0"/>
    </xf>
    <xf numFmtId="14" fontId="11" fillId="0" borderId="13" xfId="0" applyNumberFormat="1" applyFont="1" applyBorder="1" applyAlignment="1">
      <alignment horizontal="center"/>
    </xf>
    <xf numFmtId="14" fontId="6" fillId="0" borderId="13" xfId="0" applyNumberFormat="1" applyFont="1" applyBorder="1" applyAlignment="1">
      <alignment horizontal="center"/>
    </xf>
    <xf numFmtId="0" fontId="19" fillId="0" borderId="0" xfId="0" applyFont="1"/>
    <xf numFmtId="0" fontId="6" fillId="0" borderId="13" xfId="0" applyFont="1" applyBorder="1"/>
    <xf numFmtId="0" fontId="11" fillId="5" borderId="0" xfId="0" applyFont="1" applyFill="1"/>
    <xf numFmtId="0" fontId="0" fillId="5" borderId="21" xfId="0" applyFill="1" applyBorder="1"/>
    <xf numFmtId="0" fontId="25" fillId="0" borderId="0" xfId="0" applyFont="1"/>
    <xf numFmtId="3" fontId="8" fillId="0" borderId="11" xfId="0" applyNumberFormat="1" applyFont="1" applyBorder="1" applyAlignment="1">
      <alignment horizontal="right"/>
    </xf>
    <xf numFmtId="3" fontId="8" fillId="0" borderId="11" xfId="0" applyNumberFormat="1" applyFont="1" applyBorder="1" applyAlignment="1" applyProtection="1">
      <alignment horizontal="right"/>
      <protection locked="0"/>
    </xf>
    <xf numFmtId="3" fontId="8" fillId="0" borderId="11" xfId="0" applyNumberFormat="1" applyFont="1" applyBorder="1" applyProtection="1">
      <protection locked="0"/>
    </xf>
    <xf numFmtId="49" fontId="8" fillId="0" borderId="1" xfId="0" applyNumberFormat="1" applyFont="1" applyBorder="1" applyAlignment="1">
      <alignment horizontal="left" indent="1"/>
    </xf>
    <xf numFmtId="0" fontId="15" fillId="0" borderId="13" xfId="0" applyFont="1" applyBorder="1" applyProtection="1">
      <protection locked="0"/>
    </xf>
    <xf numFmtId="38" fontId="15" fillId="0" borderId="13" xfId="0" applyNumberFormat="1" applyFont="1" applyBorder="1" applyProtection="1">
      <protection locked="0"/>
    </xf>
    <xf numFmtId="0" fontId="6" fillId="0" borderId="0" xfId="0" applyFont="1" applyAlignment="1">
      <alignment horizontal="center"/>
    </xf>
    <xf numFmtId="0" fontId="6" fillId="0" borderId="0" xfId="0" applyFont="1" applyAlignment="1">
      <alignment vertical="center"/>
    </xf>
    <xf numFmtId="14" fontId="7" fillId="0" borderId="13" xfId="0" applyNumberFormat="1" applyFont="1" applyBorder="1" applyAlignment="1">
      <alignment horizontal="right" wrapText="1"/>
    </xf>
    <xf numFmtId="14" fontId="8" fillId="0" borderId="13" xfId="0" applyNumberFormat="1" applyFont="1" applyBorder="1" applyAlignment="1">
      <alignment horizontal="right" wrapText="1"/>
    </xf>
    <xf numFmtId="3" fontId="8" fillId="0" borderId="21"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8" fillId="0" borderId="13" xfId="0" applyNumberFormat="1" applyFont="1" applyBorder="1" applyAlignment="1" applyProtection="1">
      <alignment horizontal="right" wrapText="1"/>
      <protection locked="0"/>
    </xf>
    <xf numFmtId="3" fontId="8" fillId="0" borderId="0" xfId="0" applyNumberFormat="1" applyFont="1" applyAlignment="1" applyProtection="1">
      <alignment horizontal="right" wrapText="1"/>
      <protection locked="0"/>
    </xf>
    <xf numFmtId="0" fontId="6" fillId="0" borderId="13" xfId="0" applyFont="1" applyBorder="1" applyAlignment="1" applyProtection="1">
      <alignment horizontal="left"/>
      <protection locked="0"/>
    </xf>
    <xf numFmtId="3" fontId="6" fillId="0" borderId="0" xfId="0" applyNumberFormat="1" applyFont="1" applyAlignment="1" applyProtection="1">
      <alignment horizontal="right" wrapText="1"/>
      <protection locked="0"/>
    </xf>
    <xf numFmtId="14" fontId="7" fillId="0" borderId="13" xfId="0" applyNumberFormat="1" applyFont="1" applyBorder="1" applyAlignment="1">
      <alignment horizontal="right" vertical="top"/>
    </xf>
    <xf numFmtId="14" fontId="8" fillId="0" borderId="13" xfId="0" applyNumberFormat="1" applyFont="1" applyBorder="1" applyAlignment="1">
      <alignment horizontal="right" vertical="top"/>
    </xf>
    <xf numFmtId="14" fontId="7" fillId="0" borderId="13" xfId="0" applyNumberFormat="1" applyFont="1" applyBorder="1" applyAlignment="1" applyProtection="1">
      <alignment horizontal="right" wrapText="1"/>
      <protection locked="0"/>
    </xf>
    <xf numFmtId="14" fontId="8" fillId="0" borderId="13" xfId="0" applyNumberFormat="1" applyFont="1" applyBorder="1" applyAlignment="1" applyProtection="1">
      <alignment horizontal="right" wrapText="1"/>
      <protection locked="0"/>
    </xf>
    <xf numFmtId="0" fontId="8" fillId="0" borderId="13" xfId="0" applyFont="1" applyBorder="1" applyAlignment="1">
      <alignment horizontal="left" vertical="top"/>
    </xf>
    <xf numFmtId="49" fontId="8" fillId="0" borderId="13" xfId="0" applyNumberFormat="1" applyFont="1" applyBorder="1" applyAlignment="1" applyProtection="1">
      <alignment horizontal="left" wrapText="1"/>
      <protection locked="0"/>
    </xf>
    <xf numFmtId="14" fontId="8" fillId="0" borderId="11" xfId="0" applyNumberFormat="1" applyFont="1" applyBorder="1" applyAlignment="1">
      <alignment horizontal="right" vertical="center" wrapText="1"/>
    </xf>
    <xf numFmtId="0" fontId="6" fillId="5" borderId="0" xfId="0" applyFont="1" applyFill="1"/>
    <xf numFmtId="3" fontId="8" fillId="0" borderId="33" xfId="0" applyNumberFormat="1" applyFont="1" applyBorder="1" applyAlignment="1" applyProtection="1">
      <alignment wrapText="1"/>
      <protection locked="0"/>
    </xf>
    <xf numFmtId="3" fontId="6" fillId="0" borderId="33" xfId="0" applyNumberFormat="1" applyFont="1" applyBorder="1" applyProtection="1">
      <protection locked="0"/>
    </xf>
    <xf numFmtId="0" fontId="8" fillId="0" borderId="33" xfId="0" applyFont="1" applyBorder="1"/>
    <xf numFmtId="0" fontId="7" fillId="0" borderId="37" xfId="0" applyFont="1" applyBorder="1"/>
    <xf numFmtId="0" fontId="10" fillId="0" borderId="33" xfId="0" applyFont="1" applyBorder="1" applyAlignment="1" applyProtection="1">
      <alignment wrapText="1"/>
      <protection locked="0"/>
    </xf>
    <xf numFmtId="0" fontId="8" fillId="0" borderId="33" xfId="0" applyFont="1" applyBorder="1" applyProtection="1">
      <protection locked="0"/>
    </xf>
    <xf numFmtId="0" fontId="8" fillId="0" borderId="33" xfId="0" applyFont="1" applyBorder="1" applyAlignment="1" applyProtection="1">
      <alignment wrapText="1"/>
      <protection locked="0"/>
    </xf>
    <xf numFmtId="0" fontId="7" fillId="0" borderId="30" xfId="0" applyFont="1" applyBorder="1" applyAlignment="1" applyProtection="1">
      <alignment wrapText="1"/>
      <protection locked="0"/>
    </xf>
    <xf numFmtId="49" fontId="0" fillId="0" borderId="13" xfId="0" applyNumberFormat="1" applyBorder="1"/>
    <xf numFmtId="0" fontId="9" fillId="0" borderId="38" xfId="0" applyFont="1" applyBorder="1"/>
    <xf numFmtId="0" fontId="20" fillId="0" borderId="21" xfId="0" applyFont="1" applyBorder="1"/>
    <xf numFmtId="0" fontId="6" fillId="0" borderId="21" xfId="0" applyFont="1" applyBorder="1"/>
    <xf numFmtId="0" fontId="6" fillId="0" borderId="21" xfId="0" applyFont="1" applyBorder="1" applyAlignment="1">
      <alignment horizontal="left" indent="1"/>
    </xf>
    <xf numFmtId="49" fontId="6" fillId="0" borderId="21" xfId="0" applyNumberFormat="1" applyFont="1" applyBorder="1" applyAlignment="1">
      <alignment horizontal="left" indent="1"/>
    </xf>
    <xf numFmtId="0" fontId="6" fillId="0" borderId="21" xfId="0" quotePrefix="1" applyFont="1" applyBorder="1" applyAlignment="1">
      <alignment horizontal="left" indent="1"/>
    </xf>
    <xf numFmtId="0" fontId="7" fillId="0" borderId="13" xfId="0" applyFont="1" applyBorder="1" applyProtection="1">
      <protection locked="0"/>
    </xf>
    <xf numFmtId="0" fontId="8" fillId="0" borderId="21" xfId="0" applyFont="1" applyBorder="1" applyAlignment="1" applyProtection="1">
      <alignment wrapText="1"/>
      <protection locked="0"/>
    </xf>
    <xf numFmtId="3" fontId="8" fillId="0" borderId="21" xfId="0" applyNumberFormat="1" applyFont="1" applyBorder="1" applyAlignment="1" applyProtection="1">
      <alignment wrapText="1"/>
      <protection locked="0"/>
    </xf>
    <xf numFmtId="0" fontId="8" fillId="0" borderId="21" xfId="0" applyFont="1" applyBorder="1" applyAlignment="1" applyProtection="1">
      <alignment horizontal="left" wrapText="1"/>
      <protection locked="0"/>
    </xf>
    <xf numFmtId="0" fontId="8" fillId="0" borderId="21" xfId="0" applyFont="1" applyBorder="1"/>
    <xf numFmtId="0" fontId="8" fillId="0" borderId="39" xfId="0" applyFont="1" applyBorder="1"/>
    <xf numFmtId="0" fontId="7" fillId="0" borderId="40" xfId="0" applyFont="1" applyBorder="1" applyAlignment="1">
      <alignment wrapText="1"/>
    </xf>
    <xf numFmtId="3" fontId="7" fillId="0" borderId="40" xfId="0" applyNumberFormat="1" applyFont="1" applyBorder="1" applyAlignment="1">
      <alignment wrapText="1"/>
    </xf>
    <xf numFmtId="3" fontId="8" fillId="0" borderId="40" xfId="0" applyNumberFormat="1" applyFont="1" applyBorder="1" applyAlignment="1">
      <alignment wrapText="1"/>
    </xf>
    <xf numFmtId="14" fontId="8" fillId="0" borderId="13" xfId="0" applyNumberFormat="1" applyFont="1" applyBorder="1" applyAlignment="1" applyProtection="1">
      <alignment wrapText="1"/>
      <protection locked="0"/>
    </xf>
    <xf numFmtId="0" fontId="6" fillId="0" borderId="21" xfId="0" applyFont="1" applyBorder="1" applyProtection="1">
      <protection locked="0"/>
    </xf>
    <xf numFmtId="0" fontId="9" fillId="0" borderId="13" xfId="0" applyFont="1" applyBorder="1" applyAlignment="1">
      <alignment wrapText="1"/>
    </xf>
    <xf numFmtId="0" fontId="8" fillId="0" borderId="21" xfId="0" applyFont="1" applyBorder="1" applyAlignment="1">
      <alignment wrapText="1"/>
    </xf>
    <xf numFmtId="0" fontId="8" fillId="0" borderId="39" xfId="0" applyFont="1" applyBorder="1" applyAlignment="1">
      <alignment wrapText="1"/>
    </xf>
    <xf numFmtId="0" fontId="9" fillId="0" borderId="40" xfId="0" applyFont="1" applyBorder="1" applyAlignment="1">
      <alignment wrapText="1"/>
    </xf>
    <xf numFmtId="0" fontId="8" fillId="0" borderId="41" xfId="0" applyFont="1" applyBorder="1" applyAlignment="1" applyProtection="1">
      <alignment wrapText="1"/>
      <protection locked="0"/>
    </xf>
    <xf numFmtId="3" fontId="8" fillId="0" borderId="41" xfId="0" applyNumberFormat="1" applyFont="1" applyBorder="1" applyAlignment="1" applyProtection="1">
      <alignment wrapText="1"/>
      <protection locked="0"/>
    </xf>
    <xf numFmtId="0" fontId="8" fillId="0" borderId="40" xfId="0" applyFont="1" applyBorder="1" applyAlignment="1" applyProtection="1">
      <alignment wrapText="1"/>
      <protection locked="0"/>
    </xf>
    <xf numFmtId="3" fontId="8" fillId="0" borderId="40" xfId="0" applyNumberFormat="1" applyFont="1" applyBorder="1" applyAlignment="1" applyProtection="1">
      <alignment wrapText="1"/>
      <protection locked="0"/>
    </xf>
    <xf numFmtId="0" fontId="7" fillId="0" borderId="42" xfId="0" applyFont="1" applyBorder="1" applyAlignment="1">
      <alignment wrapText="1"/>
    </xf>
    <xf numFmtId="3" fontId="7" fillId="0" borderId="42" xfId="0" applyNumberFormat="1" applyFont="1" applyBorder="1" applyAlignment="1">
      <alignment wrapText="1"/>
    </xf>
    <xf numFmtId="3" fontId="8" fillId="0" borderId="42" xfId="0" applyNumberFormat="1" applyFont="1" applyBorder="1" applyAlignment="1">
      <alignment wrapText="1"/>
    </xf>
    <xf numFmtId="3" fontId="7" fillId="0" borderId="21" xfId="0" applyNumberFormat="1" applyFont="1" applyBorder="1" applyAlignment="1" applyProtection="1">
      <alignment wrapText="1"/>
      <protection locked="0"/>
    </xf>
    <xf numFmtId="0" fontId="9" fillId="0" borderId="42" xfId="0" applyFont="1" applyBorder="1" applyAlignment="1">
      <alignment wrapText="1"/>
    </xf>
    <xf numFmtId="0" fontId="8" fillId="0" borderId="13" xfId="0" applyFont="1" applyBorder="1" applyAlignment="1">
      <alignment wrapText="1"/>
    </xf>
    <xf numFmtId="0" fontId="7" fillId="0" borderId="34" xfId="0" applyFont="1" applyBorder="1" applyAlignment="1">
      <alignment wrapText="1"/>
    </xf>
    <xf numFmtId="3" fontId="7" fillId="0" borderId="28" xfId="0" applyNumberFormat="1" applyFont="1" applyBorder="1" applyAlignment="1">
      <alignment wrapText="1"/>
    </xf>
    <xf numFmtId="3" fontId="8" fillId="0" borderId="28" xfId="0" applyNumberFormat="1" applyFont="1" applyBorder="1" applyAlignment="1">
      <alignment wrapText="1"/>
    </xf>
    <xf numFmtId="0" fontId="8" fillId="0" borderId="36" xfId="0" applyFont="1" applyBorder="1" applyAlignment="1">
      <alignment horizontal="left" wrapText="1"/>
    </xf>
    <xf numFmtId="0" fontId="11" fillId="0" borderId="13" xfId="0" applyFont="1" applyBorder="1" applyProtection="1">
      <protection locked="0"/>
    </xf>
    <xf numFmtId="14" fontId="7" fillId="0" borderId="1" xfId="0" applyNumberFormat="1" applyFont="1" applyBorder="1" applyAlignment="1">
      <alignment horizontal="right" vertical="center" wrapText="1"/>
    </xf>
    <xf numFmtId="14" fontId="7" fillId="0" borderId="13" xfId="0" applyNumberFormat="1" applyFont="1" applyBorder="1" applyAlignment="1" applyProtection="1">
      <alignment wrapText="1"/>
      <protection locked="0"/>
    </xf>
    <xf numFmtId="0" fontId="11" fillId="0" borderId="13" xfId="0" applyFont="1" applyBorder="1"/>
    <xf numFmtId="14" fontId="6" fillId="0" borderId="21" xfId="0" applyNumberFormat="1" applyFont="1" applyBorder="1" applyAlignment="1">
      <alignment horizontal="center" vertical="center"/>
    </xf>
    <xf numFmtId="3" fontId="6" fillId="0" borderId="21" xfId="0" applyNumberFormat="1" applyFont="1" applyBorder="1" applyAlignment="1">
      <alignment horizontal="right" vertical="center"/>
    </xf>
    <xf numFmtId="3" fontId="6" fillId="0" borderId="13" xfId="0" applyNumberFormat="1" applyFont="1" applyBorder="1" applyAlignment="1">
      <alignment horizontal="right"/>
    </xf>
    <xf numFmtId="3" fontId="6" fillId="0" borderId="21" xfId="0" applyNumberFormat="1" applyFont="1" applyBorder="1" applyAlignment="1">
      <alignment horizontal="right"/>
    </xf>
    <xf numFmtId="3" fontId="8" fillId="0" borderId="21" xfId="0" applyNumberFormat="1" applyFont="1" applyBorder="1" applyProtection="1">
      <protection locked="0"/>
    </xf>
    <xf numFmtId="3" fontId="8" fillId="0" borderId="13" xfId="0" applyNumberFormat="1" applyFont="1" applyBorder="1" applyProtection="1">
      <protection locked="0"/>
    </xf>
    <xf numFmtId="3" fontId="7" fillId="0" borderId="13" xfId="0" applyNumberFormat="1" applyFont="1" applyBorder="1"/>
    <xf numFmtId="3" fontId="8" fillId="0" borderId="19" xfId="0" applyNumberFormat="1" applyFont="1" applyBorder="1" applyProtection="1">
      <protection locked="0"/>
    </xf>
    <xf numFmtId="3" fontId="8" fillId="0" borderId="24" xfId="0" applyNumberFormat="1" applyFont="1" applyBorder="1" applyProtection="1">
      <protection locked="0"/>
    </xf>
    <xf numFmtId="3" fontId="8" fillId="0" borderId="23" xfId="0" applyNumberFormat="1" applyFont="1" applyBorder="1" applyProtection="1">
      <protection locked="0"/>
    </xf>
    <xf numFmtId="3" fontId="8" fillId="0" borderId="43" xfId="0" applyNumberFormat="1" applyFont="1" applyBorder="1" applyProtection="1">
      <protection locked="0"/>
    </xf>
    <xf numFmtId="3" fontId="7" fillId="0" borderId="13" xfId="0" applyNumberFormat="1" applyFont="1" applyBorder="1" applyAlignment="1">
      <alignment horizontal="right"/>
    </xf>
    <xf numFmtId="3" fontId="8" fillId="0" borderId="44" xfId="0" applyNumberFormat="1" applyFont="1" applyBorder="1" applyAlignment="1">
      <alignment horizontal="right"/>
    </xf>
    <xf numFmtId="3" fontId="8" fillId="0" borderId="21" xfId="0" applyNumberFormat="1" applyFont="1" applyBorder="1" applyAlignment="1" applyProtection="1">
      <alignment horizontal="right"/>
      <protection locked="0"/>
    </xf>
    <xf numFmtId="3" fontId="7" fillId="0" borderId="44" xfId="0" applyNumberFormat="1" applyFont="1" applyBorder="1" applyAlignment="1">
      <alignment horizontal="right"/>
    </xf>
    <xf numFmtId="3" fontId="7" fillId="0" borderId="40" xfId="0" applyNumberFormat="1" applyFont="1" applyBorder="1" applyProtection="1">
      <protection locked="0"/>
    </xf>
    <xf numFmtId="3" fontId="7" fillId="0" borderId="22" xfId="0" applyNumberFormat="1" applyFont="1" applyBorder="1" applyAlignment="1">
      <alignment horizontal="right"/>
    </xf>
    <xf numFmtId="3" fontId="8" fillId="0" borderId="40" xfId="0" applyNumberFormat="1" applyFont="1" applyBorder="1" applyProtection="1">
      <protection locked="0"/>
    </xf>
    <xf numFmtId="14" fontId="7" fillId="0" borderId="13" xfId="0" applyNumberFormat="1" applyFont="1" applyBorder="1" applyAlignment="1">
      <alignment horizontal="right"/>
    </xf>
    <xf numFmtId="14" fontId="8" fillId="0" borderId="13" xfId="0" applyNumberFormat="1" applyFont="1" applyBorder="1" applyAlignment="1">
      <alignment horizontal="right"/>
    </xf>
    <xf numFmtId="0" fontId="7" fillId="0" borderId="45" xfId="0" applyFont="1" applyBorder="1"/>
    <xf numFmtId="0" fontId="8" fillId="0" borderId="15" xfId="0" applyFont="1" applyBorder="1" applyAlignment="1" applyProtection="1">
      <alignment horizontal="center"/>
      <protection locked="0"/>
    </xf>
    <xf numFmtId="3" fontId="7" fillId="0" borderId="15" xfId="0" applyNumberFormat="1" applyFont="1" applyBorder="1"/>
    <xf numFmtId="3" fontId="8" fillId="0" borderId="45" xfId="0" applyNumberFormat="1" applyFont="1" applyBorder="1"/>
    <xf numFmtId="0" fontId="8" fillId="0" borderId="46" xfId="0" applyFont="1" applyBorder="1" applyAlignment="1">
      <alignment horizontal="left"/>
    </xf>
    <xf numFmtId="0" fontId="7" fillId="0" borderId="15" xfId="0" applyFont="1" applyBorder="1"/>
    <xf numFmtId="37" fontId="7" fillId="0" borderId="15" xfId="0" applyNumberFormat="1" applyFont="1" applyBorder="1"/>
    <xf numFmtId="37" fontId="8" fillId="0" borderId="15" xfId="0" applyNumberFormat="1" applyFont="1" applyBorder="1"/>
    <xf numFmtId="0" fontId="8" fillId="0" borderId="15" xfId="0" applyFont="1" applyBorder="1" applyProtection="1">
      <protection locked="0"/>
    </xf>
    <xf numFmtId="0" fontId="27" fillId="0" borderId="0" xfId="0" applyFont="1" applyProtection="1">
      <protection locked="0"/>
    </xf>
    <xf numFmtId="0" fontId="6" fillId="0" borderId="3" xfId="0" applyFont="1" applyBorder="1" applyAlignment="1" applyProtection="1">
      <alignment horizontal="center"/>
      <protection locked="0"/>
    </xf>
    <xf numFmtId="14" fontId="7" fillId="0" borderId="13" xfId="0" applyNumberFormat="1" applyFont="1" applyBorder="1" applyAlignment="1">
      <alignment horizontal="center" vertical="center"/>
    </xf>
    <xf numFmtId="14" fontId="8" fillId="0" borderId="13" xfId="0" applyNumberFormat="1" applyFont="1" applyBorder="1" applyAlignment="1">
      <alignment horizontal="center" vertical="center"/>
    </xf>
    <xf numFmtId="3" fontId="8" fillId="0" borderId="13" xfId="0" applyNumberFormat="1" applyFont="1" applyBorder="1" applyAlignment="1">
      <alignment horizontal="right"/>
    </xf>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vertical="top"/>
    </xf>
    <xf numFmtId="0" fontId="6" fillId="0" borderId="0" xfId="0" applyFont="1" applyAlignment="1">
      <alignment vertical="top" wrapText="1"/>
    </xf>
    <xf numFmtId="3" fontId="7" fillId="0" borderId="0" xfId="0" applyNumberFormat="1" applyFont="1" applyAlignment="1">
      <alignment wrapText="1"/>
    </xf>
    <xf numFmtId="3" fontId="8" fillId="0" borderId="0" xfId="0" applyNumberFormat="1" applyFont="1" applyAlignment="1" applyProtection="1">
      <alignment wrapText="1"/>
      <protection locked="0"/>
    </xf>
    <xf numFmtId="3" fontId="7" fillId="3" borderId="0" xfId="0" applyNumberFormat="1" applyFont="1" applyFill="1"/>
    <xf numFmtId="0" fontId="11" fillId="0" borderId="0" xfId="0" applyFont="1"/>
    <xf numFmtId="0" fontId="19" fillId="5" borderId="0" xfId="0" applyFont="1" applyFill="1"/>
    <xf numFmtId="0" fontId="20" fillId="0" borderId="0" xfId="0" applyFont="1" applyProtection="1">
      <protection locked="0"/>
    </xf>
    <xf numFmtId="0" fontId="11" fillId="0" borderId="0" xfId="0" applyFont="1" applyProtection="1">
      <protection locked="0"/>
    </xf>
    <xf numFmtId="0" fontId="17" fillId="7" borderId="0" xfId="0" applyFont="1" applyFill="1"/>
    <xf numFmtId="0" fontId="7" fillId="3" borderId="0" xfId="0" applyFont="1" applyFill="1"/>
    <xf numFmtId="3" fontId="6" fillId="0" borderId="21" xfId="0" applyNumberFormat="1" applyFont="1" applyBorder="1"/>
    <xf numFmtId="0" fontId="8" fillId="0" borderId="10" xfId="0" applyFont="1" applyBorder="1"/>
    <xf numFmtId="3" fontId="8" fillId="0" borderId="22" xfId="0" applyNumberFormat="1" applyFont="1" applyBorder="1" applyAlignment="1" applyProtection="1">
      <alignment wrapText="1"/>
      <protection locked="0"/>
    </xf>
    <xf numFmtId="0" fontId="13"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6" fillId="0" borderId="0" xfId="0" applyFont="1" applyAlignment="1">
      <alignment horizontal="left" vertical="top"/>
    </xf>
    <xf numFmtId="0" fontId="11" fillId="0" borderId="0" xfId="0" applyFont="1" applyAlignment="1">
      <alignment horizontal="left" vertical="top"/>
    </xf>
    <xf numFmtId="0" fontId="11" fillId="5" borderId="0" xfId="0" applyFont="1" applyFill="1" applyAlignment="1">
      <alignment horizontal="left" vertical="top"/>
    </xf>
    <xf numFmtId="0" fontId="20" fillId="0" borderId="0" xfId="0" applyFont="1" applyAlignment="1">
      <alignment horizontal="left" vertical="top"/>
    </xf>
    <xf numFmtId="0" fontId="6" fillId="0" borderId="21" xfId="0" applyFont="1" applyBorder="1" applyAlignment="1">
      <alignment horizontal="left" vertical="top"/>
    </xf>
    <xf numFmtId="49" fontId="6" fillId="0" borderId="21" xfId="0" applyNumberFormat="1" applyFont="1" applyBorder="1" applyAlignment="1">
      <alignment horizontal="left" vertical="top" indent="1"/>
    </xf>
    <xf numFmtId="0" fontId="6" fillId="0" borderId="21" xfId="0" quotePrefix="1" applyFont="1" applyBorder="1" applyAlignment="1">
      <alignment horizontal="left" vertical="top" indent="1"/>
    </xf>
    <xf numFmtId="0" fontId="0" fillId="0" borderId="0" xfId="0" applyAlignment="1">
      <alignment horizontal="left" vertical="top"/>
    </xf>
    <xf numFmtId="0" fontId="6" fillId="0" borderId="13" xfId="0" applyFont="1" applyBorder="1" applyAlignment="1">
      <alignment horizontal="center"/>
    </xf>
    <xf numFmtId="0" fontId="6" fillId="0" borderId="13" xfId="0" applyFont="1" applyBorder="1" applyAlignment="1">
      <alignment horizontal="center" wrapText="1"/>
    </xf>
    <xf numFmtId="0" fontId="6" fillId="0" borderId="13" xfId="0" applyFont="1" applyBorder="1" applyAlignment="1">
      <alignment horizontal="left" wrapText="1"/>
    </xf>
    <xf numFmtId="0" fontId="7" fillId="0" borderId="13" xfId="0" applyFont="1" applyBorder="1" applyAlignment="1" applyProtection="1">
      <alignment vertical="center"/>
      <protection locked="0"/>
    </xf>
    <xf numFmtId="0" fontId="8" fillId="0" borderId="3" xfId="0" applyFont="1" applyBorder="1" applyAlignment="1">
      <alignment horizontal="left" indent="1"/>
    </xf>
    <xf numFmtId="3" fontId="7" fillId="0" borderId="1" xfId="0" applyNumberFormat="1" applyFont="1" applyBorder="1" applyProtection="1">
      <protection locked="0"/>
    </xf>
    <xf numFmtId="0" fontId="7" fillId="0" borderId="1" xfId="0" applyFont="1" applyBorder="1" applyAlignment="1">
      <alignment horizontal="left" indent="1"/>
    </xf>
    <xf numFmtId="3" fontId="11" fillId="0" borderId="13" xfId="0" applyNumberFormat="1" applyFont="1" applyBorder="1" applyProtection="1">
      <protection locked="0"/>
    </xf>
    <xf numFmtId="0" fontId="6" fillId="0" borderId="32" xfId="0" applyFont="1" applyBorder="1" applyAlignment="1" applyProtection="1">
      <alignment horizontal="left" indent="1"/>
      <protection locked="0"/>
    </xf>
    <xf numFmtId="0" fontId="6" fillId="0" borderId="33" xfId="0" applyFont="1" applyBorder="1" applyAlignment="1" applyProtection="1">
      <alignment horizontal="left" indent="1"/>
      <protection locked="0"/>
    </xf>
    <xf numFmtId="0" fontId="6" fillId="0" borderId="31" xfId="0" applyFont="1" applyBorder="1" applyProtection="1">
      <protection locked="0"/>
    </xf>
    <xf numFmtId="3" fontId="6" fillId="0" borderId="31" xfId="0" applyNumberFormat="1" applyFont="1" applyBorder="1" applyProtection="1">
      <protection locked="0"/>
    </xf>
    <xf numFmtId="0" fontId="11" fillId="0" borderId="30" xfId="0" applyFont="1" applyBorder="1" applyProtection="1">
      <protection locked="0"/>
    </xf>
    <xf numFmtId="9" fontId="8" fillId="0" borderId="1" xfId="3" applyFont="1" applyFill="1" applyBorder="1" applyProtection="1"/>
    <xf numFmtId="9" fontId="8" fillId="0" borderId="11" xfId="3" applyFont="1" applyFill="1" applyBorder="1" applyProtection="1"/>
    <xf numFmtId="38" fontId="11" fillId="0" borderId="13" xfId="0" applyNumberFormat="1" applyFont="1" applyBorder="1" applyProtection="1">
      <protection locked="0"/>
    </xf>
    <xf numFmtId="0" fontId="0" fillId="0" borderId="31" xfId="0" applyBorder="1"/>
    <xf numFmtId="0" fontId="11" fillId="0" borderId="13" xfId="0" applyFont="1" applyBorder="1" applyAlignment="1">
      <alignment horizontal="left" vertical="top"/>
    </xf>
    <xf numFmtId="0" fontId="6" fillId="0" borderId="9" xfId="0" applyFont="1" applyBorder="1"/>
    <xf numFmtId="3" fontId="7" fillId="0" borderId="13" xfId="0" applyNumberFormat="1" applyFont="1" applyBorder="1" applyProtection="1">
      <protection locked="0"/>
    </xf>
    <xf numFmtId="0" fontId="6" fillId="0" borderId="32" xfId="0" applyFont="1" applyBorder="1" applyProtection="1">
      <protection locked="0"/>
    </xf>
    <xf numFmtId="3" fontId="6" fillId="0" borderId="29" xfId="0" applyNumberFormat="1" applyFont="1" applyBorder="1" applyProtection="1">
      <protection locked="0"/>
    </xf>
    <xf numFmtId="0" fontId="9" fillId="0" borderId="22" xfId="0" applyFont="1" applyBorder="1" applyAlignment="1">
      <alignment wrapText="1"/>
    </xf>
    <xf numFmtId="0" fontId="8" fillId="0" borderId="22" xfId="0" applyFont="1" applyBorder="1" applyAlignment="1" applyProtection="1">
      <alignment horizontal="left" wrapText="1"/>
      <protection locked="0"/>
    </xf>
    <xf numFmtId="0" fontId="8" fillId="0" borderId="35" xfId="0" applyFont="1" applyBorder="1"/>
    <xf numFmtId="0" fontId="6" fillId="0" borderId="3" xfId="0" applyFont="1" applyBorder="1"/>
    <xf numFmtId="0" fontId="6" fillId="0" borderId="3" xfId="0" applyFont="1" applyBorder="1" applyAlignment="1">
      <alignment horizontal="center"/>
    </xf>
    <xf numFmtId="3" fontId="6" fillId="0" borderId="3" xfId="0" applyNumberFormat="1" applyFont="1" applyBorder="1" applyAlignment="1" applyProtection="1">
      <alignment wrapText="1"/>
      <protection locked="0"/>
    </xf>
    <xf numFmtId="3" fontId="6"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7" fillId="0" borderId="13" xfId="0" applyNumberFormat="1" applyFont="1" applyBorder="1" applyAlignment="1">
      <alignment horizontal="center" wrapText="1"/>
    </xf>
    <xf numFmtId="14" fontId="7" fillId="0" borderId="48" xfId="0" applyNumberFormat="1" applyFont="1" applyBorder="1" applyAlignment="1">
      <alignment horizontal="center" wrapText="1"/>
    </xf>
    <xf numFmtId="3" fontId="7" fillId="0" borderId="36" xfId="0" applyNumberFormat="1" applyFont="1" applyBorder="1" applyAlignment="1" applyProtection="1">
      <alignment wrapText="1"/>
      <protection locked="0"/>
    </xf>
    <xf numFmtId="0" fontId="19" fillId="0" borderId="27" xfId="0" applyFont="1" applyBorder="1"/>
    <xf numFmtId="3" fontId="7" fillId="0" borderId="33" xfId="0" applyNumberFormat="1" applyFont="1" applyBorder="1" applyAlignment="1" applyProtection="1">
      <alignment wrapText="1"/>
      <protection locked="0"/>
    </xf>
    <xf numFmtId="14" fontId="7" fillId="0" borderId="31" xfId="0" applyNumberFormat="1" applyFont="1" applyBorder="1" applyAlignment="1">
      <alignment horizontal="center" wrapText="1"/>
    </xf>
    <xf numFmtId="3" fontId="6" fillId="0" borderId="31" xfId="0" applyNumberFormat="1" applyFont="1" applyBorder="1" applyAlignment="1" applyProtection="1">
      <alignment vertical="top"/>
      <protection locked="0"/>
    </xf>
    <xf numFmtId="0" fontId="8" fillId="0" borderId="49" xfId="0" applyFont="1" applyBorder="1" applyAlignment="1" applyProtection="1">
      <alignment horizontal="center"/>
      <protection locked="0"/>
    </xf>
    <xf numFmtId="0" fontId="8" fillId="0" borderId="10" xfId="0" applyFont="1" applyBorder="1" applyAlignment="1" applyProtection="1">
      <alignment horizontal="center"/>
      <protection locked="0"/>
    </xf>
    <xf numFmtId="0" fontId="11" fillId="0" borderId="13" xfId="0" applyFont="1" applyBorder="1" applyAlignment="1" applyProtection="1">
      <alignment horizontal="left" vertical="top"/>
      <protection locked="0"/>
    </xf>
    <xf numFmtId="0" fontId="9" fillId="0" borderId="27" xfId="0" applyFont="1" applyBorder="1"/>
    <xf numFmtId="0" fontId="6" fillId="0" borderId="0" xfId="0" applyFont="1" applyAlignment="1" applyProtection="1">
      <alignment horizontal="left" wrapText="1"/>
      <protection locked="0"/>
    </xf>
    <xf numFmtId="0" fontId="20" fillId="0" borderId="0" xfId="0" applyFont="1" applyAlignment="1" applyProtection="1">
      <alignment vertical="top"/>
      <protection locked="0"/>
    </xf>
    <xf numFmtId="0" fontId="27" fillId="0" borderId="0" xfId="0" applyFont="1"/>
    <xf numFmtId="0" fontId="7"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5"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5"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5"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5" fillId="0" borderId="0" xfId="1" applyProtection="1">
      <protection locked="0"/>
    </xf>
    <xf numFmtId="0" fontId="70" fillId="0" borderId="0" xfId="1" applyFont="1" applyAlignment="1" applyProtection="1">
      <alignment vertical="top" wrapText="1"/>
      <protection locked="0"/>
    </xf>
    <xf numFmtId="0" fontId="5"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1" fillId="0" borderId="21" xfId="0" applyFont="1" applyBorder="1" applyAlignment="1" applyProtection="1">
      <alignment horizontal="right" vertical="top" wrapText="1"/>
      <protection locked="0"/>
    </xf>
    <xf numFmtId="0" fontId="6" fillId="0" borderId="21" xfId="0" applyFont="1" applyBorder="1" applyAlignment="1" applyProtection="1">
      <alignment horizontal="right" vertical="top" wrapText="1"/>
      <protection locked="0"/>
    </xf>
    <xf numFmtId="3" fontId="6" fillId="0" borderId="3" xfId="0" applyNumberFormat="1" applyFont="1" applyBorder="1" applyAlignment="1" applyProtection="1">
      <alignment horizontal="right" vertical="top" wrapText="1"/>
      <protection locked="0"/>
    </xf>
    <xf numFmtId="3" fontId="6" fillId="0" borderId="24" xfId="0" applyNumberFormat="1" applyFont="1" applyBorder="1" applyAlignment="1" applyProtection="1">
      <alignment horizontal="right" vertical="top" wrapText="1"/>
      <protection locked="0"/>
    </xf>
    <xf numFmtId="3" fontId="6" fillId="0" borderId="19" xfId="0" applyNumberFormat="1" applyFont="1" applyBorder="1" applyAlignment="1" applyProtection="1">
      <alignment horizontal="right" vertical="top" wrapText="1"/>
      <protection locked="0"/>
    </xf>
    <xf numFmtId="3" fontId="6" fillId="0" borderId="23" xfId="0" applyNumberFormat="1" applyFont="1" applyBorder="1" applyAlignment="1" applyProtection="1">
      <alignment horizontal="right" vertical="top" wrapText="1"/>
      <protection locked="0"/>
    </xf>
    <xf numFmtId="3" fontId="11" fillId="0" borderId="13" xfId="0" applyNumberFormat="1" applyFont="1" applyBorder="1"/>
    <xf numFmtId="3" fontId="6" fillId="0" borderId="13" xfId="0" applyNumberFormat="1" applyFont="1" applyBorder="1"/>
    <xf numFmtId="3" fontId="0" fillId="0" borderId="13" xfId="0" applyNumberForma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8" fillId="0" borderId="0" xfId="0" applyNumberFormat="1" applyFont="1" applyAlignment="1" applyProtection="1">
      <alignment horizontal="left" vertical="top" wrapText="1"/>
      <protection locked="0"/>
    </xf>
    <xf numFmtId="0" fontId="0" fillId="0" borderId="13" xfId="0" applyBorder="1" applyAlignment="1" applyProtection="1">
      <alignment horizontal="left"/>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7" fillId="0" borderId="30" xfId="0" applyFont="1" applyBorder="1" applyAlignment="1">
      <alignment horizontal="left" wrapText="1"/>
    </xf>
    <xf numFmtId="0" fontId="77" fillId="0" borderId="0" xfId="2477"/>
    <xf numFmtId="0" fontId="77" fillId="0" borderId="0" xfId="2477" applyFill="1"/>
    <xf numFmtId="0" fontId="8" fillId="0" borderId="0" xfId="0" applyFont="1" applyAlignment="1">
      <alignment horizontal="left" wrapText="1"/>
    </xf>
    <xf numFmtId="0" fontId="8" fillId="0" borderId="0" xfId="0" applyFont="1" applyAlignment="1">
      <alignment wrapText="1"/>
    </xf>
    <xf numFmtId="0" fontId="8" fillId="0" borderId="33" xfId="0" applyFont="1" applyBorder="1" applyAlignment="1">
      <alignment horizontal="center"/>
    </xf>
    <xf numFmtId="3" fontId="8" fillId="0" borderId="68" xfId="0" applyNumberFormat="1" applyFont="1" applyBorder="1" applyAlignment="1" applyProtection="1">
      <alignment wrapText="1"/>
      <protection locked="0"/>
    </xf>
    <xf numFmtId="3" fontId="8" fillId="0" borderId="46" xfId="0" applyNumberFormat="1" applyFont="1" applyBorder="1" applyAlignment="1" applyProtection="1">
      <alignment wrapText="1"/>
      <protection locked="0"/>
    </xf>
    <xf numFmtId="0" fontId="7" fillId="59" borderId="0" xfId="0" applyFont="1" applyFill="1" applyProtection="1">
      <protection locked="0"/>
    </xf>
    <xf numFmtId="0" fontId="78" fillId="0" borderId="13" xfId="0" applyFont="1" applyBorder="1" applyAlignment="1" applyProtection="1">
      <alignment horizontal="left" wrapText="1"/>
      <protection locked="0"/>
    </xf>
    <xf numFmtId="0" fontId="7" fillId="60" borderId="3" xfId="0" applyFont="1" applyFill="1" applyBorder="1"/>
    <xf numFmtId="0" fontId="7" fillId="60" borderId="3" xfId="0" applyFont="1" applyFill="1" applyBorder="1" applyAlignment="1">
      <alignment horizontal="left"/>
    </xf>
    <xf numFmtId="0" fontId="7" fillId="60" borderId="1" xfId="0" applyFont="1" applyFill="1" applyBorder="1"/>
    <xf numFmtId="0" fontId="9" fillId="60" borderId="35" xfId="0" applyFont="1" applyFill="1" applyBorder="1"/>
    <xf numFmtId="0" fontId="75" fillId="60" borderId="1" xfId="0" applyFont="1" applyFill="1" applyBorder="1" applyAlignment="1" applyProtection="1">
      <alignment horizontal="left" vertical="top" wrapText="1"/>
      <protection locked="0"/>
    </xf>
    <xf numFmtId="0" fontId="11" fillId="60" borderId="35" xfId="0" applyFont="1" applyFill="1" applyBorder="1" applyAlignment="1" applyProtection="1">
      <alignment horizontal="left" vertical="top" wrapText="1"/>
      <protection locked="0"/>
    </xf>
    <xf numFmtId="0" fontId="20" fillId="0" borderId="21" xfId="0" applyFont="1" applyBorder="1" applyAlignment="1" applyProtection="1">
      <alignment horizontal="right" wrapText="1"/>
      <protection locked="0"/>
    </xf>
    <xf numFmtId="0" fontId="8" fillId="0" borderId="21" xfId="0" applyFont="1" applyBorder="1" applyAlignment="1">
      <alignment horizontal="right"/>
    </xf>
    <xf numFmtId="0" fontId="8" fillId="0" borderId="13" xfId="0" applyFont="1" applyBorder="1" applyAlignment="1">
      <alignment horizontal="right"/>
    </xf>
    <xf numFmtId="0" fontId="6" fillId="0" borderId="21" xfId="0" applyFont="1" applyBorder="1" applyAlignment="1" applyProtection="1">
      <alignment horizontal="right" wrapText="1"/>
      <protection locked="0"/>
    </xf>
    <xf numFmtId="0" fontId="8" fillId="0" borderId="21" xfId="0" applyFont="1" applyBorder="1" applyAlignment="1" applyProtection="1">
      <alignment horizontal="right"/>
      <protection locked="0"/>
    </xf>
    <xf numFmtId="0" fontId="8" fillId="0" borderId="21" xfId="0" applyFont="1" applyBorder="1" applyAlignment="1">
      <alignment horizontal="right" wrapText="1"/>
    </xf>
    <xf numFmtId="0" fontId="8" fillId="0" borderId="13" xfId="0" applyFont="1" applyBorder="1" applyAlignment="1">
      <alignment horizontal="right" wrapText="1"/>
    </xf>
    <xf numFmtId="3" fontId="6" fillId="0" borderId="13" xfId="0" applyNumberFormat="1" applyFont="1" applyBorder="1" applyAlignment="1" applyProtection="1">
      <alignment horizontal="right"/>
      <protection locked="0"/>
    </xf>
    <xf numFmtId="0" fontId="8" fillId="0" borderId="21" xfId="0" applyFont="1" applyBorder="1" applyAlignment="1" applyProtection="1">
      <alignment horizontal="right" wrapText="1"/>
      <protection locked="0"/>
    </xf>
    <xf numFmtId="0" fontId="6" fillId="0" borderId="21" xfId="0" applyFont="1" applyBorder="1" applyAlignment="1" applyProtection="1">
      <alignment horizontal="right"/>
      <protection locked="0"/>
    </xf>
    <xf numFmtId="0" fontId="6" fillId="0" borderId="13" xfId="0" applyFont="1" applyBorder="1" applyAlignment="1" applyProtection="1">
      <alignment horizontal="right"/>
      <protection locked="0"/>
    </xf>
    <xf numFmtId="3" fontId="7" fillId="60" borderId="13" xfId="0" applyNumberFormat="1" applyFont="1" applyFill="1" applyBorder="1" applyAlignment="1" applyProtection="1">
      <alignment wrapText="1"/>
      <protection locked="0"/>
    </xf>
    <xf numFmtId="0" fontId="0" fillId="0" borderId="21" xfId="0" applyBorder="1" applyAlignment="1">
      <alignment horizontal="right"/>
    </xf>
    <xf numFmtId="0" fontId="0" fillId="0" borderId="13" xfId="0" applyBorder="1" applyAlignment="1">
      <alignment horizontal="right"/>
    </xf>
    <xf numFmtId="3" fontId="6" fillId="0" borderId="21" xfId="0" applyNumberFormat="1" applyFont="1" applyBorder="1" applyAlignment="1" applyProtection="1">
      <alignment horizontal="right"/>
      <protection locked="0"/>
    </xf>
    <xf numFmtId="0" fontId="22" fillId="0" borderId="0" xfId="0" applyFont="1"/>
    <xf numFmtId="0" fontId="6" fillId="0" borderId="33" xfId="0" applyFont="1" applyBorder="1"/>
    <xf numFmtId="0" fontId="6" fillId="0" borderId="47" xfId="0" applyFont="1" applyBorder="1"/>
    <xf numFmtId="0" fontId="0" fillId="0" borderId="0" xfId="0" applyAlignment="1">
      <alignment horizontal="right"/>
    </xf>
    <xf numFmtId="0" fontId="22" fillId="0" borderId="0" xfId="0" applyFont="1" applyAlignment="1">
      <alignment horizontal="right"/>
    </xf>
    <xf numFmtId="0" fontId="80" fillId="0" borderId="0" xfId="0" applyFont="1"/>
    <xf numFmtId="0" fontId="79" fillId="0" borderId="0" xfId="0" applyFont="1" applyAlignment="1">
      <alignment horizontal="center" vertical="center"/>
    </xf>
    <xf numFmtId="0" fontId="22" fillId="0" borderId="0" xfId="0" applyFont="1" applyAlignment="1">
      <alignment horizontal="center" vertical="center"/>
    </xf>
    <xf numFmtId="3" fontId="6" fillId="0" borderId="31" xfId="0" applyNumberFormat="1" applyFont="1" applyBorder="1" applyAlignment="1" applyProtection="1">
      <alignment horizontal="right"/>
      <protection locked="0"/>
    </xf>
    <xf numFmtId="3" fontId="6" fillId="0" borderId="22" xfId="0" applyNumberFormat="1" applyFont="1" applyBorder="1" applyProtection="1">
      <protection locked="0"/>
    </xf>
    <xf numFmtId="3" fontId="11" fillId="0" borderId="0" xfId="0" applyNumberFormat="1" applyFont="1" applyProtection="1">
      <protection locked="0"/>
    </xf>
    <xf numFmtId="3" fontId="11" fillId="0" borderId="0" xfId="0" applyNumberFormat="1" applyFont="1" applyAlignment="1" applyProtection="1">
      <alignment horizontal="right"/>
      <protection locked="0"/>
    </xf>
    <xf numFmtId="0" fontId="79" fillId="0" borderId="0" xfId="0" applyFont="1"/>
    <xf numFmtId="0" fontId="79" fillId="0" borderId="0" xfId="0" applyFont="1" applyAlignment="1">
      <alignment horizontal="right"/>
    </xf>
    <xf numFmtId="3" fontId="11" fillId="0" borderId="69" xfId="0" applyNumberFormat="1" applyFont="1" applyBorder="1" applyAlignment="1" applyProtection="1">
      <alignment horizontal="right"/>
      <protection locked="0"/>
    </xf>
    <xf numFmtId="0" fontId="6" fillId="0" borderId="21" xfId="0" applyFont="1" applyBorder="1" applyAlignment="1">
      <alignment horizontal="right"/>
    </xf>
    <xf numFmtId="0" fontId="6" fillId="0" borderId="13" xfId="0" applyFont="1" applyBorder="1" applyAlignment="1">
      <alignment horizontal="right"/>
    </xf>
    <xf numFmtId="0" fontId="8" fillId="0" borderId="31" xfId="0" applyFont="1" applyBorder="1" applyAlignment="1">
      <alignment horizontal="right" wrapText="1"/>
    </xf>
    <xf numFmtId="0" fontId="8" fillId="0" borderId="22" xfId="0" applyFont="1" applyBorder="1" applyAlignment="1">
      <alignment horizontal="right" wrapText="1"/>
    </xf>
    <xf numFmtId="0" fontId="8" fillId="0" borderId="31" xfId="0" applyFont="1" applyBorder="1" applyAlignment="1" applyProtection="1">
      <alignment horizontal="right" wrapText="1"/>
      <protection locked="0"/>
    </xf>
    <xf numFmtId="0" fontId="8" fillId="0" borderId="22" xfId="0" applyFont="1" applyBorder="1" applyAlignment="1" applyProtection="1">
      <alignment horizontal="right" wrapText="1"/>
      <protection locked="0"/>
    </xf>
    <xf numFmtId="0" fontId="8" fillId="0" borderId="13" xfId="0" applyFont="1" applyBorder="1" applyAlignment="1" applyProtection="1">
      <alignment horizontal="right" wrapText="1"/>
      <protection locked="0"/>
    </xf>
    <xf numFmtId="3" fontId="3" fillId="5" borderId="0" xfId="0" applyNumberFormat="1" applyFont="1" applyFill="1" applyAlignment="1">
      <alignment vertical="center"/>
    </xf>
    <xf numFmtId="3" fontId="3" fillId="0" borderId="0" xfId="0" applyNumberFormat="1" applyFont="1" applyAlignment="1">
      <alignment vertical="center"/>
    </xf>
    <xf numFmtId="3" fontId="42" fillId="0" borderId="69" xfId="0" applyNumberFormat="1" applyFont="1" applyBorder="1" applyAlignment="1">
      <alignment vertical="center"/>
    </xf>
    <xf numFmtId="0" fontId="0" fillId="0" borderId="22" xfId="0" applyBorder="1" applyAlignment="1">
      <alignment horizontal="right"/>
    </xf>
    <xf numFmtId="0" fontId="81" fillId="0" borderId="0" xfId="0" applyFont="1"/>
    <xf numFmtId="0" fontId="8" fillId="0" borderId="29" xfId="0" applyFont="1" applyBorder="1" applyAlignment="1" applyProtection="1">
      <alignment horizontal="right" wrapText="1"/>
      <protection locked="0"/>
    </xf>
    <xf numFmtId="0" fontId="8" fillId="0" borderId="28" xfId="0" applyFont="1" applyBorder="1" applyAlignment="1" applyProtection="1">
      <alignment horizontal="right" wrapText="1"/>
      <protection locked="0"/>
    </xf>
    <xf numFmtId="0" fontId="5" fillId="0" borderId="13" xfId="1" applyBorder="1" applyAlignment="1" applyProtection="1">
      <alignment horizontal="right" wrapText="1"/>
      <protection locked="0"/>
    </xf>
    <xf numFmtId="0" fontId="66" fillId="0" borderId="13" xfId="1" applyFont="1" applyBorder="1" applyAlignment="1" applyProtection="1">
      <alignment horizontal="right" vertical="top" wrapText="1"/>
      <protection locked="0"/>
    </xf>
    <xf numFmtId="0" fontId="8" fillId="0" borderId="18" xfId="0" applyFont="1" applyBorder="1" applyAlignment="1" applyProtection="1">
      <alignment horizontal="right" wrapText="1"/>
      <protection locked="0"/>
    </xf>
    <xf numFmtId="0" fontId="8" fillId="0" borderId="3" xfId="0" applyFont="1" applyBorder="1" applyAlignment="1">
      <alignment horizontal="right" wrapText="1"/>
    </xf>
    <xf numFmtId="0" fontId="6" fillId="0" borderId="3" xfId="0" applyFont="1" applyBorder="1" applyAlignment="1">
      <alignment horizontal="right" wrapText="1"/>
    </xf>
    <xf numFmtId="0" fontId="8" fillId="0" borderId="19" xfId="0" applyFont="1" applyBorder="1" applyAlignment="1">
      <alignment horizontal="right" wrapText="1"/>
    </xf>
    <xf numFmtId="0" fontId="8" fillId="0" borderId="3" xfId="0" applyFont="1" applyBorder="1" applyAlignment="1" applyProtection="1">
      <alignment horizontal="right" wrapText="1"/>
      <protection locked="0"/>
    </xf>
    <xf numFmtId="0" fontId="8" fillId="0" borderId="1" xfId="0" applyFont="1" applyBorder="1" applyAlignment="1">
      <alignment horizontal="right" wrapText="1"/>
    </xf>
    <xf numFmtId="0" fontId="8" fillId="0" borderId="20" xfId="0" applyFont="1" applyBorder="1" applyAlignment="1">
      <alignment horizontal="right" wrapText="1"/>
    </xf>
    <xf numFmtId="0" fontId="8" fillId="0" borderId="15" xfId="0" applyFont="1" applyBorder="1" applyAlignment="1">
      <alignment horizontal="right" wrapText="1"/>
    </xf>
    <xf numFmtId="0" fontId="7" fillId="60" borderId="9" xfId="0" applyFont="1" applyFill="1" applyBorder="1"/>
    <xf numFmtId="0" fontId="8" fillId="0" borderId="24" xfId="0" applyFont="1" applyBorder="1" applyAlignment="1" applyProtection="1">
      <alignment horizontal="right"/>
      <protection locked="0"/>
    </xf>
    <xf numFmtId="0" fontId="8" fillId="0" borderId="24" xfId="0" applyFont="1" applyBorder="1" applyAlignment="1">
      <alignment horizontal="right"/>
    </xf>
    <xf numFmtId="0" fontId="8" fillId="0" borderId="23" xfId="0" applyFont="1" applyBorder="1" applyAlignment="1">
      <alignment horizontal="right"/>
    </xf>
    <xf numFmtId="0" fontId="8" fillId="0" borderId="26" xfId="0" applyFont="1" applyBorder="1" applyAlignment="1">
      <alignment horizontal="right"/>
    </xf>
    <xf numFmtId="0" fontId="8" fillId="0" borderId="25" xfId="0" applyFont="1" applyBorder="1" applyAlignment="1">
      <alignment horizontal="right"/>
    </xf>
    <xf numFmtId="0" fontId="8" fillId="0" borderId="0" xfId="0" applyFont="1" applyAlignment="1" applyProtection="1">
      <alignment horizontal="right"/>
      <protection locked="0"/>
    </xf>
    <xf numFmtId="0" fontId="8" fillId="0" borderId="15" xfId="0" applyFont="1" applyBorder="1" applyAlignment="1">
      <alignment horizontal="center" vertical="center"/>
    </xf>
    <xf numFmtId="14" fontId="8" fillId="0" borderId="2" xfId="0" applyNumberFormat="1" applyFont="1" applyBorder="1" applyAlignment="1">
      <alignment horizontal="right" vertical="center" wrapText="1"/>
    </xf>
    <xf numFmtId="0" fontId="8" fillId="0" borderId="23" xfId="0" applyFont="1" applyBorder="1" applyAlignment="1">
      <alignment horizontal="left" vertical="center"/>
    </xf>
    <xf numFmtId="49" fontId="8" fillId="0" borderId="1" xfId="0" applyNumberFormat="1" applyFont="1" applyBorder="1" applyAlignment="1">
      <alignment horizontal="center" vertical="center"/>
    </xf>
    <xf numFmtId="14" fontId="8" fillId="0" borderId="2" xfId="0" quotePrefix="1"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locked="0"/>
    </xf>
    <xf numFmtId="14" fontId="7" fillId="0" borderId="1" xfId="0" quotePrefix="1" applyNumberFormat="1" applyFont="1" applyBorder="1" applyAlignment="1" applyProtection="1">
      <alignment horizontal="center" vertical="center" wrapText="1"/>
      <protection locked="0"/>
    </xf>
    <xf numFmtId="0" fontId="8" fillId="0" borderId="6" xfId="0" applyFont="1" applyBorder="1" applyAlignment="1">
      <alignment horizontal="center" vertical="center"/>
    </xf>
    <xf numFmtId="0" fontId="8" fillId="0" borderId="13" xfId="0" applyFont="1" applyBorder="1" applyAlignment="1">
      <alignment horizontal="left" vertical="center"/>
    </xf>
    <xf numFmtId="49" fontId="8" fillId="0" borderId="14" xfId="0" applyNumberFormat="1" applyFont="1" applyBorder="1" applyAlignment="1">
      <alignment horizontal="center" vertical="center"/>
    </xf>
    <xf numFmtId="14" fontId="11" fillId="0" borderId="19" xfId="0" quotePrefix="1" applyNumberFormat="1" applyFont="1" applyBorder="1" applyAlignment="1" applyProtection="1">
      <alignment horizontal="center" vertical="center" wrapText="1"/>
      <protection locked="0"/>
    </xf>
    <xf numFmtId="14" fontId="6" fillId="0" borderId="19" xfId="0" quotePrefix="1" applyNumberFormat="1" applyFont="1" applyBorder="1" applyAlignment="1" applyProtection="1">
      <alignment horizontal="center" vertical="center" wrapText="1"/>
      <protection locked="0"/>
    </xf>
    <xf numFmtId="14" fontId="11" fillId="0" borderId="13" xfId="0" applyNumberFormat="1" applyFont="1" applyBorder="1" applyAlignment="1" applyProtection="1">
      <alignment horizontal="center" vertical="center" wrapText="1"/>
      <protection locked="0"/>
    </xf>
    <xf numFmtId="14" fontId="6" fillId="0" borderId="13" xfId="0" applyNumberFormat="1" applyFont="1" applyBorder="1" applyAlignment="1" applyProtection="1">
      <alignment horizontal="center" vertical="center" wrapText="1"/>
      <protection locked="0"/>
    </xf>
    <xf numFmtId="14" fontId="7" fillId="0" borderId="13" xfId="0" applyNumberFormat="1" applyFont="1" applyBorder="1" applyAlignment="1">
      <alignment horizontal="center" vertical="center" wrapText="1"/>
    </xf>
    <xf numFmtId="14" fontId="8" fillId="0" borderId="13" xfId="0" applyNumberFormat="1" applyFont="1" applyBorder="1" applyAlignment="1">
      <alignment horizontal="center" vertical="center" wrapText="1"/>
    </xf>
    <xf numFmtId="0" fontId="8" fillId="0" borderId="13" xfId="0" applyFont="1" applyBorder="1" applyAlignment="1">
      <alignment horizontal="center" vertical="center"/>
    </xf>
    <xf numFmtId="0" fontId="19" fillId="0" borderId="0" xfId="0" applyFont="1" applyAlignment="1">
      <alignment horizontal="left" vertical="top"/>
    </xf>
    <xf numFmtId="3" fontId="27" fillId="0" borderId="0" xfId="0" applyNumberFormat="1" applyFont="1" applyAlignment="1">
      <alignment vertical="center"/>
    </xf>
    <xf numFmtId="0" fontId="19" fillId="0" borderId="31" xfId="0" applyFont="1" applyBorder="1" applyAlignment="1">
      <alignment vertical="center"/>
    </xf>
    <xf numFmtId="0" fontId="0" fillId="0" borderId="22" xfId="0" applyBorder="1" applyAlignment="1">
      <alignment vertical="center"/>
    </xf>
    <xf numFmtId="49" fontId="8" fillId="0" borderId="11" xfId="0" applyNumberFormat="1" applyFont="1" applyBorder="1" applyAlignment="1">
      <alignment horizontal="center" vertical="center"/>
    </xf>
    <xf numFmtId="14" fontId="7" fillId="0" borderId="1" xfId="0" applyNumberFormat="1" applyFont="1" applyBorder="1" applyAlignment="1">
      <alignment horizontal="center" vertical="center" wrapText="1"/>
    </xf>
    <xf numFmtId="14" fontId="8" fillId="0" borderId="2" xfId="0" applyNumberFormat="1" applyFont="1" applyBorder="1" applyAlignment="1">
      <alignment horizontal="center" vertical="center" wrapText="1"/>
    </xf>
    <xf numFmtId="0" fontId="8" fillId="0" borderId="23" xfId="0" applyFont="1" applyBorder="1" applyAlignment="1">
      <alignment horizontal="center" vertical="center"/>
    </xf>
    <xf numFmtId="14" fontId="7" fillId="0" borderId="13" xfId="0" applyNumberFormat="1" applyFont="1" applyBorder="1" applyAlignment="1">
      <alignment horizontal="center"/>
    </xf>
    <xf numFmtId="14" fontId="8" fillId="0" borderId="13" xfId="0" applyNumberFormat="1" applyFont="1" applyBorder="1" applyAlignment="1">
      <alignment horizontal="center"/>
    </xf>
    <xf numFmtId="0" fontId="66" fillId="0" borderId="13" xfId="1" applyFont="1" applyBorder="1" applyAlignment="1" applyProtection="1">
      <alignment horizontal="center" vertical="top" wrapText="1"/>
      <protection locked="0"/>
    </xf>
    <xf numFmtId="0" fontId="70" fillId="0" borderId="13" xfId="1" applyFont="1" applyBorder="1" applyAlignment="1" applyProtection="1">
      <alignment horizontal="center" vertical="top" wrapText="1"/>
      <protection locked="0"/>
    </xf>
    <xf numFmtId="14" fontId="11" fillId="0" borderId="13" xfId="0" applyNumberFormat="1" applyFont="1" applyBorder="1" applyAlignment="1">
      <alignment horizontal="center" vertical="center"/>
    </xf>
    <xf numFmtId="14" fontId="6" fillId="0" borderId="13" xfId="0" applyNumberFormat="1" applyFont="1" applyBorder="1" applyAlignment="1">
      <alignment horizontal="center" vertical="center"/>
    </xf>
    <xf numFmtId="14" fontId="76" fillId="0" borderId="30" xfId="0" applyNumberFormat="1" applyFont="1" applyBorder="1" applyAlignment="1">
      <alignment horizontal="center" wrapText="1"/>
    </xf>
    <xf numFmtId="3" fontId="8" fillId="0" borderId="13" xfId="0" applyNumberFormat="1" applyFont="1" applyBorder="1" applyAlignment="1" applyProtection="1">
      <alignment wrapText="1"/>
      <protection locked="0"/>
    </xf>
    <xf numFmtId="3" fontId="6" fillId="0" borderId="13" xfId="0" applyNumberFormat="1" applyFont="1" applyBorder="1" applyAlignment="1" applyProtection="1">
      <alignment horizontal="center" vertical="center"/>
      <protection locked="0"/>
    </xf>
    <xf numFmtId="3" fontId="6" fillId="0" borderId="13" xfId="0" applyNumberFormat="1" applyFont="1" applyBorder="1" applyAlignment="1" applyProtection="1">
      <alignment horizontal="center" wrapText="1"/>
      <protection locked="0"/>
    </xf>
    <xf numFmtId="0" fontId="4" fillId="0" borderId="3" xfId="0" applyFont="1" applyBorder="1" applyAlignment="1" applyProtection="1">
      <alignment horizontal="center"/>
      <protection locked="0"/>
    </xf>
    <xf numFmtId="0" fontId="4" fillId="0" borderId="5" xfId="0" applyFont="1" applyBorder="1" applyAlignment="1" applyProtection="1">
      <alignment horizontal="center"/>
      <protection locked="0"/>
    </xf>
    <xf numFmtId="3" fontId="0" fillId="0" borderId="47" xfId="0" applyNumberFormat="1" applyBorder="1"/>
    <xf numFmtId="3" fontId="19" fillId="0" borderId="30" xfId="0" applyNumberFormat="1" applyFont="1" applyBorder="1"/>
    <xf numFmtId="3" fontId="19" fillId="0" borderId="35" xfId="0" applyNumberFormat="1" applyFont="1" applyBorder="1"/>
    <xf numFmtId="3" fontId="19" fillId="0" borderId="13" xfId="0" applyNumberFormat="1" applyFont="1" applyBorder="1"/>
    <xf numFmtId="3" fontId="0" fillId="0" borderId="0" xfId="0" applyNumberFormat="1"/>
    <xf numFmtId="3" fontId="6" fillId="0" borderId="0" xfId="0" applyNumberFormat="1" applyFont="1"/>
    <xf numFmtId="0" fontId="2" fillId="0" borderId="0" xfId="0" applyFont="1" applyAlignment="1" applyProtection="1">
      <alignment vertical="top" wrapText="1"/>
      <protection locked="0"/>
    </xf>
    <xf numFmtId="3" fontId="7" fillId="60" borderId="31" xfId="0" applyNumberFormat="1" applyFont="1" applyFill="1" applyBorder="1" applyAlignment="1" applyProtection="1">
      <alignment vertical="center" wrapText="1"/>
      <protection locked="0"/>
    </xf>
    <xf numFmtId="0" fontId="6" fillId="0" borderId="31" xfId="0" applyFont="1" applyBorder="1" applyAlignment="1" applyProtection="1">
      <alignment horizontal="left" vertical="center"/>
      <protection locked="0"/>
    </xf>
    <xf numFmtId="0" fontId="6" fillId="0" borderId="0" xfId="0" applyFont="1" applyAlignment="1" applyProtection="1">
      <alignment vertical="center"/>
      <protection locked="0"/>
    </xf>
    <xf numFmtId="3" fontId="76" fillId="0" borderId="13" xfId="0" applyNumberFormat="1" applyFont="1" applyBorder="1" applyAlignment="1" applyProtection="1">
      <alignment vertical="center" wrapText="1"/>
      <protection locked="0"/>
    </xf>
    <xf numFmtId="14" fontId="76" fillId="0" borderId="48" xfId="0" applyNumberFormat="1" applyFont="1" applyBorder="1" applyAlignment="1">
      <alignment horizontal="center" vertical="center" wrapText="1"/>
    </xf>
    <xf numFmtId="14" fontId="76" fillId="0" borderId="13" xfId="0" applyNumberFormat="1" applyFont="1" applyBorder="1" applyAlignment="1">
      <alignment horizontal="center" vertical="center" wrapText="1"/>
    </xf>
    <xf numFmtId="0" fontId="19" fillId="0" borderId="13" xfId="0" applyFont="1" applyBorder="1" applyAlignment="1" applyProtection="1">
      <alignment horizontal="left" vertical="center"/>
      <protection locked="0"/>
    </xf>
    <xf numFmtId="14" fontId="50" fillId="0" borderId="30" xfId="0" applyNumberFormat="1" applyFont="1" applyBorder="1" applyAlignment="1">
      <alignment horizontal="center" wrapText="1"/>
    </xf>
    <xf numFmtId="3" fontId="8" fillId="0" borderId="70" xfId="0" applyNumberFormat="1" applyFont="1" applyBorder="1" applyAlignment="1" applyProtection="1">
      <alignment horizontal="right" wrapText="1"/>
      <protection locked="0"/>
    </xf>
    <xf numFmtId="3" fontId="8" fillId="0" borderId="47" xfId="0" applyNumberFormat="1" applyFont="1" applyBorder="1" applyAlignment="1" applyProtection="1">
      <alignment horizontal="right" wrapText="1"/>
      <protection locked="0"/>
    </xf>
    <xf numFmtId="3" fontId="8" fillId="0" borderId="36"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0" fontId="22" fillId="0" borderId="34" xfId="0" applyFont="1" applyBorder="1"/>
    <xf numFmtId="0" fontId="0" fillId="0" borderId="47" xfId="0" applyBorder="1" applyAlignment="1">
      <alignment horizontal="right"/>
    </xf>
    <xf numFmtId="14" fontId="76" fillId="0" borderId="31" xfId="0" applyNumberFormat="1" applyFont="1" applyBorder="1" applyAlignment="1">
      <alignment horizontal="center" vertical="center" wrapText="1"/>
    </xf>
    <xf numFmtId="14" fontId="76" fillId="0" borderId="70" xfId="0" applyNumberFormat="1" applyFont="1" applyBorder="1" applyAlignment="1">
      <alignment horizontal="center" vertical="center" wrapText="1"/>
    </xf>
    <xf numFmtId="3" fontId="76" fillId="0" borderId="31" xfId="0" applyNumberFormat="1" applyFont="1" applyBorder="1" applyAlignment="1" applyProtection="1">
      <alignment vertical="center" wrapText="1"/>
      <protection locked="0"/>
    </xf>
    <xf numFmtId="3" fontId="76" fillId="0" borderId="22" xfId="0" applyNumberFormat="1" applyFont="1" applyBorder="1" applyAlignment="1" applyProtection="1">
      <alignment horizontal="right" wrapText="1"/>
      <protection locked="0"/>
    </xf>
    <xf numFmtId="3" fontId="76" fillId="0" borderId="22" xfId="0" applyNumberFormat="1" applyFont="1" applyBorder="1" applyAlignment="1" applyProtection="1">
      <alignment wrapText="1"/>
      <protection locked="0"/>
    </xf>
    <xf numFmtId="0" fontId="6" fillId="0" borderId="36" xfId="0" applyFont="1" applyBorder="1"/>
    <xf numFmtId="3" fontId="50" fillId="0" borderId="31" xfId="0" applyNumberFormat="1" applyFont="1" applyBorder="1" applyAlignment="1" applyProtection="1">
      <alignment wrapText="1"/>
      <protection locked="0"/>
    </xf>
    <xf numFmtId="0" fontId="22" fillId="0" borderId="21" xfId="0" applyFont="1" applyBorder="1"/>
    <xf numFmtId="0" fontId="22" fillId="0" borderId="22" xfId="0" applyFont="1" applyBorder="1"/>
    <xf numFmtId="0" fontId="8" fillId="0" borderId="5" xfId="0" applyFont="1" applyBorder="1"/>
    <xf numFmtId="0" fontId="8" fillId="0" borderId="0" xfId="0" applyFont="1" applyAlignment="1">
      <alignment horizontal="left" wrapText="1"/>
    </xf>
    <xf numFmtId="0" fontId="8" fillId="0" borderId="0" xfId="0" applyFont="1" applyAlignment="1">
      <alignment horizontal="left" vertical="top" wrapText="1"/>
    </xf>
    <xf numFmtId="0" fontId="8" fillId="0" borderId="0" xfId="0" applyFont="1" applyAlignment="1">
      <alignment horizontal="left" vertical="center"/>
    </xf>
    <xf numFmtId="0" fontId="11"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3" fontId="50" fillId="0" borderId="0" xfId="0" applyNumberFormat="1" applyFont="1" applyAlignment="1" applyProtection="1">
      <alignment horizontal="left" vertical="top" wrapText="1"/>
      <protection locked="0"/>
    </xf>
    <xf numFmtId="3" fontId="76" fillId="0" borderId="32" xfId="0" applyNumberFormat="1" applyFont="1" applyBorder="1" applyAlignment="1" applyProtection="1">
      <alignment horizontal="left" wrapText="1"/>
      <protection locked="0"/>
    </xf>
    <xf numFmtId="3" fontId="76" fillId="0" borderId="29" xfId="0" applyNumberFormat="1" applyFont="1" applyBorder="1" applyAlignment="1" applyProtection="1">
      <alignment horizontal="left" wrapText="1"/>
      <protection locked="0"/>
    </xf>
    <xf numFmtId="3" fontId="76" fillId="0" borderId="48" xfId="0" applyNumberFormat="1" applyFont="1" applyBorder="1" applyAlignment="1" applyProtection="1">
      <alignment horizontal="left" wrapText="1"/>
      <protection locked="0"/>
    </xf>
    <xf numFmtId="14" fontId="76" fillId="0" borderId="30" xfId="0" applyNumberFormat="1" applyFont="1" applyBorder="1" applyAlignment="1">
      <alignment horizontal="center" vertical="center" wrapText="1"/>
    </xf>
    <xf numFmtId="14" fontId="76" fillId="0" borderId="35" xfId="0" applyNumberFormat="1" applyFont="1" applyBorder="1" applyAlignment="1">
      <alignment horizontal="center" vertical="center" wrapText="1"/>
    </xf>
    <xf numFmtId="3" fontId="50" fillId="0" borderId="32" xfId="0" applyNumberFormat="1" applyFont="1" applyBorder="1" applyAlignment="1" applyProtection="1">
      <alignment horizontal="center" wrapText="1"/>
      <protection locked="0"/>
    </xf>
    <xf numFmtId="3" fontId="50" fillId="0" borderId="48"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14" fontId="8" fillId="0" borderId="30" xfId="0" applyNumberFormat="1" applyFont="1" applyBorder="1" applyAlignment="1">
      <alignment horizontal="center" wrapText="1"/>
    </xf>
    <xf numFmtId="14" fontId="8" fillId="0" borderId="35" xfId="0" applyNumberFormat="1" applyFont="1" applyBorder="1" applyAlignment="1">
      <alignment horizontal="center" wrapText="1"/>
    </xf>
    <xf numFmtId="14" fontId="8" fillId="0" borderId="27" xfId="0" applyNumberFormat="1" applyFont="1" applyBorder="1" applyAlignment="1">
      <alignment horizontal="center" wrapText="1"/>
    </xf>
    <xf numFmtId="0" fontId="79" fillId="7" borderId="30" xfId="0" applyFont="1" applyFill="1" applyBorder="1" applyAlignment="1">
      <alignment horizontal="center"/>
    </xf>
    <xf numFmtId="0" fontId="79" fillId="7" borderId="27" xfId="0" applyFont="1" applyFill="1" applyBorder="1" applyAlignment="1">
      <alignment horizontal="center"/>
    </xf>
    <xf numFmtId="3" fontId="6" fillId="0" borderId="0" xfId="0" applyNumberFormat="1" applyFont="1" applyAlignment="1" applyProtection="1">
      <alignment vertical="center" wrapText="1"/>
      <protection locked="0"/>
    </xf>
    <xf numFmtId="14" fontId="7" fillId="0" borderId="30" xfId="0" applyNumberFormat="1" applyFont="1" applyBorder="1" applyAlignment="1">
      <alignment horizontal="center" vertical="center" wrapText="1"/>
    </xf>
    <xf numFmtId="14" fontId="7" fillId="0" borderId="35" xfId="0" applyNumberFormat="1" applyFont="1" applyBorder="1" applyAlignment="1">
      <alignment horizontal="center" vertical="center" wrapText="1"/>
    </xf>
    <xf numFmtId="14" fontId="8" fillId="0" borderId="30" xfId="0" applyNumberFormat="1" applyFont="1" applyBorder="1" applyAlignment="1">
      <alignment horizontal="center" vertical="center" wrapText="1"/>
    </xf>
    <xf numFmtId="14" fontId="8" fillId="0" borderId="35" xfId="0" applyNumberFormat="1" applyFont="1" applyBorder="1" applyAlignment="1">
      <alignment horizontal="center" vertical="center" wrapText="1"/>
    </xf>
    <xf numFmtId="14" fontId="76" fillId="0" borderId="32" xfId="0" applyNumberFormat="1" applyFont="1" applyBorder="1" applyAlignment="1">
      <alignment horizontal="center" vertical="center" wrapText="1"/>
    </xf>
    <xf numFmtId="14" fontId="76" fillId="0" borderId="70" xfId="0" applyNumberFormat="1" applyFont="1" applyBorder="1" applyAlignment="1">
      <alignment horizontal="center" vertical="center" wrapText="1"/>
    </xf>
    <xf numFmtId="3" fontId="8" fillId="0" borderId="32" xfId="0" applyNumberFormat="1" applyFont="1" applyBorder="1" applyAlignment="1" applyProtection="1">
      <alignment horizontal="left" wrapText="1"/>
      <protection locked="0"/>
    </xf>
    <xf numFmtId="3" fontId="8" fillId="0" borderId="70" xfId="0" applyNumberFormat="1" applyFont="1" applyBorder="1" applyAlignment="1" applyProtection="1">
      <alignment horizontal="left" wrapText="1"/>
      <protection locked="0"/>
    </xf>
    <xf numFmtId="3" fontId="8" fillId="0" borderId="0" xfId="0" applyNumberFormat="1" applyFont="1" applyAlignment="1" applyProtection="1">
      <alignment horizontal="left" vertical="top" wrapText="1"/>
      <protection locked="0"/>
    </xf>
    <xf numFmtId="3" fontId="6" fillId="0" borderId="0" xfId="0" applyNumberFormat="1" applyFont="1" applyAlignment="1" applyProtection="1">
      <alignment horizontal="left" vertical="top"/>
      <protection locked="0"/>
    </xf>
    <xf numFmtId="3" fontId="11" fillId="0" borderId="30" xfId="0" applyNumberFormat="1" applyFont="1" applyBorder="1" applyAlignment="1">
      <alignment horizontal="center"/>
    </xf>
    <xf numFmtId="3" fontId="11" fillId="0" borderId="27" xfId="0" applyNumberFormat="1" applyFont="1" applyBorder="1" applyAlignment="1">
      <alignment horizontal="center"/>
    </xf>
    <xf numFmtId="3" fontId="11" fillId="0" borderId="35" xfId="0" applyNumberFormat="1" applyFont="1" applyBorder="1" applyAlignment="1">
      <alignment horizontal="center"/>
    </xf>
    <xf numFmtId="0" fontId="25" fillId="0" borderId="0" xfId="0" applyFont="1" applyAlignment="1">
      <alignment horizontal="left"/>
    </xf>
    <xf numFmtId="0" fontId="20" fillId="0" borderId="0" xfId="0" applyFont="1" applyAlignment="1" applyProtection="1">
      <alignment horizontal="left"/>
      <protection locked="0"/>
    </xf>
    <xf numFmtId="0" fontId="2" fillId="0" borderId="0" xfId="0" applyFont="1" applyAlignment="1">
      <alignment horizontal="left" vertical="top" wrapText="1"/>
    </xf>
    <xf numFmtId="0" fontId="19" fillId="0" borderId="0" xfId="0" applyFont="1"/>
    <xf numFmtId="0" fontId="19" fillId="0" borderId="32"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0" fillId="0" borderId="0" xfId="0"/>
    <xf numFmtId="0" fontId="19" fillId="0" borderId="31" xfId="0" applyFont="1" applyBorder="1" applyAlignment="1">
      <alignment horizontal="center" wrapText="1"/>
    </xf>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66" fillId="0" borderId="0" xfId="1" applyFont="1" applyAlignment="1" applyProtection="1">
      <alignment horizontal="left" vertical="top" wrapText="1"/>
      <protection locked="0"/>
    </xf>
    <xf numFmtId="0" fontId="18" fillId="0" borderId="0" xfId="0" applyFont="1" applyAlignment="1">
      <alignment horizontal="left" vertical="top" wrapText="1"/>
    </xf>
  </cellXfs>
  <cellStyles count="2478">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71"/>
  <sheetViews>
    <sheetView workbookViewId="0">
      <selection activeCell="B4" sqref="B4"/>
    </sheetView>
  </sheetViews>
  <sheetFormatPr baseColWidth="10" defaultColWidth="17.28515625" defaultRowHeight="15.75" customHeight="1" x14ac:dyDescent="0.25"/>
  <cols>
    <col min="1" max="1" width="46.5703125" style="39" customWidth="1"/>
    <col min="2" max="2" width="10.7109375" style="39" customWidth="1"/>
    <col min="3" max="3" width="26.7109375" style="39" customWidth="1"/>
    <col min="4" max="6" width="10.7109375" style="39" customWidth="1"/>
    <col min="7" max="16384" width="17.28515625" style="39"/>
  </cols>
  <sheetData>
    <row r="1" spans="1:6" ht="12.75" customHeight="1" x14ac:dyDescent="0.25">
      <c r="A1" s="2"/>
    </row>
    <row r="2" spans="1:6" ht="15" customHeight="1" x14ac:dyDescent="0.25">
      <c r="A2" s="3" t="s">
        <v>0</v>
      </c>
      <c r="B2" s="4"/>
      <c r="C2" s="5"/>
      <c r="D2" s="1"/>
      <c r="E2" s="1"/>
      <c r="F2" s="1"/>
    </row>
    <row r="3" spans="1:6" ht="15" customHeight="1" x14ac:dyDescent="0.25">
      <c r="A3" s="6"/>
      <c r="B3" s="7"/>
      <c r="C3" s="1"/>
      <c r="D3" s="1"/>
      <c r="E3" s="1"/>
      <c r="F3" s="1"/>
    </row>
    <row r="4" spans="1:6" ht="15" customHeight="1" x14ac:dyDescent="0.25">
      <c r="A4" s="8" t="s">
        <v>1</v>
      </c>
      <c r="B4" s="1"/>
      <c r="C4" s="1"/>
      <c r="D4" s="1"/>
      <c r="E4" s="1"/>
      <c r="F4" s="1"/>
    </row>
    <row r="5" spans="1:6" ht="15" customHeight="1" x14ac:dyDescent="0.25">
      <c r="A5" s="9"/>
      <c r="B5" s="1"/>
      <c r="C5" s="1"/>
      <c r="D5" s="1"/>
      <c r="E5" s="1"/>
      <c r="F5" s="1"/>
    </row>
    <row r="6" spans="1:6" ht="12.75" customHeight="1" x14ac:dyDescent="0.25">
      <c r="A6" s="545" t="s">
        <v>2</v>
      </c>
      <c r="B6" s="545"/>
      <c r="C6" s="545"/>
      <c r="D6" s="1"/>
      <c r="E6" s="1"/>
      <c r="F6" s="1"/>
    </row>
    <row r="7" spans="1:6" ht="12.75" customHeight="1" x14ac:dyDescent="0.25">
      <c r="A7" s="545"/>
      <c r="B7" s="545"/>
      <c r="C7" s="545"/>
      <c r="D7" s="1"/>
      <c r="E7" s="1"/>
      <c r="F7" s="1"/>
    </row>
    <row r="8" spans="1:6" ht="15" customHeight="1" x14ac:dyDescent="0.25">
      <c r="A8" s="545"/>
      <c r="B8" s="545"/>
      <c r="C8" s="545"/>
      <c r="D8" s="1"/>
      <c r="E8" s="1"/>
      <c r="F8" s="1"/>
    </row>
    <row r="9" spans="1:6" ht="15" customHeight="1" x14ac:dyDescent="0.25">
      <c r="A9" s="10"/>
      <c r="B9" s="10"/>
      <c r="C9" s="10"/>
      <c r="D9" s="1"/>
      <c r="E9" s="1"/>
      <c r="F9" s="1"/>
    </row>
    <row r="10" spans="1:6" ht="15" customHeight="1" x14ac:dyDescent="0.25">
      <c r="A10" s="8" t="s">
        <v>3</v>
      </c>
      <c r="B10" s="11"/>
      <c r="C10" s="11"/>
      <c r="D10" s="1"/>
      <c r="E10" s="1"/>
      <c r="F10" s="1"/>
    </row>
    <row r="11" spans="1:6" ht="15" customHeight="1" x14ac:dyDescent="0.25">
      <c r="A11" s="11"/>
      <c r="B11" s="1"/>
      <c r="C11" s="1"/>
      <c r="D11" s="1"/>
      <c r="E11" s="1"/>
      <c r="F11" s="1"/>
    </row>
    <row r="12" spans="1:6" ht="15" customHeight="1" x14ac:dyDescent="0.25">
      <c r="A12" s="12" t="s">
        <v>4</v>
      </c>
      <c r="B12" s="11"/>
      <c r="C12" s="1"/>
      <c r="D12" s="1"/>
      <c r="E12" s="1"/>
      <c r="F12" s="1"/>
    </row>
    <row r="13" spans="1:6" ht="15" customHeight="1" x14ac:dyDescent="0.25">
      <c r="A13" s="545" t="s">
        <v>5</v>
      </c>
      <c r="B13" s="545"/>
      <c r="C13" s="545"/>
      <c r="D13" s="1"/>
      <c r="E13" s="1"/>
      <c r="F13" s="1"/>
    </row>
    <row r="14" spans="1:6" ht="15" customHeight="1" x14ac:dyDescent="0.25">
      <c r="A14" s="545"/>
      <c r="B14" s="545"/>
      <c r="C14" s="545"/>
      <c r="D14" s="1"/>
      <c r="E14" s="1"/>
      <c r="F14" s="1"/>
    </row>
    <row r="15" spans="1:6" ht="15" customHeight="1" x14ac:dyDescent="0.25">
      <c r="A15" s="545"/>
      <c r="B15" s="545"/>
      <c r="C15" s="545"/>
      <c r="D15" s="1"/>
      <c r="E15" s="1"/>
      <c r="F15" s="1"/>
    </row>
    <row r="16" spans="1:6" ht="15" customHeight="1" x14ac:dyDescent="0.25">
      <c r="A16" s="545"/>
      <c r="B16" s="545"/>
      <c r="C16" s="545"/>
      <c r="D16" s="1"/>
      <c r="E16" s="1"/>
      <c r="F16" s="1"/>
    </row>
    <row r="17" spans="1:6" ht="15" customHeight="1" x14ac:dyDescent="0.25">
      <c r="A17" s="268"/>
      <c r="B17" s="268"/>
      <c r="C17" s="268"/>
      <c r="D17" s="1"/>
      <c r="E17" s="1"/>
      <c r="F17" s="1"/>
    </row>
    <row r="18" spans="1:6" ht="15" customHeight="1" x14ac:dyDescent="0.25">
      <c r="A18" s="12" t="s">
        <v>6</v>
      </c>
      <c r="B18" s="11"/>
      <c r="C18" s="1"/>
      <c r="D18" s="1"/>
      <c r="E18" s="1"/>
      <c r="F18" s="1"/>
    </row>
    <row r="19" spans="1:6" ht="15" customHeight="1" x14ac:dyDescent="0.25">
      <c r="A19" s="545" t="s">
        <v>7</v>
      </c>
      <c r="B19" s="545"/>
      <c r="C19" s="545"/>
      <c r="D19" s="1"/>
      <c r="E19" s="1"/>
      <c r="F19" s="1"/>
    </row>
    <row r="20" spans="1:6" ht="15" customHeight="1" x14ac:dyDescent="0.25">
      <c r="A20" s="545"/>
      <c r="B20" s="545"/>
      <c r="C20" s="545"/>
      <c r="D20" s="1"/>
      <c r="E20" s="1"/>
      <c r="F20" s="1"/>
    </row>
    <row r="21" spans="1:6" ht="15" customHeight="1" x14ac:dyDescent="0.25">
      <c r="A21" s="545"/>
      <c r="B21" s="545"/>
      <c r="C21" s="545"/>
      <c r="D21" s="1"/>
      <c r="E21" s="1"/>
      <c r="F21" s="1"/>
    </row>
    <row r="22" spans="1:6" ht="15" customHeight="1" x14ac:dyDescent="0.25">
      <c r="A22" s="545"/>
      <c r="B22" s="545"/>
      <c r="C22" s="545"/>
      <c r="D22" s="1"/>
      <c r="E22" s="1"/>
      <c r="F22" s="1"/>
    </row>
    <row r="23" spans="1:6" ht="15" customHeight="1" x14ac:dyDescent="0.25">
      <c r="A23" s="13"/>
      <c r="B23" s="11"/>
      <c r="C23" s="1"/>
      <c r="D23" s="1"/>
      <c r="E23" s="1"/>
      <c r="F23" s="1"/>
    </row>
    <row r="24" spans="1:6" ht="15" customHeight="1" x14ac:dyDescent="0.25">
      <c r="A24" s="12" t="s">
        <v>8</v>
      </c>
      <c r="B24" s="11"/>
      <c r="C24" s="1"/>
      <c r="D24" s="1"/>
      <c r="E24" s="1"/>
      <c r="F24" s="1"/>
    </row>
    <row r="25" spans="1:6" ht="15" customHeight="1" x14ac:dyDescent="0.25">
      <c r="A25" s="545" t="s">
        <v>9</v>
      </c>
      <c r="B25" s="545"/>
      <c r="C25" s="545"/>
      <c r="D25" s="1"/>
      <c r="E25" s="1"/>
      <c r="F25" s="1"/>
    </row>
    <row r="26" spans="1:6" ht="15" customHeight="1" x14ac:dyDescent="0.25">
      <c r="A26" s="545"/>
      <c r="B26" s="545"/>
      <c r="C26" s="545"/>
      <c r="D26" s="1"/>
      <c r="E26" s="1"/>
      <c r="F26" s="1"/>
    </row>
    <row r="27" spans="1:6" ht="15" customHeight="1" x14ac:dyDescent="0.25">
      <c r="A27" s="545"/>
      <c r="B27" s="545"/>
      <c r="C27" s="545"/>
      <c r="D27" s="1"/>
      <c r="E27" s="1"/>
      <c r="F27" s="1"/>
    </row>
    <row r="28" spans="1:6" ht="15" customHeight="1" x14ac:dyDescent="0.25">
      <c r="A28" s="545"/>
      <c r="B28" s="545"/>
      <c r="C28" s="545"/>
      <c r="D28" s="1"/>
      <c r="E28" s="1"/>
      <c r="F28" s="1"/>
    </row>
    <row r="29" spans="1:6" ht="15" customHeight="1" x14ac:dyDescent="0.25">
      <c r="A29" s="268"/>
      <c r="B29" s="268"/>
      <c r="C29" s="268"/>
      <c r="D29" s="1"/>
      <c r="E29" s="1"/>
      <c r="F29" s="1"/>
    </row>
    <row r="30" spans="1:6" ht="15" customHeight="1" x14ac:dyDescent="0.25">
      <c r="A30" s="12" t="s">
        <v>10</v>
      </c>
      <c r="B30" s="11"/>
      <c r="C30" s="1"/>
      <c r="D30" s="1"/>
      <c r="E30" s="1"/>
      <c r="F30" s="1"/>
    </row>
    <row r="31" spans="1:6" ht="15" customHeight="1" x14ac:dyDescent="0.25">
      <c r="A31" s="545" t="s">
        <v>11</v>
      </c>
      <c r="B31" s="545"/>
      <c r="C31" s="545"/>
      <c r="D31" s="1"/>
      <c r="E31" s="1"/>
      <c r="F31" s="1"/>
    </row>
    <row r="32" spans="1:6" ht="15" customHeight="1" x14ac:dyDescent="0.25">
      <c r="A32" s="545"/>
      <c r="B32" s="545"/>
      <c r="C32" s="545"/>
      <c r="D32" s="1"/>
      <c r="E32" s="1"/>
      <c r="F32" s="1"/>
    </row>
    <row r="33" spans="1:6" ht="15" customHeight="1" x14ac:dyDescent="0.25">
      <c r="A33" s="545"/>
      <c r="B33" s="545"/>
      <c r="C33" s="545"/>
      <c r="D33" s="1"/>
      <c r="E33" s="1"/>
      <c r="F33" s="1"/>
    </row>
    <row r="34" spans="1:6" ht="15" customHeight="1" x14ac:dyDescent="0.25">
      <c r="A34" s="545"/>
      <c r="B34" s="545"/>
      <c r="C34" s="545"/>
      <c r="D34" s="1"/>
      <c r="E34" s="1"/>
      <c r="F34" s="1"/>
    </row>
    <row r="35" spans="1:6" ht="15" customHeight="1" x14ac:dyDescent="0.25">
      <c r="A35" s="545"/>
      <c r="B35" s="545"/>
      <c r="C35" s="545"/>
      <c r="D35" s="1"/>
      <c r="E35" s="1"/>
      <c r="F35" s="1"/>
    </row>
    <row r="36" spans="1:6" ht="15" customHeight="1" x14ac:dyDescent="0.25">
      <c r="A36" s="545"/>
      <c r="B36" s="545"/>
      <c r="C36" s="545"/>
      <c r="D36" s="1"/>
      <c r="E36" s="1"/>
      <c r="F36" s="1"/>
    </row>
    <row r="37" spans="1:6" ht="15" customHeight="1" x14ac:dyDescent="0.25">
      <c r="A37" s="13"/>
      <c r="B37" s="11"/>
      <c r="C37" s="1"/>
      <c r="D37" s="1"/>
      <c r="E37" s="1"/>
      <c r="F37" s="1"/>
    </row>
    <row r="38" spans="1:6" ht="15" customHeight="1" x14ac:dyDescent="0.25">
      <c r="A38" s="12" t="s">
        <v>12</v>
      </c>
      <c r="B38" s="11"/>
      <c r="C38" s="1"/>
      <c r="D38" s="1"/>
      <c r="E38" s="1"/>
      <c r="F38" s="1"/>
    </row>
    <row r="39" spans="1:6" ht="15" customHeight="1" x14ac:dyDescent="0.25">
      <c r="A39" s="544" t="s">
        <v>13</v>
      </c>
      <c r="B39" s="544"/>
      <c r="C39" s="544"/>
      <c r="D39" s="1"/>
      <c r="E39" s="1"/>
      <c r="F39" s="1"/>
    </row>
    <row r="40" spans="1:6" ht="15" customHeight="1" x14ac:dyDescent="0.25">
      <c r="A40" s="544"/>
      <c r="B40" s="544"/>
      <c r="C40" s="544"/>
      <c r="D40" s="1"/>
      <c r="E40" s="1"/>
      <c r="F40" s="1"/>
    </row>
    <row r="41" spans="1:6" ht="15" customHeight="1" x14ac:dyDescent="0.25">
      <c r="A41" s="544"/>
      <c r="B41" s="544"/>
      <c r="C41" s="544"/>
      <c r="D41" s="1"/>
      <c r="E41" s="1"/>
      <c r="F41" s="1"/>
    </row>
    <row r="42" spans="1:6" ht="15" customHeight="1" x14ac:dyDescent="0.25">
      <c r="A42" s="13"/>
      <c r="B42" s="11"/>
      <c r="C42" s="1"/>
      <c r="D42" s="1"/>
      <c r="E42" s="1"/>
      <c r="F42" s="1"/>
    </row>
    <row r="43" spans="1:6" ht="15" customHeight="1" x14ac:dyDescent="0.25">
      <c r="A43" s="12" t="s">
        <v>14</v>
      </c>
      <c r="B43" s="11"/>
      <c r="C43" s="1"/>
      <c r="D43" s="1"/>
      <c r="E43" s="1"/>
      <c r="F43" s="1"/>
    </row>
    <row r="44" spans="1:6" ht="15" customHeight="1" x14ac:dyDescent="0.25">
      <c r="A44" s="545" t="s">
        <v>15</v>
      </c>
      <c r="B44" s="545"/>
      <c r="C44" s="545"/>
      <c r="D44" s="1"/>
      <c r="E44" s="1"/>
      <c r="F44" s="1"/>
    </row>
    <row r="45" spans="1:6" ht="15" customHeight="1" x14ac:dyDescent="0.25">
      <c r="A45" s="265"/>
      <c r="B45" s="265"/>
      <c r="C45" s="265"/>
      <c r="D45" s="1"/>
      <c r="E45" s="1"/>
      <c r="F45" s="1"/>
    </row>
    <row r="46" spans="1:6" ht="15" customHeight="1" x14ac:dyDescent="0.25">
      <c r="A46" s="12" t="s">
        <v>16</v>
      </c>
      <c r="B46" s="11"/>
      <c r="C46" s="1"/>
      <c r="D46" s="1"/>
      <c r="E46" s="1"/>
      <c r="F46" s="1"/>
    </row>
    <row r="47" spans="1:6" ht="15" customHeight="1" x14ac:dyDescent="0.25">
      <c r="A47" s="545" t="s">
        <v>17</v>
      </c>
      <c r="B47" s="545"/>
      <c r="C47" s="545"/>
      <c r="D47" s="1"/>
      <c r="E47" s="1"/>
      <c r="F47" s="1"/>
    </row>
    <row r="48" spans="1:6" ht="15" customHeight="1" x14ac:dyDescent="0.25">
      <c r="A48" s="545"/>
      <c r="B48" s="545"/>
      <c r="C48" s="545"/>
      <c r="D48" s="1"/>
      <c r="E48" s="1"/>
      <c r="F48" s="1"/>
    </row>
    <row r="49" spans="1:6" ht="15" customHeight="1" x14ac:dyDescent="0.25">
      <c r="A49" s="265"/>
      <c r="B49" s="265"/>
      <c r="C49" s="265"/>
      <c r="D49" s="1"/>
      <c r="E49" s="1"/>
      <c r="F49" s="1"/>
    </row>
    <row r="50" spans="1:6" ht="15" customHeight="1" x14ac:dyDescent="0.25">
      <c r="A50" s="12" t="s">
        <v>18</v>
      </c>
      <c r="B50" s="11"/>
      <c r="C50" s="1"/>
      <c r="D50" s="1"/>
      <c r="E50" s="1"/>
      <c r="F50" s="1"/>
    </row>
    <row r="51" spans="1:6" ht="15" customHeight="1" x14ac:dyDescent="0.25">
      <c r="A51" s="545" t="s">
        <v>19</v>
      </c>
      <c r="B51" s="545"/>
      <c r="C51" s="545"/>
      <c r="D51" s="1"/>
      <c r="E51" s="1"/>
      <c r="F51" s="1"/>
    </row>
    <row r="52" spans="1:6" ht="15" customHeight="1" x14ac:dyDescent="0.25">
      <c r="A52" s="545"/>
      <c r="B52" s="545"/>
      <c r="C52" s="545"/>
      <c r="D52" s="1"/>
      <c r="E52" s="1"/>
      <c r="F52" s="1"/>
    </row>
    <row r="53" spans="1:6" ht="15" customHeight="1" x14ac:dyDescent="0.25">
      <c r="A53" s="545"/>
      <c r="B53" s="545"/>
      <c r="C53" s="545"/>
      <c r="D53" s="1"/>
      <c r="E53" s="1"/>
      <c r="F53" s="1"/>
    </row>
    <row r="54" spans="1:6" ht="15" customHeight="1" x14ac:dyDescent="0.25">
      <c r="A54" s="13"/>
      <c r="B54" s="11"/>
      <c r="C54" s="1"/>
      <c r="D54" s="1"/>
      <c r="E54" s="14"/>
      <c r="F54" s="1"/>
    </row>
    <row r="55" spans="1:6" ht="15" customHeight="1" x14ac:dyDescent="0.25">
      <c r="A55" s="12" t="s">
        <v>20</v>
      </c>
      <c r="B55" s="11"/>
      <c r="C55" s="1"/>
      <c r="D55" s="1"/>
      <c r="E55" s="1"/>
      <c r="F55" s="1"/>
    </row>
    <row r="56" spans="1:6" ht="15" customHeight="1" x14ac:dyDescent="0.25">
      <c r="A56" s="545" t="s">
        <v>21</v>
      </c>
      <c r="B56" s="545"/>
      <c r="C56" s="545"/>
      <c r="D56" s="1"/>
      <c r="E56" s="1"/>
      <c r="F56" s="1"/>
    </row>
    <row r="57" spans="1:6" ht="15" customHeight="1" x14ac:dyDescent="0.25">
      <c r="A57" s="545"/>
      <c r="B57" s="545"/>
      <c r="C57" s="545"/>
      <c r="D57" s="1"/>
      <c r="E57" s="1"/>
      <c r="F57" s="1"/>
    </row>
    <row r="58" spans="1:6" ht="15" customHeight="1" x14ac:dyDescent="0.25">
      <c r="A58" s="545"/>
      <c r="B58" s="545"/>
      <c r="C58" s="545"/>
      <c r="D58" s="1"/>
      <c r="E58" s="1"/>
      <c r="F58" s="1"/>
    </row>
    <row r="59" spans="1:6" ht="15" customHeight="1" x14ac:dyDescent="0.25">
      <c r="A59" s="545"/>
      <c r="B59" s="545"/>
      <c r="C59" s="545"/>
      <c r="D59" s="1"/>
      <c r="E59" s="1"/>
      <c r="F59" s="1"/>
    </row>
    <row r="60" spans="1:6" ht="15" customHeight="1" x14ac:dyDescent="0.25">
      <c r="A60" s="269"/>
      <c r="B60" s="269"/>
      <c r="C60" s="269"/>
      <c r="D60" s="1"/>
      <c r="E60" s="1"/>
      <c r="F60" s="1"/>
    </row>
    <row r="61" spans="1:6" ht="15" customHeight="1" x14ac:dyDescent="0.25">
      <c r="A61" s="12" t="s">
        <v>22</v>
      </c>
      <c r="B61" s="11"/>
      <c r="C61" s="1"/>
      <c r="D61" s="1"/>
      <c r="E61" s="1"/>
      <c r="F61" s="1"/>
    </row>
    <row r="62" spans="1:6" ht="33" customHeight="1" x14ac:dyDescent="0.25">
      <c r="A62" s="545" t="s">
        <v>23</v>
      </c>
      <c r="B62" s="545"/>
      <c r="C62" s="545"/>
      <c r="D62" s="1"/>
      <c r="E62" s="1"/>
      <c r="F62" s="1"/>
    </row>
    <row r="63" spans="1:6" ht="15" customHeight="1" x14ac:dyDescent="0.25">
      <c r="A63" s="13"/>
      <c r="B63" s="11"/>
      <c r="C63" s="1"/>
      <c r="D63" s="1"/>
      <c r="E63" s="1"/>
      <c r="F63" s="1"/>
    </row>
    <row r="64" spans="1:6" ht="15" customHeight="1" x14ac:dyDescent="0.25">
      <c r="A64" s="15" t="s">
        <v>24</v>
      </c>
      <c r="B64" s="11"/>
      <c r="C64" s="1"/>
      <c r="D64" s="1"/>
      <c r="E64" s="1"/>
      <c r="F64" s="1"/>
    </row>
    <row r="65" spans="1:6" ht="15" customHeight="1" x14ac:dyDescent="0.25">
      <c r="A65" s="546" t="s">
        <v>25</v>
      </c>
      <c r="B65" s="546"/>
      <c r="C65" s="546"/>
      <c r="D65" s="1"/>
      <c r="E65" s="1"/>
      <c r="F65" s="1"/>
    </row>
    <row r="66" spans="1:6" ht="15" customHeight="1" x14ac:dyDescent="0.25">
      <c r="A66" s="16"/>
      <c r="B66" s="11"/>
      <c r="C66" s="1"/>
      <c r="D66" s="1"/>
      <c r="E66" s="1"/>
      <c r="F66" s="1"/>
    </row>
    <row r="67" spans="1:6" ht="15" customHeight="1" x14ac:dyDescent="0.25">
      <c r="A67" s="15" t="s">
        <v>26</v>
      </c>
      <c r="B67" s="11"/>
      <c r="C67" s="1"/>
      <c r="D67" s="1"/>
      <c r="E67" s="1"/>
      <c r="F67" s="1"/>
    </row>
    <row r="68" spans="1:6" ht="15" customHeight="1" x14ac:dyDescent="0.25">
      <c r="A68" s="546" t="s">
        <v>27</v>
      </c>
      <c r="B68" s="546"/>
      <c r="C68" s="546"/>
      <c r="D68" s="1"/>
      <c r="E68" s="1"/>
      <c r="F68" s="1"/>
    </row>
    <row r="69" spans="1:6" ht="15" customHeight="1" x14ac:dyDescent="0.25">
      <c r="A69" s="166"/>
      <c r="B69" s="166"/>
      <c r="C69" s="166"/>
      <c r="D69" s="1"/>
      <c r="E69" s="1"/>
      <c r="F69" s="1"/>
    </row>
    <row r="70" spans="1:6" ht="15" customHeight="1" x14ac:dyDescent="0.25">
      <c r="A70" s="15" t="s">
        <v>28</v>
      </c>
      <c r="B70" s="11"/>
      <c r="C70" s="1"/>
      <c r="D70" s="1"/>
      <c r="E70" s="1"/>
      <c r="F70" s="1"/>
    </row>
    <row r="71" spans="1:6" ht="15" customHeight="1" x14ac:dyDescent="0.25">
      <c r="A71" s="544" t="s">
        <v>29</v>
      </c>
      <c r="B71" s="544"/>
      <c r="C71" s="544"/>
      <c r="D71" s="1"/>
      <c r="E71" s="1"/>
      <c r="F71" s="1"/>
    </row>
  </sheetData>
  <sheetProtection formatCells="0" formatColumns="0" formatRows="0" insertColumns="0" insertRows="0"/>
  <mergeCells count="14">
    <mergeCell ref="A68:C68"/>
    <mergeCell ref="A71:C71"/>
    <mergeCell ref="A44:C44"/>
    <mergeCell ref="A47:C48"/>
    <mergeCell ref="A51:C53"/>
    <mergeCell ref="A56:C59"/>
    <mergeCell ref="A62:C62"/>
    <mergeCell ref="A65:C65"/>
    <mergeCell ref="A39:C41"/>
    <mergeCell ref="A6:C8"/>
    <mergeCell ref="A13:C16"/>
    <mergeCell ref="A19:C22"/>
    <mergeCell ref="A25:C28"/>
    <mergeCell ref="A31:C36"/>
  </mergeCells>
  <pageMargins left="0.7" right="0.7" top="0.75" bottom="0.75" header="0.3" footer="0.3"/>
  <pageSetup paperSize="9" orientation="portrait" r:id="rId1"/>
  <headerFooter>
    <oddHeader>&amp;L&amp;"Calibri"&amp;10&amp;KFF8C00 Internt NLA&amp;1#_x000D_</oddHeader>
  </headerFooter>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J106"/>
  <sheetViews>
    <sheetView workbookViewId="0">
      <selection activeCell="C2" sqref="C2"/>
    </sheetView>
  </sheetViews>
  <sheetFormatPr baseColWidth="10" defaultColWidth="17.28515625" defaultRowHeight="15.75" customHeight="1" x14ac:dyDescent="0.25"/>
  <cols>
    <col min="1" max="1" width="43.5703125" style="86" customWidth="1"/>
    <col min="2" max="2" width="16.7109375" style="86" customWidth="1"/>
    <col min="3" max="3" width="15" style="86" customWidth="1"/>
    <col min="4" max="4" width="17.5703125" style="86" customWidth="1"/>
    <col min="5" max="5" width="15.7109375" style="86" customWidth="1"/>
    <col min="6" max="6" width="14.28515625" style="135" customWidth="1"/>
    <col min="7" max="8" width="10.7109375" style="39" customWidth="1"/>
    <col min="9" max="16384" width="17.28515625" style="39"/>
  </cols>
  <sheetData>
    <row r="1" spans="1:8" ht="12.75" customHeight="1" x14ac:dyDescent="0.25">
      <c r="A1" s="97"/>
      <c r="B1" s="271"/>
      <c r="C1" s="271"/>
      <c r="D1" s="271"/>
      <c r="E1" s="271"/>
    </row>
    <row r="2" spans="1:8" ht="15" x14ac:dyDescent="0.25">
      <c r="A2" s="270" t="str">
        <f>Resultatregnskap!A2</f>
        <v>Virksomhetens navn: NLA Høgskolen AS</v>
      </c>
      <c r="B2" s="270"/>
      <c r="C2" s="270"/>
      <c r="D2" s="270"/>
      <c r="E2" s="270"/>
      <c r="F2" s="130"/>
      <c r="G2" s="1"/>
      <c r="H2" s="1"/>
    </row>
    <row r="3" spans="1:8" ht="15" x14ac:dyDescent="0.25">
      <c r="A3" s="271"/>
      <c r="B3" s="271"/>
      <c r="C3" s="271"/>
      <c r="D3" s="271"/>
      <c r="E3" s="271"/>
    </row>
    <row r="4" spans="1:8" ht="14.25" customHeight="1" x14ac:dyDescent="0.25">
      <c r="A4" s="272" t="s">
        <v>591</v>
      </c>
      <c r="B4" s="94"/>
      <c r="C4" s="94"/>
      <c r="D4" s="94"/>
      <c r="E4" s="94"/>
      <c r="F4" s="94"/>
      <c r="G4" s="1"/>
      <c r="H4" s="1"/>
    </row>
    <row r="5" spans="1:8" ht="14.25" customHeight="1" x14ac:dyDescent="0.25">
      <c r="A5" s="93" t="str">
        <f>Resultatregnskap!A6</f>
        <v>Beløp i 1000 kroner</v>
      </c>
      <c r="B5" s="271"/>
      <c r="C5" s="271"/>
      <c r="D5" s="271"/>
      <c r="E5" s="271"/>
      <c r="F5" s="130"/>
      <c r="G5" s="1"/>
      <c r="H5" s="1"/>
    </row>
    <row r="6" spans="1:8" ht="12.75" customHeight="1" x14ac:dyDescent="0.25">
      <c r="A6" s="271"/>
      <c r="B6" s="271"/>
      <c r="C6" s="271"/>
      <c r="D6" s="271"/>
      <c r="E6" s="271"/>
    </row>
    <row r="7" spans="1:8" s="522" customFormat="1" ht="20.100000000000001" customHeight="1" x14ac:dyDescent="0.2">
      <c r="A7" s="520" t="s">
        <v>592</v>
      </c>
      <c r="B7" s="570">
        <f>Resultatregnskap!C8</f>
        <v>45657</v>
      </c>
      <c r="C7" s="571"/>
      <c r="D7" s="572">
        <f>Resultatregnskap!D8</f>
        <v>45291</v>
      </c>
      <c r="E7" s="573"/>
      <c r="F7" s="521"/>
    </row>
    <row r="8" spans="1:8" ht="30" customHeight="1" x14ac:dyDescent="0.25">
      <c r="A8" s="326"/>
      <c r="B8" s="329" t="s">
        <v>593</v>
      </c>
      <c r="C8" s="325" t="s">
        <v>594</v>
      </c>
      <c r="D8" s="324" t="s">
        <v>593</v>
      </c>
      <c r="E8" s="324" t="s">
        <v>594</v>
      </c>
      <c r="F8" s="333" t="s">
        <v>33</v>
      </c>
    </row>
    <row r="9" spans="1:8" ht="15" customHeight="1" x14ac:dyDescent="0.25">
      <c r="A9" s="271" t="s">
        <v>595</v>
      </c>
      <c r="B9" s="131">
        <f>E92</f>
        <v>1141</v>
      </c>
      <c r="C9" s="528"/>
      <c r="D9" s="131">
        <v>1126</v>
      </c>
      <c r="E9" s="169"/>
      <c r="F9" s="424" t="s">
        <v>596</v>
      </c>
    </row>
    <row r="10" spans="1:8" ht="15" customHeight="1" x14ac:dyDescent="0.25">
      <c r="A10" s="271" t="s">
        <v>597</v>
      </c>
      <c r="B10" s="169"/>
      <c r="C10" s="529"/>
      <c r="D10" s="169">
        <v>0</v>
      </c>
      <c r="E10" s="169"/>
      <c r="F10" s="424" t="s">
        <v>598</v>
      </c>
    </row>
    <row r="11" spans="1:8" ht="15" customHeight="1" x14ac:dyDescent="0.25">
      <c r="A11" s="271" t="s">
        <v>599</v>
      </c>
      <c r="B11" s="132"/>
      <c r="C11" s="530"/>
      <c r="D11" s="132">
        <v>0</v>
      </c>
      <c r="E11" s="169"/>
      <c r="F11" s="424" t="s">
        <v>600</v>
      </c>
    </row>
    <row r="12" spans="1:8" ht="15" customHeight="1" x14ac:dyDescent="0.25">
      <c r="A12" s="127" t="s">
        <v>601</v>
      </c>
      <c r="B12" s="531">
        <f>SUM(B9:B11)</f>
        <v>1141</v>
      </c>
      <c r="C12" s="170">
        <f>SUM(C9:C11)</f>
        <v>0</v>
      </c>
      <c r="D12" s="171">
        <f>SUM(D9:D11)</f>
        <v>1126</v>
      </c>
      <c r="E12" s="171">
        <f>SUM(E9:E11)</f>
        <v>0</v>
      </c>
      <c r="F12" s="425" t="s">
        <v>602</v>
      </c>
    </row>
    <row r="13" spans="1:8" ht="15" customHeight="1" x14ac:dyDescent="0.25">
      <c r="A13" s="271"/>
      <c r="B13" s="172"/>
      <c r="C13" s="172"/>
      <c r="D13" s="172"/>
      <c r="E13" s="172"/>
      <c r="F13" s="65"/>
    </row>
    <row r="14" spans="1:8" ht="15" customHeight="1" x14ac:dyDescent="0.25">
      <c r="A14" s="271"/>
      <c r="B14" s="271"/>
      <c r="C14" s="271"/>
      <c r="D14" s="271"/>
      <c r="E14" s="271"/>
      <c r="F14" s="39"/>
    </row>
    <row r="15" spans="1:8" s="522" customFormat="1" ht="20.100000000000001" customHeight="1" x14ac:dyDescent="0.2">
      <c r="A15" s="520" t="s">
        <v>603</v>
      </c>
      <c r="B15" s="570">
        <f>B7</f>
        <v>45657</v>
      </c>
      <c r="C15" s="571"/>
      <c r="D15" s="572">
        <f>D7</f>
        <v>45291</v>
      </c>
      <c r="E15" s="573"/>
      <c r="F15" s="521"/>
    </row>
    <row r="16" spans="1:8" ht="30" customHeight="1" x14ac:dyDescent="0.25">
      <c r="A16" s="326"/>
      <c r="B16" s="324" t="s">
        <v>593</v>
      </c>
      <c r="C16" s="325" t="s">
        <v>594</v>
      </c>
      <c r="D16" s="324" t="s">
        <v>593</v>
      </c>
      <c r="E16" s="324" t="s">
        <v>594</v>
      </c>
      <c r="F16" s="333" t="s">
        <v>33</v>
      </c>
    </row>
    <row r="17" spans="1:6" ht="15" customHeight="1" x14ac:dyDescent="0.25">
      <c r="A17" s="271" t="s">
        <v>595</v>
      </c>
      <c r="B17" s="131">
        <f>E102</f>
        <v>37540</v>
      </c>
      <c r="C17" s="131"/>
      <c r="D17" s="131">
        <v>45687</v>
      </c>
      <c r="E17" s="169"/>
      <c r="F17" s="424" t="s">
        <v>604</v>
      </c>
    </row>
    <row r="18" spans="1:6" ht="15" customHeight="1" x14ac:dyDescent="0.25">
      <c r="A18" s="271" t="s">
        <v>597</v>
      </c>
      <c r="B18" s="169"/>
      <c r="C18" s="169"/>
      <c r="D18" s="169">
        <v>0</v>
      </c>
      <c r="E18" s="169"/>
      <c r="F18" s="424" t="s">
        <v>605</v>
      </c>
    </row>
    <row r="19" spans="1:6" ht="15" customHeight="1" x14ac:dyDescent="0.25">
      <c r="A19" s="271" t="s">
        <v>599</v>
      </c>
      <c r="B19" s="132"/>
      <c r="C19" s="132"/>
      <c r="D19" s="132">
        <v>0</v>
      </c>
      <c r="E19" s="169"/>
      <c r="F19" s="424" t="s">
        <v>606</v>
      </c>
    </row>
    <row r="20" spans="1:6" ht="15" customHeight="1" x14ac:dyDescent="0.25">
      <c r="A20" s="127" t="s">
        <v>607</v>
      </c>
      <c r="B20" s="170">
        <f>SUM(B17:B19)</f>
        <v>37540</v>
      </c>
      <c r="C20" s="170">
        <f>SUM(C17:C19)</f>
        <v>0</v>
      </c>
      <c r="D20" s="171">
        <f>SUM(D17:D19)</f>
        <v>45687</v>
      </c>
      <c r="E20" s="171">
        <f>SUM(E17:E19)</f>
        <v>0</v>
      </c>
      <c r="F20" s="425" t="s">
        <v>608</v>
      </c>
    </row>
    <row r="21" spans="1:6" ht="15" customHeight="1" x14ac:dyDescent="0.25">
      <c r="A21" s="271"/>
      <c r="B21" s="271"/>
      <c r="C21" s="271"/>
      <c r="D21" s="271"/>
      <c r="E21" s="271"/>
    </row>
    <row r="22" spans="1:6" ht="15" customHeight="1" x14ac:dyDescent="0.25">
      <c r="A22" s="578" t="s">
        <v>609</v>
      </c>
      <c r="B22" s="578"/>
      <c r="C22" s="578"/>
      <c r="D22" s="578"/>
      <c r="E22" s="578"/>
      <c r="F22" s="578"/>
    </row>
    <row r="23" spans="1:6" ht="15" customHeight="1" x14ac:dyDescent="0.25">
      <c r="A23" s="553" t="s">
        <v>610</v>
      </c>
      <c r="B23" s="554"/>
      <c r="C23" s="555"/>
      <c r="D23" s="507">
        <v>45657</v>
      </c>
      <c r="E23" s="527">
        <v>45291</v>
      </c>
      <c r="F23" s="390"/>
    </row>
    <row r="24" spans="1:6" s="522" customFormat="1" ht="33" customHeight="1" x14ac:dyDescent="0.2">
      <c r="A24" s="536" t="s">
        <v>611</v>
      </c>
      <c r="B24" s="574" t="s">
        <v>612</v>
      </c>
      <c r="C24" s="575"/>
      <c r="D24" s="535" t="s">
        <v>613</v>
      </c>
      <c r="E24" s="534" t="s">
        <v>613</v>
      </c>
      <c r="F24" s="526" t="s">
        <v>33</v>
      </c>
    </row>
    <row r="25" spans="1:6" ht="15" customHeight="1" x14ac:dyDescent="0.25">
      <c r="A25" s="540" t="s">
        <v>893</v>
      </c>
      <c r="B25" s="576" t="s">
        <v>896</v>
      </c>
      <c r="C25" s="577"/>
      <c r="D25" s="392">
        <f>E89</f>
        <v>55</v>
      </c>
      <c r="E25" s="392">
        <v>48</v>
      </c>
      <c r="F25" s="533" t="s">
        <v>614</v>
      </c>
    </row>
    <row r="26" spans="1:6" ht="15" customHeight="1" x14ac:dyDescent="0.25">
      <c r="A26" s="541" t="s">
        <v>894</v>
      </c>
      <c r="B26" s="431" t="s">
        <v>897</v>
      </c>
      <c r="C26" s="432"/>
      <c r="D26" s="393">
        <f t="shared" ref="D26:D27" si="0">E90</f>
        <v>543</v>
      </c>
      <c r="E26" s="393">
        <v>539</v>
      </c>
      <c r="F26" s="533" t="s">
        <v>615</v>
      </c>
    </row>
    <row r="27" spans="1:6" ht="15" customHeight="1" x14ac:dyDescent="0.25">
      <c r="A27" s="541" t="s">
        <v>895</v>
      </c>
      <c r="B27" s="431" t="s">
        <v>897</v>
      </c>
      <c r="C27" s="432"/>
      <c r="D27" s="393">
        <f t="shared" si="0"/>
        <v>543</v>
      </c>
      <c r="E27" s="393">
        <v>539</v>
      </c>
      <c r="F27" s="533" t="s">
        <v>616</v>
      </c>
    </row>
    <row r="28" spans="1:6" ht="15" customHeight="1" x14ac:dyDescent="0.25">
      <c r="A28" s="541" t="s">
        <v>894</v>
      </c>
      <c r="B28" s="431" t="s">
        <v>902</v>
      </c>
      <c r="C28" s="432"/>
      <c r="D28" s="393">
        <f>E95</f>
        <v>2538</v>
      </c>
      <c r="E28" s="393">
        <v>12819</v>
      </c>
      <c r="F28" s="533"/>
    </row>
    <row r="29" spans="1:6" ht="15" customHeight="1" x14ac:dyDescent="0.25">
      <c r="A29" s="541" t="s">
        <v>895</v>
      </c>
      <c r="B29" s="431" t="s">
        <v>903</v>
      </c>
      <c r="C29" s="432"/>
      <c r="D29" s="393">
        <f t="shared" ref="D29:D34" si="1">E96</f>
        <v>11726</v>
      </c>
      <c r="E29" s="393">
        <v>10842</v>
      </c>
      <c r="F29" s="533"/>
    </row>
    <row r="30" spans="1:6" ht="15" customHeight="1" x14ac:dyDescent="0.25">
      <c r="A30" s="541" t="s">
        <v>898</v>
      </c>
      <c r="B30" s="431" t="s">
        <v>904</v>
      </c>
      <c r="C30" s="432"/>
      <c r="D30" s="393">
        <f t="shared" si="1"/>
        <v>5519</v>
      </c>
      <c r="E30" s="393">
        <v>5322</v>
      </c>
      <c r="F30" s="533"/>
    </row>
    <row r="31" spans="1:6" ht="15" customHeight="1" x14ac:dyDescent="0.25">
      <c r="A31" s="541" t="s">
        <v>899</v>
      </c>
      <c r="B31" s="431" t="s">
        <v>905</v>
      </c>
      <c r="C31" s="432"/>
      <c r="D31" s="393">
        <f t="shared" si="1"/>
        <v>14888</v>
      </c>
      <c r="E31" s="393">
        <v>14232</v>
      </c>
      <c r="F31" s="533"/>
    </row>
    <row r="32" spans="1:6" ht="15" customHeight="1" x14ac:dyDescent="0.25">
      <c r="A32" s="541" t="s">
        <v>900</v>
      </c>
      <c r="B32" s="431" t="s">
        <v>905</v>
      </c>
      <c r="C32" s="432"/>
      <c r="D32" s="393">
        <f t="shared" si="1"/>
        <v>1535</v>
      </c>
      <c r="E32" s="393">
        <v>1395</v>
      </c>
      <c r="F32" s="533"/>
    </row>
    <row r="33" spans="1:6" ht="15" customHeight="1" x14ac:dyDescent="0.25">
      <c r="A33" s="541" t="s">
        <v>901</v>
      </c>
      <c r="B33" s="431" t="s">
        <v>905</v>
      </c>
      <c r="C33" s="432"/>
      <c r="D33" s="393">
        <f t="shared" si="1"/>
        <v>1222</v>
      </c>
      <c r="E33" s="393">
        <v>1077</v>
      </c>
      <c r="F33" s="533"/>
    </row>
    <row r="34" spans="1:6" ht="15" customHeight="1" x14ac:dyDescent="0.25">
      <c r="A34" s="542" t="s">
        <v>932</v>
      </c>
      <c r="B34" s="532" t="s">
        <v>934</v>
      </c>
      <c r="C34" s="539"/>
      <c r="D34" s="394">
        <f t="shared" si="1"/>
        <v>112</v>
      </c>
      <c r="E34" s="394">
        <v>0</v>
      </c>
      <c r="F34" s="533"/>
    </row>
    <row r="35" spans="1:6" ht="15" customHeight="1" x14ac:dyDescent="0.25">
      <c r="A35" s="538" t="s">
        <v>617</v>
      </c>
      <c r="B35" s="550"/>
      <c r="C35" s="551"/>
      <c r="D35" s="537">
        <f>SUM(D25:D34)</f>
        <v>38681</v>
      </c>
      <c r="E35" s="394">
        <f>SUM(E25:E34)</f>
        <v>46813</v>
      </c>
      <c r="F35" s="428" t="s">
        <v>618</v>
      </c>
    </row>
    <row r="36" spans="1:6" ht="15" customHeight="1" x14ac:dyDescent="0.25">
      <c r="A36" s="389"/>
      <c r="B36" s="389"/>
      <c r="C36" s="389"/>
      <c r="D36" s="389"/>
      <c r="E36" s="389"/>
      <c r="F36" s="389"/>
    </row>
    <row r="37" spans="1:6" ht="15" customHeight="1" x14ac:dyDescent="0.25">
      <c r="A37" s="389"/>
      <c r="B37" s="389"/>
      <c r="C37" s="389"/>
      <c r="D37" s="389"/>
      <c r="E37" s="389"/>
      <c r="F37" s="389"/>
    </row>
    <row r="38" spans="1:6" ht="15" customHeight="1" x14ac:dyDescent="0.25">
      <c r="A38" s="389"/>
      <c r="B38" s="389"/>
      <c r="C38" s="389"/>
      <c r="D38" s="389"/>
      <c r="E38" s="389"/>
      <c r="F38" s="389"/>
    </row>
    <row r="39" spans="1:6" ht="15.75" customHeight="1" x14ac:dyDescent="0.25">
      <c r="A39" s="272" t="s">
        <v>619</v>
      </c>
      <c r="B39" s="272"/>
      <c r="C39" s="272"/>
      <c r="D39" s="272"/>
      <c r="E39" s="272"/>
      <c r="F39" s="272"/>
    </row>
    <row r="40" spans="1:6" ht="15.75" customHeight="1" x14ac:dyDescent="0.25">
      <c r="A40" s="93" t="s">
        <v>31</v>
      </c>
      <c r="B40" s="271"/>
      <c r="C40" s="271"/>
      <c r="D40" s="271"/>
      <c r="E40" s="271"/>
      <c r="F40" s="271"/>
    </row>
    <row r="41" spans="1:6" ht="15.75" customHeight="1" x14ac:dyDescent="0.25">
      <c r="F41" s="271"/>
    </row>
    <row r="42" spans="1:6" ht="15.75" customHeight="1" x14ac:dyDescent="0.25">
      <c r="A42" s="426" t="s">
        <v>620</v>
      </c>
      <c r="B42" s="562">
        <f>B15</f>
        <v>45657</v>
      </c>
      <c r="C42" s="563"/>
      <c r="D42" s="564">
        <f>'Balanse - eiendeler'!D7</f>
        <v>45291</v>
      </c>
      <c r="E42" s="565"/>
      <c r="F42" s="304"/>
    </row>
    <row r="43" spans="1:6" ht="30" customHeight="1" x14ac:dyDescent="0.25">
      <c r="A43" s="328"/>
      <c r="B43" s="324" t="s">
        <v>593</v>
      </c>
      <c r="C43" s="329" t="s">
        <v>594</v>
      </c>
      <c r="D43" s="324" t="s">
        <v>593</v>
      </c>
      <c r="E43" s="324" t="s">
        <v>594</v>
      </c>
      <c r="F43" s="333" t="s">
        <v>33</v>
      </c>
    </row>
    <row r="44" spans="1:6" ht="15.75" customHeight="1" x14ac:dyDescent="0.25">
      <c r="A44" s="183" t="s">
        <v>621</v>
      </c>
      <c r="B44" s="131">
        <v>0</v>
      </c>
      <c r="C44" s="131">
        <v>0</v>
      </c>
      <c r="D44" s="131">
        <v>0</v>
      </c>
      <c r="E44" s="169">
        <v>0</v>
      </c>
      <c r="F44" s="429" t="s">
        <v>622</v>
      </c>
    </row>
    <row r="45" spans="1:6" ht="15.75" customHeight="1" x14ac:dyDescent="0.25">
      <c r="A45" s="183" t="s">
        <v>623</v>
      </c>
      <c r="B45" s="132">
        <v>0</v>
      </c>
      <c r="C45" s="132">
        <v>0</v>
      </c>
      <c r="D45" s="132">
        <v>0</v>
      </c>
      <c r="E45" s="169">
        <v>0</v>
      </c>
      <c r="F45" s="429" t="s">
        <v>624</v>
      </c>
    </row>
    <row r="46" spans="1:6" ht="15.75" customHeight="1" x14ac:dyDescent="0.25">
      <c r="A46" s="127" t="s">
        <v>625</v>
      </c>
      <c r="B46" s="170">
        <f>SUM(B44:B45)</f>
        <v>0</v>
      </c>
      <c r="C46" s="170">
        <f>SUM(C44:C45)</f>
        <v>0</v>
      </c>
      <c r="D46" s="171">
        <f>SUM(D44:D45)</f>
        <v>0</v>
      </c>
      <c r="E46" s="171">
        <f>SUM(E44:E45)</f>
        <v>0</v>
      </c>
      <c r="F46" s="422" t="s">
        <v>626</v>
      </c>
    </row>
    <row r="47" spans="1:6" ht="15.75" customHeight="1" x14ac:dyDescent="0.25">
      <c r="A47" s="183"/>
      <c r="B47" s="172"/>
      <c r="C47" s="172"/>
      <c r="D47" s="172"/>
      <c r="E47" s="172"/>
      <c r="F47" s="86"/>
    </row>
    <row r="48" spans="1:6" ht="15.75" customHeight="1" x14ac:dyDescent="0.25">
      <c r="A48" s="426" t="s">
        <v>627</v>
      </c>
      <c r="B48" s="562">
        <f>B42</f>
        <v>45657</v>
      </c>
      <c r="C48" s="563"/>
      <c r="D48" s="564">
        <f>D42</f>
        <v>45291</v>
      </c>
      <c r="E48" s="565"/>
      <c r="F48" s="304"/>
    </row>
    <row r="49" spans="1:6" ht="30" customHeight="1" x14ac:dyDescent="0.25">
      <c r="A49" s="127"/>
      <c r="B49" s="324" t="s">
        <v>593</v>
      </c>
      <c r="C49" s="329" t="s">
        <v>594</v>
      </c>
      <c r="D49" s="324" t="s">
        <v>593</v>
      </c>
      <c r="E49" s="324" t="s">
        <v>594</v>
      </c>
      <c r="F49" s="333" t="s">
        <v>33</v>
      </c>
    </row>
    <row r="50" spans="1:6" ht="15.75" customHeight="1" x14ac:dyDescent="0.25">
      <c r="A50" s="183" t="s">
        <v>628</v>
      </c>
      <c r="B50" s="131">
        <v>0</v>
      </c>
      <c r="C50" s="131">
        <v>0</v>
      </c>
      <c r="D50" s="131">
        <v>0</v>
      </c>
      <c r="E50" s="169">
        <v>0</v>
      </c>
      <c r="F50" s="429" t="s">
        <v>629</v>
      </c>
    </row>
    <row r="51" spans="1:6" ht="15.75" customHeight="1" x14ac:dyDescent="0.25">
      <c r="A51" s="183" t="s">
        <v>630</v>
      </c>
      <c r="B51" s="132">
        <v>0</v>
      </c>
      <c r="C51" s="132">
        <v>0</v>
      </c>
      <c r="D51" s="132">
        <v>0</v>
      </c>
      <c r="E51" s="169">
        <v>0</v>
      </c>
      <c r="F51" s="429" t="s">
        <v>631</v>
      </c>
    </row>
    <row r="52" spans="1:6" ht="15.75" customHeight="1" x14ac:dyDescent="0.25">
      <c r="A52" s="127" t="s">
        <v>632</v>
      </c>
      <c r="B52" s="170">
        <f>SUM(B50:B51)</f>
        <v>0</v>
      </c>
      <c r="C52" s="170">
        <f>SUM(C50:C51)</f>
        <v>0</v>
      </c>
      <c r="D52" s="171">
        <f>SUM(D50:D51)</f>
        <v>0</v>
      </c>
      <c r="E52" s="171">
        <f>SUM(E50:E51)</f>
        <v>0</v>
      </c>
      <c r="F52" s="422" t="s">
        <v>633</v>
      </c>
    </row>
    <row r="53" spans="1:6" ht="15.75" customHeight="1" x14ac:dyDescent="0.25">
      <c r="A53" s="183"/>
      <c r="B53" s="172"/>
      <c r="C53" s="172"/>
      <c r="D53" s="172"/>
      <c r="E53" s="172"/>
      <c r="F53" s="86"/>
    </row>
    <row r="54" spans="1:6" ht="15.75" customHeight="1" x14ac:dyDescent="0.25">
      <c r="A54" s="426" t="s">
        <v>634</v>
      </c>
      <c r="B54" s="562">
        <f>B42</f>
        <v>45657</v>
      </c>
      <c r="C54" s="563"/>
      <c r="D54" s="564">
        <f>D42</f>
        <v>45291</v>
      </c>
      <c r="E54" s="566"/>
      <c r="F54" s="330"/>
    </row>
    <row r="55" spans="1:6" ht="30" customHeight="1" x14ac:dyDescent="0.25">
      <c r="A55" s="127"/>
      <c r="B55" s="324" t="s">
        <v>593</v>
      </c>
      <c r="C55" s="329" t="s">
        <v>594</v>
      </c>
      <c r="D55" s="324" t="s">
        <v>593</v>
      </c>
      <c r="E55" s="324" t="s">
        <v>594</v>
      </c>
      <c r="F55" s="333" t="s">
        <v>33</v>
      </c>
    </row>
    <row r="56" spans="1:6" ht="15.75" customHeight="1" x14ac:dyDescent="0.25">
      <c r="A56" s="183" t="s">
        <v>635</v>
      </c>
      <c r="B56" s="131">
        <v>0</v>
      </c>
      <c r="C56" s="131">
        <v>0</v>
      </c>
      <c r="D56" s="131">
        <v>0</v>
      </c>
      <c r="E56" s="169">
        <v>0</v>
      </c>
      <c r="F56" s="429" t="s">
        <v>636</v>
      </c>
    </row>
    <row r="57" spans="1:6" ht="15.75" customHeight="1" x14ac:dyDescent="0.25">
      <c r="A57" s="183" t="s">
        <v>637</v>
      </c>
      <c r="B57" s="132">
        <v>0</v>
      </c>
      <c r="C57" s="132">
        <v>0</v>
      </c>
      <c r="D57" s="132">
        <v>0</v>
      </c>
      <c r="E57" s="169">
        <v>0</v>
      </c>
      <c r="F57" s="429" t="s">
        <v>638</v>
      </c>
    </row>
    <row r="58" spans="1:6" ht="15.75" customHeight="1" x14ac:dyDescent="0.25">
      <c r="A58" s="127" t="s">
        <v>639</v>
      </c>
      <c r="B58" s="170">
        <f>SUM(B56:B57)</f>
        <v>0</v>
      </c>
      <c r="C58" s="170">
        <f>SUM(C56:C57)</f>
        <v>0</v>
      </c>
      <c r="D58" s="171">
        <f>SUM(D56:D57)</f>
        <v>0</v>
      </c>
      <c r="E58" s="171">
        <f>SUM(E56:E57)</f>
        <v>0</v>
      </c>
      <c r="F58" s="422" t="s">
        <v>640</v>
      </c>
    </row>
    <row r="59" spans="1:6" ht="15.75" customHeight="1" x14ac:dyDescent="0.25">
      <c r="A59" s="184"/>
      <c r="B59" s="174"/>
      <c r="C59" s="174"/>
      <c r="D59" s="174"/>
      <c r="E59" s="174"/>
      <c r="F59" s="86"/>
    </row>
    <row r="60" spans="1:6" ht="15.75" customHeight="1" x14ac:dyDescent="0.25">
      <c r="A60" s="127" t="s">
        <v>641</v>
      </c>
      <c r="B60" s="562">
        <f>B42</f>
        <v>45657</v>
      </c>
      <c r="C60" s="563"/>
      <c r="D60" s="564">
        <f>D42</f>
        <v>45291</v>
      </c>
      <c r="E60" s="565"/>
      <c r="F60" s="304"/>
    </row>
    <row r="61" spans="1:6" ht="30" customHeight="1" x14ac:dyDescent="0.25">
      <c r="A61" s="127"/>
      <c r="B61" s="324" t="s">
        <v>593</v>
      </c>
      <c r="C61" s="329" t="s">
        <v>594</v>
      </c>
      <c r="D61" s="324" t="s">
        <v>593</v>
      </c>
      <c r="E61" s="324" t="s">
        <v>594</v>
      </c>
      <c r="F61" s="333" t="s">
        <v>33</v>
      </c>
    </row>
    <row r="62" spans="1:6" ht="15.75" customHeight="1" x14ac:dyDescent="0.25">
      <c r="A62" s="183" t="s">
        <v>642</v>
      </c>
      <c r="B62" s="131">
        <v>0</v>
      </c>
      <c r="C62" s="131">
        <v>0</v>
      </c>
      <c r="D62" s="131">
        <v>0</v>
      </c>
      <c r="E62" s="169">
        <v>0</v>
      </c>
      <c r="F62" s="429" t="s">
        <v>643</v>
      </c>
    </row>
    <row r="63" spans="1:6" ht="15.75" customHeight="1" x14ac:dyDescent="0.25">
      <c r="A63" s="183" t="s">
        <v>644</v>
      </c>
      <c r="B63" s="132">
        <v>0</v>
      </c>
      <c r="C63" s="132">
        <v>0</v>
      </c>
      <c r="D63" s="132">
        <v>0</v>
      </c>
      <c r="E63" s="169">
        <v>0</v>
      </c>
      <c r="F63" s="429" t="s">
        <v>645</v>
      </c>
    </row>
    <row r="64" spans="1:6" ht="15.75" customHeight="1" x14ac:dyDescent="0.25">
      <c r="A64" s="127" t="s">
        <v>646</v>
      </c>
      <c r="B64" s="170">
        <f>SUM(B62:B63)</f>
        <v>0</v>
      </c>
      <c r="C64" s="170">
        <f>SUM(C62:C63)</f>
        <v>0</v>
      </c>
      <c r="D64" s="171">
        <f>SUM(D62:D63)</f>
        <v>0</v>
      </c>
      <c r="E64" s="171">
        <f>SUM(E62:E63)</f>
        <v>0</v>
      </c>
      <c r="F64" s="422" t="s">
        <v>647</v>
      </c>
    </row>
    <row r="65" spans="1:10" ht="15.75" customHeight="1" x14ac:dyDescent="0.25">
      <c r="A65" s="95"/>
      <c r="B65" s="397"/>
      <c r="C65" s="397"/>
      <c r="D65" s="172"/>
      <c r="E65" s="172"/>
      <c r="F65" s="86"/>
    </row>
    <row r="66" spans="1:10" ht="15.75" customHeight="1" x14ac:dyDescent="0.25">
      <c r="A66" s="552" t="s">
        <v>648</v>
      </c>
      <c r="B66" s="552"/>
      <c r="C66" s="552"/>
      <c r="D66" s="552"/>
      <c r="E66" s="552"/>
      <c r="F66" s="552"/>
    </row>
    <row r="67" spans="1:10" ht="15.75" customHeight="1" x14ac:dyDescent="0.25">
      <c r="A67" s="553" t="s">
        <v>649</v>
      </c>
      <c r="B67" s="554"/>
      <c r="C67" s="555"/>
      <c r="D67" s="507">
        <v>45657</v>
      </c>
      <c r="E67" s="527">
        <v>45291</v>
      </c>
      <c r="F67" s="390"/>
    </row>
    <row r="68" spans="1:10" s="522" customFormat="1" ht="36.75" customHeight="1" x14ac:dyDescent="0.2">
      <c r="A68" s="523" t="s">
        <v>650</v>
      </c>
      <c r="B68" s="556" t="s">
        <v>651</v>
      </c>
      <c r="C68" s="557"/>
      <c r="D68" s="524" t="s">
        <v>613</v>
      </c>
      <c r="E68" s="525" t="s">
        <v>613</v>
      </c>
      <c r="F68" s="526" t="s">
        <v>33</v>
      </c>
    </row>
    <row r="69" spans="1:10" ht="15.75" customHeight="1" x14ac:dyDescent="0.25">
      <c r="A69" s="391"/>
      <c r="B69" s="558"/>
      <c r="C69" s="559"/>
      <c r="D69" s="392"/>
      <c r="E69" s="393"/>
      <c r="F69" s="427" t="s">
        <v>652</v>
      </c>
      <c r="J69"/>
    </row>
    <row r="70" spans="1:10" ht="15.75" customHeight="1" x14ac:dyDescent="0.25">
      <c r="A70" s="391"/>
      <c r="B70" s="560"/>
      <c r="C70" s="561"/>
      <c r="D70" s="393"/>
      <c r="E70" s="393"/>
      <c r="F70" s="427" t="s">
        <v>653</v>
      </c>
      <c r="J70"/>
    </row>
    <row r="71" spans="1:10" ht="15.75" customHeight="1" x14ac:dyDescent="0.25">
      <c r="A71" s="391"/>
      <c r="B71" s="550"/>
      <c r="C71" s="551"/>
      <c r="D71" s="394"/>
      <c r="E71" s="393"/>
      <c r="F71" s="427" t="s">
        <v>654</v>
      </c>
      <c r="J71"/>
    </row>
    <row r="72" spans="1:10" ht="33.75" customHeight="1" x14ac:dyDescent="0.25">
      <c r="A72" s="398" t="s">
        <v>655</v>
      </c>
      <c r="B72" s="550"/>
      <c r="C72" s="551"/>
      <c r="D72" s="395">
        <f>SUM(D69:D71)</f>
        <v>0</v>
      </c>
      <c r="E72" s="396">
        <f>SUM(E69:E71)</f>
        <v>0</v>
      </c>
      <c r="F72" s="428" t="s">
        <v>656</v>
      </c>
      <c r="J72"/>
    </row>
    <row r="73" spans="1:10" ht="15.75" customHeight="1" x14ac:dyDescent="0.25">
      <c r="F73" s="86"/>
    </row>
    <row r="74" spans="1:10" ht="15.75" customHeight="1" x14ac:dyDescent="0.25">
      <c r="A74" s="569" t="s">
        <v>657</v>
      </c>
      <c r="B74" s="569"/>
      <c r="C74" s="569"/>
      <c r="D74" s="569"/>
      <c r="E74" s="569"/>
      <c r="F74" s="569"/>
    </row>
    <row r="75" spans="1:10" ht="27.6" customHeight="1" x14ac:dyDescent="0.25">
      <c r="A75" s="569"/>
      <c r="B75" s="569"/>
      <c r="C75" s="569"/>
      <c r="D75" s="569"/>
      <c r="E75" s="569"/>
      <c r="F75" s="569"/>
    </row>
    <row r="76" spans="1:10" ht="15.75" customHeight="1" x14ac:dyDescent="0.25">
      <c r="A76" s="579" t="s">
        <v>658</v>
      </c>
      <c r="B76" s="579"/>
      <c r="C76" s="579"/>
      <c r="D76" s="579"/>
      <c r="E76" s="579"/>
      <c r="F76" s="579"/>
    </row>
    <row r="77" spans="1:10" ht="17.25" customHeight="1" x14ac:dyDescent="0.25">
      <c r="A77" s="569" t="s">
        <v>659</v>
      </c>
      <c r="B77" s="569"/>
      <c r="C77" s="569"/>
      <c r="D77" s="569"/>
      <c r="E77" s="569"/>
      <c r="F77" s="569"/>
    </row>
    <row r="78" spans="1:10" ht="17.25" customHeight="1" x14ac:dyDescent="0.25">
      <c r="A78" s="569"/>
      <c r="B78" s="569"/>
      <c r="C78" s="569"/>
      <c r="D78" s="569"/>
      <c r="E78" s="569"/>
      <c r="F78" s="569"/>
    </row>
    <row r="79" spans="1:10" ht="15.75" customHeight="1" x14ac:dyDescent="0.25">
      <c r="A79" s="569" t="s">
        <v>660</v>
      </c>
      <c r="B79" s="569"/>
      <c r="C79" s="569"/>
      <c r="D79" s="569"/>
      <c r="E79" s="569"/>
      <c r="F79" s="569"/>
    </row>
    <row r="80" spans="1:10" ht="15.75" customHeight="1" x14ac:dyDescent="0.25">
      <c r="A80" s="569"/>
      <c r="B80" s="569"/>
      <c r="C80" s="569"/>
      <c r="D80" s="569"/>
      <c r="E80" s="569"/>
      <c r="F80" s="569"/>
    </row>
    <row r="83" spans="1:9" ht="15.75" customHeight="1" x14ac:dyDescent="0.25">
      <c r="A83" s="493" t="s">
        <v>935</v>
      </c>
    </row>
    <row r="84" spans="1:9" ht="15.75" customHeight="1" x14ac:dyDescent="0.25">
      <c r="A84" s="493"/>
    </row>
    <row r="86" spans="1:9" ht="15.75" customHeight="1" x14ac:dyDescent="0.25">
      <c r="A86" s="567" t="s">
        <v>906</v>
      </c>
      <c r="B86" s="568"/>
      <c r="C86" s="568"/>
      <c r="D86" s="568"/>
      <c r="E86" s="568"/>
      <c r="F86" s="568"/>
    </row>
    <row r="87" spans="1:9" ht="15.75" customHeight="1" x14ac:dyDescent="0.25">
      <c r="A87" s="430"/>
      <c r="B87" s="430"/>
      <c r="C87" s="430"/>
      <c r="D87" s="434"/>
      <c r="E87" s="430"/>
      <c r="F87" s="434"/>
    </row>
    <row r="88" spans="1:9" ht="15.75" customHeight="1" x14ac:dyDescent="0.25">
      <c r="A88" s="435" t="s">
        <v>907</v>
      </c>
      <c r="B88" s="430"/>
      <c r="C88" s="430"/>
      <c r="D88" s="434"/>
      <c r="E88" s="436">
        <v>2024</v>
      </c>
      <c r="F88" s="437">
        <v>2023</v>
      </c>
    </row>
    <row r="89" spans="1:9" ht="15.75" customHeight="1" x14ac:dyDescent="0.25">
      <c r="A89" s="430" t="s">
        <v>893</v>
      </c>
      <c r="B89" s="430" t="s">
        <v>908</v>
      </c>
      <c r="C89" s="430"/>
      <c r="D89" s="434"/>
      <c r="E89" s="304">
        <v>55</v>
      </c>
      <c r="F89" s="304">
        <v>48</v>
      </c>
      <c r="I89"/>
    </row>
    <row r="90" spans="1:9" ht="15.75" customHeight="1" x14ac:dyDescent="0.25">
      <c r="A90" s="430" t="s">
        <v>894</v>
      </c>
      <c r="B90" s="430" t="s">
        <v>909</v>
      </c>
      <c r="C90" s="430"/>
      <c r="D90" s="434"/>
      <c r="E90" s="136">
        <v>543</v>
      </c>
      <c r="F90" s="136">
        <v>539</v>
      </c>
      <c r="I90"/>
    </row>
    <row r="91" spans="1:9" ht="15.75" customHeight="1" x14ac:dyDescent="0.25">
      <c r="A91" s="430" t="s">
        <v>895</v>
      </c>
      <c r="B91" s="430" t="s">
        <v>909</v>
      </c>
      <c r="C91" s="430"/>
      <c r="D91" s="434"/>
      <c r="E91" s="439">
        <v>543</v>
      </c>
      <c r="F91" s="439">
        <v>539</v>
      </c>
      <c r="I91"/>
    </row>
    <row r="92" spans="1:9" ht="15.75" customHeight="1" x14ac:dyDescent="0.25">
      <c r="A92" s="430"/>
      <c r="B92" s="430"/>
      <c r="C92" s="430"/>
      <c r="D92" s="434"/>
      <c r="E92" s="440">
        <f>SUM(E89:E91)</f>
        <v>1141</v>
      </c>
      <c r="F92" s="441">
        <f>SUM(F89:F91)</f>
        <v>1126</v>
      </c>
    </row>
    <row r="93" spans="1:9" ht="15.75" customHeight="1" x14ac:dyDescent="0.25">
      <c r="A93" s="430"/>
      <c r="B93" s="430"/>
      <c r="C93" s="430"/>
      <c r="D93" s="434"/>
      <c r="E93" s="430"/>
      <c r="F93" s="434"/>
    </row>
    <row r="94" spans="1:9" ht="15.75" customHeight="1" x14ac:dyDescent="0.25">
      <c r="A94" s="435" t="s">
        <v>910</v>
      </c>
      <c r="B94" s="430"/>
      <c r="C94" s="430"/>
      <c r="D94" s="434"/>
      <c r="E94" s="430"/>
      <c r="F94" s="434"/>
    </row>
    <row r="95" spans="1:9" ht="15.75" customHeight="1" x14ac:dyDescent="0.25">
      <c r="A95" s="430" t="s">
        <v>894</v>
      </c>
      <c r="B95" s="430" t="s">
        <v>911</v>
      </c>
      <c r="C95" s="430"/>
      <c r="D95" s="434"/>
      <c r="E95" s="304">
        <v>2538</v>
      </c>
      <c r="F95" s="304">
        <v>12819</v>
      </c>
      <c r="I95"/>
    </row>
    <row r="96" spans="1:9" ht="15.75" customHeight="1" x14ac:dyDescent="0.25">
      <c r="A96" s="430" t="s">
        <v>895</v>
      </c>
      <c r="B96" s="430" t="s">
        <v>912</v>
      </c>
      <c r="C96" s="430"/>
      <c r="D96" s="434"/>
      <c r="E96" s="136">
        <v>11726</v>
      </c>
      <c r="F96" s="136">
        <v>10842</v>
      </c>
      <c r="I96"/>
    </row>
    <row r="97" spans="1:9" ht="15.75" customHeight="1" x14ac:dyDescent="0.25">
      <c r="A97" s="430" t="s">
        <v>898</v>
      </c>
      <c r="B97" s="430" t="s">
        <v>913</v>
      </c>
      <c r="C97" s="430"/>
      <c r="D97" s="434"/>
      <c r="E97" s="136">
        <v>5519</v>
      </c>
      <c r="F97" s="136">
        <v>5322</v>
      </c>
      <c r="I97"/>
    </row>
    <row r="98" spans="1:9" ht="15.75" customHeight="1" x14ac:dyDescent="0.25">
      <c r="A98" s="430" t="s">
        <v>899</v>
      </c>
      <c r="B98" s="430" t="s">
        <v>914</v>
      </c>
      <c r="C98" s="430"/>
      <c r="D98" s="434"/>
      <c r="E98" s="136">
        <v>14888</v>
      </c>
      <c r="F98" s="136">
        <v>14232</v>
      </c>
      <c r="I98"/>
    </row>
    <row r="99" spans="1:9" ht="15.75" customHeight="1" x14ac:dyDescent="0.25">
      <c r="A99" s="430" t="s">
        <v>900</v>
      </c>
      <c r="B99" s="430" t="s">
        <v>914</v>
      </c>
      <c r="C99" s="430"/>
      <c r="D99" s="434"/>
      <c r="E99" s="136">
        <v>1535</v>
      </c>
      <c r="F99" s="136">
        <v>1395</v>
      </c>
      <c r="I99"/>
    </row>
    <row r="100" spans="1:9" ht="15.75" customHeight="1" x14ac:dyDescent="0.25">
      <c r="A100" s="430" t="s">
        <v>901</v>
      </c>
      <c r="B100" s="430" t="s">
        <v>914</v>
      </c>
      <c r="C100" s="430"/>
      <c r="D100" s="434"/>
      <c r="E100" s="136">
        <v>1222</v>
      </c>
      <c r="F100" s="136">
        <v>1077</v>
      </c>
      <c r="I100"/>
    </row>
    <row r="101" spans="1:9" ht="15.75" customHeight="1" x14ac:dyDescent="0.25">
      <c r="A101" s="430" t="s">
        <v>932</v>
      </c>
      <c r="B101" s="430" t="s">
        <v>933</v>
      </c>
      <c r="C101" s="430"/>
      <c r="D101" s="434"/>
      <c r="E101" s="439">
        <v>112</v>
      </c>
      <c r="F101" s="439">
        <v>0</v>
      </c>
      <c r="I101"/>
    </row>
    <row r="102" spans="1:9" ht="15.75" customHeight="1" x14ac:dyDescent="0.25">
      <c r="A102" s="430"/>
      <c r="B102" s="430"/>
      <c r="C102" s="430"/>
      <c r="D102" s="434"/>
      <c r="E102" s="440">
        <f>SUM(E95:E101)</f>
        <v>37540</v>
      </c>
      <c r="F102" s="440">
        <f>SUM(F95:F101)</f>
        <v>45687</v>
      </c>
    </row>
    <row r="103" spans="1:9" ht="15.75" customHeight="1" x14ac:dyDescent="0.25">
      <c r="A103" s="430"/>
      <c r="B103" s="430"/>
      <c r="C103" s="430"/>
      <c r="D103" s="434"/>
      <c r="E103" s="442"/>
      <c r="F103" s="443"/>
    </row>
    <row r="104" spans="1:9" ht="15" x14ac:dyDescent="0.25"/>
    <row r="105" spans="1:9" ht="15.75" customHeight="1" thickBot="1" x14ac:dyDescent="0.3">
      <c r="E105" s="444">
        <f>E92+E102</f>
        <v>38681</v>
      </c>
      <c r="F105" s="444">
        <f>F92+F102</f>
        <v>46813</v>
      </c>
    </row>
    <row r="106" spans="1:9" ht="15.75" customHeight="1" thickTop="1" x14ac:dyDescent="0.25"/>
  </sheetData>
  <sheetProtection formatCells="0" formatColumns="0" formatRows="0" insertColumns="0" insertRows="0"/>
  <mergeCells count="29">
    <mergeCell ref="A86:F86"/>
    <mergeCell ref="A74:F75"/>
    <mergeCell ref="B7:C7"/>
    <mergeCell ref="D7:E7"/>
    <mergeCell ref="B15:C15"/>
    <mergeCell ref="D15:E15"/>
    <mergeCell ref="D42:E42"/>
    <mergeCell ref="B42:C42"/>
    <mergeCell ref="A23:C23"/>
    <mergeCell ref="B24:C24"/>
    <mergeCell ref="B25:C25"/>
    <mergeCell ref="B35:C35"/>
    <mergeCell ref="A79:F80"/>
    <mergeCell ref="A77:F78"/>
    <mergeCell ref="A22:F22"/>
    <mergeCell ref="A76:F76"/>
    <mergeCell ref="B48:C48"/>
    <mergeCell ref="D48:E48"/>
    <mergeCell ref="B54:C54"/>
    <mergeCell ref="D54:E54"/>
    <mergeCell ref="D60:E60"/>
    <mergeCell ref="B60:C60"/>
    <mergeCell ref="B71:C71"/>
    <mergeCell ref="B72:C72"/>
    <mergeCell ref="A66:F66"/>
    <mergeCell ref="A67:C67"/>
    <mergeCell ref="B68:C68"/>
    <mergeCell ref="B69:C69"/>
    <mergeCell ref="B70:C70"/>
  </mergeCells>
  <phoneticPr fontId="83" type="noConversion"/>
  <pageMargins left="0.7" right="0.7" top="0.75" bottom="0.75" header="0.3" footer="0.3"/>
  <pageSetup paperSize="9" scale="72" fitToHeight="0" orientation="portrait" r:id="rId1"/>
  <headerFooter>
    <oddHeader>&amp;L&amp;"Calibri"&amp;10&amp;KFF8C00 Internt NLA&amp;1#_x000D_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20"/>
  <sheetViews>
    <sheetView workbookViewId="0">
      <selection activeCell="C2" sqref="C2"/>
    </sheetView>
  </sheetViews>
  <sheetFormatPr baseColWidth="10" defaultColWidth="11.42578125" defaultRowHeight="12.75" x14ac:dyDescent="0.2"/>
  <cols>
    <col min="1" max="1" width="49.28515625" style="292" customWidth="1"/>
    <col min="2" max="2" width="13.42578125" customWidth="1"/>
    <col min="3" max="3" width="13" customWidth="1"/>
    <col min="6" max="6" width="9.7109375" customWidth="1"/>
  </cols>
  <sheetData>
    <row r="1" spans="1:8" s="265" customFormat="1" ht="15" customHeight="1" x14ac:dyDescent="0.25">
      <c r="A1" s="285"/>
    </row>
    <row r="2" spans="1:8" s="265" customFormat="1" ht="15" customHeight="1" x14ac:dyDescent="0.25">
      <c r="A2" s="286" t="str">
        <f>Resultatregnskap!A2</f>
        <v>Virksomhetens navn: NLA Høgskolen AS</v>
      </c>
      <c r="B2" s="273"/>
      <c r="C2" s="273"/>
      <c r="D2" s="273"/>
      <c r="E2" s="273"/>
    </row>
    <row r="3" spans="1:8" s="265" customFormat="1" ht="15" customHeight="1" x14ac:dyDescent="0.25">
      <c r="A3" s="285"/>
    </row>
    <row r="4" spans="1:8" s="265" customFormat="1" ht="15" customHeight="1" x14ac:dyDescent="0.25">
      <c r="A4" s="287" t="s">
        <v>661</v>
      </c>
      <c r="B4" s="182"/>
      <c r="C4" s="182"/>
      <c r="D4" s="182"/>
      <c r="E4" s="182"/>
      <c r="F4" s="182"/>
    </row>
    <row r="5" spans="1:8" s="265" customFormat="1" ht="15" customHeight="1" x14ac:dyDescent="0.25">
      <c r="A5" s="288" t="str">
        <f>Resultatregnskap!A6</f>
        <v>Beløp i 1000 kroner</v>
      </c>
    </row>
    <row r="6" spans="1:8" s="265" customFormat="1" ht="30" customHeight="1" x14ac:dyDescent="0.25">
      <c r="A6" s="293"/>
      <c r="B6" s="294" t="s">
        <v>662</v>
      </c>
      <c r="C6" s="294" t="s">
        <v>663</v>
      </c>
      <c r="D6" s="294" t="s">
        <v>664</v>
      </c>
      <c r="E6" s="294" t="s">
        <v>665</v>
      </c>
      <c r="F6" s="295" t="s">
        <v>33</v>
      </c>
    </row>
    <row r="7" spans="1:8" s="265" customFormat="1" ht="15" customHeight="1" x14ac:dyDescent="0.25">
      <c r="A7" s="289" t="s">
        <v>666</v>
      </c>
      <c r="B7" s="279">
        <v>0</v>
      </c>
      <c r="C7" s="279">
        <v>0</v>
      </c>
      <c r="D7" s="279">
        <v>0</v>
      </c>
      <c r="E7" s="279">
        <f t="shared" ref="E7:E16" si="0">SUM(B7:D7)</f>
        <v>0</v>
      </c>
      <c r="F7" s="445" t="s">
        <v>667</v>
      </c>
    </row>
    <row r="8" spans="1:8" s="265" customFormat="1" ht="15" customHeight="1" x14ac:dyDescent="0.25">
      <c r="A8" s="290" t="s">
        <v>668</v>
      </c>
      <c r="B8" s="279">
        <v>0</v>
      </c>
      <c r="C8" s="279">
        <v>0</v>
      </c>
      <c r="D8" s="279">
        <v>0</v>
      </c>
      <c r="E8" s="279">
        <f t="shared" si="0"/>
        <v>0</v>
      </c>
      <c r="F8" s="445" t="s">
        <v>669</v>
      </c>
      <c r="G8" s="337"/>
      <c r="H8" s="337"/>
    </row>
    <row r="9" spans="1:8" s="265" customFormat="1" ht="15" customHeight="1" x14ac:dyDescent="0.25">
      <c r="A9" s="290" t="s">
        <v>670</v>
      </c>
      <c r="B9" s="279">
        <v>0</v>
      </c>
      <c r="C9" s="279">
        <v>0</v>
      </c>
      <c r="D9" s="279">
        <v>0</v>
      </c>
      <c r="E9" s="279">
        <f t="shared" si="0"/>
        <v>0</v>
      </c>
      <c r="F9" s="445" t="s">
        <v>671</v>
      </c>
      <c r="G9" s="337"/>
    </row>
    <row r="10" spans="1:8" s="265" customFormat="1" ht="15" customHeight="1" x14ac:dyDescent="0.25">
      <c r="A10" s="290" t="s">
        <v>672</v>
      </c>
      <c r="B10" s="279">
        <v>0</v>
      </c>
      <c r="C10" s="279">
        <v>0</v>
      </c>
      <c r="D10" s="279">
        <v>0</v>
      </c>
      <c r="E10" s="279">
        <f t="shared" si="0"/>
        <v>0</v>
      </c>
      <c r="F10" s="445" t="s">
        <v>673</v>
      </c>
    </row>
    <row r="11" spans="1:8" s="265" customFormat="1" ht="15" customHeight="1" x14ac:dyDescent="0.25">
      <c r="A11" s="310" t="s">
        <v>674</v>
      </c>
      <c r="B11" s="376">
        <f>SUBTOTAL(9,B7:B10)</f>
        <v>0</v>
      </c>
      <c r="C11" s="376">
        <f t="shared" ref="C11:D11" si="1">SUBTOTAL(9,C7:C10)</f>
        <v>0</v>
      </c>
      <c r="D11" s="376">
        <f t="shared" si="1"/>
        <v>0</v>
      </c>
      <c r="E11" s="376">
        <f t="shared" si="0"/>
        <v>0</v>
      </c>
      <c r="F11" s="446" t="s">
        <v>675</v>
      </c>
    </row>
    <row r="12" spans="1:8" s="265" customFormat="1" ht="15" customHeight="1" x14ac:dyDescent="0.25">
      <c r="A12" s="291" t="s">
        <v>676</v>
      </c>
      <c r="B12" s="279">
        <v>0</v>
      </c>
      <c r="C12" s="279">
        <v>0</v>
      </c>
      <c r="D12" s="279">
        <v>0</v>
      </c>
      <c r="E12" s="279">
        <f t="shared" si="0"/>
        <v>0</v>
      </c>
      <c r="F12" s="445" t="s">
        <v>677</v>
      </c>
    </row>
    <row r="13" spans="1:8" s="265" customFormat="1" ht="15" customHeight="1" x14ac:dyDescent="0.25">
      <c r="A13" s="291" t="s">
        <v>678</v>
      </c>
      <c r="B13" s="279">
        <v>0</v>
      </c>
      <c r="C13" s="279">
        <v>0</v>
      </c>
      <c r="D13" s="279">
        <v>0</v>
      </c>
      <c r="E13" s="279">
        <f t="shared" si="0"/>
        <v>0</v>
      </c>
      <c r="F13" s="445" t="s">
        <v>679</v>
      </c>
    </row>
    <row r="14" spans="1:8" s="265" customFormat="1" ht="15" customHeight="1" x14ac:dyDescent="0.25">
      <c r="A14" s="291" t="s">
        <v>680</v>
      </c>
      <c r="B14" s="279">
        <v>0</v>
      </c>
      <c r="C14" s="279">
        <v>0</v>
      </c>
      <c r="D14" s="279">
        <v>0</v>
      </c>
      <c r="E14" s="279">
        <f t="shared" si="0"/>
        <v>0</v>
      </c>
      <c r="F14" s="445" t="s">
        <v>681</v>
      </c>
    </row>
    <row r="15" spans="1:8" s="265" customFormat="1" ht="15" customHeight="1" x14ac:dyDescent="0.25">
      <c r="A15" s="291" t="s">
        <v>682</v>
      </c>
      <c r="B15" s="279">
        <v>0</v>
      </c>
      <c r="C15" s="279">
        <v>0</v>
      </c>
      <c r="D15" s="279">
        <v>0</v>
      </c>
      <c r="E15" s="279">
        <f t="shared" si="0"/>
        <v>0</v>
      </c>
      <c r="F15" s="445" t="s">
        <v>683</v>
      </c>
    </row>
    <row r="16" spans="1:8" s="265" customFormat="1" ht="15" customHeight="1" x14ac:dyDescent="0.25">
      <c r="A16" s="291" t="s">
        <v>684</v>
      </c>
      <c r="B16" s="279">
        <v>0</v>
      </c>
      <c r="C16" s="279">
        <v>0</v>
      </c>
      <c r="D16" s="279">
        <v>0</v>
      </c>
      <c r="E16" s="279">
        <f t="shared" si="0"/>
        <v>0</v>
      </c>
      <c r="F16" s="445" t="s">
        <v>685</v>
      </c>
    </row>
    <row r="17" spans="1:6" s="265" customFormat="1" ht="15" customHeight="1" x14ac:dyDescent="0.25">
      <c r="A17" s="310" t="s">
        <v>686</v>
      </c>
      <c r="B17" s="376">
        <f>SUBTOTAL(9,B7:B16)</f>
        <v>0</v>
      </c>
      <c r="C17" s="376">
        <f>SUBTOTAL(9,C7:C16)</f>
        <v>0</v>
      </c>
      <c r="D17" s="376">
        <f>SUBTOTAL(9,D7:D16)</f>
        <v>0</v>
      </c>
      <c r="E17" s="376">
        <f>SUM(B17:D17)</f>
        <v>0</v>
      </c>
      <c r="F17" s="446" t="s">
        <v>687</v>
      </c>
    </row>
    <row r="18" spans="1:6" s="265" customFormat="1" ht="15" customHeight="1" x14ac:dyDescent="0.25">
      <c r="A18" s="285"/>
    </row>
    <row r="20" spans="1:6" x14ac:dyDescent="0.2">
      <c r="A20" s="493" t="s">
        <v>915</v>
      </c>
    </row>
  </sheetData>
  <pageMargins left="0.7" right="0.7" top="0.75" bottom="0.75" header="0.3" footer="0.3"/>
  <pageSetup paperSize="9" orientation="landscape" r:id="rId1"/>
  <headerFooter>
    <oddHeader>&amp;L&amp;"Calibri"&amp;10&amp;KFF8C00 Internt NLA&amp;1#_x000D_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J22"/>
  <sheetViews>
    <sheetView zoomScaleNormal="100" workbookViewId="0">
      <selection activeCell="B2" sqref="B2"/>
    </sheetView>
  </sheetViews>
  <sheetFormatPr baseColWidth="10" defaultColWidth="11.42578125"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265" customFormat="1" ht="15" customHeight="1" x14ac:dyDescent="0.25"/>
    <row r="2" spans="1:10" s="265" customFormat="1" ht="15" customHeight="1" x14ac:dyDescent="0.25">
      <c r="A2" s="265" t="str">
        <f>Resultatregnskap!A2</f>
        <v>Virksomhetens navn: NLA Høgskolen AS</v>
      </c>
    </row>
    <row r="3" spans="1:10" s="265" customFormat="1" ht="15" customHeight="1" x14ac:dyDescent="0.25"/>
    <row r="4" spans="1:10" s="265" customFormat="1" ht="15" customHeight="1" x14ac:dyDescent="0.25">
      <c r="A4" s="156" t="s">
        <v>688</v>
      </c>
      <c r="B4" s="156"/>
      <c r="C4" s="156"/>
      <c r="D4" s="156"/>
      <c r="E4" s="156"/>
      <c r="F4" s="156"/>
      <c r="G4" s="156"/>
      <c r="H4" s="156"/>
    </row>
    <row r="5" spans="1:10" s="265" customFormat="1" ht="15" customHeight="1" x14ac:dyDescent="0.25">
      <c r="A5" s="147" t="str">
        <f>Resultatregnskap!A6</f>
        <v>Beløp i 1000 kroner</v>
      </c>
      <c r="B5" s="147"/>
    </row>
    <row r="6" spans="1:10" s="265" customFormat="1" ht="45" x14ac:dyDescent="0.25">
      <c r="A6" s="293"/>
      <c r="B6" s="293" t="s">
        <v>100</v>
      </c>
      <c r="C6" s="294" t="s">
        <v>102</v>
      </c>
      <c r="D6" s="294" t="s">
        <v>689</v>
      </c>
      <c r="E6" s="294" t="s">
        <v>690</v>
      </c>
      <c r="F6" s="294" t="s">
        <v>691</v>
      </c>
      <c r="G6" s="293" t="s">
        <v>665</v>
      </c>
      <c r="H6" s="295" t="s">
        <v>692</v>
      </c>
    </row>
    <row r="7" spans="1:10" s="265" customFormat="1" ht="15" customHeight="1" x14ac:dyDescent="0.25">
      <c r="A7" s="194" t="s">
        <v>666</v>
      </c>
      <c r="B7" s="279">
        <v>0</v>
      </c>
      <c r="C7" s="279">
        <v>0</v>
      </c>
      <c r="D7" s="279">
        <v>0</v>
      </c>
      <c r="E7" s="279">
        <v>0</v>
      </c>
      <c r="F7" s="279">
        <v>69958</v>
      </c>
      <c r="G7" s="279">
        <f t="shared" ref="G7:G17" si="0">SUM(B7:F7)</f>
        <v>69958</v>
      </c>
      <c r="H7" s="445" t="s">
        <v>693</v>
      </c>
    </row>
    <row r="8" spans="1:10" s="265" customFormat="1" ht="15" customHeight="1" x14ac:dyDescent="0.25">
      <c r="A8" s="196" t="s">
        <v>668</v>
      </c>
      <c r="B8" s="279">
        <v>0</v>
      </c>
      <c r="C8" s="279">
        <v>0</v>
      </c>
      <c r="D8" s="279">
        <v>0</v>
      </c>
      <c r="E8" s="279">
        <v>0</v>
      </c>
      <c r="F8" s="279">
        <v>23718</v>
      </c>
      <c r="G8" s="279">
        <f t="shared" si="0"/>
        <v>23718</v>
      </c>
      <c r="H8" s="445" t="s">
        <v>694</v>
      </c>
      <c r="J8" s="337"/>
    </row>
    <row r="9" spans="1:10" s="265" customFormat="1" ht="15" customHeight="1" x14ac:dyDescent="0.25">
      <c r="A9" s="196" t="s">
        <v>670</v>
      </c>
      <c r="B9" s="279">
        <v>0</v>
      </c>
      <c r="C9" s="279">
        <v>0</v>
      </c>
      <c r="D9" s="279">
        <v>0</v>
      </c>
      <c r="E9" s="279">
        <v>0</v>
      </c>
      <c r="F9" s="279">
        <v>0</v>
      </c>
      <c r="G9" s="279">
        <f t="shared" si="0"/>
        <v>0</v>
      </c>
      <c r="H9" s="445" t="s">
        <v>695</v>
      </c>
      <c r="I9" s="337"/>
    </row>
    <row r="10" spans="1:10" s="265" customFormat="1" ht="15" customHeight="1" x14ac:dyDescent="0.25">
      <c r="A10" s="196" t="s">
        <v>672</v>
      </c>
      <c r="B10" s="279">
        <v>0</v>
      </c>
      <c r="C10" s="279">
        <v>0</v>
      </c>
      <c r="D10" s="279">
        <v>0</v>
      </c>
      <c r="E10" s="279">
        <v>0</v>
      </c>
      <c r="F10" s="279">
        <v>0</v>
      </c>
      <c r="G10" s="279">
        <f t="shared" si="0"/>
        <v>0</v>
      </c>
      <c r="H10" s="445" t="s">
        <v>696</v>
      </c>
    </row>
    <row r="11" spans="1:10" s="265" customFormat="1" ht="15" customHeight="1" x14ac:dyDescent="0.25">
      <c r="A11" s="230" t="s">
        <v>674</v>
      </c>
      <c r="B11" s="376">
        <f>SUBTOTAL(9,B7:B10)</f>
        <v>0</v>
      </c>
      <c r="C11" s="376">
        <f t="shared" ref="C11:F11" si="1">SUBTOTAL(9,C7:C10)</f>
        <v>0</v>
      </c>
      <c r="D11" s="376">
        <f t="shared" si="1"/>
        <v>0</v>
      </c>
      <c r="E11" s="376">
        <f t="shared" si="1"/>
        <v>0</v>
      </c>
      <c r="F11" s="376">
        <f t="shared" si="1"/>
        <v>93676</v>
      </c>
      <c r="G11" s="376">
        <f t="shared" si="0"/>
        <v>93676</v>
      </c>
      <c r="H11" s="446" t="s">
        <v>697</v>
      </c>
    </row>
    <row r="12" spans="1:10" s="265" customFormat="1" ht="15" customHeight="1" x14ac:dyDescent="0.25">
      <c r="A12" s="197" t="s">
        <v>676</v>
      </c>
      <c r="B12" s="279">
        <v>0</v>
      </c>
      <c r="C12" s="279">
        <v>0</v>
      </c>
      <c r="D12" s="279">
        <v>0</v>
      </c>
      <c r="E12" s="279">
        <v>0</v>
      </c>
      <c r="F12" s="279">
        <v>0</v>
      </c>
      <c r="G12" s="279">
        <f t="shared" si="0"/>
        <v>0</v>
      </c>
      <c r="H12" s="445" t="s">
        <v>698</v>
      </c>
    </row>
    <row r="13" spans="1:10" s="265" customFormat="1" ht="15" customHeight="1" x14ac:dyDescent="0.25">
      <c r="A13" s="197" t="s">
        <v>678</v>
      </c>
      <c r="B13" s="279">
        <v>0</v>
      </c>
      <c r="C13" s="279">
        <v>0</v>
      </c>
      <c r="D13" s="279">
        <v>0</v>
      </c>
      <c r="E13" s="279">
        <v>0</v>
      </c>
      <c r="F13" s="279">
        <v>0</v>
      </c>
      <c r="G13" s="279">
        <f t="shared" si="0"/>
        <v>0</v>
      </c>
      <c r="H13" s="445" t="s">
        <v>699</v>
      </c>
    </row>
    <row r="14" spans="1:10" s="265" customFormat="1" ht="15" customHeight="1" x14ac:dyDescent="0.25">
      <c r="A14" s="197" t="s">
        <v>680</v>
      </c>
      <c r="B14" s="279">
        <v>0</v>
      </c>
      <c r="C14" s="279">
        <v>0</v>
      </c>
      <c r="D14" s="279">
        <v>0</v>
      </c>
      <c r="E14" s="279">
        <v>0</v>
      </c>
      <c r="F14" s="279">
        <v>-44520</v>
      </c>
      <c r="G14" s="279">
        <f t="shared" si="0"/>
        <v>-44520</v>
      </c>
      <c r="H14" s="445" t="s">
        <v>700</v>
      </c>
    </row>
    <row r="15" spans="1:10" s="265" customFormat="1" ht="15" customHeight="1" x14ac:dyDescent="0.25">
      <c r="A15" s="197" t="s">
        <v>682</v>
      </c>
      <c r="B15" s="279">
        <v>0</v>
      </c>
      <c r="C15" s="279">
        <v>0</v>
      </c>
      <c r="D15" s="279">
        <v>0</v>
      </c>
      <c r="E15" s="279">
        <v>0</v>
      </c>
      <c r="F15" s="279">
        <v>-8721</v>
      </c>
      <c r="G15" s="279">
        <f t="shared" si="0"/>
        <v>-8721</v>
      </c>
      <c r="H15" s="445" t="s">
        <v>701</v>
      </c>
    </row>
    <row r="16" spans="1:10" s="265" customFormat="1" ht="15" customHeight="1" x14ac:dyDescent="0.25">
      <c r="A16" s="197" t="s">
        <v>702</v>
      </c>
      <c r="B16" s="279">
        <v>0</v>
      </c>
      <c r="C16" s="279">
        <v>0</v>
      </c>
      <c r="D16" s="279">
        <v>0</v>
      </c>
      <c r="E16" s="279">
        <v>0</v>
      </c>
      <c r="F16" s="279">
        <v>0</v>
      </c>
      <c r="G16" s="279">
        <f t="shared" si="0"/>
        <v>0</v>
      </c>
      <c r="H16" s="445" t="s">
        <v>703</v>
      </c>
    </row>
    <row r="17" spans="1:8" s="265" customFormat="1" ht="15" customHeight="1" x14ac:dyDescent="0.25">
      <c r="A17" s="230" t="s">
        <v>686</v>
      </c>
      <c r="B17" s="376">
        <f>SUBTOTAL(9,B7:B16)</f>
        <v>0</v>
      </c>
      <c r="C17" s="376">
        <f t="shared" ref="C17:F17" si="2">SUBTOTAL(9,C7:C16)</f>
        <v>0</v>
      </c>
      <c r="D17" s="376">
        <f>SUBTOTAL(9,D7:D16)</f>
        <v>0</v>
      </c>
      <c r="E17" s="376">
        <f t="shared" si="2"/>
        <v>0</v>
      </c>
      <c r="F17" s="376">
        <f t="shared" si="2"/>
        <v>40435</v>
      </c>
      <c r="G17" s="376">
        <f t="shared" si="0"/>
        <v>40435</v>
      </c>
      <c r="H17" s="446" t="s">
        <v>704</v>
      </c>
    </row>
    <row r="18" spans="1:8" s="265" customFormat="1" ht="15" customHeight="1" x14ac:dyDescent="0.25"/>
    <row r="19" spans="1:8" s="265" customFormat="1" ht="15" customHeight="1" x14ac:dyDescent="0.25">
      <c r="F19" s="518"/>
    </row>
    <row r="20" spans="1:8" s="265" customFormat="1" ht="15" customHeight="1" x14ac:dyDescent="0.25">
      <c r="B20" s="580" t="s">
        <v>928</v>
      </c>
      <c r="C20" s="581"/>
      <c r="D20" s="581"/>
      <c r="E20" s="582"/>
    </row>
    <row r="21" spans="1:8" s="265" customFormat="1" ht="15" customHeight="1" x14ac:dyDescent="0.25"/>
    <row r="22" spans="1:8" s="265" customFormat="1" ht="15" customHeight="1" x14ac:dyDescent="0.25"/>
  </sheetData>
  <mergeCells count="1">
    <mergeCell ref="B20:E20"/>
  </mergeCells>
  <pageMargins left="0.51181102362204722" right="0.31496062992125984" top="0.74803149606299213" bottom="0.74803149606299213" header="0.31496062992125984" footer="0.31496062992125984"/>
  <pageSetup paperSize="9" scale="98" orientation="landscape" r:id="rId1"/>
  <headerFooter>
    <oddHeader>&amp;L&amp;"Calibri"&amp;10&amp;KFF8C00 Internt NLA&amp;1#_x000D_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27"/>
  <sheetViews>
    <sheetView workbookViewId="0">
      <selection activeCell="B2" sqref="B2"/>
    </sheetView>
  </sheetViews>
  <sheetFormatPr baseColWidth="10" defaultColWidth="17.28515625" defaultRowHeight="15.75" customHeight="1" x14ac:dyDescent="0.25"/>
  <cols>
    <col min="1" max="1" width="43.28515625" style="39" customWidth="1"/>
    <col min="2" max="3" width="15.7109375" style="86" customWidth="1"/>
    <col min="4" max="4" width="13.7109375" style="65" customWidth="1"/>
    <col min="5" max="6" width="10.7109375" style="39" customWidth="1"/>
    <col min="7" max="16384" width="17.28515625" style="39"/>
  </cols>
  <sheetData>
    <row r="1" spans="1:9" ht="15" customHeight="1" x14ac:dyDescent="0.25">
      <c r="B1" s="271"/>
      <c r="C1" s="271"/>
      <c r="D1" s="64"/>
      <c r="E1" s="1"/>
      <c r="F1" s="1"/>
    </row>
    <row r="2" spans="1:9" ht="15" x14ac:dyDescent="0.25">
      <c r="A2" s="267" t="str">
        <f>Resultatregnskap!A2</f>
        <v>Virksomhetens navn: NLA Høgskolen AS</v>
      </c>
      <c r="B2" s="97"/>
      <c r="C2" s="97"/>
      <c r="D2" s="64"/>
      <c r="E2" s="1"/>
      <c r="F2" s="1"/>
    </row>
    <row r="3" spans="1:9" ht="12" customHeight="1" x14ac:dyDescent="0.25">
      <c r="A3" s="1"/>
      <c r="B3" s="97"/>
      <c r="C3" s="271"/>
      <c r="D3" s="64"/>
      <c r="E3" s="1"/>
      <c r="F3" s="1"/>
    </row>
    <row r="4" spans="1:9" ht="15" customHeight="1" x14ac:dyDescent="0.25">
      <c r="A4" s="278" t="s">
        <v>705</v>
      </c>
      <c r="B4" s="98"/>
      <c r="C4" s="94"/>
      <c r="D4" s="94"/>
      <c r="E4" s="1"/>
      <c r="F4" s="1"/>
    </row>
    <row r="5" spans="1:9" ht="15" customHeight="1" x14ac:dyDescent="0.25">
      <c r="A5" s="12" t="str">
        <f>Resultatregnskap!A6</f>
        <v>Beløp i 1000 kroner</v>
      </c>
      <c r="B5" s="63"/>
      <c r="C5" s="271"/>
      <c r="D5" s="151"/>
      <c r="E5" s="1"/>
      <c r="F5" s="1"/>
    </row>
    <row r="6" spans="1:9" ht="16.5" customHeight="1" x14ac:dyDescent="0.25">
      <c r="A6" s="129" t="s">
        <v>136</v>
      </c>
      <c r="B6" s="249">
        <f>Resultatregnskap!C8</f>
        <v>45657</v>
      </c>
      <c r="C6" s="250">
        <f>'Balanse - eiendeler'!D7</f>
        <v>45291</v>
      </c>
      <c r="D6" s="120" t="str">
        <f>Resultatregnskap!E8</f>
        <v>DBH-referanse</v>
      </c>
      <c r="E6" s="1"/>
      <c r="F6" s="1"/>
      <c r="G6" s="1"/>
      <c r="H6" s="1"/>
      <c r="I6" s="1"/>
    </row>
    <row r="7" spans="1:9" ht="15" customHeight="1" x14ac:dyDescent="0.25">
      <c r="A7" s="185" t="s">
        <v>706</v>
      </c>
      <c r="B7" s="131">
        <v>2367</v>
      </c>
      <c r="C7" s="131">
        <v>2588</v>
      </c>
      <c r="D7" s="447" t="s">
        <v>707</v>
      </c>
      <c r="E7" s="1"/>
      <c r="F7" s="1"/>
      <c r="G7" s="1"/>
      <c r="H7" s="1"/>
    </row>
    <row r="8" spans="1:9" ht="15" customHeight="1" x14ac:dyDescent="0.25">
      <c r="A8" s="185" t="s">
        <v>708</v>
      </c>
      <c r="B8" s="132">
        <v>0</v>
      </c>
      <c r="C8" s="132">
        <v>0</v>
      </c>
      <c r="D8" s="448" t="s">
        <v>709</v>
      </c>
      <c r="E8" s="1"/>
      <c r="F8" s="1"/>
      <c r="G8" s="1"/>
      <c r="H8" s="1"/>
    </row>
    <row r="9" spans="1:9" ht="15" customHeight="1" x14ac:dyDescent="0.25">
      <c r="A9" s="186" t="s">
        <v>710</v>
      </c>
      <c r="B9" s="133">
        <f>SUM(B7:B8)</f>
        <v>2367</v>
      </c>
      <c r="C9" s="134">
        <f>SUM(C7:C8)</f>
        <v>2588</v>
      </c>
      <c r="D9" s="421" t="s">
        <v>711</v>
      </c>
      <c r="E9" s="1"/>
      <c r="F9" s="1"/>
      <c r="G9" s="1"/>
      <c r="H9" s="1"/>
    </row>
    <row r="10" spans="1:9" ht="15" customHeight="1" x14ac:dyDescent="0.25">
      <c r="A10" s="187"/>
      <c r="B10" s="172"/>
      <c r="C10" s="172"/>
      <c r="D10" s="64"/>
      <c r="E10" s="1"/>
      <c r="F10" s="1"/>
      <c r="G10" s="1"/>
      <c r="H10" s="1"/>
    </row>
    <row r="11" spans="1:9" ht="20.100000000000001" customHeight="1" x14ac:dyDescent="0.25">
      <c r="A11" s="129" t="s">
        <v>138</v>
      </c>
      <c r="B11" s="177">
        <f>B6</f>
        <v>45657</v>
      </c>
      <c r="C11" s="178">
        <f>C6</f>
        <v>45291</v>
      </c>
      <c r="D11" s="180" t="s">
        <v>33</v>
      </c>
      <c r="E11" s="1"/>
      <c r="F11" s="1"/>
      <c r="G11" s="1"/>
      <c r="H11" s="1"/>
    </row>
    <row r="12" spans="1:9" ht="15" customHeight="1" x14ac:dyDescent="0.25">
      <c r="A12" s="188" t="s">
        <v>138</v>
      </c>
      <c r="B12" s="131">
        <v>5855</v>
      </c>
      <c r="C12" s="131">
        <v>3046</v>
      </c>
      <c r="D12" s="449" t="s">
        <v>712</v>
      </c>
      <c r="E12" s="1"/>
      <c r="F12" s="1"/>
      <c r="G12" s="1"/>
      <c r="H12" s="1"/>
    </row>
    <row r="13" spans="1:9" ht="15" customHeight="1" x14ac:dyDescent="0.25">
      <c r="A13" s="189" t="s">
        <v>708</v>
      </c>
      <c r="B13" s="281">
        <v>0</v>
      </c>
      <c r="C13" s="281">
        <v>0</v>
      </c>
      <c r="D13" s="450" t="s">
        <v>713</v>
      </c>
      <c r="E13" s="1"/>
      <c r="F13" s="1"/>
      <c r="G13" s="1"/>
      <c r="H13" s="1"/>
    </row>
    <row r="14" spans="1:9" ht="15" customHeight="1" x14ac:dyDescent="0.25">
      <c r="A14" s="190" t="s">
        <v>714</v>
      </c>
      <c r="B14" s="170">
        <f>SUM(B12:B13)</f>
        <v>5855</v>
      </c>
      <c r="C14" s="171">
        <f>SUM(C12:C13)</f>
        <v>3046</v>
      </c>
      <c r="D14" s="451" t="s">
        <v>715</v>
      </c>
      <c r="E14" s="1"/>
      <c r="F14" s="1"/>
      <c r="G14" s="1"/>
      <c r="H14" s="1"/>
    </row>
    <row r="15" spans="1:9" ht="15" customHeight="1" x14ac:dyDescent="0.25">
      <c r="A15" s="1"/>
      <c r="B15" s="271"/>
      <c r="C15" s="271"/>
      <c r="E15" s="1"/>
      <c r="F15" s="1"/>
      <c r="G15" s="1"/>
      <c r="H15" s="1"/>
    </row>
    <row r="16" spans="1:9" ht="15" customHeight="1" x14ac:dyDescent="0.25">
      <c r="A16" s="274" t="s">
        <v>716</v>
      </c>
      <c r="B16" s="274"/>
      <c r="C16" s="274"/>
      <c r="D16" s="274"/>
      <c r="E16" s="1"/>
      <c r="F16" s="1"/>
      <c r="G16" s="1"/>
      <c r="H16" s="1"/>
    </row>
    <row r="17" spans="1:8" ht="15.75" customHeight="1" x14ac:dyDescent="0.25">
      <c r="A17" s="12" t="s">
        <v>31</v>
      </c>
      <c r="B17"/>
      <c r="C17"/>
      <c r="D17"/>
      <c r="E17" s="1"/>
      <c r="F17" s="1"/>
      <c r="G17" s="1"/>
      <c r="H17" s="1"/>
    </row>
    <row r="18" spans="1:8" ht="15.75" customHeight="1" x14ac:dyDescent="0.25">
      <c r="A18" s="143"/>
      <c r="B18" s="152">
        <f>B11</f>
        <v>45657</v>
      </c>
      <c r="C18" s="153">
        <f>C11</f>
        <v>45291</v>
      </c>
      <c r="D18" s="191" t="s">
        <v>33</v>
      </c>
      <c r="E18" s="1"/>
      <c r="F18" s="1"/>
      <c r="G18" s="1"/>
      <c r="H18" s="1"/>
    </row>
    <row r="19" spans="1:8" ht="15.75" customHeight="1" x14ac:dyDescent="0.25">
      <c r="A19" s="144" t="s">
        <v>717</v>
      </c>
      <c r="B19" s="378">
        <v>0</v>
      </c>
      <c r="C19" s="378">
        <v>0</v>
      </c>
      <c r="D19" s="449" t="s">
        <v>718</v>
      </c>
      <c r="E19" s="1"/>
      <c r="F19" s="1"/>
      <c r="G19" s="1"/>
      <c r="H19" s="1"/>
    </row>
    <row r="20" spans="1:8" ht="15.75" customHeight="1" x14ac:dyDescent="0.25">
      <c r="A20" s="144" t="s">
        <v>719</v>
      </c>
      <c r="B20" s="378">
        <v>0</v>
      </c>
      <c r="C20" s="378">
        <v>0</v>
      </c>
      <c r="D20" s="449" t="s">
        <v>720</v>
      </c>
      <c r="E20" s="1"/>
      <c r="F20" s="1"/>
      <c r="G20" s="1"/>
      <c r="H20" s="1"/>
    </row>
    <row r="21" spans="1:8" ht="15.75" customHeight="1" x14ac:dyDescent="0.25">
      <c r="A21" s="145" t="s">
        <v>721</v>
      </c>
      <c r="B21" s="378">
        <v>0</v>
      </c>
      <c r="C21" s="378">
        <v>0</v>
      </c>
      <c r="D21" s="449" t="s">
        <v>722</v>
      </c>
      <c r="E21" s="1"/>
      <c r="F21" s="1"/>
      <c r="G21" s="1"/>
      <c r="H21" s="1"/>
    </row>
    <row r="22" spans="1:8" ht="15.75" customHeight="1" x14ac:dyDescent="0.25">
      <c r="A22" s="145" t="s">
        <v>566</v>
      </c>
      <c r="B22" s="170">
        <f>SUM(B19:B21)</f>
        <v>0</v>
      </c>
      <c r="C22" s="171">
        <f>SUM(C19:C21)</f>
        <v>0</v>
      </c>
      <c r="D22" s="451" t="s">
        <v>723</v>
      </c>
      <c r="E22" s="1"/>
      <c r="F22" s="1"/>
      <c r="G22" s="1"/>
      <c r="H22" s="1"/>
    </row>
    <row r="23" spans="1:8" ht="15.75" customHeight="1" x14ac:dyDescent="0.25">
      <c r="A23"/>
      <c r="B23"/>
      <c r="C23"/>
      <c r="D23"/>
    </row>
    <row r="24" spans="1:8" ht="15.75" customHeight="1" x14ac:dyDescent="0.25">
      <c r="A24" s="583" t="s">
        <v>724</v>
      </c>
      <c r="B24" s="583"/>
      <c r="C24" s="583"/>
      <c r="D24" s="583"/>
    </row>
    <row r="26" spans="1:8" ht="15.75" customHeight="1" x14ac:dyDescent="0.25">
      <c r="A26" s="283"/>
    </row>
    <row r="27" spans="1:8" ht="15.75" customHeight="1" x14ac:dyDescent="0.25">
      <c r="A27" s="276" t="s">
        <v>916</v>
      </c>
    </row>
  </sheetData>
  <sheetProtection formatCells="0" formatColumns="0" formatRows="0" insertColumns="0" insertRows="0"/>
  <mergeCells count="1">
    <mergeCell ref="A24:D24"/>
  </mergeCells>
  <pageMargins left="0.7" right="0.7" top="0.75" bottom="0.75" header="0.3" footer="0.3"/>
  <pageSetup paperSize="9" orientation="portrait" r:id="rId1"/>
  <headerFooter>
    <oddHeader>&amp;L&amp;"Calibri"&amp;10&amp;KFF8C00 Internt NLA&amp;1#_x000D_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G32"/>
  <sheetViews>
    <sheetView workbookViewId="0">
      <selection activeCell="C2" sqref="C2"/>
    </sheetView>
  </sheetViews>
  <sheetFormatPr baseColWidth="10" defaultColWidth="11.42578125" defaultRowHeight="12.75" x14ac:dyDescent="0.2"/>
  <cols>
    <col min="1" max="1" width="34.28515625" customWidth="1"/>
    <col min="2" max="4" width="15.7109375" customWidth="1"/>
  </cols>
  <sheetData>
    <row r="2" spans="1:7" ht="15" x14ac:dyDescent="0.25">
      <c r="A2" s="273" t="str">
        <f>Resultatregnskap!A2</f>
        <v>Virksomhetens navn: NLA Høgskolen AS</v>
      </c>
      <c r="B2" s="273"/>
      <c r="C2" s="273"/>
      <c r="D2" s="273"/>
      <c r="E2" s="265"/>
      <c r="F2" s="265"/>
      <c r="G2" s="265"/>
    </row>
    <row r="4" spans="1:7" x14ac:dyDescent="0.2">
      <c r="A4" s="274" t="s">
        <v>725</v>
      </c>
      <c r="B4" s="274"/>
      <c r="C4" s="274"/>
      <c r="D4" s="274"/>
    </row>
    <row r="5" spans="1:7" ht="15" x14ac:dyDescent="0.25">
      <c r="A5" s="147" t="s">
        <v>31</v>
      </c>
      <c r="B5" s="154"/>
      <c r="C5" s="154"/>
      <c r="D5" s="154"/>
    </row>
    <row r="6" spans="1:7" ht="15" x14ac:dyDescent="0.25">
      <c r="A6" s="155"/>
      <c r="B6" s="501">
        <f>Resultatregnskap!C8</f>
        <v>45657</v>
      </c>
      <c r="C6" s="502">
        <f>'Balanse - eiendeler'!D7</f>
        <v>45291</v>
      </c>
      <c r="D6" s="502" t="str">
        <f>'Balanse - eiendeler'!E7</f>
        <v>DBH-referanse</v>
      </c>
    </row>
    <row r="7" spans="1:7" ht="15" x14ac:dyDescent="0.25">
      <c r="A7" s="123" t="s">
        <v>726</v>
      </c>
      <c r="B7" s="377">
        <v>26052</v>
      </c>
      <c r="C7" s="377">
        <v>21947</v>
      </c>
      <c r="D7" s="449" t="s">
        <v>727</v>
      </c>
    </row>
    <row r="8" spans="1:7" ht="15" x14ac:dyDescent="0.25">
      <c r="A8" s="123" t="s">
        <v>728</v>
      </c>
      <c r="B8" s="377">
        <v>0</v>
      </c>
      <c r="C8" s="377">
        <v>0</v>
      </c>
      <c r="D8" s="449" t="s">
        <v>729</v>
      </c>
    </row>
    <row r="9" spans="1:7" ht="15" x14ac:dyDescent="0.25">
      <c r="A9" s="123" t="s">
        <v>730</v>
      </c>
      <c r="B9" s="377">
        <v>6559</v>
      </c>
      <c r="C9" s="377">
        <v>5142</v>
      </c>
      <c r="D9" s="449" t="s">
        <v>731</v>
      </c>
    </row>
    <row r="10" spans="1:7" ht="15" x14ac:dyDescent="0.25">
      <c r="A10" s="123" t="s">
        <v>732</v>
      </c>
      <c r="B10" s="377">
        <v>11953</v>
      </c>
      <c r="C10" s="377">
        <v>18201</v>
      </c>
      <c r="D10" s="449" t="s">
        <v>733</v>
      </c>
    </row>
    <row r="11" spans="1:7" ht="17.25" x14ac:dyDescent="0.25">
      <c r="A11" s="123" t="s">
        <v>734</v>
      </c>
      <c r="B11" s="377">
        <v>30509</v>
      </c>
      <c r="C11" s="377">
        <v>47606</v>
      </c>
      <c r="D11" s="449" t="s">
        <v>735</v>
      </c>
    </row>
    <row r="12" spans="1:7" ht="15" x14ac:dyDescent="0.25">
      <c r="A12" s="123" t="s">
        <v>736</v>
      </c>
      <c r="B12" s="377">
        <v>0</v>
      </c>
      <c r="C12" s="377">
        <v>0</v>
      </c>
      <c r="D12" s="449" t="s">
        <v>737</v>
      </c>
    </row>
    <row r="13" spans="1:7" ht="15" x14ac:dyDescent="0.25">
      <c r="A13" s="308" t="s">
        <v>738</v>
      </c>
      <c r="B13" s="376">
        <f>SUBTOTAL(9,B7:B12)</f>
        <v>75073</v>
      </c>
      <c r="C13" s="377">
        <f>SUBTOTAL(9,C7:C12)</f>
        <v>92896</v>
      </c>
      <c r="D13" s="451" t="s">
        <v>739</v>
      </c>
    </row>
    <row r="14" spans="1:7" ht="15" x14ac:dyDescent="0.25">
      <c r="A14" s="265"/>
      <c r="B14" s="265"/>
      <c r="C14" s="265"/>
    </row>
    <row r="15" spans="1:7" ht="15" x14ac:dyDescent="0.25">
      <c r="A15" s="275"/>
      <c r="B15" s="275"/>
      <c r="C15" s="275"/>
      <c r="D15" s="275"/>
    </row>
    <row r="16" spans="1:7" ht="15" x14ac:dyDescent="0.25">
      <c r="A16" s="584" t="s">
        <v>740</v>
      </c>
      <c r="B16" s="584"/>
      <c r="C16" s="584"/>
      <c r="D16" s="584"/>
    </row>
    <row r="18" spans="1:4" x14ac:dyDescent="0.2">
      <c r="A18" s="585" t="s">
        <v>929</v>
      </c>
      <c r="B18" s="585"/>
      <c r="C18" s="585"/>
      <c r="D18" s="585"/>
    </row>
    <row r="19" spans="1:4" x14ac:dyDescent="0.2">
      <c r="A19" s="585"/>
      <c r="B19" s="585"/>
      <c r="C19" s="585"/>
      <c r="D19" s="585"/>
    </row>
    <row r="20" spans="1:4" x14ac:dyDescent="0.2">
      <c r="A20" s="585"/>
      <c r="B20" s="585"/>
      <c r="C20" s="585"/>
      <c r="D20" s="585"/>
    </row>
    <row r="21" spans="1:4" x14ac:dyDescent="0.2">
      <c r="D21" s="433"/>
    </row>
    <row r="22" spans="1:4" ht="15" x14ac:dyDescent="0.2">
      <c r="A22" s="452" t="s">
        <v>917</v>
      </c>
      <c r="B22" s="452"/>
      <c r="C22" s="452"/>
      <c r="D22" s="433"/>
    </row>
    <row r="23" spans="1:4" ht="15" x14ac:dyDescent="0.25">
      <c r="A23" s="155"/>
      <c r="B23" s="262">
        <v>45657</v>
      </c>
      <c r="C23" s="263">
        <v>45291</v>
      </c>
      <c r="D23" s="433"/>
    </row>
    <row r="24" spans="1:4" ht="15" x14ac:dyDescent="0.2">
      <c r="A24" s="453" t="s">
        <v>918</v>
      </c>
      <c r="B24" s="453">
        <v>21487</v>
      </c>
      <c r="C24" s="453">
        <v>24065</v>
      </c>
      <c r="D24" s="433"/>
    </row>
    <row r="25" spans="1:4" ht="15" x14ac:dyDescent="0.2">
      <c r="A25" s="453" t="s">
        <v>919</v>
      </c>
      <c r="B25" s="453">
        <v>0</v>
      </c>
      <c r="C25" s="453">
        <v>18411</v>
      </c>
      <c r="D25" s="433"/>
    </row>
    <row r="26" spans="1:4" ht="15" x14ac:dyDescent="0.2">
      <c r="A26" s="453" t="s">
        <v>920</v>
      </c>
      <c r="B26" s="453">
        <v>2656</v>
      </c>
      <c r="C26" s="453">
        <v>2273</v>
      </c>
      <c r="D26" s="433"/>
    </row>
    <row r="27" spans="1:4" ht="15" x14ac:dyDescent="0.2">
      <c r="A27" s="453" t="s">
        <v>921</v>
      </c>
      <c r="B27" s="453">
        <v>4243</v>
      </c>
      <c r="C27" s="453">
        <v>871</v>
      </c>
      <c r="D27" s="433"/>
    </row>
    <row r="28" spans="1:4" ht="15" x14ac:dyDescent="0.2">
      <c r="A28" s="453" t="s">
        <v>922</v>
      </c>
      <c r="B28" s="453">
        <v>2123</v>
      </c>
      <c r="C28" s="453">
        <v>1986</v>
      </c>
      <c r="D28" s="433"/>
    </row>
    <row r="29" spans="1:4" ht="15.75" thickBot="1" x14ac:dyDescent="0.25">
      <c r="A29" s="453" t="s">
        <v>224</v>
      </c>
      <c r="B29" s="454">
        <f>SUM(B24:B28)</f>
        <v>30509</v>
      </c>
      <c r="C29" s="454">
        <f>SUM(C24:C28)</f>
        <v>47606</v>
      </c>
      <c r="D29" s="433"/>
    </row>
    <row r="30" spans="1:4" ht="13.5" thickTop="1" x14ac:dyDescent="0.2">
      <c r="D30" s="433"/>
    </row>
    <row r="31" spans="1:4" x14ac:dyDescent="0.2">
      <c r="D31" s="433"/>
    </row>
    <row r="32" spans="1:4" ht="15" x14ac:dyDescent="0.2">
      <c r="A32" s="494"/>
    </row>
  </sheetData>
  <sheetProtection selectLockedCells="1" selectUnlockedCells="1"/>
  <mergeCells count="2">
    <mergeCell ref="A16:D16"/>
    <mergeCell ref="A18:D20"/>
  </mergeCells>
  <pageMargins left="0.7" right="0.7" top="0.75" bottom="0.75" header="0.3" footer="0.3"/>
  <pageSetup paperSize="9" orientation="portrait" r:id="rId1"/>
  <headerFooter>
    <oddHeader>&amp;L&amp;"Calibri"&amp;10&amp;KFF8C00 Internt NLA&amp;1#_x000D_</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2:I19"/>
  <sheetViews>
    <sheetView workbookViewId="0">
      <selection activeCell="C1" sqref="C1"/>
    </sheetView>
  </sheetViews>
  <sheetFormatPr baseColWidth="10" defaultColWidth="11.42578125"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86" t="str">
        <f>Resultatregnskap!A2</f>
        <v>Virksomhetens navn: NLA Høgskolen AS</v>
      </c>
      <c r="B2" s="586"/>
      <c r="C2" s="586"/>
      <c r="D2" s="586"/>
      <c r="E2" s="586"/>
      <c r="F2" s="586"/>
      <c r="G2" s="586"/>
      <c r="H2" s="586"/>
    </row>
    <row r="4" spans="1:9" x14ac:dyDescent="0.2">
      <c r="A4" s="274" t="s">
        <v>741</v>
      </c>
      <c r="B4" s="274"/>
      <c r="C4" s="274"/>
      <c r="D4" s="274"/>
      <c r="E4" s="274"/>
      <c r="F4" s="274"/>
      <c r="G4" s="274"/>
      <c r="H4" s="274"/>
      <c r="I4" s="274"/>
    </row>
    <row r="5" spans="1:9" x14ac:dyDescent="0.2">
      <c r="A5" s="158" t="s">
        <v>31</v>
      </c>
      <c r="B5" s="154"/>
      <c r="C5" s="154"/>
      <c r="D5" s="154"/>
      <c r="E5" s="154"/>
      <c r="F5" s="154"/>
      <c r="G5" s="154"/>
      <c r="H5" s="154"/>
    </row>
    <row r="7" spans="1:9" ht="12.75" customHeight="1" x14ac:dyDescent="0.2">
      <c r="A7" s="322"/>
      <c r="B7" s="587" t="s">
        <v>742</v>
      </c>
      <c r="C7" s="589"/>
      <c r="D7" s="587" t="s">
        <v>743</v>
      </c>
      <c r="E7" s="589"/>
      <c r="F7" s="591" t="s">
        <v>744</v>
      </c>
      <c r="G7" s="592"/>
      <c r="H7" s="593"/>
      <c r="I7" s="309"/>
    </row>
    <row r="8" spans="1:9" ht="12.75" customHeight="1" x14ac:dyDescent="0.2">
      <c r="B8" s="588"/>
      <c r="C8" s="590"/>
      <c r="D8" s="588"/>
      <c r="E8" s="590"/>
      <c r="F8" s="594"/>
      <c r="G8" s="595"/>
      <c r="H8" s="596"/>
      <c r="I8" s="142"/>
    </row>
    <row r="9" spans="1:9" ht="12.75" customHeight="1" x14ac:dyDescent="0.2">
      <c r="B9" s="587" t="s">
        <v>593</v>
      </c>
      <c r="C9" s="589" t="s">
        <v>594</v>
      </c>
      <c r="D9" s="587" t="s">
        <v>593</v>
      </c>
      <c r="E9" s="589" t="s">
        <v>594</v>
      </c>
      <c r="F9" s="587" t="s">
        <v>593</v>
      </c>
      <c r="G9" s="589" t="s">
        <v>594</v>
      </c>
      <c r="H9" s="597" t="s">
        <v>745</v>
      </c>
      <c r="I9" s="495" t="s">
        <v>33</v>
      </c>
    </row>
    <row r="10" spans="1:9" ht="12.75" customHeight="1" x14ac:dyDescent="0.2">
      <c r="A10" s="323"/>
      <c r="B10" s="588"/>
      <c r="C10" s="590"/>
      <c r="D10" s="588"/>
      <c r="E10" s="590"/>
      <c r="F10" s="588"/>
      <c r="G10" s="590"/>
      <c r="H10" s="598"/>
      <c r="I10" s="496"/>
    </row>
    <row r="11" spans="1:9" x14ac:dyDescent="0.2">
      <c r="B11" s="381"/>
      <c r="C11" s="513"/>
      <c r="D11" s="381"/>
      <c r="E11" s="513"/>
      <c r="F11" s="381"/>
      <c r="G11" s="513"/>
      <c r="H11" s="383"/>
      <c r="I11" s="427"/>
    </row>
    <row r="12" spans="1:9" x14ac:dyDescent="0.2">
      <c r="A12" s="154" t="s">
        <v>172</v>
      </c>
      <c r="B12" s="381">
        <v>100</v>
      </c>
      <c r="C12" s="513">
        <v>0</v>
      </c>
      <c r="D12" s="381">
        <v>0</v>
      </c>
      <c r="E12" s="513">
        <v>0</v>
      </c>
      <c r="F12" s="381">
        <f>B12+D12</f>
        <v>100</v>
      </c>
      <c r="G12" s="513">
        <f>C12+E12</f>
        <v>0</v>
      </c>
      <c r="H12" s="383">
        <f>SUBTOTAL(9,F12:G12)</f>
        <v>100</v>
      </c>
      <c r="I12" s="427" t="s">
        <v>746</v>
      </c>
    </row>
    <row r="13" spans="1:9" x14ac:dyDescent="0.2">
      <c r="A13" s="154" t="s">
        <v>747</v>
      </c>
      <c r="B13" s="381">
        <v>0</v>
      </c>
      <c r="C13" s="513">
        <v>0</v>
      </c>
      <c r="D13" s="381">
        <v>0</v>
      </c>
      <c r="E13" s="513">
        <v>0</v>
      </c>
      <c r="F13" s="381">
        <f t="shared" ref="F13:F16" si="0">B13+D13</f>
        <v>0</v>
      </c>
      <c r="G13" s="513">
        <f t="shared" ref="G13:G16" si="1">C13+E13</f>
        <v>0</v>
      </c>
      <c r="H13" s="383">
        <f t="shared" ref="H13:H16" si="2">SUBTOTAL(9,F13:G13)</f>
        <v>0</v>
      </c>
      <c r="I13" s="427" t="s">
        <v>748</v>
      </c>
    </row>
    <row r="14" spans="1:9" x14ac:dyDescent="0.2">
      <c r="A14" s="154" t="s">
        <v>176</v>
      </c>
      <c r="B14" s="381">
        <v>2398</v>
      </c>
      <c r="C14" s="513">
        <v>0</v>
      </c>
      <c r="D14" s="381">
        <v>0</v>
      </c>
      <c r="E14" s="513">
        <v>0</v>
      </c>
      <c r="F14" s="381">
        <f t="shared" si="0"/>
        <v>2398</v>
      </c>
      <c r="G14" s="513">
        <f t="shared" si="1"/>
        <v>0</v>
      </c>
      <c r="H14" s="383">
        <f>SUBTOTAL(9,F14:G14)</f>
        <v>2398</v>
      </c>
      <c r="I14" s="427" t="s">
        <v>749</v>
      </c>
    </row>
    <row r="15" spans="1:9" x14ac:dyDescent="0.2">
      <c r="A15" s="154" t="s">
        <v>181</v>
      </c>
      <c r="B15" s="381">
        <v>0</v>
      </c>
      <c r="C15" s="513">
        <v>0</v>
      </c>
      <c r="D15" s="381">
        <v>0</v>
      </c>
      <c r="E15" s="513">
        <v>0</v>
      </c>
      <c r="F15" s="381">
        <f t="shared" si="0"/>
        <v>0</v>
      </c>
      <c r="G15" s="513">
        <f t="shared" si="1"/>
        <v>0</v>
      </c>
      <c r="H15" s="383">
        <f t="shared" si="2"/>
        <v>0</v>
      </c>
      <c r="I15" s="427" t="s">
        <v>750</v>
      </c>
    </row>
    <row r="16" spans="1:9" x14ac:dyDescent="0.2">
      <c r="A16" s="154" t="s">
        <v>183</v>
      </c>
      <c r="B16" s="381">
        <v>101871</v>
      </c>
      <c r="C16" s="513">
        <v>0</v>
      </c>
      <c r="D16" s="381">
        <v>33965</v>
      </c>
      <c r="E16" s="513">
        <v>0</v>
      </c>
      <c r="F16" s="381">
        <f t="shared" si="0"/>
        <v>135836</v>
      </c>
      <c r="G16" s="513">
        <f t="shared" si="1"/>
        <v>0</v>
      </c>
      <c r="H16" s="383">
        <f t="shared" si="2"/>
        <v>135836</v>
      </c>
      <c r="I16" s="455" t="s">
        <v>751</v>
      </c>
    </row>
    <row r="17" spans="1:9" x14ac:dyDescent="0.2">
      <c r="A17" s="327" t="s">
        <v>665</v>
      </c>
      <c r="B17" s="514">
        <f>SUBTOTAL(9,B12:B16)</f>
        <v>104369</v>
      </c>
      <c r="C17" s="515">
        <f t="shared" ref="C17:E17" si="3">SUBTOTAL(9,C12:C16)</f>
        <v>0</v>
      </c>
      <c r="D17" s="514">
        <f t="shared" si="3"/>
        <v>33965</v>
      </c>
      <c r="E17" s="515">
        <f t="shared" si="3"/>
        <v>0</v>
      </c>
      <c r="F17" s="514">
        <f>SUBTOTAL(9,F12:F16)</f>
        <v>138334</v>
      </c>
      <c r="G17" s="515">
        <f>SUBTOTAL(9,G12:G16)</f>
        <v>0</v>
      </c>
      <c r="H17" s="516">
        <f>SUM(H12:H16)</f>
        <v>138334</v>
      </c>
      <c r="I17" s="428" t="s">
        <v>752</v>
      </c>
    </row>
    <row r="18" spans="1:9" x14ac:dyDescent="0.2">
      <c r="B18" s="517"/>
      <c r="C18" s="517"/>
      <c r="D18" s="517"/>
      <c r="E18" s="517"/>
      <c r="F18" s="517"/>
      <c r="G18" s="517"/>
      <c r="H18" s="517"/>
    </row>
    <row r="19" spans="1:9" x14ac:dyDescent="0.2">
      <c r="B19" s="517"/>
      <c r="C19" s="517"/>
      <c r="D19" s="517"/>
      <c r="E19" s="517"/>
      <c r="F19" s="517"/>
      <c r="G19" s="517"/>
      <c r="H19" s="517"/>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headerFooter>
    <oddHeader>&amp;L&amp;"Calibri"&amp;10&amp;KFF8C00 Internt NLA&amp;1#_x000D_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2:E16"/>
  <sheetViews>
    <sheetView workbookViewId="0">
      <selection activeCell="C2" sqref="C2"/>
    </sheetView>
  </sheetViews>
  <sheetFormatPr baseColWidth="10" defaultColWidth="11.42578125" defaultRowHeight="12.75" x14ac:dyDescent="0.2"/>
  <cols>
    <col min="1" max="1" width="35.42578125" customWidth="1"/>
    <col min="2" max="4" width="15.7109375" customWidth="1"/>
  </cols>
  <sheetData>
    <row r="2" spans="1:5" ht="15" x14ac:dyDescent="0.25">
      <c r="A2" s="266" t="str">
        <f>Resultatregnskap!A2</f>
        <v>Virksomhetens navn: NLA Høgskolen AS</v>
      </c>
    </row>
    <row r="3" spans="1:5" ht="15" x14ac:dyDescent="0.25">
      <c r="A3" s="267"/>
    </row>
    <row r="4" spans="1:5" x14ac:dyDescent="0.2">
      <c r="A4" s="274" t="s">
        <v>753</v>
      </c>
      <c r="B4" s="274"/>
      <c r="C4" s="274"/>
      <c r="D4" s="274"/>
    </row>
    <row r="5" spans="1:5" x14ac:dyDescent="0.2">
      <c r="A5" s="158" t="s">
        <v>31</v>
      </c>
    </row>
    <row r="6" spans="1:5" ht="15" x14ac:dyDescent="0.25">
      <c r="A6" s="143"/>
      <c r="B6" s="501">
        <f>Resultatregnskap!C8</f>
        <v>45657</v>
      </c>
      <c r="C6" s="502">
        <f>'Balanse - eiendeler'!D7</f>
        <v>45291</v>
      </c>
      <c r="D6" s="502" t="str">
        <f>'Balanse - eiendeler'!E7</f>
        <v>DBH-referanse</v>
      </c>
    </row>
    <row r="7" spans="1:5" ht="15" x14ac:dyDescent="0.25">
      <c r="A7" s="163" t="s">
        <v>754</v>
      </c>
      <c r="B7" s="379">
        <v>0</v>
      </c>
      <c r="C7" s="379">
        <v>0</v>
      </c>
      <c r="D7" s="428" t="s">
        <v>755</v>
      </c>
    </row>
    <row r="8" spans="1:5" ht="15" x14ac:dyDescent="0.25">
      <c r="A8" s="163" t="s">
        <v>756</v>
      </c>
      <c r="B8" s="379">
        <v>0</v>
      </c>
      <c r="C8" s="379">
        <v>0</v>
      </c>
      <c r="D8" s="428" t="s">
        <v>755</v>
      </c>
    </row>
    <row r="9" spans="1:5" ht="15" x14ac:dyDescent="0.25">
      <c r="A9" s="163" t="s">
        <v>757</v>
      </c>
      <c r="B9" s="379">
        <v>0</v>
      </c>
      <c r="C9" s="379">
        <v>0</v>
      </c>
      <c r="D9" s="428" t="s">
        <v>755</v>
      </c>
    </row>
    <row r="10" spans="1:5" ht="15" x14ac:dyDescent="0.25">
      <c r="A10" s="163" t="s">
        <v>758</v>
      </c>
      <c r="B10" s="379">
        <v>0</v>
      </c>
      <c r="C10" s="379">
        <v>0</v>
      </c>
      <c r="D10" s="428" t="s">
        <v>759</v>
      </c>
    </row>
    <row r="11" spans="1:5" ht="15" x14ac:dyDescent="0.25">
      <c r="A11" s="164" t="s">
        <v>760</v>
      </c>
      <c r="B11" s="380">
        <f>SUBTOTAL(9,B7:B10)</f>
        <v>0</v>
      </c>
      <c r="C11" s="379">
        <f>SUBTOTAL(9,C7:C10)</f>
        <v>0</v>
      </c>
      <c r="D11" s="428" t="s">
        <v>761</v>
      </c>
    </row>
    <row r="13" spans="1:5" x14ac:dyDescent="0.2">
      <c r="A13" s="282" t="s">
        <v>762</v>
      </c>
      <c r="B13" s="282"/>
      <c r="C13" s="282"/>
      <c r="D13" s="282"/>
      <c r="E13" s="282"/>
    </row>
    <row r="14" spans="1:5" ht="15" x14ac:dyDescent="0.25">
      <c r="A14" s="39"/>
      <c r="B14" s="86"/>
      <c r="C14" s="86"/>
      <c r="D14" s="65"/>
    </row>
    <row r="15" spans="1:5" x14ac:dyDescent="0.2">
      <c r="A15" s="284"/>
    </row>
    <row r="16" spans="1:5" x14ac:dyDescent="0.2">
      <c r="A16" s="154" t="s">
        <v>923</v>
      </c>
    </row>
  </sheetData>
  <pageMargins left="0.7" right="0.7" top="0.75" bottom="0.75" header="0.3" footer="0.3"/>
  <pageSetup paperSize="9" orientation="portrait" r:id="rId1"/>
  <headerFooter>
    <oddHeader>&amp;L&amp;"Calibri"&amp;10&amp;KFF8C00 Internt NLA&amp;1#_x000D_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pageSetUpPr fitToPage="1"/>
  </sheetPr>
  <dimension ref="A2:M55"/>
  <sheetViews>
    <sheetView workbookViewId="0">
      <selection activeCell="B2" sqref="B2"/>
    </sheetView>
  </sheetViews>
  <sheetFormatPr baseColWidth="10" defaultColWidth="11.42578125" defaultRowHeight="12.75" x14ac:dyDescent="0.2"/>
  <cols>
    <col min="1" max="1" width="42" customWidth="1"/>
    <col min="2" max="3" width="15.7109375" customWidth="1"/>
    <col min="4" max="4" width="15.5703125" customWidth="1"/>
    <col min="5" max="5" width="21.42578125" bestFit="1" customWidth="1"/>
  </cols>
  <sheetData>
    <row r="2" spans="1:8" x14ac:dyDescent="0.2">
      <c r="A2" s="154" t="str">
        <f>Resultatregnskap!A2</f>
        <v>Virksomhetens navn: NLA Høgskolen AS</v>
      </c>
      <c r="B2" s="154"/>
      <c r="C2" s="154"/>
      <c r="D2" s="154"/>
      <c r="E2" s="154"/>
      <c r="F2" s="154"/>
      <c r="G2" s="154"/>
      <c r="H2" s="154"/>
    </row>
    <row r="4" spans="1:8" ht="14.25" x14ac:dyDescent="0.2">
      <c r="A4" s="274" t="s">
        <v>763</v>
      </c>
      <c r="B4" s="274"/>
      <c r="C4" s="274"/>
      <c r="D4" s="274"/>
      <c r="E4" s="274"/>
      <c r="F4" s="274"/>
      <c r="G4" s="154"/>
    </row>
    <row r="5" spans="1:8" x14ac:dyDescent="0.2">
      <c r="A5" s="158" t="s">
        <v>31</v>
      </c>
    </row>
    <row r="6" spans="1:8" x14ac:dyDescent="0.2">
      <c r="A6" s="158"/>
    </row>
    <row r="7" spans="1:8" ht="26.25" customHeight="1" x14ac:dyDescent="0.25">
      <c r="A7" s="331"/>
      <c r="B7" s="600" t="s">
        <v>764</v>
      </c>
      <c r="C7" s="600" t="s">
        <v>765</v>
      </c>
      <c r="D7" s="602" t="s">
        <v>766</v>
      </c>
      <c r="E7" s="597" t="s">
        <v>767</v>
      </c>
      <c r="F7" s="602" t="s">
        <v>33</v>
      </c>
    </row>
    <row r="8" spans="1:8" ht="18.95" customHeight="1" x14ac:dyDescent="0.25">
      <c r="A8" s="332"/>
      <c r="B8" s="601"/>
      <c r="C8" s="601"/>
      <c r="D8" s="603"/>
      <c r="E8" s="598"/>
      <c r="F8" s="604"/>
    </row>
    <row r="9" spans="1:8" ht="15" x14ac:dyDescent="0.25">
      <c r="A9" s="41" t="s">
        <v>34</v>
      </c>
      <c r="B9" s="141"/>
      <c r="C9" s="141"/>
      <c r="D9" s="142"/>
      <c r="E9" s="142"/>
      <c r="F9" s="309"/>
    </row>
    <row r="10" spans="1:8" ht="15" x14ac:dyDescent="0.25">
      <c r="A10" s="137" t="s">
        <v>35</v>
      </c>
      <c r="B10" s="381">
        <f>Resultatregnskap!C10</f>
        <v>362366</v>
      </c>
      <c r="C10" s="381">
        <v>0</v>
      </c>
      <c r="D10" s="157"/>
      <c r="E10" s="383">
        <f>SUM(B10:D10)</f>
        <v>362366</v>
      </c>
      <c r="F10" s="427" t="s">
        <v>768</v>
      </c>
    </row>
    <row r="11" spans="1:8" ht="15" x14ac:dyDescent="0.25">
      <c r="A11" s="311" t="s">
        <v>37</v>
      </c>
      <c r="B11" s="381">
        <f>Resultatregnskap!C11</f>
        <v>8602</v>
      </c>
      <c r="C11" s="381">
        <v>0</v>
      </c>
      <c r="D11" s="383">
        <v>0</v>
      </c>
      <c r="E11" s="383">
        <f>SUM(B11:D11)</f>
        <v>8602</v>
      </c>
      <c r="F11" s="427" t="s">
        <v>769</v>
      </c>
    </row>
    <row r="12" spans="1:8" ht="15" x14ac:dyDescent="0.25">
      <c r="A12" s="137" t="s">
        <v>39</v>
      </c>
      <c r="B12" s="381">
        <f>Resultatregnskap!C12</f>
        <v>46301</v>
      </c>
      <c r="C12" s="381">
        <v>0</v>
      </c>
      <c r="D12" s="383">
        <v>0</v>
      </c>
      <c r="E12" s="383">
        <f t="shared" ref="E12:E13" si="0">SUM(B12:D12)</f>
        <v>46301</v>
      </c>
      <c r="F12" s="427" t="s">
        <v>770</v>
      </c>
    </row>
    <row r="13" spans="1:8" ht="15" x14ac:dyDescent="0.25">
      <c r="A13" s="46" t="s">
        <v>41</v>
      </c>
      <c r="B13" s="381">
        <f>Resultatregnskap!C13</f>
        <v>4682</v>
      </c>
      <c r="C13" s="381">
        <v>0</v>
      </c>
      <c r="D13" s="383">
        <v>0</v>
      </c>
      <c r="E13" s="383">
        <f t="shared" si="0"/>
        <v>4682</v>
      </c>
      <c r="F13" s="427" t="s">
        <v>771</v>
      </c>
    </row>
    <row r="14" spans="1:8" ht="15" x14ac:dyDescent="0.25">
      <c r="A14" s="50" t="s">
        <v>43</v>
      </c>
      <c r="B14" s="382">
        <f>SUM(B10:B13)</f>
        <v>421951</v>
      </c>
      <c r="C14" s="378">
        <f>SUM(C10:C13)</f>
        <v>0</v>
      </c>
      <c r="D14" s="378">
        <f>SUM(D11:D13)</f>
        <v>0</v>
      </c>
      <c r="E14" s="378">
        <f>SUM(E10:E13)</f>
        <v>421951</v>
      </c>
      <c r="F14" s="428" t="s">
        <v>772</v>
      </c>
    </row>
    <row r="15" spans="1:8" ht="15" x14ac:dyDescent="0.25">
      <c r="A15" s="44"/>
      <c r="B15" s="141"/>
      <c r="C15" s="141"/>
      <c r="D15" s="142"/>
      <c r="E15" s="142"/>
      <c r="F15" s="427"/>
    </row>
    <row r="16" spans="1:8" ht="15" x14ac:dyDescent="0.25">
      <c r="A16" s="138" t="s">
        <v>45</v>
      </c>
      <c r="B16" s="141"/>
      <c r="C16" s="141"/>
      <c r="D16" s="142"/>
      <c r="E16" s="142"/>
      <c r="F16" s="427"/>
    </row>
    <row r="17" spans="1:13" ht="15" x14ac:dyDescent="0.25">
      <c r="A17" s="45" t="s">
        <v>773</v>
      </c>
      <c r="B17" s="381">
        <f>Resultatregnskap!C17</f>
        <v>100</v>
      </c>
      <c r="C17" s="381">
        <v>0</v>
      </c>
      <c r="D17" s="383">
        <v>0</v>
      </c>
      <c r="E17" s="383">
        <f>SUM(B17:D17)</f>
        <v>100</v>
      </c>
      <c r="F17" s="427" t="s">
        <v>774</v>
      </c>
    </row>
    <row r="18" spans="1:13" ht="15" x14ac:dyDescent="0.25">
      <c r="A18" s="45" t="s">
        <v>48</v>
      </c>
      <c r="B18" s="381">
        <f>Resultatregnskap!C18</f>
        <v>247077</v>
      </c>
      <c r="C18" s="381">
        <v>0</v>
      </c>
      <c r="D18" s="383">
        <v>0</v>
      </c>
      <c r="E18" s="383">
        <f t="shared" ref="E18:E21" si="1">SUM(B18:D18)</f>
        <v>247077</v>
      </c>
      <c r="F18" s="427" t="s">
        <v>775</v>
      </c>
    </row>
    <row r="19" spans="1:13" ht="15" x14ac:dyDescent="0.25">
      <c r="A19" s="45" t="s">
        <v>50</v>
      </c>
      <c r="B19" s="381">
        <f>Resultatregnskap!C19</f>
        <v>8721</v>
      </c>
      <c r="C19" s="381">
        <v>0</v>
      </c>
      <c r="D19" s="383">
        <v>0</v>
      </c>
      <c r="E19" s="383">
        <f t="shared" si="1"/>
        <v>8721</v>
      </c>
      <c r="F19" s="427" t="s">
        <v>776</v>
      </c>
    </row>
    <row r="20" spans="1:13" ht="15" x14ac:dyDescent="0.25">
      <c r="A20" s="45" t="s">
        <v>52</v>
      </c>
      <c r="B20" s="381">
        <f>Resultatregnskap!C20</f>
        <v>0</v>
      </c>
      <c r="C20" s="381">
        <v>0</v>
      </c>
      <c r="D20" s="383">
        <v>0</v>
      </c>
      <c r="E20" s="383">
        <f t="shared" si="1"/>
        <v>0</v>
      </c>
      <c r="F20" s="427" t="s">
        <v>777</v>
      </c>
    </row>
    <row r="21" spans="1:13" ht="15" x14ac:dyDescent="0.25">
      <c r="A21" s="46" t="s">
        <v>54</v>
      </c>
      <c r="B21" s="381">
        <f>Resultatregnskap!C21</f>
        <v>143200</v>
      </c>
      <c r="C21" s="381">
        <v>0</v>
      </c>
      <c r="D21" s="383">
        <v>0</v>
      </c>
      <c r="E21" s="383">
        <f t="shared" si="1"/>
        <v>143200</v>
      </c>
      <c r="F21" s="427" t="s">
        <v>778</v>
      </c>
    </row>
    <row r="22" spans="1:13" ht="15" x14ac:dyDescent="0.25">
      <c r="A22" s="50" t="s">
        <v>56</v>
      </c>
      <c r="B22" s="382">
        <f>SUM(B17:B21)</f>
        <v>399098</v>
      </c>
      <c r="C22" s="382">
        <f>SUM(C17:C21)</f>
        <v>0</v>
      </c>
      <c r="D22" s="378">
        <f>SUM(D17:D21)</f>
        <v>0</v>
      </c>
      <c r="E22" s="378">
        <f>SUM(E17:E21)</f>
        <v>399098</v>
      </c>
      <c r="F22" s="428" t="s">
        <v>779</v>
      </c>
    </row>
    <row r="23" spans="1:13" ht="15" x14ac:dyDescent="0.25">
      <c r="A23" s="44"/>
      <c r="B23" s="141"/>
      <c r="C23" s="141"/>
      <c r="D23" s="142"/>
      <c r="E23" s="142"/>
      <c r="F23" s="427"/>
    </row>
    <row r="24" spans="1:13" ht="15" x14ac:dyDescent="0.25">
      <c r="A24" s="50" t="s">
        <v>58</v>
      </c>
      <c r="B24" s="384">
        <f>B14-B22</f>
        <v>22853</v>
      </c>
      <c r="C24" s="384">
        <f>C14-C22</f>
        <v>0</v>
      </c>
      <c r="D24" s="385">
        <f>D14-D22</f>
        <v>0</v>
      </c>
      <c r="E24" s="385">
        <f>SUM(B24:D24)</f>
        <v>22853</v>
      </c>
      <c r="F24" s="455" t="s">
        <v>780</v>
      </c>
    </row>
    <row r="25" spans="1:13" ht="15" x14ac:dyDescent="0.25">
      <c r="A25" s="44"/>
      <c r="B25" s="141"/>
      <c r="C25" s="141"/>
      <c r="D25" s="142"/>
      <c r="E25" s="142"/>
      <c r="F25" s="427"/>
    </row>
    <row r="26" spans="1:13" ht="15" x14ac:dyDescent="0.25">
      <c r="A26" s="41" t="s">
        <v>60</v>
      </c>
      <c r="B26" s="141"/>
      <c r="C26" s="141"/>
      <c r="D26" s="142"/>
      <c r="E26" s="142"/>
      <c r="F26" s="427"/>
      <c r="I26" s="266"/>
      <c r="M26" s="402"/>
    </row>
    <row r="27" spans="1:13" ht="15" x14ac:dyDescent="0.25">
      <c r="A27" s="45" t="s">
        <v>61</v>
      </c>
      <c r="B27" s="381">
        <f>Resultatregnskap!C27</f>
        <v>0</v>
      </c>
      <c r="C27" s="141">
        <v>0</v>
      </c>
      <c r="D27" s="142">
        <v>0</v>
      </c>
      <c r="E27" s="383">
        <f>SUM(B27:D27)</f>
        <v>0</v>
      </c>
      <c r="F27" s="427" t="s">
        <v>781</v>
      </c>
      <c r="I27" s="266"/>
      <c r="M27" s="402"/>
    </row>
    <row r="28" spans="1:13" ht="15" x14ac:dyDescent="0.25">
      <c r="A28" s="45" t="s">
        <v>570</v>
      </c>
      <c r="B28" s="381">
        <f>Resultatregnskap!C28</f>
        <v>11214</v>
      </c>
      <c r="C28" s="381">
        <v>0</v>
      </c>
      <c r="D28" s="383">
        <v>0</v>
      </c>
      <c r="E28" s="383">
        <f>SUM(B28:D28)</f>
        <v>11214</v>
      </c>
      <c r="F28" s="427" t="s">
        <v>782</v>
      </c>
      <c r="I28" s="118"/>
      <c r="M28" s="402"/>
    </row>
    <row r="29" spans="1:13" ht="15" x14ac:dyDescent="0.25">
      <c r="A29" s="45" t="s">
        <v>783</v>
      </c>
      <c r="B29" s="381">
        <f>Resultatregnskap!C29</f>
        <v>0</v>
      </c>
      <c r="C29" s="381">
        <v>0</v>
      </c>
      <c r="D29" s="383">
        <v>0</v>
      </c>
      <c r="E29" s="383">
        <f>SUM(B29:D29)</f>
        <v>0</v>
      </c>
      <c r="F29" s="427" t="s">
        <v>784</v>
      </c>
      <c r="I29" s="118"/>
      <c r="M29" s="402"/>
    </row>
    <row r="30" spans="1:13" ht="15" x14ac:dyDescent="0.25">
      <c r="A30" s="46" t="s">
        <v>580</v>
      </c>
      <c r="B30" s="381">
        <f>Resultatregnskap!C30</f>
        <v>102</v>
      </c>
      <c r="C30" s="381">
        <v>0</v>
      </c>
      <c r="D30" s="383">
        <v>0</v>
      </c>
      <c r="E30" s="383">
        <f>SUM(B30:D30)</f>
        <v>102</v>
      </c>
      <c r="F30" s="427" t="s">
        <v>785</v>
      </c>
      <c r="I30" s="118"/>
      <c r="M30" s="402"/>
    </row>
    <row r="31" spans="1:13" ht="15" x14ac:dyDescent="0.25">
      <c r="A31" s="47" t="s">
        <v>69</v>
      </c>
      <c r="B31" s="382">
        <f>B27+B28-B29-B30</f>
        <v>11112</v>
      </c>
      <c r="C31" s="382">
        <f t="shared" ref="C31:D31" si="2">C27+C28-C29-C30</f>
        <v>0</v>
      </c>
      <c r="D31" s="382">
        <f t="shared" si="2"/>
        <v>0</v>
      </c>
      <c r="E31" s="378">
        <f>SUM(B31:D31)</f>
        <v>11112</v>
      </c>
      <c r="F31" s="428" t="s">
        <v>786</v>
      </c>
      <c r="I31" s="118"/>
    </row>
    <row r="32" spans="1:13" ht="15" x14ac:dyDescent="0.25">
      <c r="A32" s="139"/>
      <c r="B32" s="141"/>
      <c r="C32" s="141"/>
      <c r="D32" s="142"/>
      <c r="E32" s="142"/>
      <c r="F32" s="427"/>
      <c r="I32" s="118"/>
    </row>
    <row r="33" spans="1:12" ht="15" x14ac:dyDescent="0.25">
      <c r="A33" s="47" t="s">
        <v>71</v>
      </c>
      <c r="B33" s="382">
        <f>B24+B31</f>
        <v>33965</v>
      </c>
      <c r="C33" s="382">
        <f>C24+C31</f>
        <v>0</v>
      </c>
      <c r="D33" s="378">
        <f>D24+D31</f>
        <v>0</v>
      </c>
      <c r="E33" s="378">
        <f>SUM(B33:D33)</f>
        <v>33965</v>
      </c>
      <c r="F33" s="428" t="s">
        <v>787</v>
      </c>
    </row>
    <row r="34" spans="1:12" ht="15" x14ac:dyDescent="0.25">
      <c r="A34" s="44"/>
      <c r="B34" s="141"/>
      <c r="C34" s="141"/>
      <c r="D34" s="142"/>
      <c r="E34" s="142"/>
      <c r="F34" s="427"/>
    </row>
    <row r="35" spans="1:12" ht="15" x14ac:dyDescent="0.25">
      <c r="A35" s="45" t="s">
        <v>788</v>
      </c>
      <c r="B35" s="381">
        <v>0</v>
      </c>
      <c r="C35" s="381">
        <v>0</v>
      </c>
      <c r="D35" s="383">
        <v>0</v>
      </c>
      <c r="E35" s="383">
        <f>SUM(B35:D35)</f>
        <v>0</v>
      </c>
      <c r="F35" s="427" t="s">
        <v>789</v>
      </c>
    </row>
    <row r="36" spans="1:12" ht="15" x14ac:dyDescent="0.25">
      <c r="A36" s="140"/>
      <c r="B36" s="141"/>
      <c r="C36" s="141"/>
      <c r="D36" s="142"/>
      <c r="E36" s="142"/>
      <c r="F36" s="427"/>
    </row>
    <row r="37" spans="1:12" ht="15" x14ac:dyDescent="0.25">
      <c r="A37" s="47" t="s">
        <v>75</v>
      </c>
      <c r="B37" s="382">
        <f>B33-B35</f>
        <v>33965</v>
      </c>
      <c r="C37" s="382">
        <f>C33-C35</f>
        <v>0</v>
      </c>
      <c r="D37" s="378">
        <f>D33-D35</f>
        <v>0</v>
      </c>
      <c r="E37" s="378">
        <f>SUM(B37:D37)</f>
        <v>33965</v>
      </c>
      <c r="F37" s="428" t="s">
        <v>790</v>
      </c>
    </row>
    <row r="38" spans="1:12" ht="15" x14ac:dyDescent="0.25">
      <c r="A38" s="44"/>
      <c r="B38" s="141"/>
      <c r="C38" s="141"/>
      <c r="D38" s="142"/>
      <c r="E38" s="142"/>
      <c r="F38" s="427"/>
    </row>
    <row r="39" spans="1:12" ht="15" x14ac:dyDescent="0.25">
      <c r="A39" s="41" t="s">
        <v>77</v>
      </c>
      <c r="B39" s="141"/>
      <c r="C39" s="141"/>
      <c r="D39" s="142"/>
      <c r="E39" s="142"/>
      <c r="F39" s="427"/>
    </row>
    <row r="40" spans="1:12" ht="15" x14ac:dyDescent="0.25">
      <c r="A40" s="45" t="s">
        <v>78</v>
      </c>
      <c r="B40" s="381">
        <f>Resultatregnskap!C40</f>
        <v>33965</v>
      </c>
      <c r="C40" s="381">
        <v>0</v>
      </c>
      <c r="D40" s="383">
        <v>0</v>
      </c>
      <c r="E40" s="383">
        <f>SUM(B40:D40)</f>
        <v>33965</v>
      </c>
      <c r="F40" s="427" t="s">
        <v>791</v>
      </c>
    </row>
    <row r="41" spans="1:12" ht="15" x14ac:dyDescent="0.25">
      <c r="A41" s="45" t="s">
        <v>792</v>
      </c>
      <c r="B41" s="381">
        <v>0</v>
      </c>
      <c r="C41" s="381">
        <v>0</v>
      </c>
      <c r="D41" s="383">
        <v>0</v>
      </c>
      <c r="E41" s="383">
        <f>SUM(B41:D41)</f>
        <v>0</v>
      </c>
      <c r="F41" s="427" t="s">
        <v>793</v>
      </c>
    </row>
    <row r="42" spans="1:12" ht="15" x14ac:dyDescent="0.25">
      <c r="A42" s="46" t="s">
        <v>794</v>
      </c>
      <c r="B42" s="381">
        <v>0</v>
      </c>
      <c r="C42" s="381">
        <v>0</v>
      </c>
      <c r="D42" s="383">
        <v>0</v>
      </c>
      <c r="E42" s="383">
        <f>SUM(B42:D42)</f>
        <v>0</v>
      </c>
      <c r="F42" s="427" t="s">
        <v>795</v>
      </c>
    </row>
    <row r="43" spans="1:12" ht="15" x14ac:dyDescent="0.25">
      <c r="A43" s="50" t="s">
        <v>84</v>
      </c>
      <c r="B43" s="382">
        <f>SUM(B40:B42)</f>
        <v>33965</v>
      </c>
      <c r="C43" s="382">
        <f>SUM(C40:C42)</f>
        <v>0</v>
      </c>
      <c r="D43" s="378">
        <f>SUM(D40:D42)</f>
        <v>0</v>
      </c>
      <c r="E43" s="378">
        <f>SUM(E40:E42)</f>
        <v>33965</v>
      </c>
      <c r="F43" s="428" t="s">
        <v>796</v>
      </c>
    </row>
    <row r="45" spans="1:12" ht="48" customHeight="1" x14ac:dyDescent="0.25">
      <c r="A45" s="399" t="s">
        <v>797</v>
      </c>
      <c r="B45" s="605"/>
      <c r="C45" s="606"/>
      <c r="D45" s="606"/>
      <c r="E45" s="606"/>
      <c r="F45" s="607"/>
    </row>
    <row r="47" spans="1:12" x14ac:dyDescent="0.2">
      <c r="A47" s="599" t="s">
        <v>798</v>
      </c>
      <c r="B47" s="599"/>
      <c r="C47" s="599"/>
      <c r="D47" s="599"/>
      <c r="E47" s="599"/>
      <c r="F47" s="599"/>
    </row>
    <row r="48" spans="1:12" x14ac:dyDescent="0.2">
      <c r="G48" s="599"/>
      <c r="H48" s="599"/>
      <c r="I48" s="599"/>
      <c r="J48" s="599"/>
      <c r="K48" s="599"/>
      <c r="L48" s="599"/>
    </row>
    <row r="49" spans="1:7" x14ac:dyDescent="0.2">
      <c r="A49" s="599" t="s">
        <v>799</v>
      </c>
      <c r="B49" s="599"/>
      <c r="C49" s="599"/>
      <c r="D49" s="599"/>
      <c r="E49" s="599"/>
      <c r="F49" s="599"/>
      <c r="G49" s="401"/>
    </row>
    <row r="51" spans="1:7" x14ac:dyDescent="0.2">
      <c r="A51" t="s">
        <v>800</v>
      </c>
    </row>
    <row r="54" spans="1:7" x14ac:dyDescent="0.2">
      <c r="A54" s="456" t="s">
        <v>924</v>
      </c>
    </row>
    <row r="55" spans="1:7" x14ac:dyDescent="0.2">
      <c r="A55" s="154" t="s">
        <v>925</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headerFooter>
    <oddHeader>&amp;L&amp;"Calibri"&amp;10&amp;KFF8C00 Internt NLA&amp;1#_x000D_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pageSetUpPr fitToPage="1"/>
  </sheetPr>
  <dimension ref="A2:I45"/>
  <sheetViews>
    <sheetView zoomScaleNormal="100" workbookViewId="0">
      <selection activeCell="B2" sqref="B2"/>
    </sheetView>
  </sheetViews>
  <sheetFormatPr baseColWidth="10" defaultColWidth="17.28515625" defaultRowHeight="15.75" customHeight="1" x14ac:dyDescent="0.25"/>
  <cols>
    <col min="1" max="1" width="69.140625" style="39" customWidth="1"/>
    <col min="2" max="3" width="14.7109375" style="86" customWidth="1"/>
    <col min="4" max="4" width="13.7109375" style="128" customWidth="1"/>
    <col min="5" max="5" width="11.42578125" style="39" customWidth="1"/>
    <col min="6" max="6" width="49.5703125" style="39" customWidth="1"/>
    <col min="7" max="16384" width="17.28515625" style="39"/>
  </cols>
  <sheetData>
    <row r="2" spans="1:9" ht="15.75" customHeight="1" x14ac:dyDescent="0.25">
      <c r="A2" s="276" t="str">
        <f>Resultatregnskap!A2</f>
        <v>Virksomhetens navn: NLA Høgskolen AS</v>
      </c>
      <c r="B2" s="276"/>
      <c r="C2" s="276"/>
      <c r="D2" s="276"/>
    </row>
    <row r="4" spans="1:9" ht="14.25" customHeight="1" x14ac:dyDescent="0.25">
      <c r="A4" s="53" t="s">
        <v>801</v>
      </c>
      <c r="B4" s="99"/>
      <c r="C4" s="99"/>
      <c r="D4" s="99"/>
      <c r="E4" s="1"/>
      <c r="F4" s="1"/>
    </row>
    <row r="5" spans="1:9" ht="15" customHeight="1" x14ac:dyDescent="0.25">
      <c r="A5" s="1"/>
      <c r="B5" s="271"/>
      <c r="C5" s="271"/>
      <c r="D5" s="10"/>
      <c r="E5" s="1"/>
      <c r="F5" s="1"/>
    </row>
    <row r="6" spans="1:9" ht="15" customHeight="1" x14ac:dyDescent="0.25">
      <c r="A6" s="20" t="s">
        <v>802</v>
      </c>
      <c r="B6" s="63"/>
      <c r="C6" s="63"/>
      <c r="D6" s="10"/>
      <c r="E6" s="1"/>
      <c r="F6" s="1"/>
    </row>
    <row r="7" spans="1:9" ht="15" customHeight="1" x14ac:dyDescent="0.25">
      <c r="A7" s="20" t="s">
        <v>803</v>
      </c>
      <c r="B7" s="63"/>
      <c r="C7" s="63"/>
      <c r="D7" s="10"/>
      <c r="E7" s="1"/>
      <c r="F7" s="1"/>
    </row>
    <row r="8" spans="1:9" ht="15" customHeight="1" x14ac:dyDescent="0.25">
      <c r="A8" s="20" t="s">
        <v>804</v>
      </c>
      <c r="B8" s="63"/>
      <c r="C8" s="63"/>
      <c r="D8" s="10"/>
      <c r="E8" s="1"/>
      <c r="F8" s="1"/>
    </row>
    <row r="9" spans="1:9" ht="15" x14ac:dyDescent="0.25">
      <c r="A9" s="113"/>
      <c r="B9" s="265"/>
      <c r="C9" s="265"/>
      <c r="D9" s="165"/>
      <c r="E9" s="1"/>
      <c r="F9" s="1"/>
    </row>
    <row r="10" spans="1:9" ht="22.5" customHeight="1" x14ac:dyDescent="0.25">
      <c r="A10" s="112" t="s">
        <v>805</v>
      </c>
      <c r="B10" s="228">
        <f>Resultatregnskap!C8</f>
        <v>45657</v>
      </c>
      <c r="C10" s="181">
        <f>+Resultatregnskap!D8</f>
        <v>45291</v>
      </c>
      <c r="D10" s="408" t="s">
        <v>33</v>
      </c>
      <c r="E10" s="1"/>
      <c r="F10" s="1"/>
    </row>
    <row r="11" spans="1:9" ht="15" customHeight="1" x14ac:dyDescent="0.25">
      <c r="A11" s="37" t="s">
        <v>43</v>
      </c>
      <c r="B11" s="66">
        <f>Resultatregnskap!C14</f>
        <v>421951</v>
      </c>
      <c r="C11" s="159">
        <f>Resultatregnskap!D14</f>
        <v>396537</v>
      </c>
      <c r="D11" s="451" t="s">
        <v>806</v>
      </c>
      <c r="E11" s="1"/>
      <c r="F11" s="1"/>
      <c r="G11" s="1"/>
      <c r="H11" s="1"/>
      <c r="I11" s="1"/>
    </row>
    <row r="12" spans="1:9" ht="15" customHeight="1" x14ac:dyDescent="0.25">
      <c r="A12" s="162" t="s">
        <v>807</v>
      </c>
      <c r="B12" s="66">
        <f>'Note 1'!B8</f>
        <v>341828</v>
      </c>
      <c r="C12" s="66">
        <f>'Note 1'!C8</f>
        <v>324982</v>
      </c>
      <c r="D12" s="451" t="s">
        <v>808</v>
      </c>
      <c r="E12" s="1"/>
      <c r="F12" s="1"/>
      <c r="G12" s="1"/>
      <c r="H12" s="1"/>
      <c r="I12" s="1"/>
    </row>
    <row r="13" spans="1:9" ht="15" customHeight="1" x14ac:dyDescent="0.25">
      <c r="A13" s="37" t="s">
        <v>809</v>
      </c>
      <c r="B13" s="78">
        <f>'Note 1'!B75+'Note 1'!B76</f>
        <v>41655</v>
      </c>
      <c r="C13" s="78">
        <f>'Note 1'!C75+'Note 1'!C76</f>
        <v>35070</v>
      </c>
      <c r="D13" s="451" t="s">
        <v>810</v>
      </c>
      <c r="E13" s="1"/>
      <c r="F13" s="1"/>
      <c r="G13" s="11"/>
      <c r="H13" s="1"/>
      <c r="I13" s="1"/>
    </row>
    <row r="14" spans="1:9" ht="15" customHeight="1" x14ac:dyDescent="0.25">
      <c r="A14" s="162" t="s">
        <v>811</v>
      </c>
      <c r="B14" s="67">
        <f>'Note 1'!B59+'Note 1'!B73</f>
        <v>11582</v>
      </c>
      <c r="C14" s="67">
        <f>'Note 1'!C59+'Note 1'!C73</f>
        <v>7795</v>
      </c>
      <c r="D14" s="451" t="s">
        <v>812</v>
      </c>
      <c r="E14" s="1"/>
      <c r="F14" s="1"/>
      <c r="G14" s="1"/>
      <c r="H14" s="1"/>
      <c r="I14" s="1"/>
    </row>
    <row r="15" spans="1:9" ht="15" customHeight="1" x14ac:dyDescent="0.25">
      <c r="A15" s="162" t="s">
        <v>813</v>
      </c>
      <c r="B15" s="66">
        <f>B11-B12-B13-B14</f>
        <v>26886</v>
      </c>
      <c r="C15" s="66">
        <f>C11-C12-C13-C14</f>
        <v>28690</v>
      </c>
      <c r="D15" s="451" t="s">
        <v>814</v>
      </c>
      <c r="E15" s="1"/>
      <c r="F15" s="1"/>
      <c r="G15" s="1"/>
      <c r="H15" s="1"/>
      <c r="I15" s="1"/>
    </row>
    <row r="16" spans="1:9" ht="15" customHeight="1" x14ac:dyDescent="0.25">
      <c r="A16" s="37" t="s">
        <v>48</v>
      </c>
      <c r="B16" s="66">
        <f>Resultatregnskap!C18</f>
        <v>247077</v>
      </c>
      <c r="C16" s="159">
        <f>Resultatregnskap!D18</f>
        <v>240606</v>
      </c>
      <c r="D16" s="451" t="s">
        <v>815</v>
      </c>
      <c r="E16" s="1"/>
      <c r="F16" s="1"/>
      <c r="G16" s="1"/>
      <c r="H16" s="1"/>
      <c r="I16" s="1"/>
    </row>
    <row r="17" spans="1:9" ht="15" customHeight="1" x14ac:dyDescent="0.25">
      <c r="A17" s="37" t="s">
        <v>816</v>
      </c>
      <c r="B17" s="66">
        <f>Resultatregnskap!C22-Resultatregnskap!C18</f>
        <v>152021</v>
      </c>
      <c r="C17" s="159">
        <f>Resultatregnskap!D22-Resultatregnskap!D18</f>
        <v>170646</v>
      </c>
      <c r="D17" s="451" t="s">
        <v>817</v>
      </c>
      <c r="E17" s="1"/>
      <c r="F17" s="1"/>
      <c r="G17" s="1"/>
      <c r="H17" s="1"/>
      <c r="I17" s="1"/>
    </row>
    <row r="18" spans="1:9" ht="15" customHeight="1" x14ac:dyDescent="0.25">
      <c r="A18" s="37" t="s">
        <v>56</v>
      </c>
      <c r="B18" s="66">
        <f>Resultatregnskap!C22</f>
        <v>399098</v>
      </c>
      <c r="C18" s="159">
        <f>Resultatregnskap!D22</f>
        <v>411252</v>
      </c>
      <c r="D18" s="451" t="s">
        <v>818</v>
      </c>
      <c r="E18" s="1"/>
      <c r="F18" s="1"/>
      <c r="G18" s="1"/>
      <c r="H18" s="1"/>
      <c r="I18" s="1"/>
    </row>
    <row r="19" spans="1:9" ht="15" customHeight="1" x14ac:dyDescent="0.25">
      <c r="A19" s="37" t="s">
        <v>58</v>
      </c>
      <c r="B19" s="66">
        <f>Resultatregnskap!C24</f>
        <v>22853</v>
      </c>
      <c r="C19" s="159">
        <f>Resultatregnskap!D24</f>
        <v>-14715</v>
      </c>
      <c r="D19" s="451" t="s">
        <v>819</v>
      </c>
      <c r="E19" s="1"/>
      <c r="F19" s="1"/>
      <c r="G19" s="1"/>
      <c r="H19" s="1"/>
      <c r="I19" s="1"/>
    </row>
    <row r="20" spans="1:9" ht="15" customHeight="1" x14ac:dyDescent="0.25">
      <c r="A20" s="37" t="s">
        <v>75</v>
      </c>
      <c r="B20" s="66">
        <f>Resultatregnskap!C37</f>
        <v>33965</v>
      </c>
      <c r="C20" s="159">
        <f>Resultatregnskap!D37</f>
        <v>-5819</v>
      </c>
      <c r="D20" s="451" t="s">
        <v>820</v>
      </c>
      <c r="E20" s="1"/>
      <c r="F20" s="1"/>
      <c r="G20" s="1"/>
      <c r="H20" s="1"/>
      <c r="I20" s="1"/>
    </row>
    <row r="21" spans="1:9" ht="15" customHeight="1" x14ac:dyDescent="0.25">
      <c r="A21" s="19"/>
      <c r="B21" s="68"/>
      <c r="C21" s="160"/>
      <c r="D21" s="451"/>
      <c r="E21" s="1"/>
      <c r="F21" s="1"/>
      <c r="G21" s="1"/>
      <c r="H21" s="1"/>
      <c r="I21" s="1"/>
    </row>
    <row r="22" spans="1:9" ht="15" customHeight="1" x14ac:dyDescent="0.25">
      <c r="A22" s="35" t="s">
        <v>821</v>
      </c>
      <c r="B22" s="68"/>
      <c r="C22" s="160"/>
      <c r="D22" s="451"/>
      <c r="E22" s="1"/>
      <c r="F22" s="1"/>
      <c r="G22" s="1"/>
      <c r="H22" s="1"/>
      <c r="I22" s="1"/>
    </row>
    <row r="23" spans="1:9" ht="15" customHeight="1" x14ac:dyDescent="0.25">
      <c r="A23" s="37" t="s">
        <v>822</v>
      </c>
      <c r="B23" s="66">
        <f>('Balanse - eiendeler'!C14+'Balanse - eiendeler'!C21)+'Balanse - eiendeler'!C32</f>
        <v>43473</v>
      </c>
      <c r="C23" s="159">
        <f>('Balanse - eiendeler'!D14+'Balanse - eiendeler'!D21)+'Balanse - eiendeler'!D32</f>
        <v>28320</v>
      </c>
      <c r="D23" s="451" t="s">
        <v>823</v>
      </c>
      <c r="E23" s="1"/>
      <c r="F23" s="1"/>
      <c r="G23" s="1"/>
      <c r="H23" s="1"/>
      <c r="I23" s="1"/>
    </row>
    <row r="24" spans="1:9" ht="15" customHeight="1" x14ac:dyDescent="0.25">
      <c r="A24" s="37" t="s">
        <v>824</v>
      </c>
      <c r="B24" s="66">
        <f>(('Balanse - eiendeler'!C38+'Balanse - eiendeler'!C44)+'Balanse - eiendeler'!C52)+'Balanse - eiendeler'!C57</f>
        <v>203006</v>
      </c>
      <c r="C24" s="159">
        <f>(('Balanse - eiendeler'!D38+'Balanse - eiendeler'!D44)+'Balanse - eiendeler'!D52)+'Balanse - eiendeler'!D57</f>
        <v>199485</v>
      </c>
      <c r="D24" s="451" t="s">
        <v>825</v>
      </c>
      <c r="E24" s="1"/>
      <c r="F24" s="1"/>
      <c r="G24" s="1"/>
      <c r="H24" s="1"/>
      <c r="I24" s="1"/>
    </row>
    <row r="25" spans="1:9" ht="15" customHeight="1" x14ac:dyDescent="0.25">
      <c r="A25" s="37" t="s">
        <v>826</v>
      </c>
      <c r="B25" s="66">
        <f>'Balanse - eiendeler'!C59</f>
        <v>246479</v>
      </c>
      <c r="C25" s="159">
        <f>'Balanse - eiendeler'!D59</f>
        <v>227805</v>
      </c>
      <c r="D25" s="451" t="s">
        <v>827</v>
      </c>
      <c r="E25" s="1"/>
      <c r="F25" s="1"/>
      <c r="G25" s="1"/>
      <c r="H25" s="1"/>
      <c r="I25" s="1"/>
    </row>
    <row r="26" spans="1:9" ht="15" customHeight="1" x14ac:dyDescent="0.25">
      <c r="A26" s="37" t="s">
        <v>828</v>
      </c>
      <c r="B26" s="66">
        <f>'Balanse - gjeld og egenkapital'!C22</f>
        <v>138334</v>
      </c>
      <c r="C26" s="159">
        <f>'Balanse - gjeld og egenkapital'!D22</f>
        <v>104369</v>
      </c>
      <c r="D26" s="451" t="s">
        <v>829</v>
      </c>
      <c r="E26" s="1"/>
      <c r="F26" s="1"/>
      <c r="G26" s="1"/>
      <c r="H26" s="1"/>
      <c r="I26" s="1"/>
    </row>
    <row r="27" spans="1:9" ht="15" customHeight="1" x14ac:dyDescent="0.25">
      <c r="A27" s="37" t="s">
        <v>830</v>
      </c>
      <c r="B27" s="66">
        <f>'Balanse - gjeld og egenkapital'!C39+'Balanse - gjeld og egenkapital'!C32</f>
        <v>0</v>
      </c>
      <c r="C27" s="159">
        <f>'Balanse - gjeld og egenkapital'!D39+'Balanse - gjeld og egenkapital'!D32</f>
        <v>0</v>
      </c>
      <c r="D27" s="451" t="s">
        <v>831</v>
      </c>
      <c r="E27" s="1"/>
      <c r="F27" s="1"/>
      <c r="G27" s="1"/>
      <c r="H27" s="1"/>
      <c r="I27" s="1"/>
    </row>
    <row r="28" spans="1:9" ht="15" customHeight="1" x14ac:dyDescent="0.25">
      <c r="A28" s="37" t="s">
        <v>832</v>
      </c>
      <c r="B28" s="66">
        <f>'Balanse - gjeld og egenkapital'!C48</f>
        <v>108145</v>
      </c>
      <c r="C28" s="159">
        <f>'Balanse - gjeld og egenkapital'!D48</f>
        <v>123436</v>
      </c>
      <c r="D28" s="451" t="s">
        <v>833</v>
      </c>
      <c r="E28" s="1"/>
      <c r="F28" s="1"/>
      <c r="G28" s="1"/>
      <c r="H28" s="1"/>
      <c r="I28" s="1"/>
    </row>
    <row r="29" spans="1:9" ht="15" customHeight="1" x14ac:dyDescent="0.25">
      <c r="A29" s="37" t="s">
        <v>834</v>
      </c>
      <c r="B29" s="66">
        <f>'Balanse - gjeld og egenkapital'!C52</f>
        <v>246479</v>
      </c>
      <c r="C29" s="159">
        <f>'Balanse - gjeld og egenkapital'!D52</f>
        <v>227805</v>
      </c>
      <c r="D29" s="451" t="s">
        <v>835</v>
      </c>
      <c r="E29" s="1"/>
      <c r="F29" s="1"/>
      <c r="G29" s="1"/>
      <c r="H29" s="1"/>
      <c r="I29" s="1"/>
    </row>
    <row r="30" spans="1:9" ht="15" customHeight="1" x14ac:dyDescent="0.25">
      <c r="A30" s="69"/>
      <c r="B30" s="100"/>
      <c r="C30" s="100"/>
      <c r="D30" s="457"/>
      <c r="E30" s="1"/>
      <c r="F30" s="1"/>
      <c r="G30" s="1"/>
      <c r="H30" s="1"/>
      <c r="I30" s="1"/>
    </row>
    <row r="31" spans="1:9" ht="15" customHeight="1" x14ac:dyDescent="0.25">
      <c r="A31" s="70"/>
      <c r="B31" s="101"/>
      <c r="C31" s="271"/>
      <c r="D31" s="458"/>
      <c r="E31" s="1"/>
      <c r="F31" s="1"/>
      <c r="G31" s="1"/>
      <c r="H31" s="1"/>
      <c r="I31" s="1"/>
    </row>
    <row r="32" spans="1:9" ht="15" customHeight="1" x14ac:dyDescent="0.25">
      <c r="A32" s="71" t="s">
        <v>836</v>
      </c>
      <c r="B32" s="92"/>
      <c r="C32" s="161"/>
      <c r="D32" s="451"/>
      <c r="E32" s="1"/>
      <c r="F32" s="260"/>
      <c r="G32" s="1"/>
      <c r="H32" s="1"/>
      <c r="I32" s="1"/>
    </row>
    <row r="33" spans="1:9" ht="15" customHeight="1" x14ac:dyDescent="0.25">
      <c r="A33" s="72" t="s">
        <v>837</v>
      </c>
      <c r="B33" s="306">
        <f>B16/B18</f>
        <v>0.61908854466822683</v>
      </c>
      <c r="C33" s="307">
        <f>C16/C18</f>
        <v>0.58505733710717511</v>
      </c>
      <c r="D33" s="451" t="s">
        <v>838</v>
      </c>
      <c r="E33" s="1"/>
      <c r="F33" s="1"/>
      <c r="G33" s="1"/>
      <c r="H33" s="1"/>
      <c r="I33" s="1"/>
    </row>
    <row r="34" spans="1:9" ht="15" customHeight="1" x14ac:dyDescent="0.25">
      <c r="A34" s="72" t="s">
        <v>839</v>
      </c>
      <c r="B34" s="306">
        <f>B19/B11</f>
        <v>5.4160317193228599E-2</v>
      </c>
      <c r="C34" s="307">
        <f>C19/C11</f>
        <v>-3.7108769169081318E-2</v>
      </c>
      <c r="D34" s="451" t="s">
        <v>840</v>
      </c>
      <c r="E34" s="1"/>
      <c r="F34" s="1"/>
      <c r="G34" s="1"/>
      <c r="H34" s="1"/>
      <c r="I34" s="1"/>
    </row>
    <row r="35" spans="1:9" ht="15" customHeight="1" x14ac:dyDescent="0.25">
      <c r="A35" s="72" t="s">
        <v>841</v>
      </c>
      <c r="B35" s="306">
        <f>B24/B28</f>
        <v>1.8771649174719127</v>
      </c>
      <c r="C35" s="307">
        <f>C24/C28</f>
        <v>1.6161006513496874</v>
      </c>
      <c r="D35" s="451" t="s">
        <v>840</v>
      </c>
      <c r="E35" s="1"/>
      <c r="F35" s="1"/>
      <c r="G35" s="1"/>
      <c r="H35" s="1"/>
      <c r="I35" s="1"/>
    </row>
    <row r="36" spans="1:9" ht="15" customHeight="1" x14ac:dyDescent="0.25">
      <c r="A36" s="72" t="s">
        <v>842</v>
      </c>
      <c r="B36" s="78">
        <f>B24-B28</f>
        <v>94861</v>
      </c>
      <c r="C36" s="106">
        <f>C24-C28</f>
        <v>76049</v>
      </c>
      <c r="D36" s="451" t="s">
        <v>840</v>
      </c>
      <c r="E36" s="1"/>
      <c r="F36" s="1"/>
      <c r="G36" s="1"/>
      <c r="H36" s="1"/>
      <c r="I36" s="1"/>
    </row>
    <row r="37" spans="1:9" ht="15" customHeight="1" x14ac:dyDescent="0.25">
      <c r="A37" s="72" t="s">
        <v>843</v>
      </c>
      <c r="B37" s="306">
        <f>B26/B29</f>
        <v>0.56124051136202269</v>
      </c>
      <c r="C37" s="307">
        <f>C26/C29</f>
        <v>0.45815061126840939</v>
      </c>
      <c r="D37" s="451" t="s">
        <v>840</v>
      </c>
      <c r="E37" s="1"/>
      <c r="F37" s="1"/>
      <c r="G37" s="1"/>
      <c r="H37" s="1"/>
      <c r="I37" s="1"/>
    </row>
    <row r="38" spans="1:9" ht="15" customHeight="1" x14ac:dyDescent="0.25">
      <c r="A38" s="72" t="s">
        <v>844</v>
      </c>
      <c r="B38" s="306">
        <f>B28/B26</f>
        <v>0.78176731678401545</v>
      </c>
      <c r="C38" s="307">
        <f>C28/C26</f>
        <v>1.1826883461564257</v>
      </c>
      <c r="D38" s="451" t="s">
        <v>840</v>
      </c>
      <c r="E38" s="1"/>
      <c r="F38" s="1"/>
      <c r="G38" s="1"/>
      <c r="H38" s="1"/>
      <c r="I38" s="1"/>
    </row>
    <row r="39" spans="1:9" ht="15" customHeight="1" x14ac:dyDescent="0.25">
      <c r="A39" s="72" t="s">
        <v>845</v>
      </c>
      <c r="B39" s="306">
        <f>B12/B11</f>
        <v>0.81011302260215046</v>
      </c>
      <c r="C39" s="307">
        <f>C12/C11</f>
        <v>0.81955025634430079</v>
      </c>
      <c r="D39" s="451" t="s">
        <v>840</v>
      </c>
      <c r="E39" s="1"/>
      <c r="F39" s="1"/>
      <c r="G39" s="1"/>
      <c r="H39" s="1"/>
      <c r="I39" s="1"/>
    </row>
    <row r="40" spans="1:9" ht="15" customHeight="1" x14ac:dyDescent="0.25">
      <c r="A40" s="72" t="s">
        <v>846</v>
      </c>
      <c r="B40" s="306">
        <f>B13/B11</f>
        <v>9.8719993553753868E-2</v>
      </c>
      <c r="C40" s="307">
        <f>C13/C11</f>
        <v>8.8440675145068426E-2</v>
      </c>
      <c r="D40" s="451" t="s">
        <v>840</v>
      </c>
      <c r="E40" s="1"/>
      <c r="F40" s="1"/>
      <c r="G40" s="1"/>
      <c r="H40" s="1"/>
      <c r="I40" s="1"/>
    </row>
    <row r="41" spans="1:9" ht="15" customHeight="1" x14ac:dyDescent="0.25">
      <c r="A41" s="72" t="s">
        <v>847</v>
      </c>
      <c r="B41" s="306">
        <f>'Note 25'!B14/'Note 25'!B11</f>
        <v>2.7448684799893826E-2</v>
      </c>
      <c r="C41" s="307">
        <f>'Note 25'!C14/'Note 25'!C11</f>
        <v>1.9657686420182733E-2</v>
      </c>
      <c r="D41" s="451" t="s">
        <v>840</v>
      </c>
      <c r="E41" s="1"/>
      <c r="F41" s="1"/>
      <c r="G41" s="1"/>
      <c r="H41" s="1"/>
      <c r="I41" s="1"/>
    </row>
    <row r="42" spans="1:9" ht="15" customHeight="1" x14ac:dyDescent="0.25">
      <c r="A42" s="62"/>
      <c r="B42" s="100"/>
      <c r="C42" s="100"/>
      <c r="D42" s="10"/>
      <c r="E42" s="1"/>
      <c r="F42" s="1"/>
    </row>
    <row r="43" spans="1:9" ht="15" customHeight="1" x14ac:dyDescent="0.25">
      <c r="A43" s="1"/>
      <c r="B43" s="271"/>
      <c r="C43" s="271"/>
      <c r="D43" s="10"/>
      <c r="E43" s="1"/>
      <c r="F43" s="1"/>
    </row>
    <row r="45" spans="1:9" ht="15.75" customHeight="1" x14ac:dyDescent="0.25">
      <c r="A45" s="403"/>
    </row>
  </sheetData>
  <pageMargins left="0.51181102362204722" right="0.51181102362204722" top="0.74803149606299213" bottom="0.74803149606299213" header="0.31496062992125984" footer="0.31496062992125984"/>
  <pageSetup paperSize="9" scale="90" fitToHeight="0" orientation="portrait" r:id="rId1"/>
  <headerFooter>
    <oddHeader>&amp;L&amp;"Calibri"&amp;10&amp;KFF8C00 Internt NLA&amp;1#_x000D_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tabColor rgb="FF92D050"/>
    <pageSetUpPr fitToPage="1"/>
  </sheetPr>
  <dimension ref="A1:N24"/>
  <sheetViews>
    <sheetView workbookViewId="0">
      <selection activeCell="D2" sqref="D2"/>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339"/>
      <c r="B1" s="340"/>
      <c r="C1" s="340"/>
      <c r="D1" s="341"/>
      <c r="E1" s="340"/>
      <c r="F1" s="340"/>
      <c r="G1" s="340"/>
      <c r="H1" s="340"/>
      <c r="I1" s="340"/>
      <c r="J1" s="340"/>
    </row>
    <row r="2" spans="1:14" ht="15" x14ac:dyDescent="0.25">
      <c r="A2" s="111" t="str">
        <f>Resultatregnskap!A2</f>
        <v>Virksomhetens navn: NLA Høgskolen AS</v>
      </c>
      <c r="B2" s="340"/>
      <c r="C2" s="340"/>
      <c r="D2" s="341"/>
      <c r="E2" s="340"/>
      <c r="F2" s="340"/>
      <c r="G2" s="340"/>
      <c r="H2" s="340"/>
      <c r="I2" s="340"/>
      <c r="J2" s="340"/>
    </row>
    <row r="3" spans="1:14" x14ac:dyDescent="0.2">
      <c r="A3" s="340"/>
      <c r="B3" s="340"/>
      <c r="C3" s="340"/>
      <c r="D3" s="342"/>
      <c r="E3" s="340"/>
      <c r="F3" s="340"/>
      <c r="G3" s="340"/>
      <c r="H3" s="340"/>
      <c r="I3" s="340"/>
      <c r="J3" s="340"/>
    </row>
    <row r="4" spans="1:14" ht="15.75" x14ac:dyDescent="0.25">
      <c r="A4" s="343" t="s">
        <v>848</v>
      </c>
      <c r="B4" s="343"/>
      <c r="C4" s="343"/>
      <c r="D4" s="343"/>
      <c r="E4" s="343"/>
      <c r="F4" s="344"/>
      <c r="G4" s="344"/>
      <c r="H4" s="344"/>
      <c r="I4" s="345"/>
      <c r="J4" s="346"/>
    </row>
    <row r="5" spans="1:14" ht="15.75" x14ac:dyDescent="0.25">
      <c r="A5" s="347" t="s">
        <v>31</v>
      </c>
      <c r="B5" s="348"/>
      <c r="C5" s="348"/>
      <c r="D5" s="348"/>
      <c r="E5" s="348"/>
      <c r="F5" s="349"/>
      <c r="G5" s="349"/>
      <c r="H5" s="349"/>
      <c r="I5" s="350"/>
      <c r="J5" s="351"/>
    </row>
    <row r="6" spans="1:14" ht="15.75" x14ac:dyDescent="0.25">
      <c r="A6" s="352"/>
      <c r="B6" s="348"/>
      <c r="C6" s="348"/>
      <c r="D6" s="348"/>
      <c r="E6" s="348"/>
      <c r="F6" s="349"/>
      <c r="G6" s="349"/>
      <c r="H6" s="349"/>
      <c r="I6" s="350"/>
      <c r="J6" s="351"/>
    </row>
    <row r="7" spans="1:14" s="355" customFormat="1" ht="40.5" customHeight="1" x14ac:dyDescent="0.2">
      <c r="A7" s="353" t="s">
        <v>849</v>
      </c>
      <c r="B7" s="353" t="s">
        <v>850</v>
      </c>
      <c r="C7" s="353" t="s">
        <v>851</v>
      </c>
      <c r="D7" s="353" t="s">
        <v>852</v>
      </c>
      <c r="E7" s="353" t="s">
        <v>853</v>
      </c>
      <c r="F7" s="353" t="s">
        <v>854</v>
      </c>
      <c r="G7" s="353" t="s">
        <v>855</v>
      </c>
      <c r="H7" s="353" t="s">
        <v>665</v>
      </c>
      <c r="I7" s="353" t="s">
        <v>856</v>
      </c>
      <c r="J7" s="354" t="s">
        <v>857</v>
      </c>
    </row>
    <row r="8" spans="1:14" x14ac:dyDescent="0.2">
      <c r="A8" s="356"/>
      <c r="B8" s="356" t="s">
        <v>858</v>
      </c>
      <c r="C8" s="386">
        <v>0</v>
      </c>
      <c r="D8" s="386">
        <v>0</v>
      </c>
      <c r="E8" s="386">
        <v>0</v>
      </c>
      <c r="F8" s="386">
        <v>0</v>
      </c>
      <c r="G8" s="387">
        <v>0</v>
      </c>
      <c r="H8" s="387">
        <f>SUBTOTAL(9,C8:G8)</f>
        <v>0</v>
      </c>
      <c r="I8" s="503" t="s">
        <v>859</v>
      </c>
      <c r="J8" s="459" t="s">
        <v>860</v>
      </c>
    </row>
    <row r="9" spans="1:14" x14ac:dyDescent="0.2">
      <c r="A9" s="356"/>
      <c r="B9" s="356" t="s">
        <v>861</v>
      </c>
      <c r="C9" s="386">
        <v>0</v>
      </c>
      <c r="D9" s="386">
        <v>0</v>
      </c>
      <c r="E9" s="386">
        <v>0</v>
      </c>
      <c r="F9" s="386">
        <v>0</v>
      </c>
      <c r="G9" s="387">
        <v>0</v>
      </c>
      <c r="H9" s="387">
        <f>SUBTOTAL(9,C9:G9)</f>
        <v>0</v>
      </c>
      <c r="I9" s="503" t="s">
        <v>859</v>
      </c>
      <c r="J9" s="459" t="s">
        <v>860</v>
      </c>
      <c r="N9" s="284"/>
    </row>
    <row r="10" spans="1:14" x14ac:dyDescent="0.2">
      <c r="A10" s="356"/>
      <c r="B10" s="356" t="s">
        <v>862</v>
      </c>
      <c r="C10" s="386">
        <v>0</v>
      </c>
      <c r="D10" s="386">
        <v>0</v>
      </c>
      <c r="E10" s="386">
        <v>0</v>
      </c>
      <c r="F10" s="386">
        <v>0</v>
      </c>
      <c r="G10" s="387">
        <v>0</v>
      </c>
      <c r="H10" s="387">
        <f>SUBTOTAL(9,C10:G10)</f>
        <v>0</v>
      </c>
      <c r="I10" s="503" t="s">
        <v>859</v>
      </c>
      <c r="J10" s="459" t="s">
        <v>860</v>
      </c>
    </row>
    <row r="11" spans="1:14" x14ac:dyDescent="0.2">
      <c r="A11" s="356"/>
      <c r="B11" s="356" t="s">
        <v>863</v>
      </c>
      <c r="C11" s="386">
        <v>0</v>
      </c>
      <c r="D11" s="386">
        <v>0</v>
      </c>
      <c r="E11" s="386">
        <v>0</v>
      </c>
      <c r="F11" s="386">
        <v>0</v>
      </c>
      <c r="G11" s="387">
        <v>0</v>
      </c>
      <c r="H11" s="387">
        <f>SUBTOTAL(9,C11:G11)</f>
        <v>0</v>
      </c>
      <c r="I11" s="503" t="s">
        <v>859</v>
      </c>
      <c r="J11" s="459" t="s">
        <v>860</v>
      </c>
      <c r="L11" s="357"/>
    </row>
    <row r="12" spans="1:14" x14ac:dyDescent="0.2">
      <c r="A12" s="358" t="s">
        <v>566</v>
      </c>
      <c r="B12" s="358" t="s">
        <v>566</v>
      </c>
      <c r="C12" s="388">
        <f t="shared" ref="C12:G12" si="0">SUM(C8:C11)</f>
        <v>0</v>
      </c>
      <c r="D12" s="388">
        <f t="shared" si="0"/>
        <v>0</v>
      </c>
      <c r="E12" s="388">
        <f t="shared" si="0"/>
        <v>0</v>
      </c>
      <c r="F12" s="388">
        <f t="shared" si="0"/>
        <v>0</v>
      </c>
      <c r="G12" s="388">
        <f t="shared" si="0"/>
        <v>0</v>
      </c>
      <c r="H12" s="388">
        <f>SUM(H8:H11)</f>
        <v>0</v>
      </c>
      <c r="I12" s="504"/>
      <c r="J12" s="460" t="s">
        <v>864</v>
      </c>
    </row>
    <row r="13" spans="1:14" ht="15" x14ac:dyDescent="0.2">
      <c r="A13" s="359"/>
      <c r="B13" s="360"/>
      <c r="C13" s="360"/>
      <c r="D13" s="360"/>
      <c r="E13" s="360"/>
      <c r="F13" s="360"/>
      <c r="G13" s="349"/>
      <c r="H13" s="349"/>
      <c r="I13" s="361"/>
      <c r="J13" s="362"/>
    </row>
    <row r="14" spans="1:14" ht="15" x14ac:dyDescent="0.2">
      <c r="A14" s="363" t="s">
        <v>865</v>
      </c>
      <c r="B14" s="360"/>
      <c r="C14" s="360"/>
      <c r="D14" s="360"/>
      <c r="E14" s="360"/>
      <c r="F14" s="360"/>
      <c r="G14" s="349"/>
      <c r="H14" s="349"/>
      <c r="I14" s="361"/>
      <c r="J14" s="362"/>
    </row>
    <row r="15" spans="1:14" x14ac:dyDescent="0.2">
      <c r="A15" s="608" t="s">
        <v>866</v>
      </c>
      <c r="B15" s="608"/>
      <c r="C15" s="608"/>
      <c r="D15" s="608"/>
      <c r="E15" s="608"/>
      <c r="F15" s="608"/>
      <c r="G15" s="608"/>
      <c r="H15" s="608"/>
      <c r="I15" s="608"/>
      <c r="J15" s="608"/>
    </row>
    <row r="16" spans="1:14" x14ac:dyDescent="0.2">
      <c r="A16" s="608"/>
      <c r="B16" s="608"/>
      <c r="C16" s="608"/>
      <c r="D16" s="608"/>
      <c r="E16" s="608"/>
      <c r="F16" s="608"/>
      <c r="G16" s="608"/>
      <c r="H16" s="608"/>
      <c r="I16" s="608"/>
      <c r="J16" s="608"/>
    </row>
    <row r="17" spans="1:10" x14ac:dyDescent="0.2">
      <c r="A17" s="608"/>
      <c r="B17" s="608"/>
      <c r="C17" s="608"/>
      <c r="D17" s="608"/>
      <c r="E17" s="608"/>
      <c r="F17" s="608"/>
      <c r="G17" s="608"/>
      <c r="H17" s="608"/>
      <c r="I17" s="608"/>
      <c r="J17" s="608"/>
    </row>
    <row r="18" spans="1:10" ht="38.85" customHeight="1" x14ac:dyDescent="0.2">
      <c r="A18" s="608"/>
      <c r="B18" s="608"/>
      <c r="C18" s="608"/>
      <c r="D18" s="608"/>
      <c r="E18" s="608"/>
      <c r="F18" s="608"/>
      <c r="G18" s="608"/>
      <c r="H18" s="608"/>
      <c r="I18" s="608"/>
      <c r="J18" s="608"/>
    </row>
    <row r="19" spans="1:10" x14ac:dyDescent="0.2">
      <c r="A19" s="364"/>
      <c r="B19" s="364"/>
      <c r="C19" s="364"/>
      <c r="D19" s="364"/>
      <c r="E19" s="364"/>
      <c r="F19" s="364"/>
      <c r="G19" s="364"/>
      <c r="H19" s="364"/>
      <c r="I19" s="364"/>
      <c r="J19" s="364"/>
    </row>
    <row r="20" spans="1:10" x14ac:dyDescent="0.2">
      <c r="A20" s="364"/>
      <c r="B20" s="364"/>
      <c r="C20" s="364"/>
      <c r="D20" s="364"/>
      <c r="E20" s="364"/>
      <c r="F20" s="364"/>
      <c r="G20" s="364"/>
      <c r="H20" s="364"/>
      <c r="I20" s="364"/>
      <c r="J20" s="364"/>
    </row>
    <row r="21" spans="1:10" ht="15" x14ac:dyDescent="0.25">
      <c r="A21" s="273" t="s">
        <v>926</v>
      </c>
      <c r="B21" s="364"/>
      <c r="C21" s="364"/>
      <c r="D21" s="364"/>
      <c r="E21" s="364"/>
      <c r="F21" s="364"/>
      <c r="G21" s="364"/>
      <c r="H21" s="364"/>
      <c r="I21" s="364"/>
      <c r="J21" s="364"/>
    </row>
    <row r="22" spans="1:10" x14ac:dyDescent="0.2">
      <c r="A22" s="364"/>
      <c r="B22" s="364"/>
      <c r="C22" s="364"/>
      <c r="D22" s="364"/>
      <c r="E22" s="364"/>
      <c r="F22" s="364"/>
      <c r="G22" s="364"/>
      <c r="H22" s="364"/>
      <c r="I22" s="364"/>
      <c r="J22" s="364"/>
    </row>
    <row r="23" spans="1:10" x14ac:dyDescent="0.2">
      <c r="A23" s="364"/>
      <c r="B23" s="364"/>
      <c r="C23" s="364"/>
      <c r="D23" s="364"/>
      <c r="E23" s="364"/>
      <c r="F23" s="364"/>
      <c r="G23" s="364"/>
      <c r="H23" s="364"/>
      <c r="I23" s="364"/>
      <c r="J23" s="364"/>
    </row>
    <row r="24" spans="1:10" x14ac:dyDescent="0.2">
      <c r="A24" s="364"/>
      <c r="B24" s="364"/>
      <c r="C24" s="364"/>
      <c r="D24" s="364"/>
      <c r="E24" s="364"/>
      <c r="F24" s="364"/>
      <c r="G24" s="364"/>
      <c r="H24" s="364"/>
      <c r="I24" s="364"/>
      <c r="J24" s="364"/>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headerFooter>
    <oddHeader>&amp;L&amp;"Calibri"&amp;10&amp;KFF8C00 Internt NLA&amp;1#_x000D_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J45"/>
  <sheetViews>
    <sheetView tabSelected="1" workbookViewId="0">
      <selection activeCell="C2" sqref="C2"/>
    </sheetView>
  </sheetViews>
  <sheetFormatPr baseColWidth="10" defaultColWidth="17.28515625" defaultRowHeight="15.75" customHeight="1" x14ac:dyDescent="0.25"/>
  <cols>
    <col min="1" max="1" width="41.5703125" style="39" customWidth="1"/>
    <col min="2" max="2" width="8.7109375" style="39" customWidth="1"/>
    <col min="3" max="3" width="13.5703125" style="86" customWidth="1"/>
    <col min="4" max="4" width="13.42578125" style="86" customWidth="1"/>
    <col min="5" max="5" width="15.42578125" style="65" customWidth="1"/>
    <col min="6" max="6" width="11.42578125" style="39" customWidth="1"/>
    <col min="7" max="7" width="17.28515625" style="39" customWidth="1"/>
    <col min="8" max="16384" width="17.28515625" style="39"/>
  </cols>
  <sheetData>
    <row r="1" spans="1:10" ht="12.75" customHeight="1" x14ac:dyDescent="0.25">
      <c r="A1" s="2"/>
      <c r="B1" s="1"/>
      <c r="C1" s="271"/>
      <c r="D1" s="271"/>
      <c r="E1" s="64"/>
      <c r="F1" s="1"/>
    </row>
    <row r="2" spans="1:10" ht="15.75" customHeight="1" x14ac:dyDescent="0.25">
      <c r="A2" s="407" t="s">
        <v>891</v>
      </c>
      <c r="B2" s="6"/>
      <c r="C2" s="6"/>
      <c r="D2" s="6"/>
      <c r="E2" s="6"/>
      <c r="F2" s="1"/>
      <c r="G2" s="401"/>
    </row>
    <row r="3" spans="1:10" ht="15" customHeight="1" x14ac:dyDescent="0.25">
      <c r="A3" s="1" t="s">
        <v>892</v>
      </c>
      <c r="B3" s="1"/>
      <c r="C3" s="271"/>
      <c r="D3" s="271"/>
      <c r="E3" s="64"/>
      <c r="F3" s="1"/>
    </row>
    <row r="4" spans="1:10" ht="15" customHeight="1" x14ac:dyDescent="0.25">
      <c r="A4" s="1"/>
      <c r="B4" s="1"/>
      <c r="C4" s="271"/>
      <c r="D4" s="271"/>
      <c r="E4" s="64"/>
      <c r="F4" s="1"/>
    </row>
    <row r="5" spans="1:10" ht="15" customHeight="1" x14ac:dyDescent="0.25">
      <c r="A5" s="119" t="s">
        <v>30</v>
      </c>
      <c r="B5" s="18"/>
      <c r="C5" s="73"/>
      <c r="D5" s="73"/>
      <c r="E5" s="121"/>
      <c r="F5" s="11"/>
    </row>
    <row r="6" spans="1:10" ht="15" customHeight="1" x14ac:dyDescent="0.25">
      <c r="A6" s="12" t="s">
        <v>31</v>
      </c>
      <c r="E6" s="146"/>
      <c r="F6" s="11"/>
    </row>
    <row r="7" spans="1:10" ht="15.75" customHeight="1" x14ac:dyDescent="0.25">
      <c r="A7" s="1"/>
      <c r="B7" s="1"/>
      <c r="C7" s="271"/>
      <c r="D7" s="271"/>
      <c r="E7" s="64"/>
      <c r="F7" s="1"/>
    </row>
    <row r="8" spans="1:10" ht="22.15" customHeight="1" x14ac:dyDescent="0.25">
      <c r="A8" s="481"/>
      <c r="B8" s="479" t="s">
        <v>32</v>
      </c>
      <c r="C8" s="482">
        <v>45657</v>
      </c>
      <c r="D8" s="480">
        <v>45291</v>
      </c>
      <c r="E8" s="483" t="s">
        <v>33</v>
      </c>
      <c r="F8" s="1"/>
    </row>
    <row r="9" spans="1:10" ht="15" customHeight="1" x14ac:dyDescent="0.25">
      <c r="A9" s="409" t="s">
        <v>34</v>
      </c>
      <c r="B9" s="22"/>
      <c r="C9" s="74"/>
      <c r="D9" s="75"/>
      <c r="E9" s="461"/>
      <c r="F9" s="1"/>
    </row>
    <row r="10" spans="1:10" ht="15" customHeight="1" x14ac:dyDescent="0.25">
      <c r="A10" s="23" t="s">
        <v>35</v>
      </c>
      <c r="B10" s="24">
        <v>1</v>
      </c>
      <c r="C10" s="74">
        <v>362366</v>
      </c>
      <c r="D10" s="74">
        <v>345891</v>
      </c>
      <c r="E10" s="462" t="s">
        <v>36</v>
      </c>
      <c r="F10" s="271"/>
      <c r="G10" s="63"/>
      <c r="H10" s="1"/>
      <c r="I10" s="1"/>
      <c r="J10" s="1"/>
    </row>
    <row r="11" spans="1:10" ht="15" customHeight="1" x14ac:dyDescent="0.25">
      <c r="A11" s="318" t="s">
        <v>37</v>
      </c>
      <c r="B11" s="319">
        <v>1</v>
      </c>
      <c r="C11" s="320">
        <v>8602</v>
      </c>
      <c r="D11" s="320">
        <v>6606</v>
      </c>
      <c r="E11" s="463" t="s">
        <v>38</v>
      </c>
      <c r="F11" s="1"/>
    </row>
    <row r="12" spans="1:10" ht="15" customHeight="1" x14ac:dyDescent="0.25">
      <c r="A12" s="23" t="s">
        <v>39</v>
      </c>
      <c r="B12" s="24">
        <v>1</v>
      </c>
      <c r="C12" s="74">
        <v>46301</v>
      </c>
      <c r="D12" s="74">
        <v>37697</v>
      </c>
      <c r="E12" s="462" t="s">
        <v>40</v>
      </c>
      <c r="F12" s="1"/>
      <c r="G12" s="1"/>
      <c r="H12" s="1"/>
      <c r="I12" s="1"/>
      <c r="J12" s="1"/>
    </row>
    <row r="13" spans="1:10" ht="15" customHeight="1" x14ac:dyDescent="0.25">
      <c r="A13" s="25" t="s">
        <v>41</v>
      </c>
      <c r="B13" s="26">
        <v>1</v>
      </c>
      <c r="C13" s="74">
        <v>4682</v>
      </c>
      <c r="D13" s="74">
        <v>6343</v>
      </c>
      <c r="E13" s="462" t="s">
        <v>42</v>
      </c>
      <c r="F13" s="1"/>
      <c r="G13" s="1"/>
      <c r="H13" s="1"/>
      <c r="I13" s="1"/>
      <c r="J13" s="1"/>
    </row>
    <row r="14" spans="1:10" ht="15" customHeight="1" x14ac:dyDescent="0.25">
      <c r="A14" s="29" t="s">
        <v>43</v>
      </c>
      <c r="B14" s="38"/>
      <c r="C14" s="77">
        <f>SUM(C10:C13)</f>
        <v>421951</v>
      </c>
      <c r="D14" s="78">
        <f>SUM(D10:D13)</f>
        <v>396537</v>
      </c>
      <c r="E14" s="464" t="s">
        <v>44</v>
      </c>
      <c r="F14" s="1"/>
      <c r="G14" s="1"/>
      <c r="H14" s="1"/>
      <c r="I14" s="1"/>
      <c r="J14" s="1"/>
    </row>
    <row r="15" spans="1:10" ht="15" customHeight="1" x14ac:dyDescent="0.25">
      <c r="A15" s="33"/>
      <c r="B15" s="22"/>
      <c r="C15" s="79"/>
      <c r="D15" s="80"/>
      <c r="E15" s="465"/>
      <c r="F15" s="1"/>
      <c r="G15" s="1"/>
      <c r="H15" s="1"/>
      <c r="I15" s="1"/>
      <c r="J15" s="1"/>
    </row>
    <row r="16" spans="1:10" ht="15" customHeight="1" x14ac:dyDescent="0.25">
      <c r="A16" s="410" t="s">
        <v>45</v>
      </c>
      <c r="B16" s="22"/>
      <c r="C16" s="76"/>
      <c r="D16" s="75"/>
      <c r="E16" s="465"/>
      <c r="F16" s="1"/>
      <c r="G16" s="1"/>
      <c r="H16" s="1"/>
      <c r="I16" s="1"/>
      <c r="J16" s="1"/>
    </row>
    <row r="17" spans="1:10" ht="15" customHeight="1" x14ac:dyDescent="0.25">
      <c r="A17" s="34" t="s">
        <v>46</v>
      </c>
      <c r="B17" s="22"/>
      <c r="C17" s="74">
        <v>100</v>
      </c>
      <c r="D17" s="74">
        <v>28</v>
      </c>
      <c r="E17" s="462" t="s">
        <v>47</v>
      </c>
      <c r="F17" s="1"/>
      <c r="G17" s="1"/>
      <c r="H17" s="1"/>
      <c r="I17" s="1"/>
      <c r="J17" s="1"/>
    </row>
    <row r="18" spans="1:10" ht="15" customHeight="1" x14ac:dyDescent="0.25">
      <c r="A18" s="34" t="s">
        <v>48</v>
      </c>
      <c r="B18" s="24">
        <v>2</v>
      </c>
      <c r="C18" s="74">
        <v>247077</v>
      </c>
      <c r="D18" s="74">
        <v>240606</v>
      </c>
      <c r="E18" s="462" t="s">
        <v>49</v>
      </c>
      <c r="F18" s="1"/>
      <c r="G18" s="271"/>
      <c r="H18" s="1"/>
      <c r="I18" s="1"/>
      <c r="J18" s="1"/>
    </row>
    <row r="19" spans="1:10" ht="15" customHeight="1" x14ac:dyDescent="0.25">
      <c r="A19" s="34" t="s">
        <v>50</v>
      </c>
      <c r="B19" s="22">
        <v>7.8</v>
      </c>
      <c r="C19" s="74">
        <v>8721</v>
      </c>
      <c r="D19" s="74">
        <v>8312</v>
      </c>
      <c r="E19" s="462" t="s">
        <v>51</v>
      </c>
      <c r="F19" s="1"/>
      <c r="G19" s="1"/>
      <c r="H19" s="1"/>
      <c r="I19" s="1"/>
      <c r="J19" s="1"/>
    </row>
    <row r="20" spans="1:10" ht="15" customHeight="1" x14ac:dyDescent="0.25">
      <c r="A20" s="34" t="s">
        <v>52</v>
      </c>
      <c r="B20" s="22">
        <v>7.8</v>
      </c>
      <c r="C20" s="74">
        <v>0</v>
      </c>
      <c r="D20" s="74">
        <v>0</v>
      </c>
      <c r="E20" s="462" t="s">
        <v>53</v>
      </c>
      <c r="F20" s="1"/>
      <c r="G20" s="1"/>
      <c r="H20" s="1"/>
      <c r="I20" s="1"/>
      <c r="J20" s="1"/>
    </row>
    <row r="21" spans="1:10" ht="15" customHeight="1" x14ac:dyDescent="0.25">
      <c r="A21" s="25" t="s">
        <v>54</v>
      </c>
      <c r="B21" s="26">
        <v>3</v>
      </c>
      <c r="C21" s="74">
        <v>143200</v>
      </c>
      <c r="D21" s="74">
        <v>162306</v>
      </c>
      <c r="E21" s="462" t="s">
        <v>55</v>
      </c>
      <c r="F21" s="1"/>
      <c r="G21" s="271"/>
      <c r="H21" s="1"/>
      <c r="I21" s="1"/>
      <c r="J21" s="1"/>
    </row>
    <row r="22" spans="1:10" ht="15" customHeight="1" x14ac:dyDescent="0.25">
      <c r="A22" s="29" t="s">
        <v>56</v>
      </c>
      <c r="B22" s="30"/>
      <c r="C22" s="77">
        <f>SUM(C17:C21)</f>
        <v>399098</v>
      </c>
      <c r="D22" s="78">
        <f>SUM(D17:D21)</f>
        <v>411252</v>
      </c>
      <c r="E22" s="466" t="s">
        <v>57</v>
      </c>
      <c r="F22" s="1"/>
      <c r="G22" s="1"/>
      <c r="H22" s="1"/>
      <c r="I22" s="1"/>
      <c r="J22" s="1"/>
    </row>
    <row r="23" spans="1:10" ht="15" customHeight="1" x14ac:dyDescent="0.25">
      <c r="A23" s="33"/>
      <c r="B23" s="22"/>
      <c r="C23" s="79"/>
      <c r="D23" s="80"/>
      <c r="E23" s="465"/>
      <c r="F23" s="1"/>
      <c r="G23" s="1"/>
      <c r="H23" s="1"/>
      <c r="I23" s="1"/>
      <c r="J23" s="1"/>
    </row>
    <row r="24" spans="1:10" ht="15" customHeight="1" x14ac:dyDescent="0.25">
      <c r="A24" s="29" t="s">
        <v>58</v>
      </c>
      <c r="B24" s="30"/>
      <c r="C24" s="81">
        <f>C14-C22</f>
        <v>22853</v>
      </c>
      <c r="D24" s="82">
        <f>D14-D22</f>
        <v>-14715</v>
      </c>
      <c r="E24" s="467" t="s">
        <v>59</v>
      </c>
      <c r="F24" s="1"/>
      <c r="G24" s="1"/>
      <c r="H24" s="1"/>
      <c r="I24" s="1"/>
      <c r="J24" s="1"/>
    </row>
    <row r="25" spans="1:10" ht="15" customHeight="1" x14ac:dyDescent="0.25">
      <c r="A25" s="33"/>
      <c r="B25" s="22"/>
      <c r="C25" s="76"/>
      <c r="D25" s="75"/>
      <c r="E25" s="465"/>
      <c r="F25" s="1"/>
      <c r="G25" s="1"/>
      <c r="H25" s="1"/>
      <c r="I25" s="1"/>
      <c r="J25" s="1"/>
    </row>
    <row r="26" spans="1:10" ht="15" customHeight="1" x14ac:dyDescent="0.25">
      <c r="A26" s="409" t="s">
        <v>60</v>
      </c>
      <c r="B26" s="22"/>
      <c r="C26" s="76"/>
      <c r="D26" s="75"/>
      <c r="E26" s="465"/>
      <c r="F26" s="1"/>
      <c r="G26" s="1"/>
      <c r="H26" s="1"/>
      <c r="I26" s="1"/>
      <c r="J26" s="1"/>
    </row>
    <row r="27" spans="1:10" ht="15" customHeight="1" x14ac:dyDescent="0.25">
      <c r="A27" s="34" t="s">
        <v>61</v>
      </c>
      <c r="B27" s="24">
        <v>4</v>
      </c>
      <c r="C27" s="74">
        <v>0</v>
      </c>
      <c r="D27" s="74"/>
      <c r="E27" s="462" t="s">
        <v>62</v>
      </c>
      <c r="F27" s="1"/>
      <c r="G27" s="1"/>
      <c r="H27" s="1"/>
      <c r="I27" s="1"/>
      <c r="J27" s="1"/>
    </row>
    <row r="28" spans="1:10" ht="15" customHeight="1" x14ac:dyDescent="0.25">
      <c r="A28" s="34" t="s">
        <v>63</v>
      </c>
      <c r="B28" s="24">
        <v>4</v>
      </c>
      <c r="C28" s="74">
        <v>11214</v>
      </c>
      <c r="D28" s="74">
        <v>8978</v>
      </c>
      <c r="E28" s="462" t="s">
        <v>64</v>
      </c>
      <c r="F28" s="1"/>
      <c r="G28" s="1"/>
      <c r="H28" s="1"/>
      <c r="I28" s="1"/>
      <c r="J28" s="1"/>
    </row>
    <row r="29" spans="1:10" ht="15" customHeight="1" x14ac:dyDescent="0.25">
      <c r="A29" s="118" t="s">
        <v>65</v>
      </c>
      <c r="B29" s="404">
        <v>4</v>
      </c>
      <c r="C29" s="405">
        <v>0</v>
      </c>
      <c r="D29" s="74">
        <v>0</v>
      </c>
      <c r="E29" s="462" t="s">
        <v>66</v>
      </c>
      <c r="F29" s="1"/>
      <c r="G29" s="1"/>
      <c r="H29" s="1"/>
      <c r="I29" s="1"/>
      <c r="J29" s="1"/>
    </row>
    <row r="30" spans="1:10" ht="15" customHeight="1" x14ac:dyDescent="0.25">
      <c r="A30" s="118" t="s">
        <v>67</v>
      </c>
      <c r="B30" s="404">
        <v>4</v>
      </c>
      <c r="C30" s="406">
        <v>102</v>
      </c>
      <c r="D30" s="74">
        <v>82</v>
      </c>
      <c r="E30" s="462" t="s">
        <v>68</v>
      </c>
      <c r="F30" s="1"/>
      <c r="G30" s="1"/>
      <c r="H30" s="1"/>
      <c r="I30" s="1"/>
      <c r="J30" s="1"/>
    </row>
    <row r="31" spans="1:10" ht="15" customHeight="1" x14ac:dyDescent="0.25">
      <c r="A31" s="256" t="s">
        <v>69</v>
      </c>
      <c r="B31" s="252"/>
      <c r="C31" s="77">
        <f>C27+C28-C29-C30</f>
        <v>11112</v>
      </c>
      <c r="D31" s="78">
        <f>D27+D28-D29-D30</f>
        <v>8896</v>
      </c>
      <c r="E31" s="464" t="s">
        <v>70</v>
      </c>
      <c r="F31" s="1"/>
      <c r="G31" s="1"/>
      <c r="H31" s="1"/>
      <c r="I31" s="1"/>
      <c r="J31" s="1"/>
    </row>
    <row r="32" spans="1:10" ht="15" customHeight="1" x14ac:dyDescent="0.25">
      <c r="A32" s="19"/>
      <c r="B32" s="36"/>
      <c r="C32" s="83"/>
      <c r="D32" s="83"/>
      <c r="E32" s="465"/>
      <c r="F32" s="1"/>
      <c r="G32" s="1"/>
      <c r="H32" s="1"/>
      <c r="I32" s="1"/>
      <c r="J32" s="1"/>
    </row>
    <row r="33" spans="1:10" ht="15" customHeight="1" x14ac:dyDescent="0.25">
      <c r="A33" s="35" t="s">
        <v>71</v>
      </c>
      <c r="B33" s="36"/>
      <c r="C33" s="77">
        <f>C24+C31</f>
        <v>33965</v>
      </c>
      <c r="D33" s="78">
        <f>D24+D31</f>
        <v>-5819</v>
      </c>
      <c r="E33" s="464" t="s">
        <v>72</v>
      </c>
      <c r="F33" s="1"/>
      <c r="G33" s="1"/>
      <c r="H33" s="1"/>
      <c r="I33" s="1"/>
      <c r="J33" s="1"/>
    </row>
    <row r="34" spans="1:10" ht="15" customHeight="1" x14ac:dyDescent="0.25">
      <c r="A34" s="33"/>
      <c r="B34" s="22"/>
      <c r="C34" s="79"/>
      <c r="D34" s="80"/>
      <c r="E34" s="465"/>
      <c r="F34" s="1"/>
      <c r="G34" s="1"/>
      <c r="H34" s="1"/>
      <c r="I34" s="1"/>
      <c r="J34" s="1"/>
    </row>
    <row r="35" spans="1:10" ht="15" customHeight="1" x14ac:dyDescent="0.25">
      <c r="A35" s="34" t="s">
        <v>73</v>
      </c>
      <c r="B35" s="22"/>
      <c r="C35" s="74">
        <v>0</v>
      </c>
      <c r="D35" s="74">
        <v>0</v>
      </c>
      <c r="E35" s="462" t="s">
        <v>74</v>
      </c>
      <c r="F35" s="1"/>
      <c r="G35" s="1"/>
      <c r="H35" s="1"/>
      <c r="I35" s="1"/>
      <c r="J35" s="1"/>
    </row>
    <row r="36" spans="1:10" ht="15" customHeight="1" x14ac:dyDescent="0.25">
      <c r="A36" s="38"/>
      <c r="B36" s="30"/>
      <c r="C36" s="84"/>
      <c r="D36" s="85"/>
      <c r="E36" s="465"/>
      <c r="F36" s="1"/>
      <c r="G36" s="1"/>
      <c r="H36" s="1"/>
      <c r="I36" s="1"/>
      <c r="J36" s="1"/>
    </row>
    <row r="37" spans="1:10" ht="15" customHeight="1" x14ac:dyDescent="0.25">
      <c r="A37" s="411" t="s">
        <v>75</v>
      </c>
      <c r="B37" s="36"/>
      <c r="C37" s="77">
        <f>C33-C35</f>
        <v>33965</v>
      </c>
      <c r="D37" s="78">
        <f>D33-D35</f>
        <v>-5819</v>
      </c>
      <c r="E37" s="464" t="s">
        <v>76</v>
      </c>
      <c r="F37" s="1"/>
      <c r="G37" s="1"/>
      <c r="H37" s="1"/>
      <c r="I37" s="1"/>
      <c r="J37" s="1"/>
    </row>
    <row r="38" spans="1:10" ht="15" customHeight="1" x14ac:dyDescent="0.25">
      <c r="A38" s="33"/>
      <c r="B38" s="22"/>
      <c r="C38" s="79"/>
      <c r="D38" s="80"/>
      <c r="E38" s="465"/>
      <c r="F38" s="1"/>
      <c r="G38" s="1"/>
      <c r="H38" s="1"/>
      <c r="I38" s="1"/>
      <c r="J38" s="1"/>
    </row>
    <row r="39" spans="1:10" ht="15" customHeight="1" x14ac:dyDescent="0.25">
      <c r="A39" s="21" t="s">
        <v>77</v>
      </c>
      <c r="B39" s="22"/>
      <c r="C39" s="76"/>
      <c r="D39" s="75"/>
      <c r="E39" s="465"/>
      <c r="F39" s="1"/>
      <c r="G39" s="1"/>
      <c r="H39" s="1"/>
      <c r="I39" s="1"/>
      <c r="J39" s="1"/>
    </row>
    <row r="40" spans="1:10" ht="15" customHeight="1" x14ac:dyDescent="0.25">
      <c r="A40" s="34" t="s">
        <v>78</v>
      </c>
      <c r="B40" s="261">
        <v>12</v>
      </c>
      <c r="C40" s="76">
        <v>33965</v>
      </c>
      <c r="D40" s="76">
        <v>-5819</v>
      </c>
      <c r="E40" s="462" t="s">
        <v>79</v>
      </c>
      <c r="F40" s="1"/>
      <c r="G40" s="1"/>
      <c r="H40" s="1"/>
      <c r="I40" s="1"/>
      <c r="J40" s="1"/>
    </row>
    <row r="41" spans="1:10" ht="15" customHeight="1" x14ac:dyDescent="0.25">
      <c r="A41" s="34" t="s">
        <v>80</v>
      </c>
      <c r="B41" s="24"/>
      <c r="C41" s="76">
        <v>0</v>
      </c>
      <c r="D41" s="75">
        <v>0</v>
      </c>
      <c r="E41" s="462" t="s">
        <v>81</v>
      </c>
      <c r="F41" s="1"/>
      <c r="G41" s="1"/>
      <c r="H41" s="1"/>
      <c r="I41" s="1"/>
      <c r="J41" s="1"/>
    </row>
    <row r="42" spans="1:10" ht="15" customHeight="1" x14ac:dyDescent="0.25">
      <c r="A42" s="25" t="s">
        <v>82</v>
      </c>
      <c r="B42" s="26"/>
      <c r="C42" s="76">
        <v>0</v>
      </c>
      <c r="D42" s="86">
        <v>0</v>
      </c>
      <c r="E42" s="462" t="s">
        <v>83</v>
      </c>
      <c r="F42" s="1"/>
      <c r="G42" s="1"/>
      <c r="H42" s="1"/>
      <c r="I42" s="1"/>
      <c r="J42" s="1"/>
    </row>
    <row r="43" spans="1:10" ht="15" customHeight="1" x14ac:dyDescent="0.25">
      <c r="A43" s="29" t="s">
        <v>84</v>
      </c>
      <c r="B43" s="30"/>
      <c r="C43" s="77">
        <f>SUM(C40:C42)</f>
        <v>33965</v>
      </c>
      <c r="D43" s="78">
        <f>SUM(D40:D42)</f>
        <v>-5819</v>
      </c>
      <c r="E43" s="468" t="s">
        <v>85</v>
      </c>
      <c r="F43" s="1"/>
      <c r="G43" s="1"/>
      <c r="H43" s="1"/>
      <c r="I43" s="1"/>
      <c r="J43" s="1"/>
    </row>
    <row r="44" spans="1:10" ht="15" customHeight="1" x14ac:dyDescent="0.25">
      <c r="A44" s="1"/>
      <c r="B44" s="1"/>
      <c r="C44" s="271"/>
      <c r="D44" s="271"/>
      <c r="E44" s="64"/>
      <c r="F44" s="1"/>
    </row>
    <row r="45" spans="1:10" ht="15" customHeight="1" x14ac:dyDescent="0.25">
      <c r="A45" s="547" t="s">
        <v>86</v>
      </c>
      <c r="B45" s="547"/>
      <c r="C45" s="39"/>
      <c r="D45" s="39"/>
      <c r="E45" s="64"/>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headerFooter>
    <oddHeader>&amp;L&amp;"Calibri"&amp;10&amp;KFF8C00 Internt NLA&amp;1#_x000D_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2:D48"/>
  <sheetViews>
    <sheetView workbookViewId="0">
      <selection activeCell="B2" sqref="B2"/>
    </sheetView>
  </sheetViews>
  <sheetFormatPr baseColWidth="10" defaultColWidth="11.42578125" defaultRowHeight="12.75" x14ac:dyDescent="0.2"/>
  <cols>
    <col min="1" max="1" width="62.7109375" customWidth="1"/>
    <col min="2" max="3" width="15.7109375" customWidth="1"/>
    <col min="4" max="4" width="13.7109375" style="122" customWidth="1"/>
  </cols>
  <sheetData>
    <row r="2" spans="1:4" ht="15" x14ac:dyDescent="0.25">
      <c r="A2" s="270" t="str">
        <f>Resultatregnskap!A2</f>
        <v>Virksomhetens navn: NLA Høgskolen AS</v>
      </c>
    </row>
    <row r="4" spans="1:4" ht="14.25" x14ac:dyDescent="0.2">
      <c r="A4" s="277" t="s">
        <v>867</v>
      </c>
      <c r="B4" s="277"/>
      <c r="C4" s="277"/>
      <c r="D4" s="277"/>
    </row>
    <row r="5" spans="1:4" ht="15" x14ac:dyDescent="0.25">
      <c r="A5" s="147" t="s">
        <v>868</v>
      </c>
    </row>
    <row r="6" spans="1:4" ht="18.600000000000001" customHeight="1" x14ac:dyDescent="0.25">
      <c r="A6" s="155" t="s">
        <v>869</v>
      </c>
      <c r="B6" s="505">
        <f>Resultatregnskap!C8</f>
        <v>45657</v>
      </c>
      <c r="C6" s="506">
        <f>Resultatregnskap!D8</f>
        <v>45291</v>
      </c>
      <c r="D6" s="506" t="str">
        <f>Resultatregnskap!E8</f>
        <v>DBH-referanse</v>
      </c>
    </row>
    <row r="7" spans="1:4" ht="15" customHeight="1" x14ac:dyDescent="0.25">
      <c r="A7" s="194"/>
      <c r="B7" s="231"/>
      <c r="C7" s="231"/>
      <c r="D7" s="445"/>
    </row>
    <row r="8" spans="1:4" ht="15" customHeight="1" x14ac:dyDescent="0.25">
      <c r="A8" s="194" t="s">
        <v>870</v>
      </c>
      <c r="B8" s="232">
        <f>'Note 1'!B43</f>
        <v>0</v>
      </c>
      <c r="C8" s="232">
        <f>'Note 1'!C43</f>
        <v>0</v>
      </c>
      <c r="D8" s="445" t="s">
        <v>871</v>
      </c>
    </row>
    <row r="9" spans="1:4" ht="15" customHeight="1" x14ac:dyDescent="0.25">
      <c r="A9" s="194" t="s">
        <v>443</v>
      </c>
      <c r="B9" s="232">
        <f>'Note 1'!B48</f>
        <v>0</v>
      </c>
      <c r="C9" s="232">
        <f>'Note 1'!C48</f>
        <v>0</v>
      </c>
      <c r="D9" s="445" t="s">
        <v>872</v>
      </c>
    </row>
    <row r="10" spans="1:4" ht="15" x14ac:dyDescent="0.25">
      <c r="A10" s="230" t="s">
        <v>873</v>
      </c>
      <c r="B10" s="233">
        <f>SUBTOTAL(9,B8:B9)</f>
        <v>0</v>
      </c>
      <c r="C10" s="233">
        <f t="shared" ref="C10" si="0">SUBTOTAL(9,C8:C9)</f>
        <v>0</v>
      </c>
      <c r="D10" s="446" t="s">
        <v>874</v>
      </c>
    </row>
    <row r="11" spans="1:4" ht="15" customHeight="1" x14ac:dyDescent="0.25">
      <c r="A11" s="193"/>
      <c r="B11" s="234"/>
      <c r="C11" s="234"/>
      <c r="D11" s="445"/>
    </row>
    <row r="12" spans="1:4" ht="15" x14ac:dyDescent="0.25">
      <c r="A12" s="194" t="s">
        <v>875</v>
      </c>
      <c r="B12" s="234">
        <f>'Note 1'!B22</f>
        <v>0</v>
      </c>
      <c r="C12" s="234">
        <f>'Note 1'!C22</f>
        <v>0</v>
      </c>
      <c r="D12" s="445" t="s">
        <v>876</v>
      </c>
    </row>
    <row r="13" spans="1:4" ht="15" x14ac:dyDescent="0.25">
      <c r="A13" s="194" t="s">
        <v>877</v>
      </c>
      <c r="B13" s="279">
        <f>'Note 1'!B38</f>
        <v>0</v>
      </c>
      <c r="C13" s="279">
        <f>'Note 1'!C38</f>
        <v>0</v>
      </c>
      <c r="D13" s="445" t="s">
        <v>878</v>
      </c>
    </row>
    <row r="14" spans="1:4" ht="15" x14ac:dyDescent="0.25">
      <c r="A14" s="230" t="s">
        <v>879</v>
      </c>
      <c r="B14" s="233">
        <f>SUBTOTAL(9,B12:B13)</f>
        <v>0</v>
      </c>
      <c r="C14" s="233">
        <f t="shared" ref="C14" si="1">SUBTOTAL(9,C12:C13)</f>
        <v>0</v>
      </c>
      <c r="D14" s="446" t="s">
        <v>880</v>
      </c>
    </row>
    <row r="15" spans="1:4" ht="15" x14ac:dyDescent="0.25">
      <c r="A15" s="193"/>
      <c r="B15" s="234"/>
      <c r="C15" s="234"/>
      <c r="D15" s="445"/>
    </row>
    <row r="16" spans="1:4" ht="15" x14ac:dyDescent="0.25">
      <c r="A16" s="194" t="s">
        <v>881</v>
      </c>
      <c r="B16" s="234"/>
      <c r="C16" s="234"/>
      <c r="D16" s="445"/>
    </row>
    <row r="17" spans="1:4" ht="15" x14ac:dyDescent="0.25">
      <c r="A17" s="195" t="s">
        <v>882</v>
      </c>
      <c r="B17" s="234">
        <f>'Note 1'!B56</f>
        <v>8602</v>
      </c>
      <c r="C17" s="234">
        <f>'Note 1'!C56</f>
        <v>6606</v>
      </c>
      <c r="D17" s="445" t="s">
        <v>883</v>
      </c>
    </row>
    <row r="18" spans="1:4" ht="15" x14ac:dyDescent="0.25">
      <c r="A18" s="195" t="s">
        <v>884</v>
      </c>
      <c r="B18" s="234">
        <f>'Note 1'!B17</f>
        <v>20538</v>
      </c>
      <c r="C18" s="234">
        <f>'Note 1'!C17</f>
        <v>20909</v>
      </c>
      <c r="D18" s="445" t="s">
        <v>885</v>
      </c>
    </row>
    <row r="19" spans="1:4" ht="15" x14ac:dyDescent="0.25">
      <c r="A19" s="195" t="s">
        <v>886</v>
      </c>
      <c r="B19" s="234">
        <f>'Note 1'!B73</f>
        <v>2980</v>
      </c>
      <c r="C19" s="234">
        <f>'Note 1'!C73</f>
        <v>1189</v>
      </c>
      <c r="D19" s="445" t="s">
        <v>887</v>
      </c>
    </row>
    <row r="20" spans="1:4" ht="15" x14ac:dyDescent="0.25">
      <c r="A20" s="230" t="s">
        <v>888</v>
      </c>
      <c r="B20" s="233">
        <f>SUBTOTAL(9,B17:B19)</f>
        <v>32120</v>
      </c>
      <c r="C20" s="233">
        <f t="shared" ref="C20" si="2">SUBTOTAL(9,C17:C19)</f>
        <v>28704</v>
      </c>
      <c r="D20" s="446" t="s">
        <v>889</v>
      </c>
    </row>
    <row r="21" spans="1:4" x14ac:dyDescent="0.2">
      <c r="A21" s="357"/>
    </row>
    <row r="22" spans="1:4" ht="15" customHeight="1" x14ac:dyDescent="0.2">
      <c r="A22" s="609" t="s">
        <v>890</v>
      </c>
      <c r="B22" s="609"/>
      <c r="C22" s="609"/>
      <c r="D22" s="609"/>
    </row>
    <row r="23" spans="1:4" ht="12.75" customHeight="1" x14ac:dyDescent="0.2">
      <c r="A23" s="609"/>
      <c r="B23" s="609"/>
      <c r="C23" s="609"/>
      <c r="D23" s="609"/>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headerFooter>
    <oddHeader>&amp;L&amp;"Calibri"&amp;10&amp;KFF8C00 Internt NLA&amp;1#_x000D_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2:J61"/>
  <sheetViews>
    <sheetView workbookViewId="0">
      <selection activeCell="B2" sqref="B2"/>
    </sheetView>
  </sheetViews>
  <sheetFormatPr baseColWidth="10" defaultColWidth="17.28515625" defaultRowHeight="15.75" customHeight="1" x14ac:dyDescent="0.25"/>
  <cols>
    <col min="1" max="1" width="51.42578125" style="39" bestFit="1" customWidth="1"/>
    <col min="2" max="2" width="8.7109375" style="128" customWidth="1"/>
    <col min="3" max="4" width="11.42578125" style="86" customWidth="1"/>
    <col min="5" max="5" width="13.7109375" style="65" bestFit="1" customWidth="1"/>
    <col min="6" max="6" width="14.42578125" style="39" customWidth="1"/>
    <col min="7" max="16384" width="17.28515625" style="39"/>
  </cols>
  <sheetData>
    <row r="2" spans="1:10" ht="15" customHeight="1" x14ac:dyDescent="0.25">
      <c r="A2" s="266" t="str">
        <f>Resultatregnskap!A2</f>
        <v>Virksomhetens navn: NLA Høgskolen AS</v>
      </c>
      <c r="E2" s="117"/>
      <c r="F2" s="1"/>
    </row>
    <row r="3" spans="1:10" ht="15" customHeight="1" x14ac:dyDescent="0.25">
      <c r="A3" s="6"/>
      <c r="E3" s="117"/>
      <c r="F3" s="1"/>
    </row>
    <row r="4" spans="1:10" ht="15" customHeight="1" x14ac:dyDescent="0.25">
      <c r="A4" s="17" t="s">
        <v>87</v>
      </c>
      <c r="B4" s="18"/>
      <c r="C4" s="73"/>
      <c r="D4" s="73"/>
      <c r="E4" s="73"/>
      <c r="F4" s="1"/>
    </row>
    <row r="5" spans="1:10" ht="15" customHeight="1" x14ac:dyDescent="0.25">
      <c r="A5" s="15" t="str">
        <f>Resultatregnskap!A6</f>
        <v>Beløp i 1000 kroner</v>
      </c>
      <c r="E5" s="86"/>
      <c r="F5" s="1"/>
    </row>
    <row r="6" spans="1:10" ht="15" customHeight="1" x14ac:dyDescent="0.25">
      <c r="A6" s="40"/>
      <c r="B6" s="7"/>
      <c r="C6" s="88"/>
      <c r="D6" s="89"/>
      <c r="E6" s="117"/>
      <c r="F6" s="1"/>
    </row>
    <row r="7" spans="1:10" ht="18" customHeight="1" x14ac:dyDescent="0.25">
      <c r="A7" s="35" t="s">
        <v>88</v>
      </c>
      <c r="B7" s="497" t="s">
        <v>32</v>
      </c>
      <c r="C7" s="490">
        <f>Resultatregnskap!C8</f>
        <v>45657</v>
      </c>
      <c r="D7" s="491">
        <v>45291</v>
      </c>
      <c r="E7" s="484" t="str">
        <f>Resultatregnskap!E8</f>
        <v>DBH-referanse</v>
      </c>
      <c r="F7" s="1"/>
      <c r="G7" s="400"/>
    </row>
    <row r="8" spans="1:10" ht="15" customHeight="1" x14ac:dyDescent="0.25">
      <c r="A8" s="469" t="s">
        <v>89</v>
      </c>
      <c r="B8" s="22"/>
      <c r="C8" s="76"/>
      <c r="D8" s="63"/>
      <c r="E8" s="419"/>
      <c r="F8" s="1"/>
      <c r="G8" s="1"/>
      <c r="H8" s="1"/>
      <c r="I8" s="1"/>
      <c r="J8" s="1"/>
    </row>
    <row r="9" spans="1:10" ht="15" customHeight="1" x14ac:dyDescent="0.25">
      <c r="A9" s="44"/>
      <c r="B9" s="22"/>
      <c r="C9" s="76"/>
      <c r="D9" s="63"/>
      <c r="E9" s="419"/>
      <c r="F9" s="1"/>
      <c r="G9" s="1"/>
      <c r="H9" s="1"/>
      <c r="I9" s="1"/>
      <c r="J9" s="1"/>
    </row>
    <row r="10" spans="1:10" ht="15" customHeight="1" x14ac:dyDescent="0.25">
      <c r="A10" s="41" t="s">
        <v>90</v>
      </c>
      <c r="B10" s="22"/>
      <c r="C10" s="76"/>
      <c r="D10" s="63"/>
      <c r="E10" s="419"/>
      <c r="F10" s="1"/>
      <c r="G10" s="1"/>
      <c r="H10" s="1"/>
      <c r="I10" s="1"/>
      <c r="J10" s="1"/>
    </row>
    <row r="11" spans="1:10" ht="15" customHeight="1" x14ac:dyDescent="0.25">
      <c r="A11" s="45" t="s">
        <v>91</v>
      </c>
      <c r="B11" s="22">
        <v>7</v>
      </c>
      <c r="C11" s="76">
        <v>0</v>
      </c>
      <c r="D11" s="105">
        <v>0</v>
      </c>
      <c r="E11" s="416" t="s">
        <v>92</v>
      </c>
      <c r="F11" s="1"/>
      <c r="G11" s="1"/>
      <c r="H11" s="1"/>
      <c r="I11" s="1"/>
      <c r="J11" s="1"/>
    </row>
    <row r="12" spans="1:10" ht="15" customHeight="1" x14ac:dyDescent="0.25">
      <c r="A12" s="45" t="s">
        <v>93</v>
      </c>
      <c r="B12" s="22"/>
      <c r="C12" s="76">
        <v>0</v>
      </c>
      <c r="D12" s="105">
        <v>0</v>
      </c>
      <c r="E12" s="416" t="s">
        <v>94</v>
      </c>
      <c r="F12" s="1"/>
      <c r="G12" s="1"/>
      <c r="H12" s="1"/>
      <c r="I12" s="1"/>
      <c r="J12" s="1"/>
    </row>
    <row r="13" spans="1:10" ht="15" customHeight="1" x14ac:dyDescent="0.25">
      <c r="A13" s="280" t="s">
        <v>95</v>
      </c>
      <c r="B13" s="30"/>
      <c r="C13" s="76">
        <v>0</v>
      </c>
      <c r="D13" s="105">
        <v>0</v>
      </c>
      <c r="E13" s="416" t="s">
        <v>96</v>
      </c>
      <c r="F13" s="1"/>
      <c r="G13" s="1"/>
      <c r="H13" s="1"/>
      <c r="I13" s="1"/>
      <c r="J13" s="1"/>
    </row>
    <row r="14" spans="1:10" ht="15" customHeight="1" x14ac:dyDescent="0.25">
      <c r="A14" s="47" t="s">
        <v>97</v>
      </c>
      <c r="B14" s="36"/>
      <c r="C14" s="77">
        <f>SUBTOTAL(9,C11:C13)</f>
        <v>0</v>
      </c>
      <c r="D14" s="106">
        <f>SUBTOTAL(9,D11:D13)</f>
        <v>0</v>
      </c>
      <c r="E14" s="417" t="s">
        <v>98</v>
      </c>
      <c r="F14" s="1"/>
      <c r="G14" s="1"/>
      <c r="H14" s="1"/>
      <c r="I14" s="1"/>
      <c r="J14" s="1"/>
    </row>
    <row r="15" spans="1:10" ht="15" customHeight="1" x14ac:dyDescent="0.25">
      <c r="A15" s="44"/>
      <c r="B15" s="22"/>
      <c r="C15" s="79"/>
      <c r="D15" s="100"/>
      <c r="E15" s="419"/>
      <c r="F15" s="1"/>
      <c r="G15" s="1"/>
      <c r="H15" s="1"/>
      <c r="I15" s="1"/>
      <c r="J15" s="1"/>
    </row>
    <row r="16" spans="1:10" ht="15" customHeight="1" x14ac:dyDescent="0.25">
      <c r="A16" s="41" t="s">
        <v>99</v>
      </c>
      <c r="B16" s="22"/>
      <c r="C16" s="76"/>
      <c r="D16" s="63"/>
      <c r="E16" s="419"/>
      <c r="F16" s="1"/>
      <c r="G16" s="1"/>
      <c r="H16" s="1"/>
      <c r="I16" s="1"/>
      <c r="J16" s="1"/>
    </row>
    <row r="17" spans="1:10" ht="15" customHeight="1" x14ac:dyDescent="0.25">
      <c r="A17" s="45" t="s">
        <v>100</v>
      </c>
      <c r="B17" s="22">
        <v>8</v>
      </c>
      <c r="C17" s="76">
        <v>0</v>
      </c>
      <c r="D17" s="105">
        <v>0</v>
      </c>
      <c r="E17" s="416" t="s">
        <v>101</v>
      </c>
      <c r="F17" s="1"/>
      <c r="G17" s="1"/>
      <c r="H17" s="1"/>
      <c r="I17" s="1"/>
      <c r="J17" s="1"/>
    </row>
    <row r="18" spans="1:10" ht="15" customHeight="1" x14ac:dyDescent="0.25">
      <c r="A18" s="45" t="s">
        <v>102</v>
      </c>
      <c r="B18" s="22">
        <v>8</v>
      </c>
      <c r="C18" s="76">
        <v>0</v>
      </c>
      <c r="D18" s="105">
        <v>0</v>
      </c>
      <c r="E18" s="416" t="s">
        <v>103</v>
      </c>
      <c r="F18" s="1"/>
      <c r="G18" s="1"/>
      <c r="H18" s="1"/>
      <c r="I18" s="1"/>
      <c r="J18" s="1"/>
    </row>
    <row r="19" spans="1:10" ht="15" customHeight="1" x14ac:dyDescent="0.25">
      <c r="A19" s="45" t="s">
        <v>104</v>
      </c>
      <c r="B19" s="22">
        <v>8</v>
      </c>
      <c r="C19" s="76">
        <v>40435</v>
      </c>
      <c r="D19" s="105">
        <v>25438</v>
      </c>
      <c r="E19" s="416" t="s">
        <v>105</v>
      </c>
      <c r="F19" s="1"/>
      <c r="G19" s="271"/>
      <c r="H19" s="1"/>
      <c r="I19" s="1"/>
      <c r="J19" s="1"/>
    </row>
    <row r="20" spans="1:10" ht="15" customHeight="1" x14ac:dyDescent="0.25">
      <c r="A20" s="45" t="s">
        <v>106</v>
      </c>
      <c r="B20" s="22">
        <v>8</v>
      </c>
      <c r="C20" s="76">
        <v>0</v>
      </c>
      <c r="D20" s="105">
        <v>0</v>
      </c>
      <c r="E20" s="416" t="s">
        <v>107</v>
      </c>
      <c r="F20" s="1"/>
      <c r="G20" s="1"/>
      <c r="H20" s="1"/>
      <c r="I20" s="1"/>
      <c r="J20" s="1"/>
    </row>
    <row r="21" spans="1:10" ht="15" customHeight="1" x14ac:dyDescent="0.25">
      <c r="A21" s="47" t="s">
        <v>108</v>
      </c>
      <c r="B21" s="36"/>
      <c r="C21" s="77">
        <f>SUBTOTAL(9,C17:C20)</f>
        <v>40435</v>
      </c>
      <c r="D21" s="106">
        <f>SUBTOTAL(9,D17:D20)</f>
        <v>25438</v>
      </c>
      <c r="E21" s="417" t="s">
        <v>109</v>
      </c>
      <c r="F21" s="1"/>
      <c r="G21" s="1"/>
      <c r="H21" s="1"/>
      <c r="I21" s="1"/>
      <c r="J21" s="1"/>
    </row>
    <row r="22" spans="1:10" ht="15" customHeight="1" x14ac:dyDescent="0.25">
      <c r="A22" s="44"/>
      <c r="B22" s="22"/>
      <c r="C22" s="79"/>
      <c r="D22" s="100"/>
      <c r="E22" s="419"/>
      <c r="F22" s="1"/>
      <c r="G22" s="1"/>
      <c r="H22" s="1"/>
      <c r="I22" s="1"/>
      <c r="J22" s="1"/>
    </row>
    <row r="23" spans="1:10" ht="15" customHeight="1" x14ac:dyDescent="0.25">
      <c r="A23" s="41" t="s">
        <v>110</v>
      </c>
      <c r="B23" s="22"/>
      <c r="C23" s="76"/>
      <c r="D23" s="63"/>
      <c r="E23" s="419"/>
      <c r="F23" s="1"/>
      <c r="G23" s="1"/>
      <c r="H23" s="1"/>
      <c r="I23" s="1"/>
      <c r="J23" s="1"/>
    </row>
    <row r="24" spans="1:10" ht="15" customHeight="1" x14ac:dyDescent="0.25">
      <c r="A24" s="45" t="s">
        <v>111</v>
      </c>
      <c r="B24" s="22"/>
      <c r="C24" s="76">
        <v>0</v>
      </c>
      <c r="D24" s="105">
        <v>0</v>
      </c>
      <c r="E24" s="416" t="s">
        <v>112</v>
      </c>
      <c r="F24" s="1"/>
      <c r="G24" s="1"/>
      <c r="H24" s="1"/>
      <c r="I24" s="1"/>
      <c r="J24" s="1"/>
    </row>
    <row r="25" spans="1:10" ht="15" customHeight="1" x14ac:dyDescent="0.25">
      <c r="A25" s="45" t="s">
        <v>113</v>
      </c>
      <c r="B25" s="22"/>
      <c r="C25" s="76">
        <v>0</v>
      </c>
      <c r="D25" s="105">
        <v>0</v>
      </c>
      <c r="E25" s="416" t="s">
        <v>114</v>
      </c>
      <c r="F25" s="1"/>
      <c r="G25" s="1"/>
      <c r="H25" s="1"/>
      <c r="I25" s="1"/>
      <c r="J25" s="1"/>
    </row>
    <row r="26" spans="1:10" ht="15" customHeight="1" x14ac:dyDescent="0.25">
      <c r="A26" s="45" t="s">
        <v>115</v>
      </c>
      <c r="B26" s="22">
        <v>6</v>
      </c>
      <c r="C26" s="76">
        <v>0</v>
      </c>
      <c r="D26" s="105">
        <v>0</v>
      </c>
      <c r="E26" s="416" t="s">
        <v>116</v>
      </c>
      <c r="F26" s="1"/>
      <c r="G26" s="1"/>
      <c r="H26" s="1"/>
      <c r="I26" s="1"/>
      <c r="J26" s="1"/>
    </row>
    <row r="27" spans="1:10" ht="15" customHeight="1" x14ac:dyDescent="0.25">
      <c r="A27" s="45" t="s">
        <v>117</v>
      </c>
      <c r="B27" s="22"/>
      <c r="C27" s="76">
        <v>0</v>
      </c>
      <c r="D27" s="105">
        <v>0</v>
      </c>
      <c r="E27" s="416" t="s">
        <v>118</v>
      </c>
      <c r="F27" s="1"/>
      <c r="G27" s="1"/>
      <c r="H27" s="1"/>
      <c r="I27" s="1"/>
      <c r="J27" s="1"/>
    </row>
    <row r="28" spans="1:10" ht="15" customHeight="1" x14ac:dyDescent="0.25">
      <c r="A28" s="45" t="s">
        <v>119</v>
      </c>
      <c r="B28" s="22">
        <v>6</v>
      </c>
      <c r="C28" s="76">
        <v>0</v>
      </c>
      <c r="D28" s="105">
        <v>0</v>
      </c>
      <c r="E28" s="416" t="s">
        <v>120</v>
      </c>
      <c r="F28" s="1"/>
      <c r="G28" s="1"/>
      <c r="H28" s="1"/>
      <c r="I28" s="1"/>
      <c r="J28" s="1"/>
    </row>
    <row r="29" spans="1:10" ht="15" customHeight="1" x14ac:dyDescent="0.25">
      <c r="A29" s="45" t="s">
        <v>121</v>
      </c>
      <c r="B29" s="22"/>
      <c r="C29" s="76">
        <v>186</v>
      </c>
      <c r="D29" s="105">
        <v>186</v>
      </c>
      <c r="E29" s="416" t="s">
        <v>122</v>
      </c>
      <c r="F29" s="1"/>
      <c r="G29" s="1"/>
      <c r="H29" s="1"/>
      <c r="I29" s="1"/>
      <c r="J29" s="1"/>
    </row>
    <row r="30" spans="1:10" ht="15" customHeight="1" x14ac:dyDescent="0.25">
      <c r="A30" s="45" t="s">
        <v>123</v>
      </c>
      <c r="B30" s="22"/>
      <c r="C30" s="76">
        <v>0</v>
      </c>
      <c r="D30" s="105">
        <v>-1.0186340659856796E-13</v>
      </c>
      <c r="E30" s="416" t="s">
        <v>124</v>
      </c>
      <c r="F30" s="1"/>
      <c r="G30" s="1"/>
      <c r="H30" s="1"/>
      <c r="I30" s="1"/>
      <c r="J30" s="1"/>
    </row>
    <row r="31" spans="1:10" ht="15" customHeight="1" x14ac:dyDescent="0.25">
      <c r="A31" s="46" t="s">
        <v>125</v>
      </c>
      <c r="B31" s="30"/>
      <c r="C31" s="76">
        <v>2852</v>
      </c>
      <c r="D31" s="105">
        <v>2696</v>
      </c>
      <c r="E31" s="416" t="s">
        <v>126</v>
      </c>
      <c r="F31" s="1"/>
      <c r="G31" s="1"/>
      <c r="H31" s="1"/>
      <c r="I31" s="1"/>
      <c r="J31" s="1"/>
    </row>
    <row r="32" spans="1:10" ht="15" customHeight="1" x14ac:dyDescent="0.25">
      <c r="A32" s="47" t="s">
        <v>127</v>
      </c>
      <c r="B32" s="36"/>
      <c r="C32" s="77">
        <f>SUBTOTAL(9,C24:C31)</f>
        <v>3038</v>
      </c>
      <c r="D32" s="106">
        <f>SUBTOTAL(9,D24:D31)</f>
        <v>2882</v>
      </c>
      <c r="E32" s="417" t="s">
        <v>128</v>
      </c>
      <c r="F32" s="1"/>
      <c r="G32" s="1"/>
      <c r="H32" s="1"/>
      <c r="I32" s="1"/>
      <c r="J32" s="1"/>
    </row>
    <row r="33" spans="1:10" ht="15" customHeight="1" x14ac:dyDescent="0.25">
      <c r="A33" s="44"/>
      <c r="B33" s="22"/>
      <c r="C33" s="79"/>
      <c r="D33" s="100"/>
      <c r="E33" s="419"/>
      <c r="F33" s="1"/>
      <c r="G33" s="1"/>
      <c r="H33" s="1"/>
      <c r="I33" s="1"/>
      <c r="J33" s="1"/>
    </row>
    <row r="34" spans="1:10" ht="15" customHeight="1" x14ac:dyDescent="0.25">
      <c r="A34" s="469" t="s">
        <v>129</v>
      </c>
      <c r="B34" s="22"/>
      <c r="C34" s="76"/>
      <c r="D34" s="63"/>
      <c r="E34" s="419"/>
      <c r="F34" s="1"/>
      <c r="G34" s="1"/>
      <c r="H34" s="1"/>
      <c r="I34" s="1"/>
      <c r="J34" s="1"/>
    </row>
    <row r="35" spans="1:10" ht="15" customHeight="1" x14ac:dyDescent="0.25">
      <c r="A35" s="44"/>
      <c r="B35" s="22"/>
      <c r="C35" s="76"/>
      <c r="D35" s="63"/>
      <c r="E35" s="419"/>
      <c r="F35" s="1"/>
      <c r="G35" s="1"/>
      <c r="H35" s="1"/>
      <c r="I35" s="1"/>
      <c r="J35" s="1"/>
    </row>
    <row r="36" spans="1:10" ht="15" customHeight="1" x14ac:dyDescent="0.25">
      <c r="A36" s="41" t="s">
        <v>130</v>
      </c>
      <c r="B36" s="22"/>
      <c r="C36" s="76"/>
      <c r="D36" s="63"/>
      <c r="E36" s="419"/>
      <c r="F36" s="1"/>
      <c r="G36" s="1"/>
      <c r="H36" s="1"/>
      <c r="I36" s="1"/>
      <c r="J36" s="1"/>
    </row>
    <row r="37" spans="1:10" ht="15" customHeight="1" x14ac:dyDescent="0.25">
      <c r="A37" s="45" t="s">
        <v>131</v>
      </c>
      <c r="B37" s="22"/>
      <c r="C37" s="76">
        <v>246</v>
      </c>
      <c r="D37" s="105">
        <v>345</v>
      </c>
      <c r="E37" s="416" t="s">
        <v>132</v>
      </c>
      <c r="F37" s="1"/>
      <c r="G37" s="1"/>
      <c r="H37" s="1"/>
      <c r="I37" s="1"/>
      <c r="J37" s="1"/>
    </row>
    <row r="38" spans="1:10" ht="15" customHeight="1" x14ac:dyDescent="0.25">
      <c r="A38" s="47" t="s">
        <v>133</v>
      </c>
      <c r="B38" s="36"/>
      <c r="C38" s="77">
        <f>SUBTOTAL(9,C37)</f>
        <v>246</v>
      </c>
      <c r="D38" s="106">
        <f>SUBTOTAL(9,D37)</f>
        <v>345</v>
      </c>
      <c r="E38" s="417" t="s">
        <v>134</v>
      </c>
      <c r="F38" s="1"/>
      <c r="G38" s="1"/>
      <c r="H38" s="1"/>
      <c r="I38" s="1"/>
      <c r="J38" s="1"/>
    </row>
    <row r="39" spans="1:10" ht="15" customHeight="1" x14ac:dyDescent="0.25">
      <c r="A39" s="48"/>
      <c r="B39" s="22"/>
      <c r="C39" s="90"/>
      <c r="D39" s="100"/>
      <c r="E39" s="419"/>
      <c r="F39" s="1"/>
      <c r="G39" s="1"/>
      <c r="H39" s="1"/>
      <c r="I39" s="1"/>
      <c r="J39" s="1"/>
    </row>
    <row r="40" spans="1:10" ht="15" customHeight="1" x14ac:dyDescent="0.25">
      <c r="A40" s="41" t="s">
        <v>135</v>
      </c>
      <c r="B40" s="22"/>
      <c r="C40" s="76"/>
      <c r="D40" s="63"/>
      <c r="E40" s="419"/>
      <c r="F40" s="1"/>
      <c r="G40" s="1"/>
      <c r="H40" s="1"/>
      <c r="I40" s="1"/>
      <c r="J40" s="1"/>
    </row>
    <row r="41" spans="1:10" ht="15" customHeight="1" x14ac:dyDescent="0.25">
      <c r="A41" s="45" t="s">
        <v>136</v>
      </c>
      <c r="B41" s="24">
        <v>9</v>
      </c>
      <c r="C41" s="76">
        <v>2367</v>
      </c>
      <c r="D41" s="105">
        <v>2588</v>
      </c>
      <c r="E41" s="416" t="s">
        <v>137</v>
      </c>
      <c r="F41" s="1"/>
      <c r="G41" s="1"/>
      <c r="H41" s="1"/>
      <c r="I41" s="1"/>
      <c r="J41" s="1"/>
    </row>
    <row r="42" spans="1:10" ht="15" customHeight="1" x14ac:dyDescent="0.25">
      <c r="A42" s="45" t="s">
        <v>138</v>
      </c>
      <c r="B42" s="24" t="s">
        <v>139</v>
      </c>
      <c r="C42" s="76">
        <v>5855</v>
      </c>
      <c r="D42" s="105">
        <v>1882</v>
      </c>
      <c r="E42" s="416" t="s">
        <v>140</v>
      </c>
      <c r="F42" s="1"/>
      <c r="G42" s="1"/>
      <c r="H42" s="1"/>
      <c r="I42" s="1"/>
      <c r="J42" s="1"/>
    </row>
    <row r="43" spans="1:10" ht="15" customHeight="1" x14ac:dyDescent="0.25">
      <c r="A43" s="255" t="s">
        <v>141</v>
      </c>
      <c r="B43" s="24"/>
      <c r="C43" s="76">
        <v>0</v>
      </c>
      <c r="D43" s="105">
        <v>0</v>
      </c>
      <c r="E43" s="416" t="s">
        <v>142</v>
      </c>
      <c r="F43" s="1"/>
      <c r="G43" s="1"/>
      <c r="H43" s="1"/>
      <c r="I43" s="1"/>
      <c r="J43" s="1"/>
    </row>
    <row r="44" spans="1:10" ht="15" customHeight="1" x14ac:dyDescent="0.25">
      <c r="A44" s="47" t="s">
        <v>143</v>
      </c>
      <c r="B44" s="36"/>
      <c r="C44" s="77">
        <f>SUBTOTAL(9,C41:C43)</f>
        <v>8222</v>
      </c>
      <c r="D44" s="106">
        <f>SUBTOTAL(9,D41:D43)</f>
        <v>4470</v>
      </c>
      <c r="E44" s="417" t="s">
        <v>144</v>
      </c>
      <c r="F44" s="1"/>
      <c r="G44" s="1"/>
      <c r="H44" s="1"/>
      <c r="I44" s="1"/>
      <c r="J44" s="1"/>
    </row>
    <row r="45" spans="1:10" ht="15" customHeight="1" x14ac:dyDescent="0.25">
      <c r="A45" s="44"/>
      <c r="B45" s="22"/>
      <c r="C45" s="79"/>
      <c r="D45" s="100"/>
      <c r="E45" s="419"/>
      <c r="F45" s="1"/>
      <c r="G45" s="1"/>
      <c r="H45" s="1"/>
      <c r="I45" s="1"/>
      <c r="J45" s="1"/>
    </row>
    <row r="46" spans="1:10" ht="15" customHeight="1" x14ac:dyDescent="0.25">
      <c r="A46" s="41" t="s">
        <v>145</v>
      </c>
      <c r="B46" s="22"/>
      <c r="C46" s="76"/>
      <c r="D46" s="63"/>
      <c r="E46" s="419"/>
      <c r="F46" s="1"/>
      <c r="G46" s="1"/>
      <c r="H46" s="1"/>
      <c r="I46" s="1"/>
      <c r="J46" s="1"/>
    </row>
    <row r="47" spans="1:10" ht="15" customHeight="1" x14ac:dyDescent="0.25">
      <c r="A47" s="45" t="s">
        <v>146</v>
      </c>
      <c r="B47" s="22"/>
      <c r="C47" s="76">
        <v>0</v>
      </c>
      <c r="D47" s="105">
        <v>0</v>
      </c>
      <c r="E47" s="416" t="s">
        <v>147</v>
      </c>
      <c r="F47" s="1"/>
      <c r="G47" s="1"/>
      <c r="H47" s="1"/>
      <c r="I47" s="1"/>
      <c r="J47" s="1"/>
    </row>
    <row r="48" spans="1:10" ht="15" customHeight="1" x14ac:dyDescent="0.25">
      <c r="A48" s="45" t="s">
        <v>148</v>
      </c>
      <c r="B48" s="22"/>
      <c r="C48" s="76">
        <v>0</v>
      </c>
      <c r="D48" s="105">
        <v>0</v>
      </c>
      <c r="E48" s="416" t="s">
        <v>149</v>
      </c>
      <c r="F48" s="1"/>
      <c r="G48" s="1"/>
      <c r="H48" s="1"/>
      <c r="I48" s="1"/>
      <c r="J48" s="1"/>
    </row>
    <row r="49" spans="1:10" ht="15" customHeight="1" x14ac:dyDescent="0.25">
      <c r="A49" s="45" t="s">
        <v>150</v>
      </c>
      <c r="B49" s="22"/>
      <c r="C49" s="76">
        <v>0</v>
      </c>
      <c r="D49" s="105">
        <v>0</v>
      </c>
      <c r="E49" s="416" t="s">
        <v>151</v>
      </c>
      <c r="F49" s="1"/>
      <c r="G49" s="1"/>
      <c r="H49" s="1"/>
      <c r="I49" s="1"/>
      <c r="J49" s="1"/>
    </row>
    <row r="50" spans="1:10" ht="15" customHeight="1" x14ac:dyDescent="0.25">
      <c r="A50" s="45" t="s">
        <v>152</v>
      </c>
      <c r="B50" s="22"/>
      <c r="C50" s="76">
        <v>0</v>
      </c>
      <c r="D50" s="105">
        <v>0</v>
      </c>
      <c r="E50" s="416" t="s">
        <v>153</v>
      </c>
      <c r="F50" s="1"/>
      <c r="G50" s="1"/>
      <c r="H50" s="1"/>
      <c r="I50" s="1"/>
      <c r="J50" s="1"/>
    </row>
    <row r="51" spans="1:10" ht="15" customHeight="1" x14ac:dyDescent="0.25">
      <c r="A51" s="46" t="s">
        <v>154</v>
      </c>
      <c r="B51" s="30"/>
      <c r="C51" s="76">
        <v>0</v>
      </c>
      <c r="D51" s="105">
        <v>0</v>
      </c>
      <c r="E51" s="416" t="s">
        <v>155</v>
      </c>
      <c r="F51" s="1"/>
      <c r="G51" s="1"/>
      <c r="H51" s="1"/>
      <c r="I51" s="1"/>
      <c r="J51" s="1"/>
    </row>
    <row r="52" spans="1:10" ht="15" customHeight="1" x14ac:dyDescent="0.25">
      <c r="A52" s="47" t="s">
        <v>156</v>
      </c>
      <c r="B52" s="36"/>
      <c r="C52" s="77">
        <f>SUBTOTAL(9,C47:C51)</f>
        <v>0</v>
      </c>
      <c r="D52" s="106">
        <f>SUBTOTAL(9,D47:D51)</f>
        <v>0</v>
      </c>
      <c r="E52" s="417" t="s">
        <v>157</v>
      </c>
      <c r="F52" s="1"/>
      <c r="G52" s="1"/>
      <c r="H52" s="1"/>
      <c r="I52" s="1"/>
      <c r="J52" s="1"/>
    </row>
    <row r="53" spans="1:10" ht="15" customHeight="1" x14ac:dyDescent="0.25">
      <c r="A53" s="44"/>
      <c r="B53" s="22"/>
      <c r="C53" s="79"/>
      <c r="D53" s="100"/>
      <c r="E53" s="419"/>
      <c r="F53" s="1"/>
      <c r="G53" s="1"/>
      <c r="H53" s="1"/>
      <c r="I53" s="1"/>
      <c r="J53" s="1"/>
    </row>
    <row r="54" spans="1:10" ht="15" customHeight="1" x14ac:dyDescent="0.25">
      <c r="A54" s="41" t="s">
        <v>158</v>
      </c>
      <c r="B54" s="22"/>
      <c r="C54" s="91"/>
      <c r="D54" s="63"/>
      <c r="E54" s="419"/>
      <c r="F54" s="1"/>
      <c r="G54" s="1"/>
      <c r="H54" s="1"/>
      <c r="I54" s="1"/>
      <c r="J54" s="1"/>
    </row>
    <row r="55" spans="1:10" ht="15" customHeight="1" x14ac:dyDescent="0.25">
      <c r="A55" s="45" t="s">
        <v>159</v>
      </c>
      <c r="B55" s="22"/>
      <c r="C55" s="76">
        <v>194538</v>
      </c>
      <c r="D55" s="105">
        <v>194670</v>
      </c>
      <c r="E55" s="416" t="s">
        <v>160</v>
      </c>
      <c r="F55" s="1"/>
      <c r="G55" s="1"/>
      <c r="H55" s="1"/>
      <c r="I55" s="1"/>
      <c r="J55" s="1"/>
    </row>
    <row r="56" spans="1:10" ht="15" customHeight="1" x14ac:dyDescent="0.25">
      <c r="A56" s="46" t="s">
        <v>161</v>
      </c>
      <c r="B56" s="30"/>
      <c r="C56" s="76">
        <v>0</v>
      </c>
      <c r="D56" s="105">
        <v>0</v>
      </c>
      <c r="E56" s="416" t="s">
        <v>162</v>
      </c>
      <c r="F56" s="1"/>
      <c r="G56" s="1"/>
      <c r="H56" s="1"/>
      <c r="I56" s="1"/>
      <c r="J56" s="1"/>
    </row>
    <row r="57" spans="1:10" ht="15" customHeight="1" x14ac:dyDescent="0.25">
      <c r="A57" s="47" t="s">
        <v>163</v>
      </c>
      <c r="B57" s="36"/>
      <c r="C57" s="77">
        <f>SUBTOTAL(9,C55:C56)</f>
        <v>194538</v>
      </c>
      <c r="D57" s="106">
        <f>SUBTOTAL(9,D55:D56)</f>
        <v>194670</v>
      </c>
      <c r="E57" s="417" t="s">
        <v>164</v>
      </c>
      <c r="F57" s="1"/>
      <c r="G57" s="1"/>
      <c r="H57" s="1"/>
      <c r="I57" s="1"/>
      <c r="J57" s="1"/>
    </row>
    <row r="58" spans="1:10" ht="15" customHeight="1" x14ac:dyDescent="0.25">
      <c r="A58" s="44"/>
      <c r="B58" s="22"/>
      <c r="C58" s="79"/>
      <c r="D58" s="100"/>
      <c r="E58" s="419"/>
      <c r="F58" s="1"/>
      <c r="G58" s="1"/>
      <c r="H58" s="1"/>
      <c r="I58" s="1"/>
      <c r="J58" s="1"/>
    </row>
    <row r="59" spans="1:10" ht="15" customHeight="1" x14ac:dyDescent="0.25">
      <c r="A59" s="251" t="s">
        <v>165</v>
      </c>
      <c r="B59" s="252"/>
      <c r="C59" s="253">
        <f>SUBTOTAL(9,C11:C57)</f>
        <v>246479</v>
      </c>
      <c r="D59" s="254">
        <f>SUBTOTAL(9,D11:D57)</f>
        <v>227805</v>
      </c>
      <c r="E59" s="417" t="s">
        <v>166</v>
      </c>
      <c r="F59" s="1"/>
      <c r="G59" s="1"/>
      <c r="H59" s="1"/>
      <c r="I59" s="1"/>
      <c r="J59" s="1"/>
    </row>
    <row r="60" spans="1:10" ht="15" customHeight="1" x14ac:dyDescent="0.25">
      <c r="A60" s="1"/>
      <c r="B60" s="10"/>
      <c r="C60" s="271"/>
      <c r="D60" s="271"/>
      <c r="E60" s="117"/>
      <c r="F60" s="1"/>
    </row>
    <row r="61" spans="1:10" ht="15" customHeight="1" x14ac:dyDescent="0.25">
      <c r="A61" s="335" t="s">
        <v>167</v>
      </c>
      <c r="B61" s="39"/>
      <c r="C61" s="39"/>
      <c r="D61" s="39"/>
      <c r="E61" s="117"/>
      <c r="F61" s="1"/>
    </row>
  </sheetData>
  <pageMargins left="0.70866141732283472" right="0.51181102362204722" top="0.74803149606299213" bottom="0.74803149606299213" header="0.31496062992125984" footer="0.31496062992125984"/>
  <pageSetup paperSize="9" scale="82" orientation="portrait" r:id="rId1"/>
  <headerFooter>
    <oddHeader>&amp;L&amp;"Calibri"&amp;10&amp;KFF8C00 Internt NLA&amp;1#_x000D_</oddHeader>
  </headerFooter>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I55"/>
  <sheetViews>
    <sheetView zoomScaleNormal="100" workbookViewId="0">
      <selection activeCell="C2" sqref="C2"/>
    </sheetView>
  </sheetViews>
  <sheetFormatPr baseColWidth="10" defaultColWidth="17.28515625" defaultRowHeight="15.75" customHeight="1" x14ac:dyDescent="0.25"/>
  <cols>
    <col min="1" max="1" width="37.5703125" style="39" customWidth="1"/>
    <col min="2" max="2" width="8" style="39" customWidth="1"/>
    <col min="3" max="3" width="12.5703125" style="39" customWidth="1"/>
    <col min="4" max="4" width="11.7109375" style="39" customWidth="1"/>
    <col min="5" max="5" width="13.7109375" style="39" bestFit="1" customWidth="1"/>
    <col min="6" max="6" width="11.42578125" style="39" customWidth="1"/>
    <col min="7" max="7" width="13" style="39" customWidth="1"/>
    <col min="8" max="9" width="11.42578125" style="39" customWidth="1"/>
    <col min="10" max="16384" width="17.28515625" style="39"/>
  </cols>
  <sheetData>
    <row r="2" spans="1:9" ht="15" customHeight="1" x14ac:dyDescent="0.25">
      <c r="A2" s="266" t="str">
        <f>Resultatregnskap!A2</f>
        <v>Virksomhetens navn: NLA Høgskolen AS</v>
      </c>
      <c r="E2" s="11"/>
      <c r="F2" s="1"/>
      <c r="G2" s="1"/>
      <c r="H2" s="1"/>
      <c r="I2" s="1"/>
    </row>
    <row r="4" spans="1:9" ht="15" customHeight="1" x14ac:dyDescent="0.25">
      <c r="A4" s="17" t="s">
        <v>168</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1" t="s">
        <v>169</v>
      </c>
      <c r="B7" s="485" t="s">
        <v>32</v>
      </c>
      <c r="C7" s="498">
        <f>Resultatregnskap!C8</f>
        <v>45657</v>
      </c>
      <c r="D7" s="499">
        <f>'Balanse - eiendeler'!D7</f>
        <v>45291</v>
      </c>
      <c r="E7" s="500" t="str">
        <f>Resultatregnskap!E8</f>
        <v>DBH-referanse</v>
      </c>
      <c r="F7" s="1"/>
      <c r="G7" s="1"/>
      <c r="H7" s="1"/>
      <c r="I7" s="1"/>
    </row>
    <row r="8" spans="1:9" ht="15" customHeight="1" x14ac:dyDescent="0.25">
      <c r="A8" s="33"/>
      <c r="B8" s="33"/>
      <c r="C8" s="42"/>
      <c r="D8" s="43"/>
      <c r="E8" s="470"/>
      <c r="F8" s="1"/>
      <c r="G8" s="6"/>
      <c r="H8" s="1"/>
      <c r="I8" s="1"/>
    </row>
    <row r="9" spans="1:9" ht="15" customHeight="1" x14ac:dyDescent="0.25">
      <c r="A9" s="409" t="s">
        <v>170</v>
      </c>
      <c r="B9" s="33"/>
      <c r="C9" s="27"/>
      <c r="D9" s="28"/>
      <c r="E9" s="470"/>
      <c r="F9" s="1"/>
      <c r="G9" s="1"/>
      <c r="H9" s="1"/>
      <c r="I9" s="1"/>
    </row>
    <row r="10" spans="1:9" ht="15" customHeight="1" x14ac:dyDescent="0.25">
      <c r="A10" s="33"/>
      <c r="B10" s="33"/>
      <c r="C10" s="27"/>
      <c r="D10" s="28"/>
      <c r="E10" s="470"/>
      <c r="F10" s="1"/>
      <c r="G10" s="11"/>
      <c r="H10" s="1"/>
      <c r="I10" s="1"/>
    </row>
    <row r="11" spans="1:9" ht="15" customHeight="1" x14ac:dyDescent="0.25">
      <c r="A11" s="21" t="s">
        <v>171</v>
      </c>
      <c r="B11" s="33"/>
      <c r="C11" s="27"/>
      <c r="D11" s="28"/>
      <c r="E11" s="470"/>
      <c r="F11" s="1"/>
      <c r="G11" s="11"/>
      <c r="H11" s="1"/>
      <c r="I11" s="1"/>
    </row>
    <row r="12" spans="1:9" ht="15" customHeight="1" x14ac:dyDescent="0.25">
      <c r="A12" s="34" t="s">
        <v>172</v>
      </c>
      <c r="B12" s="511">
        <v>12</v>
      </c>
      <c r="C12" s="27">
        <v>100</v>
      </c>
      <c r="D12" s="27">
        <v>100</v>
      </c>
      <c r="E12" s="471" t="s">
        <v>173</v>
      </c>
      <c r="F12" s="1"/>
      <c r="G12" s="1"/>
      <c r="H12" s="1"/>
      <c r="I12" s="1"/>
    </row>
    <row r="13" spans="1:9" ht="15" customHeight="1" x14ac:dyDescent="0.25">
      <c r="A13" s="23" t="s">
        <v>174</v>
      </c>
      <c r="B13" s="511">
        <v>12</v>
      </c>
      <c r="C13" s="27">
        <v>0</v>
      </c>
      <c r="D13" s="27">
        <v>0</v>
      </c>
      <c r="E13" s="471" t="s">
        <v>175</v>
      </c>
      <c r="F13" s="1"/>
      <c r="G13" s="1"/>
      <c r="H13" s="1"/>
      <c r="I13" s="1"/>
    </row>
    <row r="14" spans="1:9" ht="15" customHeight="1" x14ac:dyDescent="0.25">
      <c r="A14" s="25" t="s">
        <v>176</v>
      </c>
      <c r="B14" s="512">
        <v>12</v>
      </c>
      <c r="C14" s="27">
        <v>2398</v>
      </c>
      <c r="D14" s="27">
        <v>2398</v>
      </c>
      <c r="E14" s="471" t="s">
        <v>177</v>
      </c>
      <c r="F14" s="1"/>
      <c r="G14" s="1"/>
      <c r="H14" s="1"/>
      <c r="I14" s="1"/>
    </row>
    <row r="15" spans="1:9" ht="15" customHeight="1" x14ac:dyDescent="0.25">
      <c r="A15" s="35" t="s">
        <v>178</v>
      </c>
      <c r="B15" s="36"/>
      <c r="C15" s="31">
        <f>SUBTOTAL(9,C12:C14)</f>
        <v>2498</v>
      </c>
      <c r="D15" s="32">
        <f>SUBTOTAL(9,D12:D14)</f>
        <v>2498</v>
      </c>
      <c r="E15" s="472" t="s">
        <v>179</v>
      </c>
      <c r="F15" s="1"/>
      <c r="G15" s="1"/>
      <c r="H15" s="1"/>
      <c r="I15" s="1"/>
    </row>
    <row r="16" spans="1:9" ht="15" customHeight="1" x14ac:dyDescent="0.25">
      <c r="A16" s="33"/>
      <c r="B16" s="22"/>
      <c r="C16" s="42"/>
      <c r="D16" s="43"/>
      <c r="E16" s="470"/>
      <c r="F16" s="1"/>
      <c r="G16" s="400"/>
      <c r="H16" s="1"/>
      <c r="I16" s="1"/>
    </row>
    <row r="17" spans="1:9" ht="15" customHeight="1" x14ac:dyDescent="0.25">
      <c r="A17" s="21" t="s">
        <v>180</v>
      </c>
      <c r="B17" s="22"/>
      <c r="C17" s="27"/>
      <c r="D17" s="28"/>
      <c r="E17" s="470"/>
      <c r="F17" s="1"/>
      <c r="G17" s="1"/>
      <c r="H17" s="1"/>
      <c r="I17" s="1"/>
    </row>
    <row r="18" spans="1:9" ht="15" customHeight="1" x14ac:dyDescent="0.25">
      <c r="A18" s="34" t="s">
        <v>181</v>
      </c>
      <c r="B18" s="511">
        <v>12</v>
      </c>
      <c r="C18" s="27">
        <v>0</v>
      </c>
      <c r="D18" s="27">
        <v>0</v>
      </c>
      <c r="E18" s="471" t="s">
        <v>182</v>
      </c>
      <c r="F18" s="1"/>
      <c r="G18" s="1"/>
      <c r="H18" s="1"/>
      <c r="I18" s="1"/>
    </row>
    <row r="19" spans="1:9" ht="15" customHeight="1" x14ac:dyDescent="0.25">
      <c r="A19" s="25" t="s">
        <v>183</v>
      </c>
      <c r="B19" s="512">
        <v>12</v>
      </c>
      <c r="C19" s="27">
        <v>135836</v>
      </c>
      <c r="D19" s="27">
        <v>101871</v>
      </c>
      <c r="E19" s="471" t="s">
        <v>184</v>
      </c>
      <c r="F19" s="1"/>
      <c r="G19" s="103"/>
      <c r="H19" s="1"/>
      <c r="I19" s="1"/>
    </row>
    <row r="20" spans="1:9" ht="15" customHeight="1" x14ac:dyDescent="0.25">
      <c r="A20" s="35" t="s">
        <v>185</v>
      </c>
      <c r="B20" s="36"/>
      <c r="C20" s="31">
        <f>SUBTOTAL(9,C18:C19)</f>
        <v>135836</v>
      </c>
      <c r="D20" s="32">
        <f>SUBTOTAL(9,D18:D19)</f>
        <v>101871</v>
      </c>
      <c r="E20" s="472" t="s">
        <v>186</v>
      </c>
      <c r="F20" s="1"/>
      <c r="G20" s="1"/>
      <c r="H20" s="1"/>
      <c r="I20" s="1"/>
    </row>
    <row r="21" spans="1:9" ht="15" customHeight="1" x14ac:dyDescent="0.25">
      <c r="A21" s="52"/>
      <c r="B21" s="33"/>
      <c r="C21" s="49"/>
      <c r="D21" s="43"/>
      <c r="E21" s="470"/>
      <c r="F21" s="1"/>
      <c r="G21" s="103"/>
      <c r="H21" s="1"/>
      <c r="I21" s="1"/>
    </row>
    <row r="22" spans="1:9" ht="15" customHeight="1" x14ac:dyDescent="0.25">
      <c r="A22" s="256" t="s">
        <v>187</v>
      </c>
      <c r="B22" s="259"/>
      <c r="C22" s="257">
        <f>SUBTOTAL(9,C12:C20)</f>
        <v>138334</v>
      </c>
      <c r="D22" s="258">
        <f>SUBTOTAL(9,D12:D20)</f>
        <v>104369</v>
      </c>
      <c r="E22" s="472" t="s">
        <v>188</v>
      </c>
      <c r="F22" s="1"/>
      <c r="G22" s="1"/>
      <c r="H22" s="1"/>
      <c r="I22" s="1"/>
    </row>
    <row r="23" spans="1:9" ht="15" customHeight="1" x14ac:dyDescent="0.25">
      <c r="A23" s="33"/>
      <c r="B23" s="33"/>
      <c r="C23" s="42"/>
      <c r="D23" s="43"/>
      <c r="E23" s="470"/>
      <c r="F23" s="1"/>
      <c r="G23" s="1"/>
      <c r="H23" s="1"/>
      <c r="I23" s="1"/>
    </row>
    <row r="24" spans="1:9" ht="15" customHeight="1" x14ac:dyDescent="0.25">
      <c r="A24" s="409" t="s">
        <v>189</v>
      </c>
      <c r="B24" s="33"/>
      <c r="C24" s="27"/>
      <c r="D24" s="28"/>
      <c r="E24" s="470"/>
      <c r="F24" s="1"/>
      <c r="G24" s="1"/>
      <c r="H24" s="1"/>
      <c r="I24" s="1"/>
    </row>
    <row r="25" spans="1:9" ht="15" customHeight="1" x14ac:dyDescent="0.25">
      <c r="A25" s="33"/>
      <c r="B25" s="33"/>
      <c r="C25" s="27"/>
      <c r="D25" s="28"/>
      <c r="E25" s="470"/>
      <c r="F25" s="1"/>
      <c r="G25" s="1"/>
      <c r="H25" s="1"/>
      <c r="I25" s="1"/>
    </row>
    <row r="26" spans="1:9" ht="15" customHeight="1" x14ac:dyDescent="0.25">
      <c r="A26" s="21" t="s">
        <v>190</v>
      </c>
      <c r="B26" s="33"/>
      <c r="C26" s="27"/>
      <c r="D26" s="28"/>
      <c r="E26" s="470"/>
      <c r="F26" s="1"/>
      <c r="G26" s="1"/>
      <c r="H26" s="1"/>
      <c r="I26" s="1"/>
    </row>
    <row r="27" spans="1:9" ht="15" customHeight="1" x14ac:dyDescent="0.25">
      <c r="A27" s="34" t="s">
        <v>191</v>
      </c>
      <c r="B27" s="33"/>
      <c r="C27" s="27">
        <v>0</v>
      </c>
      <c r="D27" s="27">
        <v>0</v>
      </c>
      <c r="E27" s="471" t="s">
        <v>192</v>
      </c>
      <c r="F27" s="1"/>
      <c r="G27" s="1"/>
      <c r="H27" s="1"/>
      <c r="I27" s="1"/>
    </row>
    <row r="28" spans="1:9" ht="15" customHeight="1" x14ac:dyDescent="0.25">
      <c r="A28" s="34" t="s">
        <v>193</v>
      </c>
      <c r="B28" s="33"/>
      <c r="C28" s="27">
        <v>0</v>
      </c>
      <c r="D28" s="27">
        <v>0</v>
      </c>
      <c r="E28" s="471" t="s">
        <v>194</v>
      </c>
      <c r="F28" s="1"/>
      <c r="G28" s="1"/>
      <c r="H28" s="1"/>
      <c r="I28" s="1"/>
    </row>
    <row r="29" spans="1:9" ht="15" customHeight="1" x14ac:dyDescent="0.25">
      <c r="A29" s="34" t="s">
        <v>195</v>
      </c>
      <c r="B29" s="33"/>
      <c r="C29" s="27">
        <v>0</v>
      </c>
      <c r="D29" s="27">
        <v>0</v>
      </c>
      <c r="E29" s="471" t="s">
        <v>196</v>
      </c>
      <c r="F29" s="1"/>
      <c r="G29" s="1"/>
      <c r="H29" s="1"/>
      <c r="I29" s="1"/>
    </row>
    <row r="30" spans="1:9" ht="15" customHeight="1" x14ac:dyDescent="0.25">
      <c r="A30" s="34" t="s">
        <v>197</v>
      </c>
      <c r="B30" s="33"/>
      <c r="C30" s="27">
        <v>0</v>
      </c>
      <c r="D30" s="27">
        <v>0</v>
      </c>
      <c r="E30" s="471" t="s">
        <v>198</v>
      </c>
      <c r="F30" s="1"/>
      <c r="G30" s="1"/>
      <c r="H30" s="1"/>
      <c r="I30" s="1"/>
    </row>
    <row r="31" spans="1:9" ht="15" customHeight="1" x14ac:dyDescent="0.25">
      <c r="A31" s="25" t="s">
        <v>199</v>
      </c>
      <c r="B31" s="38"/>
      <c r="C31" s="27">
        <v>0</v>
      </c>
      <c r="D31" s="27">
        <v>0</v>
      </c>
      <c r="E31" s="471" t="s">
        <v>200</v>
      </c>
      <c r="F31" s="1"/>
      <c r="G31" s="1"/>
      <c r="H31" s="1"/>
      <c r="I31" s="1"/>
    </row>
    <row r="32" spans="1:9" ht="15" customHeight="1" x14ac:dyDescent="0.25">
      <c r="A32" s="35" t="s">
        <v>201</v>
      </c>
      <c r="B32" s="19"/>
      <c r="C32" s="31">
        <f>SUBTOTAL(9,C27:C31)</f>
        <v>0</v>
      </c>
      <c r="D32" s="32">
        <f>SUBTOTAL(9,D27:D31)</f>
        <v>0</v>
      </c>
      <c r="E32" s="472" t="s">
        <v>202</v>
      </c>
      <c r="F32" s="103"/>
      <c r="G32" s="1"/>
      <c r="H32" s="1"/>
      <c r="I32" s="1"/>
    </row>
    <row r="33" spans="1:9" ht="15" customHeight="1" x14ac:dyDescent="0.25">
      <c r="A33" s="33"/>
      <c r="B33" s="33"/>
      <c r="C33" s="42"/>
      <c r="D33" s="43"/>
      <c r="E33" s="470"/>
      <c r="F33" s="1"/>
      <c r="G33" s="16"/>
      <c r="H33" s="1"/>
      <c r="I33" s="1"/>
    </row>
    <row r="34" spans="1:9" ht="15" customHeight="1" x14ac:dyDescent="0.25">
      <c r="A34" s="21" t="s">
        <v>203</v>
      </c>
      <c r="B34" s="33"/>
      <c r="C34" s="27"/>
      <c r="D34" s="28"/>
      <c r="E34" s="470"/>
      <c r="F34" s="1"/>
      <c r="G34" s="1"/>
      <c r="H34" s="1"/>
      <c r="I34" s="1"/>
    </row>
    <row r="35" spans="1:9" ht="15" customHeight="1" x14ac:dyDescent="0.25">
      <c r="A35" s="34" t="s">
        <v>204</v>
      </c>
      <c r="B35" s="22"/>
      <c r="C35" s="27">
        <v>0</v>
      </c>
      <c r="D35" s="27">
        <v>0</v>
      </c>
      <c r="E35" s="471" t="s">
        <v>205</v>
      </c>
      <c r="F35" s="1"/>
      <c r="G35" s="1"/>
      <c r="H35" s="1"/>
      <c r="I35" s="1"/>
    </row>
    <row r="36" spans="1:9" ht="15" customHeight="1" x14ac:dyDescent="0.25">
      <c r="A36" s="34" t="s">
        <v>206</v>
      </c>
      <c r="B36" s="22"/>
      <c r="C36" s="27">
        <v>0</v>
      </c>
      <c r="D36" s="27">
        <v>0</v>
      </c>
      <c r="E36" s="471" t="s">
        <v>207</v>
      </c>
      <c r="F36" s="1"/>
      <c r="G36" s="1"/>
      <c r="H36" s="1"/>
      <c r="I36" s="1"/>
    </row>
    <row r="37" spans="1:9" ht="15" customHeight="1" x14ac:dyDescent="0.25">
      <c r="A37" s="34" t="s">
        <v>208</v>
      </c>
      <c r="B37" s="22">
        <v>10</v>
      </c>
      <c r="C37" s="27">
        <v>0</v>
      </c>
      <c r="D37" s="27">
        <v>0</v>
      </c>
      <c r="E37" s="471" t="s">
        <v>209</v>
      </c>
      <c r="F37" s="1"/>
      <c r="G37" s="1"/>
      <c r="H37" s="1"/>
      <c r="I37" s="1"/>
    </row>
    <row r="38" spans="1:9" ht="15" customHeight="1" x14ac:dyDescent="0.25">
      <c r="A38" s="25" t="s">
        <v>210</v>
      </c>
      <c r="B38" s="261" t="s">
        <v>211</v>
      </c>
      <c r="C38" s="27">
        <v>0</v>
      </c>
      <c r="D38" s="27">
        <v>0</v>
      </c>
      <c r="E38" s="471" t="s">
        <v>212</v>
      </c>
      <c r="F38" s="260"/>
      <c r="G38" s="1"/>
      <c r="H38" s="1"/>
      <c r="I38" s="1"/>
    </row>
    <row r="39" spans="1:9" ht="15" customHeight="1" x14ac:dyDescent="0.25">
      <c r="A39" s="35" t="s">
        <v>213</v>
      </c>
      <c r="B39" s="19"/>
      <c r="C39" s="31">
        <f>SUBTOTAL(9,C35:C38)</f>
        <v>0</v>
      </c>
      <c r="D39" s="32">
        <f>SUBTOTAL(9,D35:D38)</f>
        <v>0</v>
      </c>
      <c r="E39" s="472" t="s">
        <v>214</v>
      </c>
      <c r="F39" s="1"/>
      <c r="G39" s="1"/>
      <c r="H39" s="1"/>
      <c r="I39" s="1"/>
    </row>
    <row r="40" spans="1:9" ht="15" customHeight="1" x14ac:dyDescent="0.25">
      <c r="A40" s="33"/>
      <c r="B40" s="33"/>
      <c r="C40" s="42"/>
      <c r="D40" s="43"/>
      <c r="E40" s="470"/>
      <c r="F40" s="1"/>
      <c r="G40" s="1"/>
      <c r="H40" s="1"/>
      <c r="I40" s="1"/>
    </row>
    <row r="41" spans="1:9" ht="15" customHeight="1" x14ac:dyDescent="0.25">
      <c r="A41" s="21" t="s">
        <v>215</v>
      </c>
      <c r="B41" s="33"/>
      <c r="C41" s="27"/>
      <c r="D41" s="28"/>
      <c r="E41" s="470"/>
      <c r="F41" s="1"/>
      <c r="G41" s="1"/>
      <c r="H41" s="1"/>
      <c r="I41" s="1"/>
    </row>
    <row r="42" spans="1:9" ht="15" customHeight="1" x14ac:dyDescent="0.25">
      <c r="A42" s="34" t="s">
        <v>204</v>
      </c>
      <c r="B42" s="33"/>
      <c r="C42" s="27">
        <v>0</v>
      </c>
      <c r="D42" s="27">
        <v>0</v>
      </c>
      <c r="E42" s="471" t="s">
        <v>216</v>
      </c>
      <c r="F42" s="1"/>
      <c r="G42" s="1"/>
      <c r="H42" s="1"/>
      <c r="I42" s="1"/>
    </row>
    <row r="43" spans="1:9" ht="15" customHeight="1" x14ac:dyDescent="0.25">
      <c r="A43" s="34" t="s">
        <v>208</v>
      </c>
      <c r="B43" s="22">
        <v>10</v>
      </c>
      <c r="C43" s="27">
        <v>0</v>
      </c>
      <c r="D43" s="27">
        <v>0</v>
      </c>
      <c r="E43" s="471" t="s">
        <v>217</v>
      </c>
      <c r="F43" s="1"/>
      <c r="G43" s="1"/>
      <c r="H43" s="1"/>
      <c r="I43" s="1"/>
    </row>
    <row r="44" spans="1:9" ht="15" customHeight="1" x14ac:dyDescent="0.25">
      <c r="A44" s="34" t="s">
        <v>218</v>
      </c>
      <c r="B44" s="33"/>
      <c r="C44" s="27">
        <v>16701</v>
      </c>
      <c r="D44" s="27">
        <v>15973</v>
      </c>
      <c r="E44" s="471" t="s">
        <v>219</v>
      </c>
      <c r="F44" s="1"/>
      <c r="G44" s="1"/>
      <c r="H44" s="1"/>
      <c r="I44" s="1"/>
    </row>
    <row r="45" spans="1:9" ht="15" customHeight="1" x14ac:dyDescent="0.25">
      <c r="A45" s="34" t="s">
        <v>220</v>
      </c>
      <c r="B45" s="33"/>
      <c r="C45" s="27">
        <v>0</v>
      </c>
      <c r="D45" s="27">
        <v>0</v>
      </c>
      <c r="E45" s="471" t="s">
        <v>221</v>
      </c>
      <c r="F45" s="1"/>
      <c r="G45" s="1"/>
      <c r="H45" s="1"/>
      <c r="I45" s="1"/>
    </row>
    <row r="46" spans="1:9" ht="15" customHeight="1" x14ac:dyDescent="0.25">
      <c r="A46" s="34" t="s">
        <v>222</v>
      </c>
      <c r="B46" s="33"/>
      <c r="C46" s="27">
        <v>16371</v>
      </c>
      <c r="D46" s="27">
        <v>17909</v>
      </c>
      <c r="E46" s="471" t="s">
        <v>223</v>
      </c>
      <c r="F46" s="1"/>
      <c r="G46" s="1"/>
      <c r="H46" s="1"/>
      <c r="I46" s="1"/>
    </row>
    <row r="47" spans="1:9" ht="15" customHeight="1" x14ac:dyDescent="0.25">
      <c r="A47" s="25" t="s">
        <v>224</v>
      </c>
      <c r="B47" s="30" t="s">
        <v>225</v>
      </c>
      <c r="C47" s="27">
        <v>75073</v>
      </c>
      <c r="D47" s="27">
        <v>89554</v>
      </c>
      <c r="E47" s="471" t="s">
        <v>226</v>
      </c>
      <c r="F47" s="1"/>
      <c r="G47" s="1"/>
      <c r="H47" s="1"/>
      <c r="I47" s="1"/>
    </row>
    <row r="48" spans="1:9" ht="15" customHeight="1" x14ac:dyDescent="0.25">
      <c r="A48" s="35" t="s">
        <v>227</v>
      </c>
      <c r="B48" s="19"/>
      <c r="C48" s="31">
        <f>SUBTOTAL(9,C42:C47)</f>
        <v>108145</v>
      </c>
      <c r="D48" s="32">
        <f>SUBTOTAL(9,D42:D47)</f>
        <v>123436</v>
      </c>
      <c r="E48" s="472" t="s">
        <v>228</v>
      </c>
      <c r="F48" s="1"/>
      <c r="G48" s="1"/>
      <c r="H48" s="1"/>
      <c r="I48" s="1"/>
    </row>
    <row r="49" spans="1:9" ht="15" customHeight="1" x14ac:dyDescent="0.25">
      <c r="A49" s="33"/>
      <c r="B49" s="33"/>
      <c r="C49" s="42"/>
      <c r="D49" s="43"/>
      <c r="E49" s="470"/>
      <c r="F49" s="1"/>
      <c r="G49" s="1"/>
      <c r="H49" s="1"/>
      <c r="I49" s="1"/>
    </row>
    <row r="50" spans="1:9" ht="15" customHeight="1" x14ac:dyDescent="0.25">
      <c r="A50" s="256" t="s">
        <v>229</v>
      </c>
      <c r="B50" s="257"/>
      <c r="C50" s="257">
        <f>SUBTOTAL(9,C27:C48)</f>
        <v>108145</v>
      </c>
      <c r="D50" s="258">
        <f>SUBTOTAL(9,D27:D48)</f>
        <v>123436</v>
      </c>
      <c r="E50" s="472" t="s">
        <v>230</v>
      </c>
      <c r="F50" s="1"/>
      <c r="G50" s="1"/>
      <c r="H50" s="1"/>
      <c r="I50" s="1"/>
    </row>
    <row r="51" spans="1:9" ht="13.5" customHeight="1" x14ac:dyDescent="0.25">
      <c r="A51" s="33"/>
      <c r="B51" s="33"/>
      <c r="C51" s="42"/>
      <c r="D51" s="43"/>
      <c r="E51" s="470"/>
      <c r="F51" s="1"/>
      <c r="G51" s="1"/>
      <c r="H51" s="1"/>
      <c r="I51" s="1"/>
    </row>
    <row r="52" spans="1:9" ht="15" customHeight="1" x14ac:dyDescent="0.25">
      <c r="A52" s="256" t="s">
        <v>231</v>
      </c>
      <c r="B52" s="259"/>
      <c r="C52" s="257">
        <f>SUBTOTAL(9,C12:C50)</f>
        <v>246479</v>
      </c>
      <c r="D52" s="258">
        <f>SUBTOTAL(9,D12:D50)</f>
        <v>227805</v>
      </c>
      <c r="E52" s="472" t="s">
        <v>232</v>
      </c>
      <c r="F52" s="1"/>
      <c r="G52" s="1"/>
      <c r="H52" s="1"/>
      <c r="I52" s="1"/>
    </row>
    <row r="53" spans="1:9" ht="15" customHeight="1" x14ac:dyDescent="0.25">
      <c r="A53" s="1"/>
      <c r="B53" s="1"/>
      <c r="C53" s="1"/>
      <c r="D53" s="1"/>
      <c r="E53" s="11"/>
      <c r="F53" s="1"/>
      <c r="G53" s="11"/>
      <c r="H53" s="11"/>
      <c r="I53" s="1"/>
    </row>
    <row r="54" spans="1:9" ht="12.75" customHeight="1" x14ac:dyDescent="0.25">
      <c r="A54" s="39" t="s">
        <v>167</v>
      </c>
      <c r="F54" s="1"/>
      <c r="G54" s="1"/>
      <c r="H54" s="1"/>
      <c r="I54" s="1"/>
    </row>
    <row r="55" spans="1:9" ht="15.75" customHeight="1" x14ac:dyDescent="0.25">
      <c r="C55" s="102"/>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headerFooter>
    <oddHeader>&amp;L&amp;"Calibri"&amp;10&amp;KFF8C00 Internt NLA&amp;1#_x000D_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J54"/>
  <sheetViews>
    <sheetView workbookViewId="0">
      <selection activeCell="B2" sqref="B2"/>
    </sheetView>
  </sheetViews>
  <sheetFormatPr baseColWidth="10" defaultColWidth="17.28515625" defaultRowHeight="15.75" customHeight="1" x14ac:dyDescent="0.25"/>
  <cols>
    <col min="1" max="1" width="67.7109375" style="39" customWidth="1"/>
    <col min="2" max="2" width="7.28515625" style="39" customWidth="1"/>
    <col min="3" max="4" width="12.5703125" style="86" customWidth="1"/>
    <col min="5" max="5" width="13.7109375" style="65" bestFit="1" customWidth="1"/>
    <col min="6" max="6" width="11.42578125" style="39" customWidth="1"/>
    <col min="7" max="16384" width="17.28515625" style="39"/>
  </cols>
  <sheetData>
    <row r="1" spans="1:10" ht="13.5" customHeight="1" x14ac:dyDescent="0.25"/>
    <row r="2" spans="1:10" ht="15" customHeight="1" x14ac:dyDescent="0.25">
      <c r="A2" s="266" t="str">
        <f>Resultatregnskap!A2</f>
        <v>Virksomhetens navn: NLA Høgskolen AS</v>
      </c>
      <c r="E2" s="117"/>
      <c r="F2" s="1"/>
    </row>
    <row r="3" spans="1:10" ht="9.75" customHeight="1" x14ac:dyDescent="0.25"/>
    <row r="4" spans="1:10" ht="15" customHeight="1" x14ac:dyDescent="0.25">
      <c r="A4" s="53" t="s">
        <v>233</v>
      </c>
      <c r="B4" s="18"/>
      <c r="C4" s="73"/>
      <c r="D4" s="73"/>
      <c r="E4" s="121"/>
      <c r="F4" s="1"/>
    </row>
    <row r="5" spans="1:10" ht="15" customHeight="1" x14ac:dyDescent="0.25">
      <c r="A5" s="147" t="str">
        <f>Resultatregnskap!A6</f>
        <v>Beløp i 1000 kroner</v>
      </c>
      <c r="E5" s="146"/>
      <c r="F5" s="1"/>
    </row>
    <row r="6" spans="1:10" ht="11.25" customHeight="1" x14ac:dyDescent="0.25">
      <c r="A6" s="54"/>
      <c r="E6" s="117"/>
      <c r="F6" s="1"/>
    </row>
    <row r="7" spans="1:10" ht="15" customHeight="1" x14ac:dyDescent="0.25">
      <c r="A7" s="38"/>
      <c r="B7" s="476" t="s">
        <v>32</v>
      </c>
      <c r="C7" s="498">
        <f>Resultatregnskap!C8</f>
        <v>45657</v>
      </c>
      <c r="D7" s="499">
        <v>45291</v>
      </c>
      <c r="E7" s="500" t="str">
        <f>Resultatregnskap!E8</f>
        <v>DBH-referanse</v>
      </c>
      <c r="F7" s="1"/>
    </row>
    <row r="8" spans="1:10" ht="15" customHeight="1" x14ac:dyDescent="0.25">
      <c r="A8" s="21" t="s">
        <v>234</v>
      </c>
      <c r="B8" s="33"/>
      <c r="C8" s="76"/>
      <c r="D8" s="75"/>
      <c r="E8" s="470"/>
      <c r="F8" s="1"/>
      <c r="G8" s="1"/>
      <c r="H8" s="1"/>
      <c r="I8" s="1"/>
      <c r="J8" s="1"/>
    </row>
    <row r="9" spans="1:10" ht="15" customHeight="1" x14ac:dyDescent="0.25">
      <c r="A9" s="23" t="s">
        <v>71</v>
      </c>
      <c r="B9" s="33"/>
      <c r="C9" s="76">
        <v>33965</v>
      </c>
      <c r="D9" s="75">
        <v>-5819</v>
      </c>
      <c r="E9" s="471" t="s">
        <v>235</v>
      </c>
      <c r="F9" s="1"/>
      <c r="G9" s="1"/>
      <c r="H9" s="1"/>
      <c r="I9" s="1"/>
      <c r="J9" s="1"/>
    </row>
    <row r="10" spans="1:10" ht="15" customHeight="1" x14ac:dyDescent="0.25">
      <c r="A10" s="23" t="s">
        <v>236</v>
      </c>
      <c r="B10" s="33"/>
      <c r="C10" s="76">
        <v>0</v>
      </c>
      <c r="D10" s="75">
        <v>0</v>
      </c>
      <c r="E10" s="471" t="s">
        <v>237</v>
      </c>
      <c r="F10" s="1"/>
      <c r="G10" s="1"/>
      <c r="H10" s="1"/>
      <c r="I10" s="1"/>
      <c r="J10" s="1"/>
    </row>
    <row r="11" spans="1:10" ht="15" customHeight="1" x14ac:dyDescent="0.25">
      <c r="A11" s="23" t="s">
        <v>238</v>
      </c>
      <c r="B11" s="33"/>
      <c r="C11" s="76">
        <v>0</v>
      </c>
      <c r="D11" s="75">
        <v>0</v>
      </c>
      <c r="E11" s="471" t="s">
        <v>239</v>
      </c>
      <c r="F11" s="1"/>
      <c r="G11" s="1"/>
      <c r="H11" s="1"/>
      <c r="I11" s="1"/>
      <c r="J11" s="1"/>
    </row>
    <row r="12" spans="1:10" ht="15" customHeight="1" x14ac:dyDescent="0.25">
      <c r="A12" s="23" t="s">
        <v>240</v>
      </c>
      <c r="B12" s="33"/>
      <c r="C12" s="76">
        <v>8721</v>
      </c>
      <c r="D12" s="75">
        <v>8312</v>
      </c>
      <c r="E12" s="471" t="s">
        <v>241</v>
      </c>
      <c r="F12" s="1"/>
      <c r="G12" s="1"/>
      <c r="H12" s="1"/>
      <c r="I12" s="1"/>
      <c r="J12" s="1"/>
    </row>
    <row r="13" spans="1:10" ht="15" customHeight="1" x14ac:dyDescent="0.25">
      <c r="A13" s="23" t="s">
        <v>242</v>
      </c>
      <c r="B13" s="33"/>
      <c r="C13" s="76">
        <v>0</v>
      </c>
      <c r="D13" s="75">
        <v>0</v>
      </c>
      <c r="E13" s="471" t="s">
        <v>243</v>
      </c>
      <c r="F13" s="1"/>
      <c r="G13" s="1"/>
      <c r="H13" s="1"/>
      <c r="I13" s="1"/>
      <c r="J13" s="1"/>
    </row>
    <row r="14" spans="1:10" ht="15" customHeight="1" x14ac:dyDescent="0.25">
      <c r="A14" s="23" t="s">
        <v>244</v>
      </c>
      <c r="B14" s="33"/>
      <c r="C14" s="76">
        <v>0</v>
      </c>
      <c r="D14" s="75">
        <v>0</v>
      </c>
      <c r="E14" s="471" t="s">
        <v>245</v>
      </c>
      <c r="F14" s="1"/>
      <c r="G14" s="1"/>
      <c r="H14" s="1"/>
      <c r="I14" s="1"/>
      <c r="J14" s="1"/>
    </row>
    <row r="15" spans="1:10" ht="15" customHeight="1" x14ac:dyDescent="0.25">
      <c r="A15" s="23" t="s">
        <v>246</v>
      </c>
      <c r="B15" s="33"/>
      <c r="C15" s="76">
        <v>100</v>
      </c>
      <c r="D15" s="75">
        <v>28</v>
      </c>
      <c r="E15" s="471" t="s">
        <v>247</v>
      </c>
      <c r="F15" s="1"/>
      <c r="G15" s="260"/>
      <c r="H15" s="1"/>
      <c r="I15" s="1"/>
      <c r="J15" s="1"/>
    </row>
    <row r="16" spans="1:10" ht="15" customHeight="1" x14ac:dyDescent="0.25">
      <c r="A16" s="23" t="s">
        <v>248</v>
      </c>
      <c r="B16" s="33"/>
      <c r="C16" s="76">
        <v>221</v>
      </c>
      <c r="D16" s="75">
        <v>-64</v>
      </c>
      <c r="E16" s="471" t="s">
        <v>249</v>
      </c>
      <c r="F16" s="1"/>
      <c r="G16" s="260"/>
      <c r="H16" s="1"/>
      <c r="I16" s="1"/>
      <c r="J16" s="1"/>
    </row>
    <row r="17" spans="1:10" ht="15" customHeight="1" x14ac:dyDescent="0.25">
      <c r="A17" s="23" t="s">
        <v>250</v>
      </c>
      <c r="B17" s="33"/>
      <c r="C17" s="76">
        <v>728</v>
      </c>
      <c r="D17" s="75">
        <v>1257</v>
      </c>
      <c r="E17" s="471" t="s">
        <v>251</v>
      </c>
      <c r="F17" s="1"/>
      <c r="G17" s="1"/>
      <c r="H17" s="1"/>
      <c r="I17" s="1"/>
      <c r="J17" s="1"/>
    </row>
    <row r="18" spans="1:10" ht="15" customHeight="1" x14ac:dyDescent="0.25">
      <c r="A18" s="23" t="s">
        <v>252</v>
      </c>
      <c r="B18" s="33"/>
      <c r="C18" s="76">
        <v>-156</v>
      </c>
      <c r="D18" s="75">
        <v>-398</v>
      </c>
      <c r="E18" s="471" t="s">
        <v>253</v>
      </c>
      <c r="F18" s="1"/>
      <c r="G18" s="11"/>
      <c r="H18" s="11"/>
      <c r="I18" s="1"/>
      <c r="J18" s="1"/>
    </row>
    <row r="19" spans="1:10" ht="15" customHeight="1" x14ac:dyDescent="0.25">
      <c r="A19" s="23" t="s">
        <v>254</v>
      </c>
      <c r="B19" s="33"/>
      <c r="C19" s="76">
        <v>0</v>
      </c>
      <c r="D19" s="75">
        <v>0</v>
      </c>
      <c r="E19" s="471" t="s">
        <v>255</v>
      </c>
      <c r="F19" s="1"/>
      <c r="G19" s="1"/>
      <c r="H19" s="1"/>
      <c r="I19" s="1"/>
      <c r="J19" s="1"/>
    </row>
    <row r="20" spans="1:10" ht="15" customHeight="1" x14ac:dyDescent="0.25">
      <c r="A20" s="543" t="s">
        <v>256</v>
      </c>
      <c r="B20" s="38"/>
      <c r="C20" s="76">
        <v>-19993</v>
      </c>
      <c r="D20" s="75">
        <v>44560</v>
      </c>
      <c r="E20" s="471" t="s">
        <v>257</v>
      </c>
      <c r="F20" s="1"/>
      <c r="G20" s="1"/>
      <c r="H20" s="1"/>
      <c r="I20" s="1"/>
      <c r="J20" s="1"/>
    </row>
    <row r="21" spans="1:10" ht="15" customHeight="1" x14ac:dyDescent="0.25">
      <c r="A21" s="35" t="s">
        <v>258</v>
      </c>
      <c r="B21" s="19"/>
      <c r="C21" s="77">
        <f>SUBTOTAL(9,C9:C20)</f>
        <v>23586</v>
      </c>
      <c r="D21" s="78">
        <f>SUBTOTAL(9,D9:D20)</f>
        <v>47876</v>
      </c>
      <c r="E21" s="472" t="s">
        <v>259</v>
      </c>
      <c r="F21" s="1"/>
      <c r="G21" s="1"/>
      <c r="H21" s="1"/>
      <c r="I21" s="1"/>
      <c r="J21" s="1"/>
    </row>
    <row r="22" spans="1:10" ht="15" customHeight="1" x14ac:dyDescent="0.25">
      <c r="A22" s="33"/>
      <c r="B22" s="33"/>
      <c r="C22" s="79"/>
      <c r="D22" s="80"/>
      <c r="E22" s="470"/>
      <c r="F22" s="1"/>
      <c r="G22" s="1"/>
      <c r="H22" s="1"/>
      <c r="I22" s="1"/>
      <c r="J22" s="1"/>
    </row>
    <row r="23" spans="1:10" ht="15" customHeight="1" x14ac:dyDescent="0.25">
      <c r="A23" s="21" t="s">
        <v>260</v>
      </c>
      <c r="B23" s="33"/>
      <c r="C23" s="76"/>
      <c r="D23" s="75"/>
      <c r="E23" s="470"/>
      <c r="F23" s="1"/>
      <c r="G23" s="1"/>
      <c r="H23" s="1"/>
      <c r="I23" s="1"/>
      <c r="J23" s="1"/>
    </row>
    <row r="24" spans="1:10" ht="15" customHeight="1" x14ac:dyDescent="0.25">
      <c r="A24" s="23" t="s">
        <v>261</v>
      </c>
      <c r="B24" s="33"/>
      <c r="C24" s="76">
        <v>0</v>
      </c>
      <c r="D24" s="75">
        <v>0</v>
      </c>
      <c r="E24" s="471" t="s">
        <v>262</v>
      </c>
      <c r="F24" s="1"/>
      <c r="G24" s="1"/>
      <c r="H24" s="1"/>
      <c r="I24" s="1"/>
      <c r="J24" s="1"/>
    </row>
    <row r="25" spans="1:10" ht="15" customHeight="1" x14ac:dyDescent="0.25">
      <c r="A25" s="23" t="s">
        <v>263</v>
      </c>
      <c r="B25" s="33"/>
      <c r="C25" s="76">
        <v>-23718</v>
      </c>
      <c r="D25" s="75">
        <v>-19292</v>
      </c>
      <c r="E25" s="471" t="s">
        <v>264</v>
      </c>
      <c r="F25" s="1"/>
      <c r="G25" s="1"/>
      <c r="H25" s="1"/>
      <c r="I25" s="1"/>
      <c r="J25" s="1"/>
    </row>
    <row r="26" spans="1:10" ht="15" customHeight="1" x14ac:dyDescent="0.25">
      <c r="A26" s="23" t="s">
        <v>265</v>
      </c>
      <c r="B26" s="33"/>
      <c r="C26" s="76">
        <v>0</v>
      </c>
      <c r="D26" s="75">
        <v>0</v>
      </c>
      <c r="E26" s="471" t="s">
        <v>266</v>
      </c>
      <c r="F26" s="1"/>
      <c r="G26" s="1"/>
      <c r="H26" s="1"/>
      <c r="I26" s="1"/>
      <c r="J26" s="1"/>
    </row>
    <row r="27" spans="1:10" ht="15" customHeight="1" x14ac:dyDescent="0.25">
      <c r="A27" s="23" t="s">
        <v>267</v>
      </c>
      <c r="B27" s="33"/>
      <c r="C27" s="76">
        <v>0</v>
      </c>
      <c r="D27" s="75">
        <v>0</v>
      </c>
      <c r="E27" s="471" t="s">
        <v>268</v>
      </c>
      <c r="F27" s="1"/>
      <c r="G27" s="1"/>
      <c r="H27" s="1"/>
      <c r="I27" s="1"/>
      <c r="J27" s="1"/>
    </row>
    <row r="28" spans="1:10" ht="15" customHeight="1" x14ac:dyDescent="0.25">
      <c r="A28" s="23" t="s">
        <v>269</v>
      </c>
      <c r="B28" s="33"/>
      <c r="C28" s="76">
        <v>0</v>
      </c>
      <c r="D28" s="75">
        <v>0</v>
      </c>
      <c r="E28" s="471" t="s">
        <v>270</v>
      </c>
      <c r="F28" s="1"/>
      <c r="G28" s="1"/>
      <c r="H28" s="1"/>
      <c r="I28" s="1"/>
      <c r="J28" s="1"/>
    </row>
    <row r="29" spans="1:10" ht="15" customHeight="1" x14ac:dyDescent="0.25">
      <c r="A29" s="23" t="s">
        <v>271</v>
      </c>
      <c r="B29" s="33"/>
      <c r="C29" s="76">
        <v>0</v>
      </c>
      <c r="D29" s="75">
        <v>0</v>
      </c>
      <c r="E29" s="471" t="s">
        <v>272</v>
      </c>
      <c r="F29" s="1"/>
      <c r="G29" s="1"/>
      <c r="H29" s="1"/>
      <c r="I29" s="1"/>
      <c r="J29" s="1"/>
    </row>
    <row r="30" spans="1:10" ht="15" customHeight="1" x14ac:dyDescent="0.25">
      <c r="A30" s="35" t="s">
        <v>273</v>
      </c>
      <c r="B30" s="19"/>
      <c r="C30" s="77">
        <f>SUBTOTAL(9,C24:C29)</f>
        <v>-23718</v>
      </c>
      <c r="D30" s="78">
        <f>SUBTOTAL(9,D24:D29)</f>
        <v>-19292</v>
      </c>
      <c r="E30" s="472" t="s">
        <v>274</v>
      </c>
      <c r="F30" s="1"/>
      <c r="G30" s="1"/>
      <c r="H30" s="1"/>
      <c r="I30" s="1"/>
      <c r="J30" s="1"/>
    </row>
    <row r="31" spans="1:10" ht="15" customHeight="1" x14ac:dyDescent="0.25">
      <c r="A31" s="33"/>
      <c r="B31" s="33"/>
      <c r="C31" s="79"/>
      <c r="D31" s="80"/>
      <c r="E31" s="470"/>
      <c r="F31" s="1"/>
      <c r="G31" s="1"/>
      <c r="H31" s="1"/>
      <c r="I31" s="1"/>
      <c r="J31" s="1"/>
    </row>
    <row r="32" spans="1:10" ht="15" customHeight="1" x14ac:dyDescent="0.25">
      <c r="A32" s="21" t="s">
        <v>275</v>
      </c>
      <c r="B32" s="33"/>
      <c r="C32" s="76"/>
      <c r="D32" s="75"/>
      <c r="E32" s="470"/>
      <c r="F32" s="1"/>
      <c r="G32" s="1"/>
      <c r="H32" s="1"/>
      <c r="I32" s="1"/>
      <c r="J32" s="1"/>
    </row>
    <row r="33" spans="1:10" ht="15" customHeight="1" x14ac:dyDescent="0.25">
      <c r="A33" s="23" t="s">
        <v>276</v>
      </c>
      <c r="B33" s="33"/>
      <c r="C33" s="76">
        <v>0</v>
      </c>
      <c r="D33" s="75">
        <v>0</v>
      </c>
      <c r="E33" s="471" t="s">
        <v>277</v>
      </c>
      <c r="F33" s="1"/>
      <c r="G33" s="1"/>
      <c r="H33" s="1"/>
      <c r="I33" s="1"/>
      <c r="J33" s="1"/>
    </row>
    <row r="34" spans="1:10" ht="15" customHeight="1" x14ac:dyDescent="0.25">
      <c r="A34" s="23" t="s">
        <v>278</v>
      </c>
      <c r="B34" s="33"/>
      <c r="C34" s="76">
        <v>0</v>
      </c>
      <c r="D34" s="75">
        <v>0</v>
      </c>
      <c r="E34" s="471" t="s">
        <v>279</v>
      </c>
      <c r="F34" s="1"/>
      <c r="G34" s="1"/>
      <c r="H34" s="1"/>
      <c r="I34" s="1"/>
      <c r="J34" s="1"/>
    </row>
    <row r="35" spans="1:10" ht="15" customHeight="1" x14ac:dyDescent="0.25">
      <c r="A35" s="23" t="s">
        <v>280</v>
      </c>
      <c r="B35" s="33"/>
      <c r="C35" s="76">
        <v>0</v>
      </c>
      <c r="D35" s="75">
        <v>0</v>
      </c>
      <c r="E35" s="471" t="s">
        <v>281</v>
      </c>
      <c r="F35" s="1"/>
      <c r="G35" s="1"/>
      <c r="H35" s="1"/>
      <c r="I35" s="1"/>
      <c r="J35" s="1"/>
    </row>
    <row r="36" spans="1:10" ht="15" customHeight="1" x14ac:dyDescent="0.25">
      <c r="A36" s="23" t="s">
        <v>282</v>
      </c>
      <c r="B36" s="33"/>
      <c r="C36" s="76">
        <v>0</v>
      </c>
      <c r="D36" s="75">
        <v>0</v>
      </c>
      <c r="E36" s="471" t="s">
        <v>283</v>
      </c>
      <c r="F36" s="1"/>
      <c r="G36" s="1"/>
      <c r="H36" s="1"/>
      <c r="I36" s="1"/>
      <c r="J36" s="1"/>
    </row>
    <row r="37" spans="1:10" ht="15" customHeight="1" x14ac:dyDescent="0.25">
      <c r="A37" s="23" t="s">
        <v>284</v>
      </c>
      <c r="B37" s="33"/>
      <c r="C37" s="76">
        <v>0</v>
      </c>
      <c r="D37" s="75">
        <v>0</v>
      </c>
      <c r="E37" s="471" t="s">
        <v>285</v>
      </c>
      <c r="F37" s="1"/>
      <c r="G37" s="1"/>
      <c r="H37" s="1"/>
      <c r="I37" s="1"/>
      <c r="J37" s="1"/>
    </row>
    <row r="38" spans="1:10" ht="15" customHeight="1" x14ac:dyDescent="0.25">
      <c r="A38" s="23" t="s">
        <v>286</v>
      </c>
      <c r="B38" s="33"/>
      <c r="C38" s="76">
        <v>0</v>
      </c>
      <c r="D38" s="75">
        <v>0</v>
      </c>
      <c r="E38" s="471" t="s">
        <v>287</v>
      </c>
      <c r="F38" s="1"/>
      <c r="G38" s="1"/>
      <c r="H38" s="1"/>
      <c r="I38" s="1"/>
      <c r="J38" s="1"/>
    </row>
    <row r="39" spans="1:10" ht="15" customHeight="1" x14ac:dyDescent="0.25">
      <c r="A39" s="23" t="s">
        <v>288</v>
      </c>
      <c r="B39" s="33"/>
      <c r="C39" s="76">
        <v>0</v>
      </c>
      <c r="D39" s="75">
        <v>0</v>
      </c>
      <c r="E39" s="471" t="s">
        <v>289</v>
      </c>
      <c r="F39" s="1"/>
      <c r="G39" s="1"/>
      <c r="H39" s="1"/>
      <c r="I39" s="1"/>
      <c r="J39" s="1"/>
    </row>
    <row r="40" spans="1:10" ht="15" customHeight="1" x14ac:dyDescent="0.25">
      <c r="A40" s="23" t="s">
        <v>290</v>
      </c>
      <c r="B40" s="33"/>
      <c r="C40" s="76">
        <v>0</v>
      </c>
      <c r="D40" s="75">
        <v>0</v>
      </c>
      <c r="E40" s="471" t="s">
        <v>291</v>
      </c>
      <c r="F40" s="1"/>
      <c r="G40" s="1"/>
      <c r="H40" s="1"/>
      <c r="I40" s="1"/>
      <c r="J40" s="1"/>
    </row>
    <row r="41" spans="1:10" ht="15" customHeight="1" x14ac:dyDescent="0.25">
      <c r="A41" s="23" t="s">
        <v>292</v>
      </c>
      <c r="B41" s="33"/>
      <c r="C41" s="76">
        <v>0</v>
      </c>
      <c r="D41" s="75">
        <v>0</v>
      </c>
      <c r="E41" s="471" t="s">
        <v>293</v>
      </c>
      <c r="F41" s="1"/>
      <c r="G41" s="1"/>
      <c r="H41" s="1"/>
      <c r="I41" s="1"/>
      <c r="J41" s="1"/>
    </row>
    <row r="42" spans="1:10" ht="15" customHeight="1" x14ac:dyDescent="0.25">
      <c r="A42" s="23" t="s">
        <v>294</v>
      </c>
      <c r="B42" s="33"/>
      <c r="C42" s="76">
        <v>0</v>
      </c>
      <c r="D42" s="75">
        <v>0</v>
      </c>
      <c r="E42" s="471" t="s">
        <v>295</v>
      </c>
      <c r="F42" s="1"/>
      <c r="G42" s="1"/>
      <c r="H42" s="1"/>
      <c r="I42" s="1"/>
      <c r="J42" s="1"/>
    </row>
    <row r="43" spans="1:10" ht="15" customHeight="1" x14ac:dyDescent="0.25">
      <c r="A43" s="23" t="s">
        <v>296</v>
      </c>
      <c r="B43" s="33"/>
      <c r="C43" s="76">
        <v>0</v>
      </c>
      <c r="D43" s="75">
        <v>0</v>
      </c>
      <c r="E43" s="471" t="s">
        <v>297</v>
      </c>
      <c r="F43" s="1"/>
      <c r="G43" s="1"/>
      <c r="H43" s="1"/>
      <c r="I43" s="1"/>
      <c r="J43" s="1"/>
    </row>
    <row r="44" spans="1:10" ht="15" customHeight="1" x14ac:dyDescent="0.25">
      <c r="A44" s="23" t="s">
        <v>298</v>
      </c>
      <c r="B44" s="33"/>
      <c r="C44" s="76">
        <v>0</v>
      </c>
      <c r="D44" s="75">
        <v>0</v>
      </c>
      <c r="E44" s="471" t="s">
        <v>299</v>
      </c>
      <c r="F44" s="1"/>
      <c r="G44" s="1"/>
      <c r="H44" s="1"/>
      <c r="I44" s="1"/>
      <c r="J44" s="1"/>
    </row>
    <row r="45" spans="1:10" ht="15" customHeight="1" x14ac:dyDescent="0.25">
      <c r="A45" s="23" t="s">
        <v>300</v>
      </c>
      <c r="B45" s="33"/>
      <c r="C45" s="76">
        <v>0</v>
      </c>
      <c r="D45" s="75">
        <v>0</v>
      </c>
      <c r="E45" s="471" t="s">
        <v>301</v>
      </c>
      <c r="F45" s="1"/>
      <c r="G45" s="1"/>
      <c r="H45" s="1"/>
      <c r="I45" s="1"/>
      <c r="J45" s="1"/>
    </row>
    <row r="46" spans="1:10" ht="15" customHeight="1" x14ac:dyDescent="0.25">
      <c r="A46" s="23" t="s">
        <v>302</v>
      </c>
      <c r="B46" s="33"/>
      <c r="C46" s="76">
        <v>0</v>
      </c>
      <c r="D46" s="75">
        <v>0</v>
      </c>
      <c r="E46" s="471" t="s">
        <v>303</v>
      </c>
      <c r="F46" s="1"/>
      <c r="G46" s="1"/>
      <c r="H46" s="1"/>
      <c r="I46" s="1"/>
      <c r="J46" s="1"/>
    </row>
    <row r="47" spans="1:10" ht="15" customHeight="1" x14ac:dyDescent="0.25">
      <c r="A47" s="23" t="s">
        <v>304</v>
      </c>
      <c r="B47" s="33"/>
      <c r="C47" s="76">
        <v>0</v>
      </c>
      <c r="D47" s="75">
        <v>0</v>
      </c>
      <c r="E47" s="471" t="s">
        <v>305</v>
      </c>
      <c r="F47" s="1"/>
      <c r="G47" s="1"/>
      <c r="H47" s="1"/>
      <c r="I47" s="1"/>
      <c r="J47" s="1"/>
    </row>
    <row r="48" spans="1:10" ht="15" customHeight="1" x14ac:dyDescent="0.25">
      <c r="A48" s="35" t="s">
        <v>306</v>
      </c>
      <c r="B48" s="19"/>
      <c r="C48" s="77">
        <f>SUBTOTAL(9,C33:C47)</f>
        <v>0</v>
      </c>
      <c r="D48" s="78">
        <f>SUBTOTAL(9,D33:D47)</f>
        <v>0</v>
      </c>
      <c r="E48" s="472" t="s">
        <v>307</v>
      </c>
      <c r="F48" s="1"/>
      <c r="G48" s="1"/>
      <c r="H48" s="1"/>
      <c r="I48" s="1"/>
      <c r="J48" s="1"/>
    </row>
    <row r="49" spans="1:10" ht="15" x14ac:dyDescent="0.25">
      <c r="A49" s="33"/>
      <c r="B49" s="33"/>
      <c r="C49" s="79"/>
      <c r="D49" s="80"/>
      <c r="E49" s="470"/>
      <c r="F49" s="1"/>
      <c r="G49" s="1"/>
      <c r="H49" s="1"/>
      <c r="I49" s="1"/>
      <c r="J49" s="1"/>
    </row>
    <row r="50" spans="1:10" ht="15" customHeight="1" x14ac:dyDescent="0.25">
      <c r="A50" s="21" t="s">
        <v>308</v>
      </c>
      <c r="B50" s="33"/>
      <c r="C50" s="84">
        <v>0</v>
      </c>
      <c r="D50" s="85">
        <v>0</v>
      </c>
      <c r="E50" s="470" t="s">
        <v>309</v>
      </c>
      <c r="F50" s="1"/>
      <c r="G50" s="1"/>
      <c r="H50" s="1"/>
      <c r="I50" s="1"/>
      <c r="J50" s="1"/>
    </row>
    <row r="51" spans="1:10" ht="15" customHeight="1" x14ac:dyDescent="0.25">
      <c r="A51" s="37" t="s">
        <v>310</v>
      </c>
      <c r="B51" s="19"/>
      <c r="C51" s="77">
        <f>SUBTOTAL(9,C9:C48)</f>
        <v>-132</v>
      </c>
      <c r="D51" s="78">
        <f>SUBTOTAL(9,D9:D48)</f>
        <v>28584</v>
      </c>
      <c r="E51" s="473" t="s">
        <v>311</v>
      </c>
      <c r="F51" s="1"/>
      <c r="G51" s="1"/>
      <c r="H51" s="1"/>
      <c r="I51" s="1"/>
      <c r="J51" s="1"/>
    </row>
    <row r="52" spans="1:10" ht="15" customHeight="1" x14ac:dyDescent="0.25">
      <c r="A52" s="37" t="s">
        <v>312</v>
      </c>
      <c r="B52" s="19"/>
      <c r="C52" s="92">
        <v>194670</v>
      </c>
      <c r="D52" s="83">
        <v>166086</v>
      </c>
      <c r="E52" s="473" t="s">
        <v>313</v>
      </c>
      <c r="F52" s="1"/>
      <c r="G52" s="1"/>
      <c r="H52" s="1"/>
      <c r="I52" s="1"/>
      <c r="J52" s="1"/>
    </row>
    <row r="53" spans="1:10" ht="15" customHeight="1" x14ac:dyDescent="0.25">
      <c r="A53" s="29" t="s">
        <v>314</v>
      </c>
      <c r="B53" s="38"/>
      <c r="C53" s="77">
        <f>SUBTOTAL(9,C9:C52)</f>
        <v>194538</v>
      </c>
      <c r="D53" s="78">
        <f>SUBTOTAL(9,D9:D52)</f>
        <v>194670</v>
      </c>
      <c r="E53" s="474" t="s">
        <v>315</v>
      </c>
      <c r="F53" s="1"/>
      <c r="G53" s="1"/>
      <c r="H53" s="1"/>
      <c r="I53" s="1"/>
      <c r="J53" s="1"/>
    </row>
    <row r="54" spans="1:10" ht="15" customHeight="1" x14ac:dyDescent="0.25">
      <c r="A54" s="1"/>
      <c r="B54" s="1"/>
      <c r="C54" s="271"/>
      <c r="D54" s="271"/>
      <c r="E54" s="117"/>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headerFooter>
    <oddHeader>&amp;L&amp;"Calibri"&amp;10&amp;KFF8C00 Internt NLA&amp;1#_x000D_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pageSetUpPr fitToPage="1"/>
  </sheetPr>
  <dimension ref="A1:K77"/>
  <sheetViews>
    <sheetView workbookViewId="0">
      <selection activeCell="B2" sqref="B2"/>
    </sheetView>
  </sheetViews>
  <sheetFormatPr baseColWidth="10" defaultColWidth="17.28515625" defaultRowHeight="15.75" customHeight="1" x14ac:dyDescent="0.25"/>
  <cols>
    <col min="1" max="1" width="67.7109375" style="39" customWidth="1"/>
    <col min="2" max="2" width="7.28515625" style="39" customWidth="1"/>
    <col min="3" max="4" width="12.5703125" style="86" customWidth="1"/>
    <col min="5" max="5" width="13.7109375" style="65" bestFit="1" customWidth="1"/>
    <col min="6" max="6" width="11.42578125" style="39" customWidth="1"/>
    <col min="7" max="16384" width="17.28515625" style="39"/>
  </cols>
  <sheetData>
    <row r="1" spans="1:11" ht="13.5" customHeight="1" x14ac:dyDescent="0.25"/>
    <row r="2" spans="1:11" ht="15" customHeight="1" x14ac:dyDescent="0.25">
      <c r="A2" s="266" t="str">
        <f>Resultatregnskap!A2</f>
        <v>Virksomhetens navn: NLA Høgskolen AS</v>
      </c>
      <c r="E2" s="117"/>
      <c r="F2" s="1"/>
    </row>
    <row r="3" spans="1:11" ht="15" customHeight="1" x14ac:dyDescent="0.25"/>
    <row r="4" spans="1:11" ht="15" customHeight="1" x14ac:dyDescent="0.25">
      <c r="A4" s="53" t="s">
        <v>316</v>
      </c>
      <c r="B4" s="18"/>
      <c r="C4" s="73"/>
      <c r="D4" s="73"/>
      <c r="E4" s="121"/>
      <c r="F4" s="1"/>
    </row>
    <row r="5" spans="1:11" ht="15" customHeight="1" x14ac:dyDescent="0.25">
      <c r="A5" s="147" t="str">
        <f>Resultatregnskap!A6</f>
        <v>Beløp i 1000 kroner</v>
      </c>
      <c r="E5" s="146"/>
      <c r="F5" s="1"/>
    </row>
    <row r="6" spans="1:11" ht="15" customHeight="1" x14ac:dyDescent="0.25">
      <c r="A6" s="54"/>
      <c r="E6" s="117"/>
      <c r="F6" s="1"/>
    </row>
    <row r="7" spans="1:11" ht="15" customHeight="1" x14ac:dyDescent="0.25">
      <c r="A7" s="38"/>
      <c r="B7" s="476" t="s">
        <v>32</v>
      </c>
      <c r="C7" s="228">
        <f>Resultatregnskap!C8</f>
        <v>45657</v>
      </c>
      <c r="D7" s="477">
        <f>' Kontantstrøm IND'!D7</f>
        <v>45291</v>
      </c>
      <c r="E7" s="478" t="str">
        <f>Resultatregnskap!E8</f>
        <v>DBH-referanse</v>
      </c>
      <c r="F7" s="1"/>
    </row>
    <row r="8" spans="1:11" ht="15" customHeight="1" x14ac:dyDescent="0.25">
      <c r="A8" s="21" t="s">
        <v>317</v>
      </c>
      <c r="B8" s="33"/>
      <c r="C8" s="76"/>
      <c r="D8" s="75"/>
      <c r="E8" s="470"/>
      <c r="F8" s="1"/>
      <c r="G8" s="1"/>
      <c r="H8" s="1"/>
      <c r="I8" s="1"/>
      <c r="J8" s="1"/>
      <c r="K8" s="1"/>
    </row>
    <row r="9" spans="1:11" ht="15" customHeight="1" x14ac:dyDescent="0.25">
      <c r="A9" s="21" t="s">
        <v>318</v>
      </c>
      <c r="B9" s="33"/>
      <c r="C9" s="76"/>
      <c r="D9" s="75"/>
      <c r="E9" s="470"/>
      <c r="F9" s="1"/>
      <c r="G9" s="1"/>
      <c r="H9" s="1"/>
      <c r="I9" s="1"/>
      <c r="J9" s="1"/>
    </row>
    <row r="10" spans="1:11" ht="15" customHeight="1" x14ac:dyDescent="0.25">
      <c r="A10" s="297" t="s">
        <v>319</v>
      </c>
      <c r="B10" s="33"/>
      <c r="C10" s="76">
        <v>0</v>
      </c>
      <c r="D10" s="75">
        <v>0</v>
      </c>
      <c r="E10" s="471" t="s">
        <v>320</v>
      </c>
      <c r="F10" s="1"/>
      <c r="G10" s="1"/>
      <c r="H10" s="1"/>
      <c r="I10" s="1"/>
      <c r="J10" s="1"/>
    </row>
    <row r="11" spans="1:11" ht="15" customHeight="1" x14ac:dyDescent="0.25">
      <c r="A11" s="297" t="s">
        <v>321</v>
      </c>
      <c r="B11" s="33"/>
      <c r="C11" s="76">
        <v>0</v>
      </c>
      <c r="D11" s="75">
        <v>0</v>
      </c>
      <c r="E11" s="471" t="s">
        <v>322</v>
      </c>
      <c r="F11" s="1"/>
      <c r="G11" s="1"/>
      <c r="H11" s="1"/>
      <c r="I11" s="1"/>
      <c r="J11" s="1"/>
    </row>
    <row r="12" spans="1:11" ht="15" customHeight="1" x14ac:dyDescent="0.25">
      <c r="A12" s="297" t="s">
        <v>323</v>
      </c>
      <c r="B12" s="33"/>
      <c r="C12" s="76">
        <v>0</v>
      </c>
      <c r="D12" s="75">
        <v>0</v>
      </c>
      <c r="E12" s="471" t="s">
        <v>324</v>
      </c>
      <c r="F12" s="1"/>
      <c r="G12" s="1"/>
      <c r="H12" s="1"/>
      <c r="I12" s="1"/>
      <c r="J12" s="1"/>
    </row>
    <row r="13" spans="1:11" ht="15" customHeight="1" x14ac:dyDescent="0.25">
      <c r="A13" s="297" t="s">
        <v>325</v>
      </c>
      <c r="B13" s="33"/>
      <c r="C13" s="76">
        <v>0</v>
      </c>
      <c r="D13" s="75">
        <v>0</v>
      </c>
      <c r="E13" s="471" t="s">
        <v>326</v>
      </c>
      <c r="F13" s="1"/>
      <c r="G13" s="1"/>
      <c r="H13" s="1"/>
      <c r="I13" s="1"/>
      <c r="J13" s="1"/>
    </row>
    <row r="14" spans="1:11" ht="15" customHeight="1" x14ac:dyDescent="0.25">
      <c r="A14" s="297" t="s">
        <v>327</v>
      </c>
      <c r="B14" s="33"/>
      <c r="C14" s="76">
        <v>0</v>
      </c>
      <c r="D14" s="75">
        <v>0</v>
      </c>
      <c r="E14" s="471" t="s">
        <v>328</v>
      </c>
      <c r="F14" s="1"/>
      <c r="G14" s="1"/>
      <c r="H14" s="1"/>
      <c r="I14" s="1"/>
      <c r="J14" s="1"/>
    </row>
    <row r="15" spans="1:11" ht="15" customHeight="1" x14ac:dyDescent="0.25">
      <c r="A15" s="297" t="s">
        <v>329</v>
      </c>
      <c r="B15" s="33"/>
      <c r="C15" s="76">
        <v>0</v>
      </c>
      <c r="D15" s="75">
        <v>0</v>
      </c>
      <c r="E15" s="471" t="s">
        <v>330</v>
      </c>
      <c r="F15" s="1"/>
      <c r="G15" s="1"/>
      <c r="H15" s="1"/>
      <c r="I15" s="1"/>
      <c r="J15" s="1"/>
    </row>
    <row r="16" spans="1:11" ht="15" customHeight="1" x14ac:dyDescent="0.25">
      <c r="A16" s="297" t="s">
        <v>331</v>
      </c>
      <c r="B16" s="33"/>
      <c r="C16" s="76">
        <v>0</v>
      </c>
      <c r="D16" s="75">
        <v>0</v>
      </c>
      <c r="E16" s="471" t="s">
        <v>332</v>
      </c>
      <c r="F16" s="1"/>
      <c r="G16" s="1"/>
      <c r="H16" s="1"/>
      <c r="I16" s="1"/>
      <c r="J16" s="1"/>
    </row>
    <row r="17" spans="1:10" ht="15" customHeight="1" x14ac:dyDescent="0.25">
      <c r="A17" s="297" t="s">
        <v>333</v>
      </c>
      <c r="B17" s="33"/>
      <c r="C17" s="76">
        <v>0</v>
      </c>
      <c r="D17" s="75">
        <v>0</v>
      </c>
      <c r="E17" s="471" t="s">
        <v>334</v>
      </c>
      <c r="F17" s="1"/>
      <c r="G17" s="1"/>
      <c r="H17" s="1"/>
      <c r="I17" s="1"/>
      <c r="J17" s="1"/>
    </row>
    <row r="18" spans="1:10" ht="15" customHeight="1" x14ac:dyDescent="0.25">
      <c r="A18" s="299" t="s">
        <v>335</v>
      </c>
      <c r="B18" s="19"/>
      <c r="C18" s="298">
        <f>SUBTOTAL(9,C10:C17)</f>
        <v>0</v>
      </c>
      <c r="D18" s="92">
        <f>SUBTOTAL(9,D10:D17)</f>
        <v>0</v>
      </c>
      <c r="E18" s="473" t="s">
        <v>336</v>
      </c>
      <c r="F18" s="1"/>
      <c r="G18" s="1"/>
      <c r="H18" s="1"/>
      <c r="I18" s="1"/>
      <c r="J18" s="1"/>
    </row>
    <row r="19" spans="1:10" ht="15" customHeight="1" x14ac:dyDescent="0.25">
      <c r="A19" s="21" t="s">
        <v>337</v>
      </c>
      <c r="B19" s="33"/>
      <c r="C19" s="91"/>
      <c r="D19" s="75"/>
      <c r="E19" s="471"/>
      <c r="F19" s="1"/>
      <c r="G19" s="1"/>
      <c r="H19" s="1"/>
      <c r="I19" s="1"/>
      <c r="J19" s="1"/>
    </row>
    <row r="20" spans="1:10" ht="15" customHeight="1" x14ac:dyDescent="0.25">
      <c r="A20" s="297" t="s">
        <v>338</v>
      </c>
      <c r="B20" s="33"/>
      <c r="C20" s="76">
        <v>0</v>
      </c>
      <c r="D20" s="75">
        <v>0</v>
      </c>
      <c r="E20" s="471" t="s">
        <v>339</v>
      </c>
      <c r="F20" s="1"/>
      <c r="G20" s="1"/>
      <c r="H20" s="1"/>
      <c r="I20" s="1"/>
      <c r="J20" s="1"/>
    </row>
    <row r="21" spans="1:10" ht="15" customHeight="1" x14ac:dyDescent="0.25">
      <c r="A21" s="297" t="s">
        <v>340</v>
      </c>
      <c r="B21" s="33"/>
      <c r="C21" s="76">
        <v>0</v>
      </c>
      <c r="D21" s="75">
        <v>0</v>
      </c>
      <c r="E21" s="471" t="s">
        <v>341</v>
      </c>
      <c r="F21" s="1"/>
      <c r="G21" s="1"/>
      <c r="H21" s="1"/>
      <c r="I21" s="1"/>
      <c r="J21" s="1"/>
    </row>
    <row r="22" spans="1:10" ht="15" customHeight="1" x14ac:dyDescent="0.25">
      <c r="A22" s="297" t="s">
        <v>342</v>
      </c>
      <c r="B22" s="33"/>
      <c r="C22" s="76">
        <v>0</v>
      </c>
      <c r="D22" s="75">
        <v>0</v>
      </c>
      <c r="E22" s="471" t="s">
        <v>343</v>
      </c>
      <c r="F22" s="1"/>
      <c r="G22" s="1"/>
      <c r="H22" s="1"/>
      <c r="I22" s="1"/>
      <c r="J22" s="1"/>
    </row>
    <row r="23" spans="1:10" ht="15" customHeight="1" x14ac:dyDescent="0.25">
      <c r="A23" s="297" t="s">
        <v>344</v>
      </c>
      <c r="B23" s="33"/>
      <c r="C23" s="76">
        <v>0</v>
      </c>
      <c r="D23" s="75">
        <v>0</v>
      </c>
      <c r="E23" s="471" t="s">
        <v>345</v>
      </c>
      <c r="F23" s="1"/>
      <c r="G23" s="1"/>
      <c r="H23" s="1"/>
      <c r="I23" s="1"/>
      <c r="J23" s="1"/>
    </row>
    <row r="24" spans="1:10" ht="15" customHeight="1" x14ac:dyDescent="0.25">
      <c r="A24" s="297" t="s">
        <v>346</v>
      </c>
      <c r="B24" s="33"/>
      <c r="C24" s="76">
        <v>0</v>
      </c>
      <c r="D24" s="75">
        <v>0</v>
      </c>
      <c r="E24" s="471" t="s">
        <v>347</v>
      </c>
      <c r="F24" s="1"/>
      <c r="G24" s="1"/>
      <c r="H24" s="1"/>
      <c r="I24" s="1"/>
      <c r="J24" s="1"/>
    </row>
    <row r="25" spans="1:10" ht="15" customHeight="1" x14ac:dyDescent="0.25">
      <c r="A25" s="299" t="s">
        <v>348</v>
      </c>
      <c r="B25" s="19"/>
      <c r="C25" s="92">
        <f>SUBTOTAL(9,C20:C24)</f>
        <v>0</v>
      </c>
      <c r="D25" s="92">
        <f>SUBTOTAL(9,D20:D24)</f>
        <v>0</v>
      </c>
      <c r="E25" s="473" t="s">
        <v>349</v>
      </c>
      <c r="F25" s="1"/>
      <c r="G25" s="1"/>
      <c r="H25" s="1"/>
      <c r="I25" s="1"/>
      <c r="J25" s="1"/>
    </row>
    <row r="26" spans="1:10" ht="15" customHeight="1" x14ac:dyDescent="0.25">
      <c r="A26" s="23"/>
      <c r="B26" s="33"/>
      <c r="C26" s="76"/>
      <c r="D26" s="75"/>
      <c r="E26" s="471"/>
      <c r="F26" s="1"/>
      <c r="G26" s="1"/>
      <c r="H26" s="1"/>
      <c r="I26" s="1"/>
      <c r="J26" s="1"/>
    </row>
    <row r="27" spans="1:10" ht="15" customHeight="1" x14ac:dyDescent="0.25">
      <c r="A27" s="35" t="s">
        <v>350</v>
      </c>
      <c r="B27" s="19"/>
      <c r="C27" s="77">
        <f>SUBTOTAL(9,C10:C24)</f>
        <v>0</v>
      </c>
      <c r="D27" s="78">
        <f>SUBTOTAL(9,D10:D24)</f>
        <v>0</v>
      </c>
      <c r="E27" s="472" t="s">
        <v>351</v>
      </c>
      <c r="F27" s="1"/>
      <c r="G27" s="1"/>
      <c r="H27" s="1"/>
      <c r="I27" s="1"/>
      <c r="J27" s="1"/>
    </row>
    <row r="28" spans="1:10" ht="15" customHeight="1" x14ac:dyDescent="0.25">
      <c r="A28" s="33"/>
      <c r="B28" s="33"/>
      <c r="C28" s="79"/>
      <c r="D28" s="80"/>
      <c r="E28" s="470"/>
      <c r="F28" s="1"/>
      <c r="G28" s="1"/>
      <c r="H28" s="1"/>
      <c r="I28" s="1"/>
      <c r="J28" s="1"/>
    </row>
    <row r="29" spans="1:10" ht="15" customHeight="1" x14ac:dyDescent="0.25">
      <c r="A29" s="21" t="s">
        <v>260</v>
      </c>
      <c r="B29" s="33"/>
      <c r="C29" s="76"/>
      <c r="D29" s="75"/>
      <c r="E29" s="470"/>
      <c r="F29" s="1"/>
      <c r="G29" s="1"/>
      <c r="H29" s="1"/>
      <c r="I29" s="1"/>
      <c r="J29" s="1"/>
    </row>
    <row r="30" spans="1:10" ht="15" customHeight="1" x14ac:dyDescent="0.25">
      <c r="A30" s="23" t="s">
        <v>261</v>
      </c>
      <c r="B30" s="33"/>
      <c r="C30" s="76">
        <v>0</v>
      </c>
      <c r="D30" s="75">
        <v>0</v>
      </c>
      <c r="E30" s="471" t="s">
        <v>352</v>
      </c>
      <c r="F30" s="1"/>
      <c r="G30" s="1"/>
      <c r="H30" s="1"/>
      <c r="I30" s="1"/>
      <c r="J30" s="1"/>
    </row>
    <row r="31" spans="1:10" ht="15" customHeight="1" x14ac:dyDescent="0.25">
      <c r="A31" s="23" t="s">
        <v>263</v>
      </c>
      <c r="B31" s="33"/>
      <c r="C31" s="76">
        <v>0</v>
      </c>
      <c r="D31" s="75">
        <v>0</v>
      </c>
      <c r="E31" s="471" t="s">
        <v>353</v>
      </c>
      <c r="F31" s="1"/>
      <c r="G31" s="1"/>
      <c r="H31" s="1"/>
      <c r="I31" s="1"/>
      <c r="J31" s="1"/>
    </row>
    <row r="32" spans="1:10" ht="15" customHeight="1" x14ac:dyDescent="0.25">
      <c r="A32" s="23" t="s">
        <v>265</v>
      </c>
      <c r="B32" s="33"/>
      <c r="C32" s="76">
        <v>0</v>
      </c>
      <c r="D32" s="75">
        <v>0</v>
      </c>
      <c r="E32" s="471" t="s">
        <v>354</v>
      </c>
      <c r="F32" s="1"/>
      <c r="G32" s="1"/>
      <c r="H32" s="1"/>
      <c r="I32" s="1"/>
      <c r="J32" s="1"/>
    </row>
    <row r="33" spans="1:10" ht="15" customHeight="1" x14ac:dyDescent="0.25">
      <c r="A33" s="23" t="s">
        <v>267</v>
      </c>
      <c r="B33" s="33"/>
      <c r="C33" s="76">
        <v>0</v>
      </c>
      <c r="D33" s="75">
        <v>0</v>
      </c>
      <c r="E33" s="471" t="s">
        <v>355</v>
      </c>
      <c r="F33" s="1"/>
      <c r="G33" s="1"/>
      <c r="H33" s="1"/>
      <c r="I33" s="1"/>
      <c r="J33" s="1"/>
    </row>
    <row r="34" spans="1:10" ht="15" customHeight="1" x14ac:dyDescent="0.25">
      <c r="A34" s="23" t="s">
        <v>269</v>
      </c>
      <c r="B34" s="33"/>
      <c r="C34" s="76">
        <v>0</v>
      </c>
      <c r="D34" s="75">
        <v>0</v>
      </c>
      <c r="E34" s="471" t="s">
        <v>356</v>
      </c>
      <c r="F34" s="1"/>
      <c r="G34" s="1"/>
      <c r="H34" s="1"/>
      <c r="I34" s="1"/>
      <c r="J34" s="1"/>
    </row>
    <row r="35" spans="1:10" ht="15" customHeight="1" x14ac:dyDescent="0.25">
      <c r="A35" s="23" t="s">
        <v>271</v>
      </c>
      <c r="B35" s="33"/>
      <c r="C35" s="76">
        <v>0</v>
      </c>
      <c r="D35" s="75">
        <v>0</v>
      </c>
      <c r="E35" s="471" t="s">
        <v>357</v>
      </c>
      <c r="F35" s="1"/>
      <c r="G35" s="1"/>
      <c r="H35" s="1"/>
      <c r="I35" s="1"/>
      <c r="J35" s="1"/>
    </row>
    <row r="36" spans="1:10" ht="15" customHeight="1" x14ac:dyDescent="0.25">
      <c r="A36" s="35" t="s">
        <v>273</v>
      </c>
      <c r="B36" s="19"/>
      <c r="C36" s="77">
        <f>SUBTOTAL(9,C30:C35)</f>
        <v>0</v>
      </c>
      <c r="D36" s="78">
        <f>SUBTOTAL(9,D30:D35)</f>
        <v>0</v>
      </c>
      <c r="E36" s="472" t="s">
        <v>358</v>
      </c>
      <c r="F36" s="1"/>
      <c r="G36" s="1"/>
      <c r="H36" s="1"/>
      <c r="I36" s="1"/>
      <c r="J36" s="1"/>
    </row>
    <row r="37" spans="1:10" ht="15" customHeight="1" x14ac:dyDescent="0.25">
      <c r="A37" s="33"/>
      <c r="B37" s="33"/>
      <c r="C37" s="79"/>
      <c r="D37" s="80"/>
      <c r="E37" s="470"/>
      <c r="F37" s="1"/>
      <c r="G37" s="1"/>
      <c r="H37" s="1"/>
      <c r="I37" s="1"/>
      <c r="J37" s="1"/>
    </row>
    <row r="38" spans="1:10" ht="15" customHeight="1" x14ac:dyDescent="0.25">
      <c r="A38" s="21" t="s">
        <v>275</v>
      </c>
      <c r="B38" s="33"/>
      <c r="C38" s="76"/>
      <c r="D38" s="75"/>
      <c r="E38" s="470"/>
      <c r="F38" s="1"/>
      <c r="G38" s="1"/>
      <c r="H38" s="1"/>
      <c r="I38" s="1"/>
      <c r="J38" s="1"/>
    </row>
    <row r="39" spans="1:10" ht="15" customHeight="1" x14ac:dyDescent="0.25">
      <c r="A39" s="23" t="s">
        <v>276</v>
      </c>
      <c r="B39" s="33"/>
      <c r="C39" s="76">
        <v>0</v>
      </c>
      <c r="D39" s="75">
        <v>0</v>
      </c>
      <c r="E39" s="471" t="s">
        <v>359</v>
      </c>
      <c r="F39" s="1"/>
      <c r="G39" s="1"/>
      <c r="H39" s="1"/>
      <c r="I39" s="1"/>
      <c r="J39" s="1"/>
    </row>
    <row r="40" spans="1:10" ht="15" customHeight="1" x14ac:dyDescent="0.25">
      <c r="A40" s="23" t="s">
        <v>278</v>
      </c>
      <c r="B40" s="33"/>
      <c r="C40" s="76">
        <v>0</v>
      </c>
      <c r="D40" s="75">
        <v>0</v>
      </c>
      <c r="E40" s="471" t="s">
        <v>360</v>
      </c>
      <c r="F40" s="1"/>
      <c r="G40" s="1"/>
      <c r="H40" s="1"/>
      <c r="I40" s="1"/>
      <c r="J40" s="1"/>
    </row>
    <row r="41" spans="1:10" ht="15" customHeight="1" x14ac:dyDescent="0.25">
      <c r="A41" s="23" t="s">
        <v>280</v>
      </c>
      <c r="B41" s="33"/>
      <c r="C41" s="76">
        <v>0</v>
      </c>
      <c r="D41" s="75">
        <v>0</v>
      </c>
      <c r="E41" s="471" t="s">
        <v>361</v>
      </c>
      <c r="F41" s="1"/>
      <c r="G41" s="1"/>
      <c r="H41" s="1"/>
      <c r="I41" s="1"/>
      <c r="J41" s="1"/>
    </row>
    <row r="42" spans="1:10" ht="15" customHeight="1" x14ac:dyDescent="0.25">
      <c r="A42" s="23" t="s">
        <v>282</v>
      </c>
      <c r="B42" s="33"/>
      <c r="C42" s="76">
        <v>0</v>
      </c>
      <c r="D42" s="75">
        <v>0</v>
      </c>
      <c r="E42" s="471" t="s">
        <v>362</v>
      </c>
      <c r="F42" s="1"/>
      <c r="G42" s="1"/>
      <c r="H42" s="1"/>
      <c r="I42" s="1"/>
      <c r="J42" s="1"/>
    </row>
    <row r="43" spans="1:10" ht="15" customHeight="1" x14ac:dyDescent="0.25">
      <c r="A43" s="23" t="s">
        <v>284</v>
      </c>
      <c r="B43" s="33"/>
      <c r="C43" s="76">
        <v>0</v>
      </c>
      <c r="D43" s="75">
        <v>0</v>
      </c>
      <c r="E43" s="471" t="s">
        <v>363</v>
      </c>
      <c r="F43" s="1"/>
      <c r="G43" s="1"/>
      <c r="H43" s="1"/>
      <c r="I43" s="1"/>
      <c r="J43" s="1"/>
    </row>
    <row r="44" spans="1:10" ht="15" customHeight="1" x14ac:dyDescent="0.25">
      <c r="A44" s="23" t="s">
        <v>286</v>
      </c>
      <c r="B44" s="33"/>
      <c r="C44" s="76">
        <v>0</v>
      </c>
      <c r="D44" s="75">
        <v>0</v>
      </c>
      <c r="E44" s="471" t="s">
        <v>364</v>
      </c>
      <c r="F44" s="1"/>
      <c r="G44" s="1"/>
      <c r="H44" s="1"/>
      <c r="I44" s="1"/>
      <c r="J44" s="1"/>
    </row>
    <row r="45" spans="1:10" ht="15" customHeight="1" x14ac:dyDescent="0.25">
      <c r="A45" s="23" t="s">
        <v>288</v>
      </c>
      <c r="B45" s="33"/>
      <c r="C45" s="76">
        <v>0</v>
      </c>
      <c r="D45" s="75">
        <v>0</v>
      </c>
      <c r="E45" s="471" t="s">
        <v>365</v>
      </c>
      <c r="F45" s="1"/>
      <c r="G45" s="1"/>
      <c r="H45" s="1"/>
      <c r="I45" s="1"/>
      <c r="J45" s="1"/>
    </row>
    <row r="46" spans="1:10" ht="15" customHeight="1" x14ac:dyDescent="0.25">
      <c r="A46" s="23" t="s">
        <v>290</v>
      </c>
      <c r="B46" s="33"/>
      <c r="C46" s="76">
        <v>0</v>
      </c>
      <c r="D46" s="75">
        <v>0</v>
      </c>
      <c r="E46" s="471" t="s">
        <v>366</v>
      </c>
      <c r="F46" s="1"/>
      <c r="G46" s="1"/>
      <c r="H46" s="1"/>
      <c r="I46" s="1"/>
      <c r="J46" s="1"/>
    </row>
    <row r="47" spans="1:10" ht="15" customHeight="1" x14ac:dyDescent="0.25">
      <c r="A47" s="23" t="s">
        <v>292</v>
      </c>
      <c r="B47" s="33"/>
      <c r="C47" s="76">
        <v>0</v>
      </c>
      <c r="D47" s="75">
        <v>0</v>
      </c>
      <c r="E47" s="471" t="s">
        <v>367</v>
      </c>
      <c r="F47" s="1"/>
      <c r="G47" s="1"/>
      <c r="H47" s="1"/>
      <c r="I47" s="1"/>
      <c r="J47" s="1"/>
    </row>
    <row r="48" spans="1:10" ht="15" customHeight="1" x14ac:dyDescent="0.25">
      <c r="A48" s="23" t="s">
        <v>294</v>
      </c>
      <c r="B48" s="33"/>
      <c r="C48" s="76">
        <v>0</v>
      </c>
      <c r="D48" s="75">
        <v>0</v>
      </c>
      <c r="E48" s="471" t="s">
        <v>368</v>
      </c>
      <c r="F48" s="1"/>
      <c r="G48" s="1"/>
      <c r="H48" s="1"/>
      <c r="I48" s="1"/>
      <c r="J48" s="1"/>
    </row>
    <row r="49" spans="1:10" ht="15" customHeight="1" x14ac:dyDescent="0.25">
      <c r="A49" s="23" t="s">
        <v>296</v>
      </c>
      <c r="B49" s="33"/>
      <c r="C49" s="76">
        <v>0</v>
      </c>
      <c r="D49" s="75">
        <v>0</v>
      </c>
      <c r="E49" s="471" t="s">
        <v>369</v>
      </c>
      <c r="F49" s="1"/>
      <c r="G49" s="1"/>
      <c r="H49" s="1"/>
      <c r="I49" s="1"/>
      <c r="J49" s="1"/>
    </row>
    <row r="50" spans="1:10" ht="15" customHeight="1" x14ac:dyDescent="0.25">
      <c r="A50" s="23" t="s">
        <v>298</v>
      </c>
      <c r="B50" s="33"/>
      <c r="C50" s="76">
        <v>0</v>
      </c>
      <c r="D50" s="75">
        <v>0</v>
      </c>
      <c r="E50" s="471" t="s">
        <v>370</v>
      </c>
      <c r="F50" s="1"/>
      <c r="G50" s="1"/>
      <c r="H50" s="1"/>
      <c r="I50" s="1"/>
      <c r="J50" s="1"/>
    </row>
    <row r="51" spans="1:10" ht="15" customHeight="1" x14ac:dyDescent="0.25">
      <c r="A51" s="23" t="s">
        <v>300</v>
      </c>
      <c r="B51" s="33"/>
      <c r="C51" s="76">
        <v>0</v>
      </c>
      <c r="D51" s="75">
        <v>0</v>
      </c>
      <c r="E51" s="471" t="s">
        <v>371</v>
      </c>
      <c r="F51" s="1"/>
      <c r="G51" s="1"/>
      <c r="H51" s="1"/>
      <c r="I51" s="1"/>
      <c r="J51" s="1"/>
    </row>
    <row r="52" spans="1:10" ht="15" customHeight="1" x14ac:dyDescent="0.25">
      <c r="A52" s="23" t="s">
        <v>302</v>
      </c>
      <c r="B52" s="33"/>
      <c r="C52" s="76">
        <v>0</v>
      </c>
      <c r="D52" s="75">
        <v>0</v>
      </c>
      <c r="E52" s="471" t="s">
        <v>372</v>
      </c>
      <c r="F52" s="1"/>
      <c r="G52" s="1"/>
      <c r="H52" s="1"/>
      <c r="I52" s="1"/>
      <c r="J52" s="1"/>
    </row>
    <row r="53" spans="1:10" ht="15" customHeight="1" x14ac:dyDescent="0.25">
      <c r="A53" s="23" t="s">
        <v>304</v>
      </c>
      <c r="B53" s="33"/>
      <c r="C53" s="76">
        <v>0</v>
      </c>
      <c r="D53" s="75">
        <v>0</v>
      </c>
      <c r="E53" s="471" t="s">
        <v>373</v>
      </c>
      <c r="F53" s="1"/>
      <c r="G53" s="1"/>
      <c r="H53" s="1"/>
      <c r="I53" s="1"/>
      <c r="J53" s="1"/>
    </row>
    <row r="54" spans="1:10" ht="15" customHeight="1" x14ac:dyDescent="0.25">
      <c r="A54" s="35" t="s">
        <v>306</v>
      </c>
      <c r="B54" s="19"/>
      <c r="C54" s="77">
        <f>SUBTOTAL(9,C39:C53)</f>
        <v>0</v>
      </c>
      <c r="D54" s="78">
        <f>SUBTOTAL(9,D39:D53)</f>
        <v>0</v>
      </c>
      <c r="E54" s="472" t="s">
        <v>374</v>
      </c>
      <c r="F54" s="1"/>
      <c r="G54" s="1"/>
      <c r="H54" s="1"/>
      <c r="I54" s="338"/>
      <c r="J54" s="1"/>
    </row>
    <row r="55" spans="1:10" ht="15" customHeight="1" x14ac:dyDescent="0.25">
      <c r="A55" s="33"/>
      <c r="B55" s="33"/>
      <c r="C55" s="79"/>
      <c r="D55" s="80"/>
      <c r="E55" s="470"/>
      <c r="F55" s="1"/>
      <c r="G55" s="1"/>
      <c r="H55" s="1"/>
      <c r="I55" s="1"/>
      <c r="J55" s="1"/>
    </row>
    <row r="56" spans="1:10" ht="15" customHeight="1" x14ac:dyDescent="0.25">
      <c r="A56" s="23" t="s">
        <v>308</v>
      </c>
      <c r="B56" s="33"/>
      <c r="C56" s="84">
        <v>0</v>
      </c>
      <c r="D56" s="85">
        <v>0</v>
      </c>
      <c r="E56" s="470" t="s">
        <v>375</v>
      </c>
      <c r="F56" s="1"/>
      <c r="G56" s="1"/>
      <c r="H56" s="1"/>
      <c r="I56" s="1"/>
      <c r="J56" s="1"/>
    </row>
    <row r="57" spans="1:10" ht="15" customHeight="1" x14ac:dyDescent="0.25">
      <c r="A57" s="37" t="s">
        <v>310</v>
      </c>
      <c r="B57" s="19"/>
      <c r="C57" s="77">
        <f>SUBTOTAL(9,C10:C54)</f>
        <v>0</v>
      </c>
      <c r="D57" s="78">
        <f>SUBTOTAL(9,D10:D54)</f>
        <v>0</v>
      </c>
      <c r="E57" s="473" t="s">
        <v>376</v>
      </c>
      <c r="F57" s="1"/>
      <c r="G57" s="1"/>
      <c r="H57" s="1"/>
      <c r="I57" s="1"/>
      <c r="J57" s="1"/>
    </row>
    <row r="58" spans="1:10" ht="15" customHeight="1" x14ac:dyDescent="0.25">
      <c r="A58" s="37" t="s">
        <v>312</v>
      </c>
      <c r="B58" s="19"/>
      <c r="C58" s="92">
        <v>0</v>
      </c>
      <c r="D58" s="83">
        <v>0</v>
      </c>
      <c r="E58" s="473" t="s">
        <v>377</v>
      </c>
      <c r="F58" s="1"/>
      <c r="G58" s="1"/>
      <c r="H58" s="1"/>
      <c r="I58" s="1"/>
      <c r="J58" s="1"/>
    </row>
    <row r="59" spans="1:10" ht="15" customHeight="1" x14ac:dyDescent="0.25">
      <c r="A59" s="29" t="s">
        <v>314</v>
      </c>
      <c r="B59" s="38"/>
      <c r="C59" s="77">
        <f>SUBTOTAL(9,C10:C58)</f>
        <v>0</v>
      </c>
      <c r="D59" s="78">
        <f>SUBTOTAL(9,D10:D58)</f>
        <v>0</v>
      </c>
      <c r="E59" s="474" t="s">
        <v>378</v>
      </c>
      <c r="F59" s="1"/>
      <c r="G59" s="1"/>
      <c r="H59" s="1"/>
      <c r="I59" s="1"/>
      <c r="J59" s="1"/>
    </row>
    <row r="60" spans="1:10" ht="15.75" customHeight="1" x14ac:dyDescent="0.25">
      <c r="A60" s="1"/>
      <c r="B60" s="1"/>
      <c r="C60" s="271"/>
      <c r="D60" s="271"/>
      <c r="E60" s="475"/>
      <c r="F60" s="1"/>
      <c r="G60" s="1"/>
      <c r="H60" s="1"/>
      <c r="I60" s="1"/>
      <c r="J60" s="1"/>
    </row>
    <row r="61" spans="1:10" ht="15.75" customHeight="1" x14ac:dyDescent="0.25">
      <c r="A61" s="276" t="s">
        <v>379</v>
      </c>
      <c r="E61" s="135"/>
      <c r="F61" s="1"/>
      <c r="G61" s="1"/>
      <c r="H61" s="1"/>
      <c r="I61" s="1"/>
      <c r="J61" s="1"/>
    </row>
    <row r="62" spans="1:10" ht="15.75" customHeight="1" x14ac:dyDescent="0.25">
      <c r="A62" s="301" t="s">
        <v>71</v>
      </c>
      <c r="B62" s="303"/>
      <c r="C62" s="304">
        <v>0</v>
      </c>
      <c r="D62" s="304">
        <v>0</v>
      </c>
      <c r="E62" s="438" t="s">
        <v>380</v>
      </c>
      <c r="F62" s="1"/>
      <c r="G62" s="1"/>
      <c r="H62" s="1"/>
      <c r="I62" s="1"/>
      <c r="J62" s="1"/>
    </row>
    <row r="63" spans="1:10" ht="15.75" customHeight="1" x14ac:dyDescent="0.25">
      <c r="A63" s="302" t="s">
        <v>236</v>
      </c>
      <c r="B63" s="208"/>
      <c r="C63" s="136">
        <v>0</v>
      </c>
      <c r="D63" s="136">
        <v>0</v>
      </c>
      <c r="E63" s="429" t="s">
        <v>381</v>
      </c>
      <c r="F63" s="1"/>
      <c r="G63" s="1"/>
      <c r="H63" s="1"/>
      <c r="I63" s="1"/>
      <c r="J63" s="1"/>
    </row>
    <row r="64" spans="1:10" ht="15.75" customHeight="1" x14ac:dyDescent="0.25">
      <c r="A64" s="302" t="s">
        <v>238</v>
      </c>
      <c r="B64" s="208"/>
      <c r="C64" s="136">
        <v>0</v>
      </c>
      <c r="D64" s="136">
        <v>0</v>
      </c>
      <c r="E64" s="429" t="s">
        <v>382</v>
      </c>
      <c r="F64" s="1"/>
      <c r="G64" s="1"/>
      <c r="H64" s="1"/>
      <c r="I64" s="1"/>
      <c r="J64" s="1"/>
    </row>
    <row r="65" spans="1:10" ht="15.75" customHeight="1" x14ac:dyDescent="0.25">
      <c r="A65" s="302" t="s">
        <v>240</v>
      </c>
      <c r="B65" s="208"/>
      <c r="C65" s="136">
        <v>0</v>
      </c>
      <c r="D65" s="136">
        <v>0</v>
      </c>
      <c r="E65" s="429" t="s">
        <v>383</v>
      </c>
      <c r="F65" s="1"/>
      <c r="G65" s="1"/>
      <c r="H65" s="1"/>
      <c r="I65" s="1"/>
      <c r="J65" s="1"/>
    </row>
    <row r="66" spans="1:10" ht="15.75" customHeight="1" x14ac:dyDescent="0.25">
      <c r="A66" s="302" t="s">
        <v>242</v>
      </c>
      <c r="B66" s="208"/>
      <c r="C66" s="136">
        <v>0</v>
      </c>
      <c r="D66" s="136">
        <v>0</v>
      </c>
      <c r="E66" s="429" t="s">
        <v>384</v>
      </c>
      <c r="F66" s="1"/>
      <c r="G66" s="1"/>
      <c r="H66" s="1"/>
      <c r="I66" s="1"/>
      <c r="J66" s="1"/>
    </row>
    <row r="67" spans="1:10" ht="15.75" customHeight="1" x14ac:dyDescent="0.25">
      <c r="A67" s="302" t="s">
        <v>244</v>
      </c>
      <c r="B67" s="208"/>
      <c r="C67" s="136">
        <v>0</v>
      </c>
      <c r="D67" s="136">
        <v>0</v>
      </c>
      <c r="E67" s="429" t="s">
        <v>385</v>
      </c>
      <c r="F67" s="1"/>
      <c r="G67" s="1"/>
      <c r="H67" s="1"/>
      <c r="I67" s="1"/>
      <c r="J67" s="1"/>
    </row>
    <row r="68" spans="1:10" ht="15.75" customHeight="1" x14ac:dyDescent="0.25">
      <c r="A68" s="302" t="s">
        <v>246</v>
      </c>
      <c r="B68" s="208"/>
      <c r="C68" s="136">
        <v>0</v>
      </c>
      <c r="D68" s="136">
        <v>0</v>
      </c>
      <c r="E68" s="429" t="s">
        <v>386</v>
      </c>
      <c r="F68" s="1"/>
      <c r="G68" s="1"/>
      <c r="H68" s="1"/>
      <c r="I68" s="1"/>
      <c r="J68" s="1"/>
    </row>
    <row r="69" spans="1:10" ht="15.75" customHeight="1" x14ac:dyDescent="0.25">
      <c r="A69" s="302" t="s">
        <v>248</v>
      </c>
      <c r="B69" s="208"/>
      <c r="C69" s="136">
        <v>0</v>
      </c>
      <c r="D69" s="136">
        <v>0</v>
      </c>
      <c r="E69" s="429" t="s">
        <v>387</v>
      </c>
      <c r="F69" s="1"/>
      <c r="G69" s="1"/>
      <c r="H69" s="1"/>
      <c r="I69" s="1"/>
      <c r="J69" s="1"/>
    </row>
    <row r="70" spans="1:10" ht="15.75" customHeight="1" x14ac:dyDescent="0.25">
      <c r="A70" s="302" t="s">
        <v>250</v>
      </c>
      <c r="B70" s="208"/>
      <c r="C70" s="136">
        <v>0</v>
      </c>
      <c r="D70" s="136">
        <v>0</v>
      </c>
      <c r="E70" s="429" t="s">
        <v>388</v>
      </c>
      <c r="F70" s="1"/>
      <c r="G70" s="1"/>
      <c r="H70" s="1"/>
      <c r="I70" s="1"/>
      <c r="J70" s="1"/>
    </row>
    <row r="71" spans="1:10" ht="15.75" customHeight="1" x14ac:dyDescent="0.25">
      <c r="A71" s="302" t="s">
        <v>252</v>
      </c>
      <c r="B71" s="208"/>
      <c r="C71" s="136">
        <v>0</v>
      </c>
      <c r="D71" s="136">
        <v>0</v>
      </c>
      <c r="E71" s="429" t="s">
        <v>389</v>
      </c>
      <c r="F71" s="1"/>
      <c r="G71" s="1"/>
      <c r="H71" s="1"/>
      <c r="I71" s="1"/>
      <c r="J71" s="1"/>
    </row>
    <row r="72" spans="1:10" ht="15.75" customHeight="1" x14ac:dyDescent="0.25">
      <c r="A72" s="302" t="s">
        <v>254</v>
      </c>
      <c r="B72" s="208"/>
      <c r="C72" s="136">
        <v>0</v>
      </c>
      <c r="D72" s="136">
        <v>0</v>
      </c>
      <c r="E72" s="429" t="s">
        <v>390</v>
      </c>
      <c r="F72" s="1"/>
      <c r="G72" s="1"/>
      <c r="H72" s="1"/>
      <c r="I72" s="1"/>
      <c r="J72" s="1"/>
    </row>
    <row r="73" spans="1:10" ht="15.75" customHeight="1" x14ac:dyDescent="0.25">
      <c r="A73" s="302" t="s">
        <v>256</v>
      </c>
      <c r="B73" s="208"/>
      <c r="C73" s="136">
        <v>0</v>
      </c>
      <c r="D73" s="136">
        <v>0</v>
      </c>
      <c r="E73" s="429" t="s">
        <v>391</v>
      </c>
      <c r="F73" s="1"/>
      <c r="G73" s="1"/>
      <c r="H73" s="1"/>
      <c r="I73" s="1"/>
      <c r="J73" s="1"/>
    </row>
    <row r="74" spans="1:10" ht="15.75" customHeight="1" x14ac:dyDescent="0.25">
      <c r="A74" s="305" t="s">
        <v>350</v>
      </c>
      <c r="B74" s="123"/>
      <c r="C74" s="300">
        <f>SUBTOTAL(9,C62:C73)</f>
        <v>0</v>
      </c>
      <c r="D74" s="124">
        <f>SUBTOTAL(9,D62:D73)</f>
        <v>0</v>
      </c>
      <c r="E74" s="474" t="s">
        <v>392</v>
      </c>
      <c r="F74" s="1"/>
      <c r="G74" s="1"/>
      <c r="H74" s="1"/>
      <c r="I74" s="1"/>
      <c r="J74" s="1"/>
    </row>
    <row r="77" spans="1:10" ht="15.75" customHeight="1" x14ac:dyDescent="0.25">
      <c r="A77" s="276" t="s">
        <v>927</v>
      </c>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headerFooter>
    <oddHeader>&amp;L&amp;"Calibri"&amp;10&amp;KFF8C00 Internt NLA&amp;1#_x000D_</oddHeader>
  </headerFooter>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I94"/>
  <sheetViews>
    <sheetView zoomScale="90" zoomScaleNormal="90" workbookViewId="0">
      <selection activeCell="B2" sqref="B2"/>
    </sheetView>
  </sheetViews>
  <sheetFormatPr baseColWidth="10" defaultColWidth="17.28515625" defaultRowHeight="15.75" customHeight="1" x14ac:dyDescent="0.25"/>
  <cols>
    <col min="1" max="1" width="78" style="39" bestFit="1" customWidth="1"/>
    <col min="2" max="3" width="15.7109375" style="86" customWidth="1"/>
    <col min="4" max="4" width="13.7109375" style="65" bestFit="1" customWidth="1"/>
    <col min="5" max="6" width="10.7109375" style="39" customWidth="1"/>
    <col min="7" max="16384" width="17.28515625" style="39"/>
  </cols>
  <sheetData>
    <row r="1" spans="1:9" ht="12.75" customHeight="1" x14ac:dyDescent="0.25">
      <c r="B1" s="63"/>
      <c r="C1" s="63"/>
    </row>
    <row r="2" spans="1:9" ht="15.75" customHeight="1" x14ac:dyDescent="0.25">
      <c r="A2" s="266" t="str">
        <f>Resultatregnskap!A2</f>
        <v>Virksomhetens navn: NLA Høgskolen AS</v>
      </c>
      <c r="D2" s="117"/>
      <c r="E2" s="11"/>
      <c r="F2" s="11"/>
    </row>
    <row r="3" spans="1:9" ht="12.75" customHeight="1" x14ac:dyDescent="0.25">
      <c r="A3" s="276" t="s">
        <v>393</v>
      </c>
      <c r="B3" s="63"/>
      <c r="C3" s="63"/>
      <c r="D3" s="117"/>
      <c r="F3" s="11"/>
    </row>
    <row r="4" spans="1:9" ht="15" x14ac:dyDescent="0.25">
      <c r="A4" s="3" t="s">
        <v>394</v>
      </c>
      <c r="B4" s="98"/>
      <c r="C4" s="98"/>
      <c r="D4" s="98"/>
      <c r="E4" s="11"/>
      <c r="F4" s="11"/>
    </row>
    <row r="5" spans="1:9" ht="15" x14ac:dyDescent="0.25">
      <c r="A5" s="12" t="str">
        <f>Resultatregnskap!A6</f>
        <v>Beløp i 1000 kroner</v>
      </c>
      <c r="B5" s="148"/>
      <c r="C5" s="148"/>
      <c r="D5" s="148"/>
      <c r="E5" s="11"/>
      <c r="F5" s="11"/>
    </row>
    <row r="6" spans="1:9" ht="16.149999999999999" customHeight="1" x14ac:dyDescent="0.25">
      <c r="A6" s="412" t="s">
        <v>35</v>
      </c>
      <c r="B6" s="262">
        <f>Resultatregnskap!C8</f>
        <v>45657</v>
      </c>
      <c r="C6" s="263">
        <f>Resultatregnskap!D8</f>
        <v>45291</v>
      </c>
      <c r="D6" s="149" t="str">
        <f>Resultatregnskap!E8</f>
        <v>DBH-referanse</v>
      </c>
      <c r="E6" s="11"/>
      <c r="F6" s="11"/>
      <c r="G6" s="11"/>
      <c r="H6" s="11"/>
      <c r="I6" s="11"/>
    </row>
    <row r="7" spans="1:9" ht="15" customHeight="1" x14ac:dyDescent="0.25">
      <c r="A7" s="8"/>
      <c r="B7" s="235"/>
      <c r="C7" s="235"/>
      <c r="D7" s="419"/>
      <c r="E7" s="11"/>
      <c r="F7" s="11"/>
      <c r="G7" s="11"/>
      <c r="H7" s="11"/>
    </row>
    <row r="8" spans="1:9" ht="15" customHeight="1" x14ac:dyDescent="0.25">
      <c r="A8" s="20" t="s">
        <v>395</v>
      </c>
      <c r="B8" s="235">
        <v>341828</v>
      </c>
      <c r="C8" s="235">
        <v>324982</v>
      </c>
      <c r="D8" s="416" t="s">
        <v>396</v>
      </c>
      <c r="E8" s="11"/>
      <c r="F8" s="11"/>
      <c r="G8" s="11"/>
      <c r="H8" s="11"/>
    </row>
    <row r="9" spans="1:9" ht="15" customHeight="1" x14ac:dyDescent="0.25">
      <c r="A9" s="20" t="s">
        <v>397</v>
      </c>
      <c r="B9" s="235">
        <v>0</v>
      </c>
      <c r="C9" s="235">
        <v>0</v>
      </c>
      <c r="D9" s="416" t="s">
        <v>398</v>
      </c>
      <c r="E9" s="11"/>
      <c r="F9" s="11"/>
      <c r="G9" s="11"/>
      <c r="H9" s="11"/>
    </row>
    <row r="10" spans="1:9" ht="15" customHeight="1" x14ac:dyDescent="0.25">
      <c r="A10" s="109" t="s">
        <v>399</v>
      </c>
      <c r="B10" s="236">
        <f>SUBTOTAL(9,B8:B9)</f>
        <v>341828</v>
      </c>
      <c r="C10" s="236">
        <f>SUBTOTAL(9,C8:C9)</f>
        <v>324982</v>
      </c>
      <c r="D10" s="417" t="s">
        <v>400</v>
      </c>
      <c r="E10" s="11"/>
      <c r="F10" s="11"/>
      <c r="G10" s="11"/>
      <c r="H10" s="11"/>
    </row>
    <row r="11" spans="1:9" ht="15" customHeight="1" x14ac:dyDescent="0.25">
      <c r="A11" s="20"/>
      <c r="B11" s="235"/>
      <c r="C11" s="235"/>
      <c r="D11" s="416"/>
      <c r="E11" s="11"/>
      <c r="F11" s="11"/>
      <c r="G11" s="11"/>
      <c r="H11" s="11"/>
    </row>
    <row r="12" spans="1:9" ht="15" customHeight="1" x14ac:dyDescent="0.25">
      <c r="A12" s="12" t="s">
        <v>401</v>
      </c>
      <c r="B12" s="235"/>
      <c r="C12" s="235"/>
      <c r="D12" s="416"/>
      <c r="E12" s="11"/>
      <c r="F12" s="11"/>
      <c r="G12" s="11"/>
      <c r="H12" s="11"/>
    </row>
    <row r="13" spans="1:9" ht="15" customHeight="1" x14ac:dyDescent="0.25">
      <c r="A13" s="107" t="s">
        <v>402</v>
      </c>
      <c r="B13" s="235">
        <v>20538</v>
      </c>
      <c r="C13" s="235">
        <v>20909</v>
      </c>
      <c r="D13" s="416" t="s">
        <v>403</v>
      </c>
      <c r="E13" s="11"/>
      <c r="F13" s="11"/>
      <c r="G13" s="11"/>
      <c r="H13" s="11"/>
    </row>
    <row r="14" spans="1:9" ht="15" customHeight="1" x14ac:dyDescent="0.25">
      <c r="A14" s="107" t="s">
        <v>404</v>
      </c>
      <c r="B14" s="235">
        <v>0</v>
      </c>
      <c r="C14" s="235">
        <v>0</v>
      </c>
      <c r="D14" s="416" t="s">
        <v>405</v>
      </c>
      <c r="E14" s="11"/>
      <c r="F14" s="11"/>
      <c r="G14" s="11"/>
      <c r="H14" s="11"/>
    </row>
    <row r="15" spans="1:9" ht="15" customHeight="1" x14ac:dyDescent="0.25">
      <c r="A15" s="107" t="s">
        <v>406</v>
      </c>
      <c r="B15" s="235">
        <v>0</v>
      </c>
      <c r="C15" s="235">
        <v>0</v>
      </c>
      <c r="D15" s="416" t="s">
        <v>407</v>
      </c>
      <c r="E15" s="11"/>
      <c r="F15" s="11"/>
      <c r="G15" s="11"/>
      <c r="H15" s="11"/>
    </row>
    <row r="16" spans="1:9" ht="15" customHeight="1" x14ac:dyDescent="0.25">
      <c r="A16" s="107" t="s">
        <v>408</v>
      </c>
      <c r="B16" s="235">
        <v>0</v>
      </c>
      <c r="C16" s="235">
        <v>0</v>
      </c>
      <c r="D16" s="416" t="s">
        <v>409</v>
      </c>
      <c r="E16" s="11"/>
      <c r="F16" s="11"/>
      <c r="G16" s="11"/>
      <c r="H16" s="11"/>
    </row>
    <row r="17" spans="1:8" ht="15" customHeight="1" x14ac:dyDescent="0.25">
      <c r="A17" s="108" t="s">
        <v>410</v>
      </c>
      <c r="B17" s="236">
        <f>SUBTOTAL(9,B13:B16)</f>
        <v>20538</v>
      </c>
      <c r="C17" s="236">
        <f t="shared" ref="C17" si="0">SUBTOTAL(9,C13:C16)</f>
        <v>20909</v>
      </c>
      <c r="D17" s="417" t="s">
        <v>411</v>
      </c>
      <c r="E17" s="11"/>
      <c r="F17" s="11"/>
      <c r="G17" s="11"/>
      <c r="H17" s="11"/>
    </row>
    <row r="18" spans="1:8" ht="15" customHeight="1" x14ac:dyDescent="0.25">
      <c r="A18" s="107"/>
      <c r="B18" s="235"/>
      <c r="C18" s="235"/>
      <c r="D18" s="416"/>
      <c r="E18" s="11"/>
      <c r="F18" s="11"/>
      <c r="G18" s="11"/>
      <c r="H18" s="11"/>
    </row>
    <row r="19" spans="1:8" ht="15" customHeight="1" x14ac:dyDescent="0.25">
      <c r="A19" s="107" t="s">
        <v>412</v>
      </c>
      <c r="B19" s="235">
        <v>0</v>
      </c>
      <c r="C19" s="235">
        <v>0</v>
      </c>
      <c r="D19" s="416" t="s">
        <v>413</v>
      </c>
      <c r="E19" s="11"/>
      <c r="F19" s="11"/>
      <c r="G19" s="11"/>
      <c r="H19" s="11"/>
    </row>
    <row r="20" spans="1:8" ht="15" customHeight="1" x14ac:dyDescent="0.25">
      <c r="A20" s="107" t="s">
        <v>414</v>
      </c>
      <c r="B20" s="235">
        <v>0</v>
      </c>
      <c r="C20" s="235">
        <v>0</v>
      </c>
      <c r="D20" s="416" t="s">
        <v>415</v>
      </c>
      <c r="E20" s="11"/>
      <c r="F20" s="11"/>
      <c r="G20" s="11"/>
      <c r="H20" s="11"/>
    </row>
    <row r="21" spans="1:8" ht="15" customHeight="1" x14ac:dyDescent="0.25">
      <c r="A21" s="107" t="s">
        <v>416</v>
      </c>
      <c r="B21" s="235">
        <v>0</v>
      </c>
      <c r="C21" s="235">
        <v>0</v>
      </c>
      <c r="D21" s="416" t="s">
        <v>417</v>
      </c>
      <c r="E21" s="11"/>
      <c r="F21" s="11"/>
      <c r="G21" s="11"/>
      <c r="H21" s="11"/>
    </row>
    <row r="22" spans="1:8" ht="15" customHeight="1" x14ac:dyDescent="0.25">
      <c r="A22" s="109" t="s">
        <v>418</v>
      </c>
      <c r="B22" s="236">
        <f>SUBTOTAL(9,B19:B21)</f>
        <v>0</v>
      </c>
      <c r="C22" s="236">
        <f t="shared" ref="C22" si="1">SUBTOTAL(9,C19:C21)</f>
        <v>0</v>
      </c>
      <c r="D22" s="417" t="s">
        <v>419</v>
      </c>
      <c r="E22" s="11"/>
      <c r="F22" s="11"/>
      <c r="G22" s="11"/>
      <c r="H22" s="11"/>
    </row>
    <row r="23" spans="1:8" ht="15" customHeight="1" x14ac:dyDescent="0.25">
      <c r="A23" s="20" t="s">
        <v>420</v>
      </c>
      <c r="B23" s="235"/>
      <c r="C23" s="235"/>
      <c r="D23" s="416" t="s">
        <v>421</v>
      </c>
      <c r="E23" s="11"/>
      <c r="F23" s="11"/>
      <c r="G23" s="11"/>
      <c r="H23" s="11"/>
    </row>
    <row r="24" spans="1:8" ht="15" customHeight="1" x14ac:dyDescent="0.25">
      <c r="A24" s="110" t="s">
        <v>422</v>
      </c>
      <c r="B24" s="236">
        <f>SUBTOTAL(9,B13:B23)</f>
        <v>20538</v>
      </c>
      <c r="C24" s="236">
        <f t="shared" ref="C24" si="2">SUBTOTAL(9,C13:C23)</f>
        <v>20909</v>
      </c>
      <c r="D24" s="417" t="s">
        <v>423</v>
      </c>
      <c r="E24" s="11"/>
      <c r="F24" s="11"/>
      <c r="G24" s="11"/>
      <c r="H24" s="11"/>
    </row>
    <row r="25" spans="1:8" ht="15" customHeight="1" x14ac:dyDescent="0.25">
      <c r="A25" s="20"/>
      <c r="B25" s="235"/>
      <c r="C25" s="235"/>
      <c r="D25" s="416"/>
      <c r="E25" s="11"/>
      <c r="F25" s="11"/>
      <c r="G25" s="11"/>
      <c r="H25" s="11"/>
    </row>
    <row r="26" spans="1:8" ht="15" customHeight="1" x14ac:dyDescent="0.25">
      <c r="A26" s="334" t="s">
        <v>424</v>
      </c>
      <c r="B26" s="237">
        <f>SUBTOTAL(9,B8:B24)</f>
        <v>362366</v>
      </c>
      <c r="C26" s="237">
        <f>SUBTOTAL(9,C8:C24)</f>
        <v>345891</v>
      </c>
      <c r="D26" s="417" t="s">
        <v>425</v>
      </c>
      <c r="E26" s="11"/>
      <c r="F26" s="11"/>
      <c r="G26" s="11"/>
      <c r="H26" s="11"/>
    </row>
    <row r="27" spans="1:8" ht="15" customHeight="1" x14ac:dyDescent="0.25">
      <c r="A27" s="12"/>
      <c r="B27" s="93"/>
      <c r="C27" s="93"/>
      <c r="D27" s="118"/>
      <c r="E27" s="11"/>
      <c r="F27" s="11"/>
      <c r="G27" s="11"/>
      <c r="H27" s="11"/>
    </row>
    <row r="28" spans="1:8" ht="15" customHeight="1" x14ac:dyDescent="0.25">
      <c r="A28" s="548" t="s">
        <v>426</v>
      </c>
      <c r="B28" s="548"/>
      <c r="C28" s="548"/>
      <c r="D28" s="548"/>
      <c r="E28" s="11"/>
      <c r="F28" s="11"/>
      <c r="G28" s="11"/>
      <c r="H28" s="11"/>
    </row>
    <row r="29" spans="1:8" ht="30" customHeight="1" x14ac:dyDescent="0.25">
      <c r="A29" s="548"/>
      <c r="B29" s="548"/>
      <c r="C29" s="548"/>
      <c r="D29" s="548"/>
      <c r="E29" s="11"/>
      <c r="F29" s="11"/>
      <c r="G29" s="11"/>
      <c r="H29" s="11"/>
    </row>
    <row r="30" spans="1:8" ht="15" customHeight="1" x14ac:dyDescent="0.25">
      <c r="A30" s="366"/>
      <c r="B30" s="366"/>
      <c r="C30" s="366"/>
      <c r="D30" s="366"/>
      <c r="E30" s="11"/>
      <c r="F30" s="11"/>
      <c r="G30" s="11"/>
      <c r="H30" s="11"/>
    </row>
    <row r="31" spans="1:8" ht="15" customHeight="1" x14ac:dyDescent="0.25">
      <c r="A31" s="548" t="s">
        <v>427</v>
      </c>
      <c r="B31" s="548"/>
      <c r="C31" s="548"/>
      <c r="D31" s="548"/>
      <c r="E31" s="11"/>
      <c r="F31" s="11"/>
      <c r="G31" s="11"/>
      <c r="H31" s="11"/>
    </row>
    <row r="32" spans="1:8" ht="15" customHeight="1" x14ac:dyDescent="0.25">
      <c r="A32" s="548"/>
      <c r="B32" s="548"/>
      <c r="C32" s="548"/>
      <c r="D32" s="548"/>
      <c r="E32" s="11"/>
      <c r="F32" s="11"/>
      <c r="G32" s="11"/>
      <c r="H32" s="11"/>
    </row>
    <row r="33" spans="1:8" ht="15" customHeight="1" x14ac:dyDescent="0.25">
      <c r="A33" s="366"/>
      <c r="B33" s="366"/>
      <c r="C33" s="366"/>
      <c r="D33" s="366"/>
      <c r="E33" s="11"/>
      <c r="F33" s="11"/>
      <c r="G33" s="11"/>
      <c r="H33" s="11"/>
    </row>
    <row r="34" spans="1:8" ht="15" customHeight="1" x14ac:dyDescent="0.25">
      <c r="A34" s="413" t="s">
        <v>428</v>
      </c>
      <c r="B34" s="486">
        <f>B6</f>
        <v>45657</v>
      </c>
      <c r="C34" s="487">
        <f>C6</f>
        <v>45291</v>
      </c>
      <c r="D34" s="149" t="s">
        <v>33</v>
      </c>
      <c r="E34" s="11"/>
      <c r="F34" s="11"/>
      <c r="G34" s="11"/>
      <c r="H34" s="11"/>
    </row>
    <row r="35" spans="1:8" ht="15" customHeight="1" x14ac:dyDescent="0.25">
      <c r="A35" s="366"/>
      <c r="B35" s="367"/>
      <c r="C35" s="368"/>
      <c r="D35" s="415"/>
      <c r="E35" s="11"/>
      <c r="F35" s="11"/>
      <c r="G35" s="11"/>
      <c r="H35" s="11"/>
    </row>
    <row r="36" spans="1:8" ht="15" customHeight="1" x14ac:dyDescent="0.25">
      <c r="A36" s="114" t="s">
        <v>429</v>
      </c>
      <c r="B36" s="372">
        <v>0</v>
      </c>
      <c r="C36" s="373">
        <v>0</v>
      </c>
      <c r="D36" s="416" t="s">
        <v>430</v>
      </c>
      <c r="E36" s="11"/>
      <c r="F36" s="11"/>
      <c r="G36" s="11"/>
      <c r="H36" s="11"/>
    </row>
    <row r="37" spans="1:8" ht="15" customHeight="1" x14ac:dyDescent="0.25">
      <c r="A37" s="115" t="s">
        <v>431</v>
      </c>
      <c r="B37" s="372">
        <v>0</v>
      </c>
      <c r="C37" s="373">
        <v>0</v>
      </c>
      <c r="D37" s="416" t="s">
        <v>432</v>
      </c>
      <c r="E37" s="11"/>
      <c r="F37" s="11"/>
      <c r="G37" s="11"/>
      <c r="H37" s="11"/>
    </row>
    <row r="38" spans="1:8" ht="15" customHeight="1" x14ac:dyDescent="0.25">
      <c r="A38" s="116" t="s">
        <v>433</v>
      </c>
      <c r="B38" s="374">
        <f>SUBTOTAL(9,B36:B37)</f>
        <v>0</v>
      </c>
      <c r="C38" s="375">
        <f t="shared" ref="C38" si="3">SUBTOTAL(9,C36:C37)</f>
        <v>0</v>
      </c>
      <c r="D38" s="417" t="s">
        <v>434</v>
      </c>
      <c r="E38" s="11"/>
      <c r="F38" s="11"/>
      <c r="G38" s="11"/>
      <c r="H38" s="11"/>
    </row>
    <row r="39" spans="1:8" ht="15" customHeight="1" x14ac:dyDescent="0.25">
      <c r="A39" s="366"/>
      <c r="B39" s="367"/>
      <c r="C39" s="368"/>
      <c r="D39" s="415"/>
      <c r="E39" s="11"/>
      <c r="F39" s="11"/>
      <c r="G39" s="11"/>
      <c r="H39" s="11"/>
    </row>
    <row r="40" spans="1:8" ht="15" customHeight="1" x14ac:dyDescent="0.25">
      <c r="A40" s="265" t="s">
        <v>435</v>
      </c>
      <c r="B40" s="76">
        <v>0</v>
      </c>
      <c r="C40" s="239">
        <v>0</v>
      </c>
      <c r="D40" s="416" t="s">
        <v>436</v>
      </c>
      <c r="E40" s="11"/>
      <c r="F40" s="11"/>
      <c r="G40" s="11"/>
      <c r="H40" s="11"/>
    </row>
    <row r="41" spans="1:8" ht="15" customHeight="1" x14ac:dyDescent="0.25">
      <c r="A41" s="107" t="s">
        <v>437</v>
      </c>
      <c r="B41" s="76">
        <v>0</v>
      </c>
      <c r="C41" s="239">
        <v>0</v>
      </c>
      <c r="D41" s="416" t="s">
        <v>438</v>
      </c>
      <c r="E41" s="11"/>
      <c r="F41" s="11"/>
      <c r="G41" s="11"/>
      <c r="H41" s="11"/>
    </row>
    <row r="42" spans="1:8" ht="15" customHeight="1" x14ac:dyDescent="0.25">
      <c r="A42" s="107" t="s">
        <v>439</v>
      </c>
      <c r="B42" s="76">
        <v>0</v>
      </c>
      <c r="C42" s="239">
        <v>0</v>
      </c>
      <c r="D42" s="416" t="s">
        <v>440</v>
      </c>
      <c r="E42" s="11"/>
      <c r="F42" s="11"/>
      <c r="G42" s="11"/>
      <c r="H42" s="11"/>
    </row>
    <row r="43" spans="1:8" ht="15" customHeight="1" x14ac:dyDescent="0.25">
      <c r="A43" s="109" t="s">
        <v>441</v>
      </c>
      <c r="B43" s="238">
        <f>SUBTOTAL(9,B40:B42)</f>
        <v>0</v>
      </c>
      <c r="C43" s="240">
        <f t="shared" ref="C43" si="4">SUBTOTAL(9,C40:C42)</f>
        <v>0</v>
      </c>
      <c r="D43" s="417" t="s">
        <v>442</v>
      </c>
      <c r="E43" s="11"/>
      <c r="F43" s="11"/>
      <c r="G43" s="11"/>
      <c r="H43" s="11"/>
    </row>
    <row r="44" spans="1:8" ht="15" customHeight="1" x14ac:dyDescent="0.25">
      <c r="A44" s="20"/>
      <c r="B44" s="76"/>
      <c r="C44" s="239"/>
      <c r="D44" s="416"/>
      <c r="E44" s="11"/>
      <c r="F44" s="11"/>
      <c r="G44" s="11"/>
      <c r="H44" s="11"/>
    </row>
    <row r="45" spans="1:8" ht="15" customHeight="1" x14ac:dyDescent="0.25">
      <c r="A45" s="20" t="s">
        <v>443</v>
      </c>
      <c r="B45" s="76">
        <v>0</v>
      </c>
      <c r="C45" s="239">
        <v>0</v>
      </c>
      <c r="D45" s="416" t="s">
        <v>444</v>
      </c>
      <c r="E45" s="11"/>
      <c r="F45" s="11"/>
      <c r="G45" s="11"/>
      <c r="H45" s="11"/>
    </row>
    <row r="46" spans="1:8" ht="15" customHeight="1" x14ac:dyDescent="0.25">
      <c r="A46" s="107" t="s">
        <v>445</v>
      </c>
      <c r="B46" s="76">
        <v>0</v>
      </c>
      <c r="C46" s="239">
        <v>0</v>
      </c>
      <c r="D46" s="416" t="s">
        <v>446</v>
      </c>
      <c r="E46" s="11"/>
      <c r="F46" s="11"/>
      <c r="G46" s="11"/>
      <c r="H46" s="11"/>
    </row>
    <row r="47" spans="1:8" ht="15" customHeight="1" x14ac:dyDescent="0.25">
      <c r="A47" s="107" t="s">
        <v>447</v>
      </c>
      <c r="B47" s="76">
        <v>0</v>
      </c>
      <c r="C47" s="239">
        <v>0</v>
      </c>
      <c r="D47" s="416" t="s">
        <v>448</v>
      </c>
      <c r="E47" s="11"/>
      <c r="F47" s="11"/>
      <c r="G47" s="11"/>
      <c r="H47" s="11"/>
    </row>
    <row r="48" spans="1:8" ht="15" customHeight="1" x14ac:dyDescent="0.25">
      <c r="A48" s="109" t="s">
        <v>449</v>
      </c>
      <c r="B48" s="238">
        <f>SUBTOTAL(9,B45:B47)</f>
        <v>0</v>
      </c>
      <c r="C48" s="240">
        <f t="shared" ref="C48" si="5">SUBTOTAL(9,C45:C47)</f>
        <v>0</v>
      </c>
      <c r="D48" s="417" t="s">
        <v>450</v>
      </c>
      <c r="E48" s="11"/>
      <c r="F48" s="11"/>
      <c r="G48" s="11"/>
      <c r="H48" s="11"/>
    </row>
    <row r="49" spans="1:8" ht="15" customHeight="1" x14ac:dyDescent="0.25">
      <c r="A49" s="20"/>
      <c r="B49" s="76"/>
      <c r="C49" s="239"/>
      <c r="D49" s="416"/>
      <c r="E49" s="11"/>
      <c r="F49" s="11"/>
      <c r="G49" s="11"/>
      <c r="H49" s="11"/>
    </row>
    <row r="50" spans="1:8" ht="15" customHeight="1" x14ac:dyDescent="0.25">
      <c r="A50" s="12" t="s">
        <v>451</v>
      </c>
      <c r="B50" s="76"/>
      <c r="C50" s="239"/>
      <c r="D50" s="416"/>
      <c r="E50" s="11"/>
      <c r="F50" s="11"/>
      <c r="G50" s="11"/>
      <c r="H50" s="11"/>
    </row>
    <row r="51" spans="1:8" ht="15" customHeight="1" x14ac:dyDescent="0.25">
      <c r="A51" s="20" t="s">
        <v>452</v>
      </c>
      <c r="B51" s="76">
        <v>7946</v>
      </c>
      <c r="C51" s="76">
        <v>5709</v>
      </c>
      <c r="D51" s="416" t="s">
        <v>453</v>
      </c>
      <c r="E51" s="11"/>
      <c r="F51" s="11"/>
      <c r="G51" s="11"/>
      <c r="H51" s="11"/>
    </row>
    <row r="52" spans="1:8" ht="15" customHeight="1" x14ac:dyDescent="0.25">
      <c r="A52" s="20" t="s">
        <v>454</v>
      </c>
      <c r="B52" s="76">
        <v>636</v>
      </c>
      <c r="C52" s="76">
        <v>897</v>
      </c>
      <c r="D52" s="416" t="s">
        <v>455</v>
      </c>
      <c r="E52" s="11"/>
      <c r="F52" s="11"/>
      <c r="G52" s="11"/>
      <c r="H52" s="11"/>
    </row>
    <row r="53" spans="1:8" ht="15" customHeight="1" x14ac:dyDescent="0.25">
      <c r="A53" s="20" t="s">
        <v>456</v>
      </c>
      <c r="B53" s="76">
        <v>20</v>
      </c>
      <c r="C53" s="76">
        <v>0</v>
      </c>
      <c r="D53" s="416" t="s">
        <v>457</v>
      </c>
      <c r="E53" s="11"/>
      <c r="F53" s="11"/>
      <c r="G53" s="11"/>
      <c r="H53" s="11"/>
    </row>
    <row r="54" spans="1:8" ht="15" customHeight="1" x14ac:dyDescent="0.25">
      <c r="A54" s="20" t="s">
        <v>458</v>
      </c>
      <c r="B54" s="76">
        <v>0</v>
      </c>
      <c r="C54" s="76">
        <v>0</v>
      </c>
      <c r="D54" s="416" t="s">
        <v>459</v>
      </c>
      <c r="E54" s="11"/>
      <c r="F54" s="11"/>
      <c r="G54" s="11"/>
      <c r="H54" s="11"/>
    </row>
    <row r="55" spans="1:8" ht="15" customHeight="1" x14ac:dyDescent="0.25">
      <c r="A55" s="20" t="s">
        <v>460</v>
      </c>
      <c r="B55" s="76">
        <v>0</v>
      </c>
      <c r="C55" s="76">
        <v>0</v>
      </c>
      <c r="D55" s="416" t="s">
        <v>461</v>
      </c>
      <c r="E55" s="11"/>
      <c r="F55" s="11"/>
      <c r="G55" s="11"/>
      <c r="H55" s="11"/>
    </row>
    <row r="56" spans="1:8" ht="15" customHeight="1" x14ac:dyDescent="0.25">
      <c r="A56" s="109" t="s">
        <v>462</v>
      </c>
      <c r="B56" s="238">
        <f>SUBTOTAL(9,B51:B55)</f>
        <v>8602</v>
      </c>
      <c r="C56" s="240">
        <f t="shared" ref="C56" si="6">SUBTOTAL(9,C51:C55)</f>
        <v>6606</v>
      </c>
      <c r="D56" s="417" t="s">
        <v>463</v>
      </c>
      <c r="E56" s="11"/>
      <c r="F56" s="11"/>
      <c r="G56" s="11"/>
      <c r="H56" s="11"/>
    </row>
    <row r="57" spans="1:8" ht="15" customHeight="1" x14ac:dyDescent="0.25">
      <c r="A57" s="20"/>
      <c r="B57" s="76"/>
      <c r="C57" s="239"/>
      <c r="D57" s="416"/>
      <c r="E57" s="11"/>
      <c r="F57" s="11"/>
      <c r="G57" s="11"/>
      <c r="H57" s="11"/>
    </row>
    <row r="58" spans="1:8" ht="15" customHeight="1" x14ac:dyDescent="0.25">
      <c r="A58" s="55" t="s">
        <v>464</v>
      </c>
      <c r="B58" s="84"/>
      <c r="C58" s="241"/>
      <c r="D58" s="416" t="s">
        <v>465</v>
      </c>
      <c r="E58" s="11"/>
      <c r="F58" s="11"/>
      <c r="G58" s="11"/>
      <c r="H58" s="11"/>
    </row>
    <row r="59" spans="1:8" ht="15" customHeight="1" x14ac:dyDescent="0.25">
      <c r="A59" s="56" t="s">
        <v>466</v>
      </c>
      <c r="B59" s="77">
        <f>SUBTOTAL(9,B36:B58)</f>
        <v>8602</v>
      </c>
      <c r="C59" s="77">
        <f>SUBTOTAL(9,C36:C58)</f>
        <v>6606</v>
      </c>
      <c r="D59" s="417" t="s">
        <v>467</v>
      </c>
      <c r="E59" s="11"/>
      <c r="F59" s="11"/>
      <c r="G59" s="11"/>
      <c r="H59" s="11"/>
    </row>
    <row r="60" spans="1:8" ht="15" customHeight="1" x14ac:dyDescent="0.25">
      <c r="A60" s="8"/>
      <c r="B60" s="111"/>
      <c r="C60" s="104"/>
      <c r="D60" s="118"/>
      <c r="E60" s="11"/>
      <c r="F60" s="11"/>
      <c r="G60" s="11"/>
      <c r="H60" s="11"/>
    </row>
    <row r="61" spans="1:8" ht="15" customHeight="1" x14ac:dyDescent="0.25">
      <c r="A61" s="548" t="s">
        <v>468</v>
      </c>
      <c r="B61" s="548"/>
      <c r="C61" s="548"/>
      <c r="D61" s="548"/>
      <c r="E61" s="11"/>
      <c r="F61" s="11"/>
      <c r="G61" s="11"/>
      <c r="H61" s="11"/>
    </row>
    <row r="62" spans="1:8" ht="27.75" customHeight="1" x14ac:dyDescent="0.25">
      <c r="A62" s="548"/>
      <c r="B62" s="548"/>
      <c r="C62" s="548"/>
      <c r="D62" s="548"/>
      <c r="E62" s="11"/>
      <c r="F62" s="11"/>
      <c r="G62" s="11"/>
      <c r="H62" s="11"/>
    </row>
    <row r="63" spans="1:8" ht="15" customHeight="1" x14ac:dyDescent="0.25">
      <c r="A63" s="366"/>
      <c r="B63" s="366"/>
      <c r="C63" s="366"/>
      <c r="D63" s="366"/>
      <c r="E63" s="11"/>
      <c r="F63" s="11"/>
      <c r="G63" s="11"/>
      <c r="H63" s="11"/>
    </row>
    <row r="64" spans="1:8" ht="33" customHeight="1" x14ac:dyDescent="0.25">
      <c r="A64" s="548" t="s">
        <v>469</v>
      </c>
      <c r="B64" s="548"/>
      <c r="C64" s="548"/>
      <c r="D64" s="548"/>
      <c r="E64" s="11"/>
      <c r="F64" s="11"/>
      <c r="G64" s="11"/>
      <c r="H64" s="11"/>
    </row>
    <row r="65" spans="1:8" ht="15" customHeight="1" x14ac:dyDescent="0.25">
      <c r="A65" s="366"/>
      <c r="B65" s="366"/>
      <c r="C65" s="366"/>
      <c r="D65" s="366"/>
      <c r="E65" s="11"/>
      <c r="F65" s="11"/>
      <c r="G65" s="11"/>
      <c r="H65" s="11"/>
    </row>
    <row r="66" spans="1:8" ht="15" customHeight="1" x14ac:dyDescent="0.25">
      <c r="A66" s="414" t="s">
        <v>39</v>
      </c>
      <c r="B66" s="488">
        <f>B34</f>
        <v>45657</v>
      </c>
      <c r="C66" s="489">
        <f>C34</f>
        <v>45291</v>
      </c>
      <c r="D66" s="149" t="s">
        <v>33</v>
      </c>
      <c r="E66" s="11"/>
      <c r="F66" s="11"/>
      <c r="G66" s="11"/>
      <c r="H66" s="11"/>
    </row>
    <row r="67" spans="1:8" ht="15" customHeight="1" x14ac:dyDescent="0.25">
      <c r="A67" s="366" t="s">
        <v>470</v>
      </c>
      <c r="B67" s="369"/>
      <c r="C67" s="369"/>
      <c r="D67" s="415"/>
      <c r="E67" s="11"/>
      <c r="F67" s="11"/>
      <c r="G67" s="11"/>
      <c r="H67" s="11"/>
    </row>
    <row r="68" spans="1:8" ht="15" customHeight="1" x14ac:dyDescent="0.25">
      <c r="A68" s="20" t="s">
        <v>471</v>
      </c>
      <c r="B68" s="235">
        <v>0</v>
      </c>
      <c r="C68" s="235">
        <v>0</v>
      </c>
      <c r="D68" s="416" t="s">
        <v>472</v>
      </c>
      <c r="E68" s="11"/>
      <c r="F68" s="11"/>
      <c r="G68" s="11"/>
      <c r="H68" s="11"/>
    </row>
    <row r="69" spans="1:8" ht="15" customHeight="1" x14ac:dyDescent="0.25">
      <c r="A69" s="20" t="s">
        <v>473</v>
      </c>
      <c r="B69" s="235">
        <v>72</v>
      </c>
      <c r="C69" s="235">
        <v>61</v>
      </c>
      <c r="D69" s="416" t="s">
        <v>474</v>
      </c>
      <c r="E69" s="11"/>
      <c r="F69" s="11"/>
      <c r="G69" s="11"/>
      <c r="H69" s="11"/>
    </row>
    <row r="70" spans="1:8" ht="15" customHeight="1" x14ac:dyDescent="0.25">
      <c r="A70" s="20" t="s">
        <v>475</v>
      </c>
      <c r="B70" s="235">
        <v>2908</v>
      </c>
      <c r="C70" s="235">
        <v>928</v>
      </c>
      <c r="D70" s="416" t="s">
        <v>476</v>
      </c>
      <c r="E70" s="11"/>
      <c r="F70" s="11"/>
      <c r="G70" s="11"/>
      <c r="H70" s="11"/>
    </row>
    <row r="71" spans="1:8" ht="15" customHeight="1" x14ac:dyDescent="0.25">
      <c r="A71" s="20" t="s">
        <v>477</v>
      </c>
      <c r="B71" s="235">
        <v>0</v>
      </c>
      <c r="C71" s="235">
        <v>200</v>
      </c>
      <c r="D71" s="416" t="s">
        <v>478</v>
      </c>
      <c r="E71" s="11"/>
      <c r="F71" s="11"/>
      <c r="G71" s="11"/>
      <c r="H71" s="11"/>
    </row>
    <row r="72" spans="1:8" ht="15" customHeight="1" x14ac:dyDescent="0.25">
      <c r="A72" s="20" t="s">
        <v>479</v>
      </c>
      <c r="B72" s="235">
        <v>0</v>
      </c>
      <c r="C72" s="235">
        <v>0</v>
      </c>
      <c r="D72" s="416" t="s">
        <v>480</v>
      </c>
      <c r="E72" s="11"/>
      <c r="F72" s="11"/>
      <c r="G72" s="11"/>
      <c r="H72" s="11"/>
    </row>
    <row r="73" spans="1:8" ht="15" customHeight="1" x14ac:dyDescent="0.25">
      <c r="A73" s="317" t="s">
        <v>481</v>
      </c>
      <c r="B73" s="312">
        <f>SUBTOTAL(9,B68:B72)</f>
        <v>2980</v>
      </c>
      <c r="C73" s="236">
        <f t="shared" ref="C73" si="7">SUBTOTAL(9,C68:C72)</f>
        <v>1189</v>
      </c>
      <c r="D73" s="417" t="s">
        <v>482</v>
      </c>
      <c r="E73" s="11"/>
      <c r="F73" s="11"/>
      <c r="G73" s="11"/>
      <c r="H73" s="11"/>
    </row>
    <row r="74" spans="1:8" ht="15" customHeight="1" x14ac:dyDescent="0.25">
      <c r="A74" s="365"/>
      <c r="B74" s="370"/>
      <c r="C74" s="371"/>
      <c r="D74" s="418"/>
      <c r="E74" s="11"/>
      <c r="F74" s="11"/>
      <c r="G74" s="11"/>
      <c r="H74" s="11"/>
    </row>
    <row r="75" spans="1:8" ht="15" customHeight="1" x14ac:dyDescent="0.25">
      <c r="A75" s="20" t="s">
        <v>483</v>
      </c>
      <c r="B75" s="235">
        <v>41655</v>
      </c>
      <c r="C75" s="235">
        <v>35070</v>
      </c>
      <c r="D75" s="416" t="s">
        <v>484</v>
      </c>
      <c r="E75" s="11"/>
      <c r="F75" s="11"/>
      <c r="G75" s="11"/>
      <c r="H75" s="11"/>
    </row>
    <row r="76" spans="1:8" ht="15" customHeight="1" x14ac:dyDescent="0.25">
      <c r="A76" s="20" t="s">
        <v>485</v>
      </c>
      <c r="B76" s="235">
        <v>0</v>
      </c>
      <c r="C76" s="235">
        <v>0</v>
      </c>
      <c r="D76" s="416" t="s">
        <v>486</v>
      </c>
      <c r="E76" s="11"/>
      <c r="F76" s="260"/>
      <c r="G76" s="11"/>
      <c r="H76" s="11"/>
    </row>
    <row r="77" spans="1:8" ht="15" customHeight="1" x14ac:dyDescent="0.25">
      <c r="A77" s="20" t="s">
        <v>487</v>
      </c>
      <c r="B77" s="235">
        <v>1666</v>
      </c>
      <c r="C77" s="235">
        <v>1438</v>
      </c>
      <c r="D77" s="416" t="s">
        <v>488</v>
      </c>
      <c r="E77" s="11"/>
      <c r="F77" s="11"/>
      <c r="G77" s="11"/>
      <c r="H77" s="11"/>
    </row>
    <row r="78" spans="1:8" ht="15" customHeight="1" x14ac:dyDescent="0.25">
      <c r="A78" s="192" t="s">
        <v>489</v>
      </c>
      <c r="B78" s="242">
        <f>SUBTOTAL(9,B68:B77)</f>
        <v>46301</v>
      </c>
      <c r="C78" s="264">
        <f>SUBTOTAL(9,C68:C77)</f>
        <v>37697</v>
      </c>
      <c r="D78" s="417" t="s">
        <v>490</v>
      </c>
      <c r="E78" s="11"/>
      <c r="F78" s="11"/>
      <c r="G78" s="11"/>
      <c r="H78" s="11"/>
    </row>
    <row r="79" spans="1:8" ht="15" customHeight="1" x14ac:dyDescent="0.25">
      <c r="A79" s="20"/>
      <c r="B79" s="57"/>
      <c r="C79" s="63"/>
      <c r="D79" s="117"/>
      <c r="E79" s="11"/>
      <c r="F79" s="11"/>
      <c r="G79" s="11"/>
      <c r="H79" s="11"/>
    </row>
    <row r="80" spans="1:8" ht="29.25" customHeight="1" x14ac:dyDescent="0.25">
      <c r="A80" s="548" t="s">
        <v>491</v>
      </c>
      <c r="B80" s="548"/>
      <c r="C80" s="548"/>
      <c r="D80" s="548"/>
      <c r="E80" s="11"/>
      <c r="F80" s="11"/>
      <c r="G80" s="11"/>
      <c r="H80" s="11"/>
    </row>
    <row r="81" spans="1:8" ht="15" customHeight="1" x14ac:dyDescent="0.25">
      <c r="A81" s="366"/>
      <c r="B81" s="366"/>
      <c r="C81" s="366"/>
      <c r="D81" s="366"/>
      <c r="E81" s="11"/>
      <c r="F81" s="11"/>
      <c r="G81" s="11"/>
      <c r="H81" s="11"/>
    </row>
    <row r="82" spans="1:8" ht="15" hidden="1" customHeight="1" x14ac:dyDescent="0.25">
      <c r="A82" s="366"/>
      <c r="B82" s="366"/>
      <c r="C82" s="366"/>
      <c r="D82" s="366"/>
      <c r="E82" s="11"/>
      <c r="F82" s="11"/>
      <c r="G82" s="11"/>
      <c r="H82" s="11"/>
    </row>
    <row r="83" spans="1:8" ht="27" customHeight="1" x14ac:dyDescent="0.25">
      <c r="A83" s="548" t="s">
        <v>492</v>
      </c>
      <c r="B83" s="548"/>
      <c r="C83" s="548"/>
      <c r="D83" s="548"/>
      <c r="E83" s="11"/>
      <c r="F83" s="11"/>
      <c r="G83" s="11"/>
      <c r="H83" s="11"/>
    </row>
    <row r="84" spans="1:8" ht="15" customHeight="1" x14ac:dyDescent="0.25">
      <c r="A84" s="366"/>
      <c r="B84" s="366"/>
      <c r="C84" s="366"/>
      <c r="D84" s="366"/>
      <c r="E84" s="11"/>
      <c r="F84" s="11"/>
      <c r="G84" s="11"/>
      <c r="H84" s="11"/>
    </row>
    <row r="85" spans="1:8" ht="15" customHeight="1" x14ac:dyDescent="0.25">
      <c r="A85" s="412" t="s">
        <v>41</v>
      </c>
      <c r="B85" s="488">
        <f>B66</f>
        <v>45657</v>
      </c>
      <c r="C85" s="489">
        <f>C66</f>
        <v>45291</v>
      </c>
      <c r="D85" s="149" t="s">
        <v>33</v>
      </c>
      <c r="E85" s="11"/>
      <c r="F85" s="11"/>
      <c r="G85" s="11"/>
      <c r="H85" s="11"/>
    </row>
    <row r="86" spans="1:8" ht="15" customHeight="1" x14ac:dyDescent="0.25">
      <c r="B86" s="244"/>
      <c r="C86" s="235"/>
      <c r="D86" s="419"/>
      <c r="E86" s="11"/>
      <c r="F86" s="11"/>
      <c r="G86" s="11"/>
      <c r="H86" s="11"/>
    </row>
    <row r="87" spans="1:8" ht="15" customHeight="1" x14ac:dyDescent="0.25">
      <c r="A87" s="20" t="s">
        <v>493</v>
      </c>
      <c r="B87" s="235">
        <v>14</v>
      </c>
      <c r="C87" s="235">
        <v>197</v>
      </c>
      <c r="D87" s="416" t="s">
        <v>494</v>
      </c>
      <c r="E87" s="11"/>
      <c r="F87" s="11"/>
      <c r="G87" s="11"/>
      <c r="H87" s="11"/>
    </row>
    <row r="88" spans="1:8" ht="15" customHeight="1" x14ac:dyDescent="0.25">
      <c r="A88" s="20" t="s">
        <v>495</v>
      </c>
      <c r="B88" s="235">
        <v>2834</v>
      </c>
      <c r="C88" s="235">
        <v>4879</v>
      </c>
      <c r="D88" s="416" t="s">
        <v>496</v>
      </c>
      <c r="E88" s="11"/>
      <c r="F88" s="11"/>
      <c r="G88" s="11"/>
      <c r="H88" s="11"/>
    </row>
    <row r="89" spans="1:8" ht="15" customHeight="1" x14ac:dyDescent="0.25">
      <c r="A89" s="20" t="s">
        <v>497</v>
      </c>
      <c r="B89" s="235">
        <f>421951-420117</f>
        <v>1834</v>
      </c>
      <c r="C89" s="235">
        <f>396537-395270</f>
        <v>1267</v>
      </c>
      <c r="D89" s="416" t="s">
        <v>498</v>
      </c>
      <c r="E89" s="11"/>
      <c r="F89" s="11"/>
      <c r="G89" s="11"/>
      <c r="H89" s="11"/>
    </row>
    <row r="90" spans="1:8" ht="15" customHeight="1" x14ac:dyDescent="0.25">
      <c r="A90" s="20" t="s">
        <v>499</v>
      </c>
      <c r="B90" s="235">
        <v>0</v>
      </c>
      <c r="C90" s="235">
        <v>0</v>
      </c>
      <c r="D90" s="416" t="s">
        <v>500</v>
      </c>
      <c r="E90" s="11"/>
      <c r="F90" s="11"/>
      <c r="G90" s="11"/>
      <c r="H90" s="11"/>
    </row>
    <row r="91" spans="1:8" ht="15" customHeight="1" x14ac:dyDescent="0.25">
      <c r="A91" s="192" t="s">
        <v>501</v>
      </c>
      <c r="B91" s="245">
        <f>SUBTOTAL(9,B87:B90)</f>
        <v>4682</v>
      </c>
      <c r="C91" s="243">
        <f>SUBTOTAL(9,C87:C90)</f>
        <v>6343</v>
      </c>
      <c r="D91" s="417" t="s">
        <v>502</v>
      </c>
      <c r="E91" s="11"/>
      <c r="F91" s="11"/>
      <c r="G91" s="11"/>
      <c r="H91" s="11"/>
    </row>
    <row r="92" spans="1:8" ht="15.75" customHeight="1" x14ac:dyDescent="0.25">
      <c r="A92" s="58"/>
      <c r="B92" s="246"/>
      <c r="C92" s="248"/>
      <c r="D92" s="419"/>
      <c r="E92" s="11"/>
      <c r="F92" s="11"/>
      <c r="G92" s="11"/>
      <c r="H92" s="11"/>
    </row>
    <row r="93" spans="1:8" ht="15.75" customHeight="1" x14ac:dyDescent="0.25">
      <c r="A93" s="59" t="s">
        <v>43</v>
      </c>
      <c r="B93" s="247">
        <f>B26+B59+B78+B91</f>
        <v>421951</v>
      </c>
      <c r="C93" s="247">
        <f>C26+C59+C78+C91</f>
        <v>396537</v>
      </c>
      <c r="D93" s="417" t="s">
        <v>503</v>
      </c>
      <c r="E93" s="11"/>
      <c r="F93" s="11"/>
      <c r="G93" s="11"/>
      <c r="H93" s="11"/>
    </row>
    <row r="94" spans="1:8" ht="15.75" customHeight="1" x14ac:dyDescent="0.25">
      <c r="A94" s="11"/>
      <c r="B94" s="63"/>
      <c r="C94" s="63"/>
      <c r="D94" s="117"/>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headerFooter>
    <oddHeader>&amp;L&amp;"Calibri"&amp;10&amp;KFF8C00 Internt NLA&amp;1#_x000D_</oddHeader>
  </headerFooter>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H30"/>
  <sheetViews>
    <sheetView zoomScaleNormal="100" workbookViewId="0">
      <selection activeCell="C2" sqref="C2"/>
    </sheetView>
  </sheetViews>
  <sheetFormatPr baseColWidth="10" defaultColWidth="17.28515625" defaultRowHeight="15.75" customHeight="1" x14ac:dyDescent="0.25"/>
  <cols>
    <col min="1" max="1" width="53.28515625" style="39" customWidth="1"/>
    <col min="2" max="2" width="12" style="86" customWidth="1"/>
    <col min="3" max="3" width="12.28515625" style="86" customWidth="1"/>
    <col min="4" max="4" width="13.7109375" style="86" customWidth="1"/>
    <col min="5" max="5" width="37.7109375" style="39" bestFit="1" customWidth="1"/>
    <col min="6" max="7" width="10.7109375" style="39" customWidth="1"/>
    <col min="8" max="16384" width="17.28515625" style="39"/>
  </cols>
  <sheetData>
    <row r="1" spans="1:8" ht="15" customHeight="1" x14ac:dyDescent="0.25">
      <c r="A1" s="2"/>
      <c r="B1" s="271"/>
      <c r="C1" s="271"/>
      <c r="D1" s="271"/>
      <c r="E1" s="1"/>
      <c r="F1" s="1"/>
      <c r="G1" s="1"/>
    </row>
    <row r="2" spans="1:8" ht="15" customHeight="1" x14ac:dyDescent="0.25">
      <c r="A2" s="267" t="str">
        <f>Resultatregnskap!A2</f>
        <v>Virksomhetens navn: NLA Høgskolen AS</v>
      </c>
      <c r="B2" s="97"/>
      <c r="C2" s="97"/>
      <c r="D2" s="97"/>
      <c r="E2" s="1"/>
      <c r="F2" s="1"/>
      <c r="G2" s="1"/>
    </row>
    <row r="3" spans="1:8" ht="15" customHeight="1" x14ac:dyDescent="0.25">
      <c r="A3" s="1"/>
      <c r="B3" s="271"/>
      <c r="C3" s="271"/>
      <c r="D3" s="271"/>
      <c r="E3" s="1"/>
      <c r="F3" s="1"/>
      <c r="G3" s="1"/>
    </row>
    <row r="4" spans="1:8" ht="15" x14ac:dyDescent="0.25">
      <c r="A4" s="60" t="s">
        <v>504</v>
      </c>
      <c r="B4" s="94"/>
      <c r="C4" s="94"/>
      <c r="D4" s="94"/>
      <c r="E4" s="1"/>
      <c r="F4" s="1"/>
    </row>
    <row r="5" spans="1:8" ht="15" x14ac:dyDescent="0.25">
      <c r="A5" s="150" t="str">
        <f>Resultatregnskap!A6</f>
        <v>Beløp i 1000 kroner</v>
      </c>
      <c r="B5" s="271"/>
      <c r="C5" s="271"/>
      <c r="D5" s="271"/>
      <c r="E5" s="1"/>
      <c r="F5" s="1"/>
    </row>
    <row r="6" spans="1:8" ht="15" x14ac:dyDescent="0.25">
      <c r="A6" s="126"/>
      <c r="B6" s="271"/>
      <c r="C6" s="271"/>
      <c r="D6" s="271"/>
      <c r="E6" s="1"/>
      <c r="F6" s="1"/>
    </row>
    <row r="7" spans="1:8" ht="15" x14ac:dyDescent="0.25">
      <c r="A7" s="126" t="s">
        <v>505</v>
      </c>
      <c r="B7" s="271"/>
      <c r="C7" s="271"/>
      <c r="D7" s="271"/>
      <c r="E7" s="1"/>
      <c r="F7" s="1"/>
    </row>
    <row r="8" spans="1:8" ht="15" x14ac:dyDescent="0.25">
      <c r="A8" s="296"/>
      <c r="B8" s="490">
        <f>Resultatregnskap!C8</f>
        <v>45657</v>
      </c>
      <c r="C8" s="491">
        <f>Resultatregnskap!D8</f>
        <v>45291</v>
      </c>
      <c r="D8" s="492" t="str">
        <f>Resultatregnskap!E8</f>
        <v>DBH-referanse</v>
      </c>
      <c r="E8" s="1"/>
      <c r="F8" s="1"/>
      <c r="G8" s="1"/>
      <c r="H8" s="1"/>
    </row>
    <row r="9" spans="1:8" ht="15" customHeight="1" x14ac:dyDescent="0.25">
      <c r="A9" s="210" t="s">
        <v>506</v>
      </c>
      <c r="B9" s="220">
        <v>181849</v>
      </c>
      <c r="C9" s="200">
        <v>180849</v>
      </c>
      <c r="D9" s="420" t="s">
        <v>507</v>
      </c>
      <c r="E9" s="1"/>
      <c r="F9" s="1"/>
      <c r="G9" s="1"/>
      <c r="H9" s="1"/>
    </row>
    <row r="10" spans="1:8" ht="15" customHeight="1" x14ac:dyDescent="0.25">
      <c r="A10" s="210" t="s">
        <v>508</v>
      </c>
      <c r="B10" s="220">
        <v>22421</v>
      </c>
      <c r="C10" s="200">
        <v>22328</v>
      </c>
      <c r="D10" s="420" t="s">
        <v>509</v>
      </c>
      <c r="E10" s="1"/>
      <c r="F10" s="1"/>
      <c r="G10" s="1"/>
      <c r="H10" s="1"/>
    </row>
    <row r="11" spans="1:8" ht="15" customHeight="1" x14ac:dyDescent="0.25">
      <c r="A11" s="210" t="s">
        <v>510</v>
      </c>
      <c r="B11" s="220">
        <v>30113</v>
      </c>
      <c r="C11" s="200">
        <v>27760</v>
      </c>
      <c r="D11" s="420" t="s">
        <v>511</v>
      </c>
      <c r="E11" s="1"/>
      <c r="F11" s="1"/>
      <c r="G11" s="1"/>
      <c r="H11" s="1"/>
    </row>
    <row r="12" spans="1:8" ht="15" customHeight="1" x14ac:dyDescent="0.25">
      <c r="A12" s="210" t="s">
        <v>512</v>
      </c>
      <c r="B12" s="220">
        <v>17323</v>
      </c>
      <c r="C12" s="200">
        <v>17148</v>
      </c>
      <c r="D12" s="420" t="s">
        <v>513</v>
      </c>
      <c r="E12" s="1"/>
      <c r="F12" s="1"/>
      <c r="G12" s="1"/>
      <c r="H12" s="1"/>
    </row>
    <row r="13" spans="1:8" ht="15" customHeight="1" x14ac:dyDescent="0.25">
      <c r="A13" s="210" t="s">
        <v>514</v>
      </c>
      <c r="B13" s="220">
        <v>-10603</v>
      </c>
      <c r="C13" s="200">
        <v>-10795</v>
      </c>
      <c r="D13" s="420" t="s">
        <v>515</v>
      </c>
      <c r="E13" s="1"/>
      <c r="F13" s="1"/>
      <c r="G13" s="1"/>
      <c r="H13" s="1"/>
    </row>
    <row r="14" spans="1:8" ht="15" customHeight="1" x14ac:dyDescent="0.25">
      <c r="A14" s="211" t="s">
        <v>516</v>
      </c>
      <c r="B14" s="220">
        <v>5974</v>
      </c>
      <c r="C14" s="200">
        <v>3316</v>
      </c>
      <c r="D14" s="420" t="s">
        <v>517</v>
      </c>
      <c r="E14" s="1"/>
      <c r="F14" s="1"/>
      <c r="G14" s="1"/>
      <c r="H14" s="1"/>
    </row>
    <row r="15" spans="1:8" ht="15" customHeight="1" x14ac:dyDescent="0.25">
      <c r="A15" s="221" t="s">
        <v>518</v>
      </c>
      <c r="B15" s="218">
        <f>SUBTOTAL(9,B9:B14)</f>
        <v>247077</v>
      </c>
      <c r="C15" s="219">
        <f>SUBTOTAL(9,C9:C14)</f>
        <v>240606</v>
      </c>
      <c r="D15" s="421" t="s">
        <v>519</v>
      </c>
      <c r="E15" s="1"/>
      <c r="F15" s="1"/>
      <c r="G15" s="1"/>
      <c r="H15" s="1"/>
    </row>
    <row r="16" spans="1:8" ht="15" customHeight="1" x14ac:dyDescent="0.25">
      <c r="A16" s="61"/>
      <c r="B16" s="95"/>
      <c r="C16" s="271"/>
      <c r="D16" s="1"/>
      <c r="E16" s="1"/>
      <c r="F16" s="1"/>
      <c r="G16" s="1"/>
      <c r="H16" s="1"/>
    </row>
    <row r="17" spans="1:8" ht="12.75" customHeight="1" x14ac:dyDescent="0.25">
      <c r="A17" s="1"/>
      <c r="B17" s="95"/>
      <c r="C17" s="271"/>
      <c r="D17" s="1"/>
      <c r="E17" s="1"/>
      <c r="F17" s="1"/>
      <c r="G17" s="1"/>
      <c r="H17" s="1"/>
    </row>
    <row r="18" spans="1:8" ht="15" customHeight="1" x14ac:dyDescent="0.25">
      <c r="A18" s="222" t="s">
        <v>520</v>
      </c>
      <c r="B18" s="127">
        <v>280</v>
      </c>
      <c r="C18" s="508">
        <v>287</v>
      </c>
      <c r="D18" s="421" t="s">
        <v>521</v>
      </c>
      <c r="E18" s="1"/>
      <c r="F18" s="1"/>
      <c r="G18" s="1"/>
      <c r="H18" s="1"/>
    </row>
    <row r="19" spans="1:8" ht="15.75" customHeight="1" x14ac:dyDescent="0.25">
      <c r="D19" s="39"/>
      <c r="E19" s="1"/>
      <c r="F19" s="1"/>
      <c r="G19" s="1"/>
      <c r="H19" s="1"/>
    </row>
    <row r="20" spans="1:8" ht="15.75" customHeight="1" x14ac:dyDescent="0.25">
      <c r="A20" s="276" t="s">
        <v>522</v>
      </c>
      <c r="E20" s="1"/>
      <c r="F20" s="1"/>
      <c r="G20" s="1"/>
      <c r="H20" s="1"/>
    </row>
    <row r="21" spans="1:8" ht="29.65" customHeight="1" x14ac:dyDescent="0.25">
      <c r="A21" s="125" t="s">
        <v>523</v>
      </c>
      <c r="B21" s="509" t="s">
        <v>506</v>
      </c>
      <c r="C21" s="510" t="s">
        <v>524</v>
      </c>
      <c r="D21" s="321" t="s">
        <v>33</v>
      </c>
      <c r="E21" s="1"/>
      <c r="F21" s="1"/>
      <c r="G21" s="1"/>
      <c r="H21" s="1"/>
    </row>
    <row r="22" spans="1:8" ht="15.75" customHeight="1" x14ac:dyDescent="0.25">
      <c r="A22" s="123"/>
      <c r="B22" s="124"/>
      <c r="C22" s="124"/>
      <c r="D22" s="422"/>
      <c r="E22" s="1"/>
      <c r="F22" s="1"/>
      <c r="G22" s="1"/>
      <c r="H22" s="1"/>
    </row>
    <row r="23" spans="1:8" ht="15.75" customHeight="1" x14ac:dyDescent="0.25">
      <c r="A23" s="123" t="s">
        <v>525</v>
      </c>
      <c r="B23" s="124">
        <v>1226</v>
      </c>
      <c r="C23" s="124">
        <v>4</v>
      </c>
      <c r="D23" s="422" t="s">
        <v>526</v>
      </c>
      <c r="E23" s="1"/>
      <c r="F23" s="1"/>
      <c r="G23" s="1"/>
      <c r="H23" s="1"/>
    </row>
    <row r="24" spans="1:8" ht="15.75" customHeight="1" x14ac:dyDescent="0.25">
      <c r="A24" s="123" t="s">
        <v>527</v>
      </c>
      <c r="B24" s="124">
        <v>0</v>
      </c>
      <c r="C24" s="124">
        <v>0</v>
      </c>
      <c r="D24" s="422" t="s">
        <v>528</v>
      </c>
      <c r="E24" s="130" t="s">
        <v>915</v>
      </c>
      <c r="F24" s="1"/>
      <c r="G24" s="1"/>
      <c r="H24" s="1"/>
    </row>
    <row r="25" spans="1:8" ht="15.75" customHeight="1" x14ac:dyDescent="0.25">
      <c r="A25" s="123" t="s">
        <v>529</v>
      </c>
      <c r="B25" s="124">
        <v>12</v>
      </c>
      <c r="C25" s="124">
        <v>0</v>
      </c>
      <c r="D25" s="422" t="s">
        <v>530</v>
      </c>
      <c r="E25" s="1"/>
      <c r="F25" s="1"/>
      <c r="G25" s="1"/>
      <c r="H25" s="1"/>
    </row>
    <row r="26" spans="1:8" ht="15.75" customHeight="1" x14ac:dyDescent="0.25">
      <c r="A26" s="123" t="s">
        <v>531</v>
      </c>
      <c r="B26" s="124">
        <v>7</v>
      </c>
      <c r="C26" s="124">
        <v>0</v>
      </c>
      <c r="D26" s="422" t="s">
        <v>532</v>
      </c>
      <c r="E26" s="1"/>
      <c r="F26" s="1"/>
      <c r="G26" s="1"/>
      <c r="H26" s="1"/>
    </row>
    <row r="27" spans="1:8" ht="15.75" customHeight="1" x14ac:dyDescent="0.25">
      <c r="A27" s="313"/>
      <c r="B27" s="314"/>
      <c r="C27" s="314"/>
      <c r="E27" s="1"/>
      <c r="F27" s="1"/>
      <c r="G27" s="1"/>
      <c r="H27" s="1"/>
    </row>
    <row r="28" spans="1:8" ht="15.75" customHeight="1" x14ac:dyDescent="0.25">
      <c r="A28" s="336" t="s">
        <v>533</v>
      </c>
      <c r="B28" s="336"/>
      <c r="C28" s="336"/>
      <c r="D28" s="336"/>
    </row>
    <row r="29" spans="1:8" ht="15.75" customHeight="1" x14ac:dyDescent="0.25">
      <c r="A29" s="336"/>
      <c r="B29" s="336"/>
      <c r="C29" s="336"/>
      <c r="D29" s="336"/>
    </row>
    <row r="30" spans="1:8" ht="15" x14ac:dyDescent="0.25">
      <c r="A30" s="336"/>
      <c r="B30" s="336"/>
      <c r="C30" s="336"/>
      <c r="D30" s="336"/>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headerFooter>
    <oddHeader>&amp;L&amp;"Calibri"&amp;10&amp;KFF8C00 Internt NLA&amp;1#_x000D_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55"/>
  <sheetViews>
    <sheetView workbookViewId="0">
      <selection activeCell="B2" sqref="B2"/>
    </sheetView>
  </sheetViews>
  <sheetFormatPr baseColWidth="10" defaultColWidth="17.28515625" defaultRowHeight="15.75" customHeight="1" x14ac:dyDescent="0.25"/>
  <cols>
    <col min="1" max="1" width="47.85546875" style="39" customWidth="1"/>
    <col min="2" max="3" width="15.7109375" style="86" customWidth="1"/>
    <col min="4" max="4" width="14.28515625" style="65" customWidth="1"/>
    <col min="5" max="6" width="10.7109375" style="39" customWidth="1"/>
    <col min="7" max="16384" width="17.28515625" style="39"/>
  </cols>
  <sheetData>
    <row r="1" spans="1:6" ht="15" customHeight="1" x14ac:dyDescent="0.25">
      <c r="A1" s="2"/>
      <c r="B1" s="271"/>
      <c r="C1" s="271"/>
      <c r="D1" s="64"/>
      <c r="E1" s="1"/>
      <c r="F1" s="1"/>
    </row>
    <row r="2" spans="1:6" ht="15" customHeight="1" x14ac:dyDescent="0.25">
      <c r="A2" s="267" t="str">
        <f>Resultatregnskap!A2</f>
        <v>Virksomhetens navn: NLA Høgskolen AS</v>
      </c>
      <c r="B2" s="97"/>
      <c r="C2" s="97"/>
      <c r="D2" s="64"/>
      <c r="E2" s="1"/>
      <c r="F2" s="1"/>
    </row>
    <row r="3" spans="1:6" ht="15" customHeight="1" x14ac:dyDescent="0.25">
      <c r="A3" s="1"/>
      <c r="B3" s="271"/>
      <c r="C3" s="271"/>
      <c r="D3" s="64"/>
      <c r="E3" s="1"/>
      <c r="F3" s="1"/>
    </row>
    <row r="4" spans="1:6" ht="15" customHeight="1" x14ac:dyDescent="0.25">
      <c r="A4" s="60" t="s">
        <v>534</v>
      </c>
      <c r="B4" s="94"/>
      <c r="C4" s="94"/>
      <c r="D4" s="94"/>
      <c r="E4" s="1"/>
      <c r="F4" s="1"/>
    </row>
    <row r="5" spans="1:6" ht="15" customHeight="1" x14ac:dyDescent="0.25">
      <c r="A5" s="150" t="str">
        <f>Resultatregnskap!A6</f>
        <v>Beløp i 1000 kroner</v>
      </c>
      <c r="B5" s="87"/>
      <c r="C5" s="87"/>
      <c r="D5" s="151"/>
      <c r="E5" s="1"/>
      <c r="F5" s="1"/>
    </row>
    <row r="6" spans="1:6" ht="15" customHeight="1" x14ac:dyDescent="0.25">
      <c r="A6" s="198"/>
      <c r="B6" s="167">
        <f>Resultatregnskap!C8</f>
        <v>45657</v>
      </c>
      <c r="C6" s="168">
        <f>Resultatregnskap!D8</f>
        <v>45291</v>
      </c>
      <c r="D6" s="120" t="str">
        <f>Resultatregnskap!E8</f>
        <v>DBH-referanse</v>
      </c>
      <c r="E6" s="1"/>
      <c r="F6" s="1"/>
    </row>
    <row r="7" spans="1:6" ht="15" customHeight="1" x14ac:dyDescent="0.25">
      <c r="A7" s="199"/>
      <c r="B7" s="200"/>
      <c r="C7" s="200"/>
      <c r="D7" s="423"/>
      <c r="E7" s="1"/>
      <c r="F7" s="1"/>
    </row>
    <row r="8" spans="1:6" ht="15" customHeight="1" x14ac:dyDescent="0.25">
      <c r="A8" s="202" t="s">
        <v>535</v>
      </c>
      <c r="B8" s="200">
        <v>49405</v>
      </c>
      <c r="C8" s="200">
        <v>67494</v>
      </c>
      <c r="D8" s="420" t="s">
        <v>536</v>
      </c>
      <c r="E8" s="1"/>
      <c r="F8" s="1"/>
    </row>
    <row r="9" spans="1:6" ht="15" customHeight="1" x14ac:dyDescent="0.25">
      <c r="A9" s="202" t="s">
        <v>537</v>
      </c>
      <c r="B9" s="200">
        <v>10266</v>
      </c>
      <c r="C9" s="200">
        <v>15167</v>
      </c>
      <c r="D9" s="420" t="s">
        <v>538</v>
      </c>
      <c r="E9" s="1"/>
      <c r="F9" s="1"/>
    </row>
    <row r="10" spans="1:6" ht="18" customHeight="1" x14ac:dyDescent="0.25">
      <c r="A10" s="202" t="s">
        <v>539</v>
      </c>
      <c r="B10" s="200">
        <v>3627</v>
      </c>
      <c r="C10" s="200">
        <v>3540</v>
      </c>
      <c r="D10" s="420" t="s">
        <v>540</v>
      </c>
      <c r="E10" s="1"/>
      <c r="F10" s="1"/>
    </row>
    <row r="11" spans="1:6" ht="15" customHeight="1" x14ac:dyDescent="0.25">
      <c r="A11" s="202" t="s">
        <v>541</v>
      </c>
      <c r="B11" s="200">
        <v>9511</v>
      </c>
      <c r="C11" s="200">
        <v>8530</v>
      </c>
      <c r="D11" s="420" t="s">
        <v>542</v>
      </c>
      <c r="E11" s="1"/>
      <c r="F11" s="1"/>
    </row>
    <row r="12" spans="1:6" ht="15" customHeight="1" x14ac:dyDescent="0.25">
      <c r="A12" s="202" t="s">
        <v>543</v>
      </c>
      <c r="B12" s="200">
        <v>938</v>
      </c>
      <c r="C12" s="200">
        <v>676</v>
      </c>
      <c r="D12" s="420" t="s">
        <v>544</v>
      </c>
      <c r="E12" s="1"/>
      <c r="F12" s="1"/>
    </row>
    <row r="13" spans="1:6" ht="15" customHeight="1" x14ac:dyDescent="0.25">
      <c r="A13" s="202" t="s">
        <v>545</v>
      </c>
      <c r="B13" s="200">
        <v>6948</v>
      </c>
      <c r="C13" s="200">
        <v>5138</v>
      </c>
      <c r="D13" s="420" t="s">
        <v>546</v>
      </c>
      <c r="E13" s="1"/>
      <c r="F13" s="1"/>
    </row>
    <row r="14" spans="1:6" ht="15" customHeight="1" x14ac:dyDescent="0.25">
      <c r="A14" s="202" t="s">
        <v>547</v>
      </c>
      <c r="B14" s="200">
        <v>5987</v>
      </c>
      <c r="C14" s="200">
        <v>9814</v>
      </c>
      <c r="D14" s="420" t="s">
        <v>548</v>
      </c>
      <c r="E14" s="1"/>
      <c r="F14" s="1"/>
    </row>
    <row r="15" spans="1:6" ht="15" customHeight="1" x14ac:dyDescent="0.25">
      <c r="A15" s="202" t="s">
        <v>549</v>
      </c>
      <c r="B15" s="200">
        <v>4934</v>
      </c>
      <c r="C15" s="200">
        <v>4411</v>
      </c>
      <c r="D15" s="420" t="s">
        <v>550</v>
      </c>
      <c r="E15" s="1"/>
      <c r="F15" s="1"/>
    </row>
    <row r="16" spans="1:6" ht="15" customHeight="1" x14ac:dyDescent="0.25">
      <c r="A16" s="202" t="s">
        <v>551</v>
      </c>
      <c r="B16" s="200">
        <v>279</v>
      </c>
      <c r="C16" s="200">
        <v>223</v>
      </c>
      <c r="D16" s="420" t="s">
        <v>552</v>
      </c>
      <c r="E16" s="1"/>
      <c r="F16" s="1"/>
    </row>
    <row r="17" spans="1:6" ht="15" customHeight="1" x14ac:dyDescent="0.25">
      <c r="A17" s="202" t="s">
        <v>553</v>
      </c>
      <c r="B17" s="200">
        <v>10781</v>
      </c>
      <c r="C17" s="200">
        <v>10024</v>
      </c>
      <c r="D17" s="420" t="s">
        <v>554</v>
      </c>
      <c r="E17" s="1"/>
      <c r="F17" s="1"/>
    </row>
    <row r="18" spans="1:6" ht="15" customHeight="1" x14ac:dyDescent="0.25">
      <c r="A18" s="203" t="s">
        <v>555</v>
      </c>
      <c r="B18" s="200">
        <f>143200-B8-B9-B10-B11-B12-B13-B14-B15-B16-B17</f>
        <v>40524</v>
      </c>
      <c r="C18" s="200">
        <f>162306-125017</f>
        <v>37289</v>
      </c>
      <c r="D18" s="420" t="s">
        <v>556</v>
      </c>
      <c r="E18" s="1"/>
      <c r="F18" s="1"/>
    </row>
    <row r="19" spans="1:6" ht="15" customHeight="1" x14ac:dyDescent="0.25">
      <c r="A19" s="204" t="s">
        <v>557</v>
      </c>
      <c r="B19" s="205">
        <f>SUM(B8:B18)</f>
        <v>143200</v>
      </c>
      <c r="C19" s="206">
        <f>SUM(C8:C18)</f>
        <v>162306</v>
      </c>
      <c r="D19" s="421" t="s">
        <v>558</v>
      </c>
      <c r="E19" s="1"/>
      <c r="F19" s="1"/>
    </row>
    <row r="20" spans="1:6" ht="15" customHeight="1" x14ac:dyDescent="0.25">
      <c r="A20" s="223"/>
      <c r="B20" s="224"/>
      <c r="C20" s="225"/>
      <c r="D20" s="226"/>
      <c r="E20" s="1"/>
      <c r="F20" s="1"/>
    </row>
    <row r="21" spans="1:6" ht="15" customHeight="1" x14ac:dyDescent="0.25">
      <c r="A21" s="123" t="s">
        <v>559</v>
      </c>
      <c r="B21" s="229">
        <f>B6</f>
        <v>45657</v>
      </c>
      <c r="C21" s="207">
        <f>C6</f>
        <v>45291</v>
      </c>
      <c r="D21" s="173" t="s">
        <v>33</v>
      </c>
      <c r="E21" s="1"/>
      <c r="F21" s="1"/>
    </row>
    <row r="22" spans="1:6" ht="15" customHeight="1" x14ac:dyDescent="0.25">
      <c r="A22" s="208" t="s">
        <v>560</v>
      </c>
      <c r="B22" s="200">
        <v>647</v>
      </c>
      <c r="C22" s="200">
        <v>589</v>
      </c>
      <c r="D22" s="424" t="s">
        <v>561</v>
      </c>
      <c r="E22" s="1"/>
      <c r="F22" s="1"/>
    </row>
    <row r="23" spans="1:6" ht="15.75" customHeight="1" x14ac:dyDescent="0.25">
      <c r="A23" s="208" t="s">
        <v>562</v>
      </c>
      <c r="B23" s="136"/>
      <c r="C23" s="136">
        <v>0</v>
      </c>
      <c r="D23" s="424" t="s">
        <v>563</v>
      </c>
      <c r="E23" s="1"/>
      <c r="F23" s="1"/>
    </row>
    <row r="24" spans="1:6" ht="15.75" customHeight="1" x14ac:dyDescent="0.25">
      <c r="A24" s="208" t="s">
        <v>564</v>
      </c>
      <c r="B24" s="136">
        <v>291</v>
      </c>
      <c r="C24" s="136">
        <v>87</v>
      </c>
      <c r="D24" s="424" t="s">
        <v>565</v>
      </c>
      <c r="E24" s="1"/>
      <c r="F24" s="1"/>
    </row>
    <row r="25" spans="1:6" ht="15.75" customHeight="1" x14ac:dyDescent="0.25">
      <c r="A25" s="227" t="s">
        <v>566</v>
      </c>
      <c r="B25" s="124">
        <f>SUBTOTAL(9,B22:B24)</f>
        <v>938</v>
      </c>
      <c r="C25" s="124">
        <f>SUBTOTAL(9,C22:C24)</f>
        <v>676</v>
      </c>
      <c r="D25" s="425" t="s">
        <v>567</v>
      </c>
      <c r="E25" s="1"/>
      <c r="F25" s="1"/>
    </row>
    <row r="26" spans="1:6" ht="15.75" customHeight="1" x14ac:dyDescent="0.25">
      <c r="E26" s="1"/>
      <c r="F26" s="1"/>
    </row>
    <row r="27" spans="1:6" ht="15.75" customHeight="1" x14ac:dyDescent="0.25">
      <c r="A27" s="39" t="s">
        <v>568</v>
      </c>
      <c r="B27" s="39"/>
      <c r="C27" s="39"/>
      <c r="D27" s="39"/>
      <c r="E27" s="1"/>
      <c r="F27" s="1"/>
    </row>
    <row r="28" spans="1:6" ht="15.75" customHeight="1" x14ac:dyDescent="0.25">
      <c r="B28" s="39"/>
      <c r="C28" s="39"/>
      <c r="D28" s="39"/>
      <c r="E28" s="1"/>
      <c r="F28" s="1"/>
    </row>
    <row r="29" spans="1:6" ht="15.75" customHeight="1" x14ac:dyDescent="0.25">
      <c r="B29" s="39"/>
      <c r="C29" s="39"/>
      <c r="D29" s="39"/>
      <c r="E29" s="1"/>
      <c r="F29" s="1"/>
    </row>
    <row r="30" spans="1:6" ht="15.75" customHeight="1" x14ac:dyDescent="0.25">
      <c r="A30" s="549" t="s">
        <v>930</v>
      </c>
      <c r="B30" s="549"/>
      <c r="C30" s="549"/>
      <c r="D30" s="549"/>
      <c r="E30" s="1"/>
      <c r="F30" s="1"/>
    </row>
    <row r="31" spans="1:6" ht="15.75" customHeight="1" x14ac:dyDescent="0.25">
      <c r="A31" s="549"/>
      <c r="B31" s="549"/>
      <c r="C31" s="549"/>
      <c r="D31" s="549"/>
      <c r="E31" s="1"/>
      <c r="F31" s="1"/>
    </row>
    <row r="32" spans="1:6" ht="15.75" customHeight="1" x14ac:dyDescent="0.25">
      <c r="A32" s="549"/>
      <c r="B32" s="549"/>
      <c r="C32" s="549"/>
      <c r="D32" s="549"/>
      <c r="E32" s="1"/>
      <c r="F32" s="1"/>
    </row>
    <row r="33" spans="1:6" ht="15.75" customHeight="1" x14ac:dyDescent="0.25">
      <c r="A33" s="519"/>
      <c r="B33" s="519"/>
      <c r="C33" s="519"/>
      <c r="D33" s="519"/>
      <c r="E33" s="1"/>
      <c r="F33" s="1"/>
    </row>
    <row r="34" spans="1:6" ht="15.75" customHeight="1" x14ac:dyDescent="0.25">
      <c r="A34" s="549" t="s">
        <v>931</v>
      </c>
      <c r="B34" s="549"/>
      <c r="C34" s="549"/>
      <c r="D34" s="549"/>
      <c r="E34" s="1"/>
      <c r="F34" s="1"/>
    </row>
    <row r="35" spans="1:6" ht="15.75" customHeight="1" x14ac:dyDescent="0.25">
      <c r="A35" s="549"/>
      <c r="B35" s="549"/>
      <c r="C35" s="549"/>
      <c r="D35" s="549"/>
      <c r="E35" s="1"/>
      <c r="F35" s="1"/>
    </row>
    <row r="36" spans="1:6" ht="15.75" customHeight="1" x14ac:dyDescent="0.25">
      <c r="A36" s="549"/>
      <c r="B36" s="549"/>
      <c r="C36" s="549"/>
      <c r="D36" s="549"/>
      <c r="E36" s="1"/>
      <c r="F36" s="1"/>
    </row>
    <row r="37" spans="1:6" ht="15.75" customHeight="1" x14ac:dyDescent="0.25">
      <c r="E37" s="1"/>
      <c r="F37" s="1"/>
    </row>
    <row r="38" spans="1:6" ht="15.75" customHeight="1" x14ac:dyDescent="0.25">
      <c r="E38" s="1"/>
      <c r="F38" s="1"/>
    </row>
    <row r="39" spans="1:6" ht="15.75" customHeight="1" x14ac:dyDescent="0.25">
      <c r="A39" s="60" t="s">
        <v>569</v>
      </c>
      <c r="B39" s="96"/>
      <c r="C39" s="96"/>
      <c r="D39" s="96"/>
      <c r="E39" s="1"/>
      <c r="F39" s="1"/>
    </row>
    <row r="40" spans="1:6" ht="15.75" customHeight="1" x14ac:dyDescent="0.25">
      <c r="A40" s="150" t="s">
        <v>31</v>
      </c>
      <c r="B40" s="87"/>
      <c r="C40" s="87"/>
      <c r="D40" s="87"/>
      <c r="E40" s="1"/>
      <c r="F40" s="1"/>
    </row>
    <row r="41" spans="1:6" ht="15.75" customHeight="1" x14ac:dyDescent="0.25">
      <c r="A41" s="209" t="s">
        <v>570</v>
      </c>
      <c r="B41" s="175">
        <f>B21</f>
        <v>45657</v>
      </c>
      <c r="C41" s="176">
        <f>C21</f>
        <v>45291</v>
      </c>
      <c r="D41" s="179" t="s">
        <v>33</v>
      </c>
      <c r="E41" s="1"/>
      <c r="F41" s="1"/>
    </row>
    <row r="42" spans="1:6" ht="15.75" customHeight="1" x14ac:dyDescent="0.25">
      <c r="A42" s="210" t="s">
        <v>61</v>
      </c>
      <c r="B42" s="200">
        <v>0</v>
      </c>
      <c r="C42" s="200">
        <v>0</v>
      </c>
      <c r="D42" s="420" t="s">
        <v>571</v>
      </c>
      <c r="E42" s="1"/>
      <c r="F42" s="1"/>
    </row>
    <row r="43" spans="1:6" ht="15.75" customHeight="1" x14ac:dyDescent="0.25">
      <c r="A43" s="210" t="s">
        <v>572</v>
      </c>
      <c r="B43" s="200">
        <v>11143</v>
      </c>
      <c r="C43" s="169">
        <v>8893</v>
      </c>
      <c r="D43" s="420" t="s">
        <v>573</v>
      </c>
      <c r="E43" s="1"/>
      <c r="F43" s="1"/>
    </row>
    <row r="44" spans="1:6" ht="15.75" customHeight="1" x14ac:dyDescent="0.25">
      <c r="A44" s="39" t="s">
        <v>574</v>
      </c>
      <c r="B44" s="200">
        <v>0</v>
      </c>
      <c r="C44" s="200">
        <v>0</v>
      </c>
      <c r="D44" s="420" t="s">
        <v>575</v>
      </c>
      <c r="E44" s="1"/>
      <c r="F44" s="1"/>
    </row>
    <row r="45" spans="1:6" ht="15.75" customHeight="1" x14ac:dyDescent="0.25">
      <c r="A45" s="211" t="s">
        <v>576</v>
      </c>
      <c r="B45" s="200">
        <v>71</v>
      </c>
      <c r="C45" s="200">
        <v>85</v>
      </c>
      <c r="D45" s="420" t="s">
        <v>577</v>
      </c>
      <c r="E45" s="1"/>
      <c r="F45" s="1"/>
    </row>
    <row r="46" spans="1:6" ht="15.75" customHeight="1" x14ac:dyDescent="0.25">
      <c r="A46" s="212" t="s">
        <v>578</v>
      </c>
      <c r="B46" s="205">
        <f>SUM(B42:B45)</f>
        <v>11214</v>
      </c>
      <c r="C46" s="206">
        <f>SUM(C42:C45)</f>
        <v>8978</v>
      </c>
      <c r="D46" s="421" t="s">
        <v>579</v>
      </c>
      <c r="E46" s="1"/>
      <c r="F46" s="1"/>
    </row>
    <row r="47" spans="1:6" ht="15.75" customHeight="1" x14ac:dyDescent="0.25">
      <c r="A47" s="213"/>
      <c r="B47" s="214"/>
      <c r="C47" s="214"/>
      <c r="D47" s="201"/>
      <c r="E47" s="1"/>
      <c r="F47" s="1"/>
    </row>
    <row r="48" spans="1:6" ht="15.75" customHeight="1" x14ac:dyDescent="0.25">
      <c r="A48" s="315" t="s">
        <v>580</v>
      </c>
      <c r="B48" s="281"/>
      <c r="C48" s="281"/>
      <c r="D48" s="316"/>
      <c r="E48" s="1"/>
      <c r="F48" s="1"/>
    </row>
    <row r="49" spans="1:6" ht="15.75" customHeight="1" x14ac:dyDescent="0.25">
      <c r="A49" s="210" t="s">
        <v>65</v>
      </c>
      <c r="B49" s="200">
        <v>0</v>
      </c>
      <c r="C49" s="200">
        <v>0</v>
      </c>
      <c r="D49" s="420" t="s">
        <v>581</v>
      </c>
      <c r="E49" s="1"/>
      <c r="F49" s="1"/>
    </row>
    <row r="50" spans="1:6" ht="15.75" customHeight="1" x14ac:dyDescent="0.25">
      <c r="A50" s="210" t="s">
        <v>582</v>
      </c>
      <c r="B50" s="200">
        <v>0</v>
      </c>
      <c r="C50" s="200">
        <v>0</v>
      </c>
      <c r="D50" s="420" t="s">
        <v>583</v>
      </c>
      <c r="E50" s="1"/>
      <c r="F50" s="1"/>
    </row>
    <row r="51" spans="1:6" ht="15.75" customHeight="1" x14ac:dyDescent="0.25">
      <c r="A51" s="210" t="s">
        <v>584</v>
      </c>
      <c r="B51" s="200">
        <v>0</v>
      </c>
      <c r="C51" s="200">
        <v>0</v>
      </c>
      <c r="D51" s="420" t="s">
        <v>585</v>
      </c>
      <c r="E51" s="1"/>
      <c r="F51" s="1"/>
    </row>
    <row r="52" spans="1:6" ht="15.75" customHeight="1" x14ac:dyDescent="0.25">
      <c r="A52" s="211" t="s">
        <v>586</v>
      </c>
      <c r="B52" s="200">
        <v>102</v>
      </c>
      <c r="C52" s="200">
        <v>82</v>
      </c>
      <c r="D52" s="420" t="s">
        <v>587</v>
      </c>
      <c r="E52" s="1"/>
      <c r="F52" s="1"/>
    </row>
    <row r="53" spans="1:6" ht="15.75" customHeight="1" x14ac:dyDescent="0.25">
      <c r="A53" s="212" t="s">
        <v>588</v>
      </c>
      <c r="B53" s="205">
        <f>SUM(B49:B52)</f>
        <v>102</v>
      </c>
      <c r="C53" s="206">
        <f>SUM(C49:C52)</f>
        <v>82</v>
      </c>
      <c r="D53" s="421" t="s">
        <v>589</v>
      </c>
      <c r="E53" s="1"/>
      <c r="F53" s="1"/>
    </row>
    <row r="54" spans="1:6" ht="15.75" customHeight="1" x14ac:dyDescent="0.25">
      <c r="A54" s="215"/>
      <c r="B54" s="216"/>
      <c r="C54" s="216"/>
      <c r="D54" s="423"/>
      <c r="E54" s="1"/>
      <c r="F54" s="1"/>
    </row>
    <row r="55" spans="1:6" ht="15.75" customHeight="1" x14ac:dyDescent="0.25">
      <c r="A55" s="217" t="s">
        <v>69</v>
      </c>
      <c r="B55" s="218">
        <f>B46-B53</f>
        <v>11112</v>
      </c>
      <c r="C55" s="219">
        <f>C46-C53</f>
        <v>8896</v>
      </c>
      <c r="D55" s="421" t="s">
        <v>590</v>
      </c>
      <c r="E55" s="1"/>
      <c r="F55" s="1"/>
    </row>
  </sheetData>
  <sheetProtection formatCells="0" formatColumns="0" formatRows="0" insertColumns="0" insertRows="0"/>
  <mergeCells count="2">
    <mergeCell ref="A30:D32"/>
    <mergeCell ref="A34:D36"/>
  </mergeCells>
  <pageMargins left="0.7" right="0.7" top="0.75" bottom="0.75" header="0.3" footer="0.3"/>
  <pageSetup paperSize="9" orientation="portrait" r:id="rId1"/>
  <headerFooter>
    <oddHeader>&amp;L&amp;"Calibri"&amp;10&amp;KFF8C00 Internt NLA&amp;1#_x000D_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c05d625-dfe5-4ca3-ad1f-2c3df576168f" xsi:nil="true"/>
    <lcf76f155ced4ddcb4097134ff3c332f xmlns="195f7437-93b1-4bd7-8129-25eb63369d8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C86BA8436D884E87ED37C5EF503CC0" ma:contentTypeVersion="17" ma:contentTypeDescription="Create a new document." ma:contentTypeScope="" ma:versionID="ce6f91c2ec0579e19ee2fcc5fd7cf227">
  <xsd:schema xmlns:xsd="http://www.w3.org/2001/XMLSchema" xmlns:xs="http://www.w3.org/2001/XMLSchema" xmlns:p="http://schemas.microsoft.com/office/2006/metadata/properties" xmlns:ns2="7c05d625-dfe5-4ca3-ad1f-2c3df576168f" xmlns:ns3="195f7437-93b1-4bd7-8129-25eb63369d89" targetNamespace="http://schemas.microsoft.com/office/2006/metadata/properties" ma:root="true" ma:fieldsID="24f9fd8cf32901cc3b285198cebf22d3" ns2:_="" ns3:_="">
    <xsd:import namespace="7c05d625-dfe5-4ca3-ad1f-2c3df576168f"/>
    <xsd:import namespace="195f7437-93b1-4bd7-8129-25eb63369d8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05d625-dfe5-4ca3-ad1f-2c3df576168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7b6d0d2-03d1-45bc-abbf-8e8d0438ced0}" ma:internalName="TaxCatchAll" ma:showField="CatchAllData" ma:web="7c05d625-dfe5-4ca3-ad1f-2c3df576168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95f7437-93b1-4bd7-8129-25eb63369d8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d1d5dbd9-f44a-4f1c-babe-cbce7c1d01e6"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2.xml><?xml version="1.0" encoding="utf-8"?>
<ds:datastoreItem xmlns:ds="http://schemas.openxmlformats.org/officeDocument/2006/customXml" ds:itemID="{7E4FD963-60ED-448D-9B35-545889DDE41F}">
  <ds:schemaRefs>
    <ds:schemaRef ds:uri="http://schemas.microsoft.com/office/2006/metadata/properties"/>
    <ds:schemaRef ds:uri="http://schemas.microsoft.com/office/infopath/2007/PartnerControls"/>
    <ds:schemaRef ds:uri="7c05d625-dfe5-4ca3-ad1f-2c3df576168f"/>
    <ds:schemaRef ds:uri="195f7437-93b1-4bd7-8129-25eb63369d89"/>
  </ds:schemaRefs>
</ds:datastoreItem>
</file>

<file path=customXml/itemProps3.xml><?xml version="1.0" encoding="utf-8"?>
<ds:datastoreItem xmlns:ds="http://schemas.openxmlformats.org/officeDocument/2006/customXml" ds:itemID="{FEED82F8-9BF3-4599-AB20-1AAE092E2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05d625-dfe5-4ca3-ad1f-2c3df576168f"/>
    <ds:schemaRef ds:uri="195f7437-93b1-4bd7-8129-25eb63369d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subject/>
  <dc:creator>Skjefstad, Kenneth</dc:creator>
  <cp:keywords/>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Elling Føyen</cp:lastModifiedBy>
  <cp:revision/>
  <dcterms:created xsi:type="dcterms:W3CDTF">2014-12-23T04:09:07Z</dcterms:created>
  <dcterms:modified xsi:type="dcterms:W3CDTF">2025-02-14T14:08:00Z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0x0101000BC86BA8436D884E87ED37C5EF503CC0</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y fmtid="{D5CDD505-2E9C-101B-9397-08002B2CF9AE}" pid="23" name="MSIP_Label_bda0294d-3d0e-4823-946a-aa93abb03595_Enabled">
    <vt:lpwstr>true</vt:lpwstr>
  </property>
  <property fmtid="{D5CDD505-2E9C-101B-9397-08002B2CF9AE}" pid="24" name="MSIP_Label_bda0294d-3d0e-4823-946a-aa93abb03595_SetDate">
    <vt:lpwstr>2025-02-10T16:04:49Z</vt:lpwstr>
  </property>
  <property fmtid="{D5CDD505-2E9C-101B-9397-08002B2CF9AE}" pid="25" name="MSIP_Label_bda0294d-3d0e-4823-946a-aa93abb03595_Method">
    <vt:lpwstr>Privileged</vt:lpwstr>
  </property>
  <property fmtid="{D5CDD505-2E9C-101B-9397-08002B2CF9AE}" pid="26" name="MSIP_Label_bda0294d-3d0e-4823-946a-aa93abb03595_Name">
    <vt:lpwstr>bda0294d-3d0e-4823-946a-aa93abb03595</vt:lpwstr>
  </property>
  <property fmtid="{D5CDD505-2E9C-101B-9397-08002B2CF9AE}" pid="27" name="MSIP_Label_bda0294d-3d0e-4823-946a-aa93abb03595_SiteId">
    <vt:lpwstr>25a470a6-f991-4bb7-8e1f-964b7d699066</vt:lpwstr>
  </property>
  <property fmtid="{D5CDD505-2E9C-101B-9397-08002B2CF9AE}" pid="28" name="MSIP_Label_bda0294d-3d0e-4823-946a-aa93abb03595_ActionId">
    <vt:lpwstr>33f6136b-b7fb-4c11-8651-afb84d0d86ae</vt:lpwstr>
  </property>
  <property fmtid="{D5CDD505-2E9C-101B-9397-08002B2CF9AE}" pid="29" name="MSIP_Label_bda0294d-3d0e-4823-946a-aa93abb03595_ContentBits">
    <vt:lpwstr>1</vt:lpwstr>
  </property>
  <property fmtid="{D5CDD505-2E9C-101B-9397-08002B2CF9AE}" pid="30" name="MediaServiceImageTags">
    <vt:lpwstr/>
  </property>
</Properties>
</file>